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'CPT'!$A$1:$AA$45</definedName>
    <definedName name="_xlnm.Print_Area" localSheetId="7">'DC1'!$A$1:$AA$45</definedName>
    <definedName name="_xlnm.Print_Area" localSheetId="13">'DC2'!$A$1:$AA$45</definedName>
    <definedName name="_xlnm.Print_Area" localSheetId="18">'DC3'!$A$1:$AA$45</definedName>
    <definedName name="_xlnm.Print_Area" localSheetId="26">'DC4'!$A$1:$AA$45</definedName>
    <definedName name="_xlnm.Print_Area" localSheetId="30">'DC5'!$A$1:$AA$45</definedName>
    <definedName name="_xlnm.Print_Area" localSheetId="0">'Summary'!$A$1:$AA$45</definedName>
    <definedName name="_xlnm.Print_Area" localSheetId="2">'WC011'!$A$1:$AA$45</definedName>
    <definedName name="_xlnm.Print_Area" localSheetId="3">'WC012'!$A$1:$AA$45</definedName>
    <definedName name="_xlnm.Print_Area" localSheetId="4">'WC013'!$A$1:$AA$45</definedName>
    <definedName name="_xlnm.Print_Area" localSheetId="5">'WC014'!$A$1:$AA$45</definedName>
    <definedName name="_xlnm.Print_Area" localSheetId="6">'WC015'!$A$1:$AA$45</definedName>
    <definedName name="_xlnm.Print_Area" localSheetId="8">'WC022'!$A$1:$AA$45</definedName>
    <definedName name="_xlnm.Print_Area" localSheetId="9">'WC023'!$A$1:$AA$45</definedName>
    <definedName name="_xlnm.Print_Area" localSheetId="10">'WC024'!$A$1:$AA$45</definedName>
    <definedName name="_xlnm.Print_Area" localSheetId="11">'WC025'!$A$1:$AA$45</definedName>
    <definedName name="_xlnm.Print_Area" localSheetId="12">'WC026'!$A$1:$AA$45</definedName>
    <definedName name="_xlnm.Print_Area" localSheetId="14">'WC031'!$A$1:$AA$45</definedName>
    <definedName name="_xlnm.Print_Area" localSheetId="15">'WC032'!$A$1:$AA$45</definedName>
    <definedName name="_xlnm.Print_Area" localSheetId="16">'WC033'!$A$1:$AA$45</definedName>
    <definedName name="_xlnm.Print_Area" localSheetId="17">'WC034'!$A$1:$AA$45</definedName>
    <definedName name="_xlnm.Print_Area" localSheetId="19">'WC041'!$A$1:$AA$45</definedName>
    <definedName name="_xlnm.Print_Area" localSheetId="20">'WC042'!$A$1:$AA$45</definedName>
    <definedName name="_xlnm.Print_Area" localSheetId="21">'WC043'!$A$1:$AA$45</definedName>
    <definedName name="_xlnm.Print_Area" localSheetId="22">'WC044'!$A$1:$AA$45</definedName>
    <definedName name="_xlnm.Print_Area" localSheetId="23">'WC045'!$A$1:$AA$45</definedName>
    <definedName name="_xlnm.Print_Area" localSheetId="24">'WC047'!$A$1:$AA$45</definedName>
    <definedName name="_xlnm.Print_Area" localSheetId="25">'WC048'!$A$1:$AA$45</definedName>
    <definedName name="_xlnm.Print_Area" localSheetId="27">'WC051'!$A$1:$AA$45</definedName>
    <definedName name="_xlnm.Print_Area" localSheetId="28">'WC052'!$A$1:$AA$45</definedName>
    <definedName name="_xlnm.Print_Area" localSheetId="29">'WC053'!$A$1:$AA$45</definedName>
  </definedNames>
  <calcPr calcMode="manual" fullCalcOnLoad="1"/>
</workbook>
</file>

<file path=xl/sharedStrings.xml><?xml version="1.0" encoding="utf-8"?>
<sst xmlns="http://schemas.openxmlformats.org/spreadsheetml/2006/main" count="2201" uniqueCount="101">
  <si>
    <t>Western Cape: Cape Town(CPT) - Table C5 Quarterly Budget Statement - Capital Expenditure by Standard Classification and Funding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</si>
  <si>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</si>
  <si>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</si>
  <si>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</si>
  <si>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</si>
  <si>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</si>
  <si>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</si>
  <si>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</si>
  <si>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</si>
  <si>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</si>
  <si>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</si>
  <si>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</si>
  <si>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</si>
  <si>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</si>
  <si>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</si>
  <si>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</si>
  <si>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</si>
  <si>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</si>
  <si>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</si>
  <si>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</si>
  <si>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</si>
  <si>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</si>
  <si>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</si>
  <si>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</si>
  <si>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</si>
  <si>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</si>
  <si>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</si>
  <si>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</si>
  <si>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</si>
  <si>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</si>
  <si>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</si>
  <si>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</si>
  <si>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</si>
  <si>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</si>
  <si>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</si>
  <si>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</si>
  <si>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</si>
  <si>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</si>
  <si>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</si>
  <si>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</si>
  <si>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</si>
  <si>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</si>
  <si>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</si>
  <si>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</si>
  <si>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</si>
  <si>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</si>
  <si>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</si>
  <si>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</si>
  <si>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</si>
  <si>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</si>
  <si>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</si>
  <si>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</si>
  <si>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</si>
  <si>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</si>
  <si>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</si>
  <si>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</si>
  <si>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</si>
  <si>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</si>
  <si>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</si>
  <si>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</si>
  <si>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</si>
  <si>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</si>
  <si>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</si>
  <si>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</si>
  <si>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</si>
  <si>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Western Cape: Matzikama(WC011) - Table C5 Quarterly Budget Statement - Capital Expenditure by Standard Classification and Funding for 2nd Quarter ended 31 December 2018 (Figures Finalised as at 2019/01/30)</t>
  </si>
  <si>
    <t>Western Cape: Cederberg(WC012) - Table C5 Quarterly Budget Statement - Capital Expenditure by Standard Classification and Funding for 2nd Quarter ended 31 December 2018 (Figures Finalised as at 2019/01/30)</t>
  </si>
  <si>
    <t>Western Cape: Bergrivier(WC013) - Table C5 Quarterly Budget Statement - Capital Expenditure by Standard Classification and Funding for 2nd Quarter ended 31 December 2018 (Figures Finalised as at 2019/01/30)</t>
  </si>
  <si>
    <t>Western Cape: Saldanha Bay(WC014) - Table C5 Quarterly Budget Statement - Capital Expenditure by Standard Classification and Funding for 2nd Quarter ended 31 December 2018 (Figures Finalised as at 2019/01/30)</t>
  </si>
  <si>
    <t>Western Cape: Swartland(WC015) - Table C5 Quarterly Budget Statement - Capital Expenditure by Standard Classification and Funding for 2nd Quarter ended 31 December 2018 (Figures Finalised as at 2019/01/30)</t>
  </si>
  <si>
    <t>Western Cape: West Coast(DC1) - Table C5 Quarterly Budget Statement - Capital Expenditure by Standard Classification and Funding for 2nd Quarter ended 31 December 2018 (Figures Finalised as at 2019/01/30)</t>
  </si>
  <si>
    <t>Western Cape: Witzenberg(WC022) - Table C5 Quarterly Budget Statement - Capital Expenditure by Standard Classification and Funding for 2nd Quarter ended 31 December 2018 (Figures Finalised as at 2019/01/30)</t>
  </si>
  <si>
    <t>Western Cape: Drakenstein(WC023) - Table C5 Quarterly Budget Statement - Capital Expenditure by Standard Classification and Funding for 2nd Quarter ended 31 December 2018 (Figures Finalised as at 2019/01/30)</t>
  </si>
  <si>
    <t>Western Cape: Stellenbosch(WC024) - Table C5 Quarterly Budget Statement - Capital Expenditure by Standard Classification and Funding for 2nd Quarter ended 31 December 2018 (Figures Finalised as at 2019/01/30)</t>
  </si>
  <si>
    <t>Western Cape: Breede Valley(WC025) - Table C5 Quarterly Budget Statement - Capital Expenditure by Standard Classification and Funding for 2nd Quarter ended 31 December 2018 (Figures Finalised as at 2019/01/30)</t>
  </si>
  <si>
    <t>Western Cape: Langeberg(WC026) - Table C5 Quarterly Budget Statement - Capital Expenditure by Standard Classification and Funding for 2nd Quarter ended 31 December 2018 (Figures Finalised as at 2019/01/30)</t>
  </si>
  <si>
    <t>Western Cape: Cape Winelands DM(DC2) - Table C5 Quarterly Budget Statement - Capital Expenditure by Standard Classification and Funding for 2nd Quarter ended 31 December 2018 (Figures Finalised as at 2019/01/30)</t>
  </si>
  <si>
    <t>Western Cape: Theewaterskloof(WC031) - Table C5 Quarterly Budget Statement - Capital Expenditure by Standard Classification and Funding for 2nd Quarter ended 31 December 2018 (Figures Finalised as at 2019/01/30)</t>
  </si>
  <si>
    <t>Western Cape: Overstrand(WC032) - Table C5 Quarterly Budget Statement - Capital Expenditure by Standard Classification and Funding for 2nd Quarter ended 31 December 2018 (Figures Finalised as at 2019/01/30)</t>
  </si>
  <si>
    <t>Western Cape: Cape Agulhas(WC033) - Table C5 Quarterly Budget Statement - Capital Expenditure by Standard Classification and Funding for 2nd Quarter ended 31 December 2018 (Figures Finalised as at 2019/01/30)</t>
  </si>
  <si>
    <t>Western Cape: Swellendam(WC034) - Table C5 Quarterly Budget Statement - Capital Expenditure by Standard Classification and Funding for 2nd Quarter ended 31 December 2018 (Figures Finalised as at 2019/01/30)</t>
  </si>
  <si>
    <t>Western Cape: Overberg(DC3) - Table C5 Quarterly Budget Statement - Capital Expenditure by Standard Classification and Funding for 2nd Quarter ended 31 December 2018 (Figures Finalised as at 2019/01/30)</t>
  </si>
  <si>
    <t>Western Cape: Kannaland(WC041) - Table C5 Quarterly Budget Statement - Capital Expenditure by Standard Classification and Funding for 2nd Quarter ended 31 December 2018 (Figures Finalised as at 2019/01/30)</t>
  </si>
  <si>
    <t>Western Cape: Hessequa(WC042) - Table C5 Quarterly Budget Statement - Capital Expenditure by Standard Classification and Funding for 2nd Quarter ended 31 December 2018 (Figures Finalised as at 2019/01/30)</t>
  </si>
  <si>
    <t>Western Cape: Mossel Bay(WC043) - Table C5 Quarterly Budget Statement - Capital Expenditure by Standard Classification and Funding for 2nd Quarter ended 31 December 2018 (Figures Finalised as at 2019/01/30)</t>
  </si>
  <si>
    <t>Western Cape: George(WC044) - Table C5 Quarterly Budget Statement - Capital Expenditure by Standard Classification and Funding for 2nd Quarter ended 31 December 2018 (Figures Finalised as at 2019/01/30)</t>
  </si>
  <si>
    <t>Western Cape: Oudtshoorn(WC045) - Table C5 Quarterly Budget Statement - Capital Expenditure by Standard Classification and Funding for 2nd Quarter ended 31 December 2018 (Figures Finalised as at 2019/01/30)</t>
  </si>
  <si>
    <t>Western Cape: Bitou(WC047) - Table C5 Quarterly Budget Statement - Capital Expenditure by Standard Classification and Funding for 2nd Quarter ended 31 December 2018 (Figures Finalised as at 2019/01/30)</t>
  </si>
  <si>
    <t>Western Cape: Knysna(WC048) - Table C5 Quarterly Budget Statement - Capital Expenditure by Standard Classification and Funding for 2nd Quarter ended 31 December 2018 (Figures Finalised as at 2019/01/30)</t>
  </si>
  <si>
    <t>Western Cape: Garden Route(DC4) - Table C5 Quarterly Budget Statement - Capital Expenditure by Standard Classification and Funding for 2nd Quarter ended 31 December 2018 (Figures Finalised as at 2019/01/30)</t>
  </si>
  <si>
    <t>Western Cape: Laingsburg(WC051) - Table C5 Quarterly Budget Statement - Capital Expenditure by Standard Classification and Funding for 2nd Quarter ended 31 December 2018 (Figures Finalised as at 2019/01/30)</t>
  </si>
  <si>
    <t>Western Cape: Prince Albert(WC052) - Table C5 Quarterly Budget Statement - Capital Expenditure by Standard Classification and Funding for 2nd Quarter ended 31 December 2018 (Figures Finalised as at 2019/01/30)</t>
  </si>
  <si>
    <t>Western Cape: Beaufort West(WC053) - Table C5 Quarterly Budget Statement - Capital Expenditure by Standard Classification and Funding for 2nd Quarter ended 31 December 2018 (Figures Finalised as at 2019/01/30)</t>
  </si>
  <si>
    <t>Western Cape: Central Karoo(DC5) - Table C5 Quarterly Budget Statement - Capital Expenditure by Standard Classification and Funding for 2nd Quarter ended 31 December 2018 (Figures Finalised as at 2019/01/30)</t>
  </si>
  <si>
    <t>Summary - Table C5 Quarterly Budget Statement - Capital Expenditure by Standard Classification and Funding for 2nd Quarter ended 31 December 2018 (Figures Finalised as at 2019/01/30)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</si>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</sst>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95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1227602393</v>
      </c>
      <c r="D5" s="16">
        <f>SUM(D6:D8)</f>
        <v>0</v>
      </c>
      <c r="E5" s="17">
        <f t="shared" si="0"/>
        <v>1180447458</v>
      </c>
      <c r="F5" s="18">
        <f t="shared" si="0"/>
        <v>1059129147</v>
      </c>
      <c r="G5" s="18">
        <f t="shared" si="0"/>
        <v>1747666</v>
      </c>
      <c r="H5" s="18">
        <f t="shared" si="0"/>
        <v>14033618</v>
      </c>
      <c r="I5" s="18">
        <f t="shared" si="0"/>
        <v>54165460</v>
      </c>
      <c r="J5" s="18">
        <f t="shared" si="0"/>
        <v>69946744</v>
      </c>
      <c r="K5" s="18">
        <f t="shared" si="0"/>
        <v>68913876</v>
      </c>
      <c r="L5" s="18">
        <f t="shared" si="0"/>
        <v>56445312</v>
      </c>
      <c r="M5" s="18">
        <f t="shared" si="0"/>
        <v>67143148</v>
      </c>
      <c r="N5" s="18">
        <f t="shared" si="0"/>
        <v>192502336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262449080</v>
      </c>
      <c r="X5" s="18">
        <f t="shared" si="0"/>
        <v>265141133</v>
      </c>
      <c r="Y5" s="18">
        <f t="shared" si="0"/>
        <v>-2692053</v>
      </c>
      <c r="Z5" s="4">
        <f>+IF(X5&lt;&gt;0,+(Y5/X5)*100,0)</f>
        <v>-1.0153283157313806</v>
      </c>
      <c r="AA5" s="16">
        <f>SUM(AA6:AA8)</f>
        <v>1059129147</v>
      </c>
    </row>
    <row r="6" spans="1:27" ht="12.75">
      <c r="A6" s="5" t="s">
        <v>32</v>
      </c>
      <c r="B6" s="3"/>
      <c r="C6" s="19">
        <v>395840228</v>
      </c>
      <c r="D6" s="19"/>
      <c r="E6" s="20">
        <v>15120468</v>
      </c>
      <c r="F6" s="21">
        <v>236113808</v>
      </c>
      <c r="G6" s="21">
        <v>171850</v>
      </c>
      <c r="H6" s="21">
        <v>4413015</v>
      </c>
      <c r="I6" s="21">
        <v>9267755</v>
      </c>
      <c r="J6" s="21">
        <v>13852620</v>
      </c>
      <c r="K6" s="21">
        <v>11006619</v>
      </c>
      <c r="L6" s="21">
        <v>17805476</v>
      </c>
      <c r="M6" s="21">
        <v>18746787</v>
      </c>
      <c r="N6" s="21">
        <v>47558882</v>
      </c>
      <c r="O6" s="21"/>
      <c r="P6" s="21"/>
      <c r="Q6" s="21"/>
      <c r="R6" s="21"/>
      <c r="S6" s="21"/>
      <c r="T6" s="21"/>
      <c r="U6" s="21"/>
      <c r="V6" s="21"/>
      <c r="W6" s="21">
        <v>61411502</v>
      </c>
      <c r="X6" s="21">
        <v>4928640</v>
      </c>
      <c r="Y6" s="21">
        <v>56482862</v>
      </c>
      <c r="Z6" s="6">
        <v>1146.01</v>
      </c>
      <c r="AA6" s="28">
        <v>236113808</v>
      </c>
    </row>
    <row r="7" spans="1:27" ht="12.75">
      <c r="A7" s="5" t="s">
        <v>33</v>
      </c>
      <c r="B7" s="3"/>
      <c r="C7" s="22">
        <v>85129503</v>
      </c>
      <c r="D7" s="22"/>
      <c r="E7" s="23">
        <v>1165126046</v>
      </c>
      <c r="F7" s="24">
        <v>148878782</v>
      </c>
      <c r="G7" s="24">
        <v>133023</v>
      </c>
      <c r="H7" s="24">
        <v>2498405</v>
      </c>
      <c r="I7" s="24">
        <v>4847301</v>
      </c>
      <c r="J7" s="24">
        <v>7478729</v>
      </c>
      <c r="K7" s="24">
        <v>6026361</v>
      </c>
      <c r="L7" s="24">
        <v>8434062</v>
      </c>
      <c r="M7" s="24">
        <v>7668232</v>
      </c>
      <c r="N7" s="24">
        <v>22128655</v>
      </c>
      <c r="O7" s="24"/>
      <c r="P7" s="24"/>
      <c r="Q7" s="24"/>
      <c r="R7" s="24"/>
      <c r="S7" s="24"/>
      <c r="T7" s="24"/>
      <c r="U7" s="24"/>
      <c r="V7" s="24"/>
      <c r="W7" s="24">
        <v>29607384</v>
      </c>
      <c r="X7" s="24">
        <v>259422285</v>
      </c>
      <c r="Y7" s="24">
        <v>-229814901</v>
      </c>
      <c r="Z7" s="7">
        <v>-88.59</v>
      </c>
      <c r="AA7" s="29">
        <v>148878782</v>
      </c>
    </row>
    <row r="8" spans="1:27" ht="12.75">
      <c r="A8" s="5" t="s">
        <v>34</v>
      </c>
      <c r="B8" s="3"/>
      <c r="C8" s="19">
        <v>746632662</v>
      </c>
      <c r="D8" s="19"/>
      <c r="E8" s="20">
        <v>200944</v>
      </c>
      <c r="F8" s="21">
        <v>674136557</v>
      </c>
      <c r="G8" s="21">
        <v>1442793</v>
      </c>
      <c r="H8" s="21">
        <v>7122198</v>
      </c>
      <c r="I8" s="21">
        <v>40050404</v>
      </c>
      <c r="J8" s="21">
        <v>48615395</v>
      </c>
      <c r="K8" s="21">
        <v>51880896</v>
      </c>
      <c r="L8" s="21">
        <v>30205774</v>
      </c>
      <c r="M8" s="21">
        <v>40728129</v>
      </c>
      <c r="N8" s="21">
        <v>122814799</v>
      </c>
      <c r="O8" s="21"/>
      <c r="P8" s="21"/>
      <c r="Q8" s="21"/>
      <c r="R8" s="21"/>
      <c r="S8" s="21"/>
      <c r="T8" s="21"/>
      <c r="U8" s="21"/>
      <c r="V8" s="21"/>
      <c r="W8" s="21">
        <v>171430194</v>
      </c>
      <c r="X8" s="21">
        <v>790208</v>
      </c>
      <c r="Y8" s="21">
        <v>170639986</v>
      </c>
      <c r="Z8" s="6">
        <v>21594.31</v>
      </c>
      <c r="AA8" s="28">
        <v>674136557</v>
      </c>
    </row>
    <row r="9" spans="1:27" ht="12.75">
      <c r="A9" s="2" t="s">
        <v>35</v>
      </c>
      <c r="B9" s="3"/>
      <c r="C9" s="16">
        <f aca="true" t="shared" si="1" ref="C9:Y9">SUM(C10:C14)</f>
        <v>1277151996</v>
      </c>
      <c r="D9" s="16">
        <f>SUM(D10:D14)</f>
        <v>0</v>
      </c>
      <c r="E9" s="17">
        <f t="shared" si="1"/>
        <v>1605438731</v>
      </c>
      <c r="F9" s="18">
        <f t="shared" si="1"/>
        <v>1962667991</v>
      </c>
      <c r="G9" s="18">
        <f t="shared" si="1"/>
        <v>6904925</v>
      </c>
      <c r="H9" s="18">
        <f t="shared" si="1"/>
        <v>89358944</v>
      </c>
      <c r="I9" s="18">
        <f t="shared" si="1"/>
        <v>130000726</v>
      </c>
      <c r="J9" s="18">
        <f t="shared" si="1"/>
        <v>226264595</v>
      </c>
      <c r="K9" s="18">
        <f t="shared" si="1"/>
        <v>107792336</v>
      </c>
      <c r="L9" s="18">
        <f t="shared" si="1"/>
        <v>112718146</v>
      </c>
      <c r="M9" s="18">
        <f t="shared" si="1"/>
        <v>113228972</v>
      </c>
      <c r="N9" s="18">
        <f t="shared" si="1"/>
        <v>333739454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560004049</v>
      </c>
      <c r="X9" s="18">
        <f t="shared" si="1"/>
        <v>459554448</v>
      </c>
      <c r="Y9" s="18">
        <f t="shared" si="1"/>
        <v>100449601</v>
      </c>
      <c r="Z9" s="4">
        <f>+IF(X9&lt;&gt;0,+(Y9/X9)*100,0)</f>
        <v>21.858041291333556</v>
      </c>
      <c r="AA9" s="30">
        <f>SUM(AA10:AA14)</f>
        <v>1962667991</v>
      </c>
    </row>
    <row r="10" spans="1:27" ht="12.75">
      <c r="A10" s="5" t="s">
        <v>36</v>
      </c>
      <c r="B10" s="3"/>
      <c r="C10" s="19">
        <v>194534129</v>
      </c>
      <c r="D10" s="19"/>
      <c r="E10" s="20">
        <v>170257494</v>
      </c>
      <c r="F10" s="21">
        <v>156959123</v>
      </c>
      <c r="G10" s="21">
        <v>927635</v>
      </c>
      <c r="H10" s="21">
        <v>11985211</v>
      </c>
      <c r="I10" s="21">
        <v>2917045</v>
      </c>
      <c r="J10" s="21">
        <v>15829891</v>
      </c>
      <c r="K10" s="21">
        <v>8834316</v>
      </c>
      <c r="L10" s="21">
        <v>8062994</v>
      </c>
      <c r="M10" s="21">
        <v>8721936</v>
      </c>
      <c r="N10" s="21">
        <v>25619246</v>
      </c>
      <c r="O10" s="21"/>
      <c r="P10" s="21"/>
      <c r="Q10" s="21"/>
      <c r="R10" s="21"/>
      <c r="S10" s="21"/>
      <c r="T10" s="21"/>
      <c r="U10" s="21"/>
      <c r="V10" s="21"/>
      <c r="W10" s="21">
        <v>41449137</v>
      </c>
      <c r="X10" s="21">
        <v>58200902</v>
      </c>
      <c r="Y10" s="21">
        <v>-16751765</v>
      </c>
      <c r="Z10" s="6">
        <v>-28.78</v>
      </c>
      <c r="AA10" s="28">
        <v>156959123</v>
      </c>
    </row>
    <row r="11" spans="1:27" ht="12.75">
      <c r="A11" s="5" t="s">
        <v>37</v>
      </c>
      <c r="B11" s="3"/>
      <c r="C11" s="19">
        <v>233473125</v>
      </c>
      <c r="D11" s="19"/>
      <c r="E11" s="20">
        <v>240941911</v>
      </c>
      <c r="F11" s="21">
        <v>302984048</v>
      </c>
      <c r="G11" s="21">
        <v>2221325</v>
      </c>
      <c r="H11" s="21">
        <v>9218025</v>
      </c>
      <c r="I11" s="21">
        <v>15516842</v>
      </c>
      <c r="J11" s="21">
        <v>26956192</v>
      </c>
      <c r="K11" s="21">
        <v>19087993</v>
      </c>
      <c r="L11" s="21">
        <v>28885620</v>
      </c>
      <c r="M11" s="21">
        <v>21393960</v>
      </c>
      <c r="N11" s="21">
        <v>69367573</v>
      </c>
      <c r="O11" s="21"/>
      <c r="P11" s="21"/>
      <c r="Q11" s="21"/>
      <c r="R11" s="21"/>
      <c r="S11" s="21"/>
      <c r="T11" s="21"/>
      <c r="U11" s="21"/>
      <c r="V11" s="21"/>
      <c r="W11" s="21">
        <v>96323765</v>
      </c>
      <c r="X11" s="21">
        <v>83441984</v>
      </c>
      <c r="Y11" s="21">
        <v>12881781</v>
      </c>
      <c r="Z11" s="6">
        <v>15.44</v>
      </c>
      <c r="AA11" s="28">
        <v>302984048</v>
      </c>
    </row>
    <row r="12" spans="1:27" ht="12.75">
      <c r="A12" s="5" t="s">
        <v>38</v>
      </c>
      <c r="B12" s="3"/>
      <c r="C12" s="19">
        <v>207778841</v>
      </c>
      <c r="D12" s="19"/>
      <c r="E12" s="20">
        <v>115786631</v>
      </c>
      <c r="F12" s="21">
        <v>222181456</v>
      </c>
      <c r="G12" s="21">
        <v>1706721</v>
      </c>
      <c r="H12" s="21">
        <v>14302503</v>
      </c>
      <c r="I12" s="21">
        <v>12449999</v>
      </c>
      <c r="J12" s="21">
        <v>28459223</v>
      </c>
      <c r="K12" s="21">
        <v>16854182</v>
      </c>
      <c r="L12" s="21">
        <v>17410180</v>
      </c>
      <c r="M12" s="21">
        <v>11911068</v>
      </c>
      <c r="N12" s="21">
        <v>46175430</v>
      </c>
      <c r="O12" s="21"/>
      <c r="P12" s="21"/>
      <c r="Q12" s="21"/>
      <c r="R12" s="21"/>
      <c r="S12" s="21"/>
      <c r="T12" s="21"/>
      <c r="U12" s="21"/>
      <c r="V12" s="21"/>
      <c r="W12" s="21">
        <v>74634653</v>
      </c>
      <c r="X12" s="21">
        <v>39958208</v>
      </c>
      <c r="Y12" s="21">
        <v>34676445</v>
      </c>
      <c r="Z12" s="6">
        <v>86.78</v>
      </c>
      <c r="AA12" s="28">
        <v>222181456</v>
      </c>
    </row>
    <row r="13" spans="1:27" ht="12.75">
      <c r="A13" s="5" t="s">
        <v>39</v>
      </c>
      <c r="B13" s="3"/>
      <c r="C13" s="19">
        <v>595879595</v>
      </c>
      <c r="D13" s="19"/>
      <c r="E13" s="20">
        <v>1005032169</v>
      </c>
      <c r="F13" s="21">
        <v>1205412635</v>
      </c>
      <c r="G13" s="21">
        <v>2049244</v>
      </c>
      <c r="H13" s="21">
        <v>51364702</v>
      </c>
      <c r="I13" s="21">
        <v>97317180</v>
      </c>
      <c r="J13" s="21">
        <v>150731126</v>
      </c>
      <c r="K13" s="21">
        <v>59469759</v>
      </c>
      <c r="L13" s="21">
        <v>54378978</v>
      </c>
      <c r="M13" s="21">
        <v>67472915</v>
      </c>
      <c r="N13" s="21">
        <v>181321652</v>
      </c>
      <c r="O13" s="21"/>
      <c r="P13" s="21"/>
      <c r="Q13" s="21"/>
      <c r="R13" s="21"/>
      <c r="S13" s="21"/>
      <c r="T13" s="21"/>
      <c r="U13" s="21"/>
      <c r="V13" s="21"/>
      <c r="W13" s="21">
        <v>332052778</v>
      </c>
      <c r="X13" s="21">
        <v>247427676</v>
      </c>
      <c r="Y13" s="21">
        <v>84625102</v>
      </c>
      <c r="Z13" s="6">
        <v>34.2</v>
      </c>
      <c r="AA13" s="28">
        <v>1205412635</v>
      </c>
    </row>
    <row r="14" spans="1:27" ht="12.75">
      <c r="A14" s="5" t="s">
        <v>40</v>
      </c>
      <c r="B14" s="3"/>
      <c r="C14" s="22">
        <v>45486306</v>
      </c>
      <c r="D14" s="22"/>
      <c r="E14" s="23">
        <v>73420526</v>
      </c>
      <c r="F14" s="24">
        <v>75130729</v>
      </c>
      <c r="G14" s="24"/>
      <c r="H14" s="24">
        <v>2488503</v>
      </c>
      <c r="I14" s="24">
        <v>1799660</v>
      </c>
      <c r="J14" s="24">
        <v>4288163</v>
      </c>
      <c r="K14" s="24">
        <v>3546086</v>
      </c>
      <c r="L14" s="24">
        <v>3980374</v>
      </c>
      <c r="M14" s="24">
        <v>3729093</v>
      </c>
      <c r="N14" s="24">
        <v>11255553</v>
      </c>
      <c r="O14" s="24"/>
      <c r="P14" s="24"/>
      <c r="Q14" s="24"/>
      <c r="R14" s="24"/>
      <c r="S14" s="24"/>
      <c r="T14" s="24"/>
      <c r="U14" s="24"/>
      <c r="V14" s="24"/>
      <c r="W14" s="24">
        <v>15543716</v>
      </c>
      <c r="X14" s="24">
        <v>30525678</v>
      </c>
      <c r="Y14" s="24">
        <v>-14981962</v>
      </c>
      <c r="Z14" s="7">
        <v>-49.08</v>
      </c>
      <c r="AA14" s="29">
        <v>75130729</v>
      </c>
    </row>
    <row r="15" spans="1:27" ht="12.75">
      <c r="A15" s="2" t="s">
        <v>41</v>
      </c>
      <c r="B15" s="8"/>
      <c r="C15" s="16">
        <f aca="true" t="shared" si="2" ref="C15:Y15">SUM(C16:C18)</f>
        <v>1619120831</v>
      </c>
      <c r="D15" s="16">
        <f>SUM(D16:D18)</f>
        <v>0</v>
      </c>
      <c r="E15" s="17">
        <f t="shared" si="2"/>
        <v>2028156641</v>
      </c>
      <c r="F15" s="18">
        <f t="shared" si="2"/>
        <v>2234658255</v>
      </c>
      <c r="G15" s="18">
        <f t="shared" si="2"/>
        <v>1833363</v>
      </c>
      <c r="H15" s="18">
        <f t="shared" si="2"/>
        <v>87308169</v>
      </c>
      <c r="I15" s="18">
        <f t="shared" si="2"/>
        <v>83090610</v>
      </c>
      <c r="J15" s="18">
        <f t="shared" si="2"/>
        <v>172232142</v>
      </c>
      <c r="K15" s="18">
        <f t="shared" si="2"/>
        <v>93130850</v>
      </c>
      <c r="L15" s="18">
        <f t="shared" si="2"/>
        <v>136588984</v>
      </c>
      <c r="M15" s="18">
        <f t="shared" si="2"/>
        <v>149066487</v>
      </c>
      <c r="N15" s="18">
        <f t="shared" si="2"/>
        <v>378786321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551018463</v>
      </c>
      <c r="X15" s="18">
        <f t="shared" si="2"/>
        <v>615782861</v>
      </c>
      <c r="Y15" s="18">
        <f t="shared" si="2"/>
        <v>-64764398</v>
      </c>
      <c r="Z15" s="4">
        <f>+IF(X15&lt;&gt;0,+(Y15/X15)*100,0)</f>
        <v>-10.517408343393306</v>
      </c>
      <c r="AA15" s="30">
        <f>SUM(AA16:AA18)</f>
        <v>2234658255</v>
      </c>
    </row>
    <row r="16" spans="1:27" ht="12.75">
      <c r="A16" s="5" t="s">
        <v>42</v>
      </c>
      <c r="B16" s="3"/>
      <c r="C16" s="19">
        <v>42596291</v>
      </c>
      <c r="D16" s="19"/>
      <c r="E16" s="20">
        <v>101098852</v>
      </c>
      <c r="F16" s="21">
        <v>109847916</v>
      </c>
      <c r="G16" s="21">
        <v>8387</v>
      </c>
      <c r="H16" s="21">
        <v>2059051</v>
      </c>
      <c r="I16" s="21">
        <v>990411</v>
      </c>
      <c r="J16" s="21">
        <v>3057849</v>
      </c>
      <c r="K16" s="21">
        <v>2755807</v>
      </c>
      <c r="L16" s="21">
        <v>5313608</v>
      </c>
      <c r="M16" s="21">
        <v>3573917</v>
      </c>
      <c r="N16" s="21">
        <v>11643332</v>
      </c>
      <c r="O16" s="21"/>
      <c r="P16" s="21"/>
      <c r="Q16" s="21"/>
      <c r="R16" s="21"/>
      <c r="S16" s="21"/>
      <c r="T16" s="21"/>
      <c r="U16" s="21"/>
      <c r="V16" s="21"/>
      <c r="W16" s="21">
        <v>14701181</v>
      </c>
      <c r="X16" s="21">
        <v>27173510</v>
      </c>
      <c r="Y16" s="21">
        <v>-12472329</v>
      </c>
      <c r="Z16" s="6">
        <v>-45.9</v>
      </c>
      <c r="AA16" s="28">
        <v>109847916</v>
      </c>
    </row>
    <row r="17" spans="1:27" ht="12.75">
      <c r="A17" s="5" t="s">
        <v>43</v>
      </c>
      <c r="B17" s="3"/>
      <c r="C17" s="19">
        <v>1556178516</v>
      </c>
      <c r="D17" s="19"/>
      <c r="E17" s="20">
        <v>1903792551</v>
      </c>
      <c r="F17" s="21">
        <v>2101521569</v>
      </c>
      <c r="G17" s="21">
        <v>1824976</v>
      </c>
      <c r="H17" s="21">
        <v>85248075</v>
      </c>
      <c r="I17" s="21">
        <v>81539180</v>
      </c>
      <c r="J17" s="21">
        <v>168612231</v>
      </c>
      <c r="K17" s="21">
        <v>89884571</v>
      </c>
      <c r="L17" s="21">
        <v>130718658</v>
      </c>
      <c r="M17" s="21">
        <v>145361751</v>
      </c>
      <c r="N17" s="21">
        <v>365964980</v>
      </c>
      <c r="O17" s="21"/>
      <c r="P17" s="21"/>
      <c r="Q17" s="21"/>
      <c r="R17" s="21"/>
      <c r="S17" s="21"/>
      <c r="T17" s="21"/>
      <c r="U17" s="21"/>
      <c r="V17" s="21"/>
      <c r="W17" s="21">
        <v>534577211</v>
      </c>
      <c r="X17" s="21">
        <v>582469462</v>
      </c>
      <c r="Y17" s="21">
        <v>-47892251</v>
      </c>
      <c r="Z17" s="6">
        <v>-8.22</v>
      </c>
      <c r="AA17" s="28">
        <v>2101521569</v>
      </c>
    </row>
    <row r="18" spans="1:27" ht="12.75">
      <c r="A18" s="5" t="s">
        <v>44</v>
      </c>
      <c r="B18" s="3"/>
      <c r="C18" s="19">
        <v>20346024</v>
      </c>
      <c r="D18" s="19"/>
      <c r="E18" s="20">
        <v>23265238</v>
      </c>
      <c r="F18" s="21">
        <v>23288770</v>
      </c>
      <c r="G18" s="21"/>
      <c r="H18" s="21">
        <v>1043</v>
      </c>
      <c r="I18" s="21">
        <v>561019</v>
      </c>
      <c r="J18" s="21">
        <v>562062</v>
      </c>
      <c r="K18" s="21">
        <v>490472</v>
      </c>
      <c r="L18" s="21">
        <v>556718</v>
      </c>
      <c r="M18" s="21">
        <v>130819</v>
      </c>
      <c r="N18" s="21">
        <v>1178009</v>
      </c>
      <c r="O18" s="21"/>
      <c r="P18" s="21"/>
      <c r="Q18" s="21"/>
      <c r="R18" s="21"/>
      <c r="S18" s="21"/>
      <c r="T18" s="21"/>
      <c r="U18" s="21"/>
      <c r="V18" s="21"/>
      <c r="W18" s="21">
        <v>1740071</v>
      </c>
      <c r="X18" s="21">
        <v>6139889</v>
      </c>
      <c r="Y18" s="21">
        <v>-4399818</v>
      </c>
      <c r="Z18" s="6">
        <v>-71.66</v>
      </c>
      <c r="AA18" s="28">
        <v>23288770</v>
      </c>
    </row>
    <row r="19" spans="1:27" ht="12.75">
      <c r="A19" s="2" t="s">
        <v>45</v>
      </c>
      <c r="B19" s="8"/>
      <c r="C19" s="16">
        <f aca="true" t="shared" si="3" ref="C19:Y19">SUM(C20:C23)</f>
        <v>4771254754</v>
      </c>
      <c r="D19" s="16">
        <f>SUM(D20:D23)</f>
        <v>0</v>
      </c>
      <c r="E19" s="17">
        <f t="shared" si="3"/>
        <v>7049357463</v>
      </c>
      <c r="F19" s="18">
        <f t="shared" si="3"/>
        <v>7608440181</v>
      </c>
      <c r="G19" s="18">
        <f t="shared" si="3"/>
        <v>48974025</v>
      </c>
      <c r="H19" s="18">
        <f t="shared" si="3"/>
        <v>209233128</v>
      </c>
      <c r="I19" s="18">
        <f t="shared" si="3"/>
        <v>276970712</v>
      </c>
      <c r="J19" s="18">
        <f t="shared" si="3"/>
        <v>535177865</v>
      </c>
      <c r="K19" s="18">
        <f t="shared" si="3"/>
        <v>422189472</v>
      </c>
      <c r="L19" s="18">
        <f t="shared" si="3"/>
        <v>343516762</v>
      </c>
      <c r="M19" s="18">
        <f t="shared" si="3"/>
        <v>310530159</v>
      </c>
      <c r="N19" s="18">
        <f t="shared" si="3"/>
        <v>1076236393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1611414258</v>
      </c>
      <c r="X19" s="18">
        <f t="shared" si="3"/>
        <v>1760929534</v>
      </c>
      <c r="Y19" s="18">
        <f t="shared" si="3"/>
        <v>-149515276</v>
      </c>
      <c r="Z19" s="4">
        <f>+IF(X19&lt;&gt;0,+(Y19/X19)*100,0)</f>
        <v>-8.490701820439794</v>
      </c>
      <c r="AA19" s="30">
        <f>SUM(AA20:AA23)</f>
        <v>7608440181</v>
      </c>
    </row>
    <row r="20" spans="1:27" ht="12.75">
      <c r="A20" s="5" t="s">
        <v>46</v>
      </c>
      <c r="B20" s="3"/>
      <c r="C20" s="19">
        <v>1421924878</v>
      </c>
      <c r="D20" s="19"/>
      <c r="E20" s="20">
        <v>1611781552</v>
      </c>
      <c r="F20" s="21">
        <v>1658115869</v>
      </c>
      <c r="G20" s="21">
        <v>24157391</v>
      </c>
      <c r="H20" s="21">
        <v>82165838</v>
      </c>
      <c r="I20" s="21">
        <v>97644561</v>
      </c>
      <c r="J20" s="21">
        <v>203967790</v>
      </c>
      <c r="K20" s="21">
        <v>128367967</v>
      </c>
      <c r="L20" s="21">
        <v>87819729</v>
      </c>
      <c r="M20" s="21">
        <v>62319044</v>
      </c>
      <c r="N20" s="21">
        <v>278506740</v>
      </c>
      <c r="O20" s="21"/>
      <c r="P20" s="21"/>
      <c r="Q20" s="21"/>
      <c r="R20" s="21"/>
      <c r="S20" s="21"/>
      <c r="T20" s="21"/>
      <c r="U20" s="21"/>
      <c r="V20" s="21"/>
      <c r="W20" s="21">
        <v>482474530</v>
      </c>
      <c r="X20" s="21">
        <v>454418747</v>
      </c>
      <c r="Y20" s="21">
        <v>28055783</v>
      </c>
      <c r="Z20" s="6">
        <v>6.17</v>
      </c>
      <c r="AA20" s="28">
        <v>1658115869</v>
      </c>
    </row>
    <row r="21" spans="1:27" ht="12.75">
      <c r="A21" s="5" t="s">
        <v>47</v>
      </c>
      <c r="B21" s="3"/>
      <c r="C21" s="19">
        <v>1828860161</v>
      </c>
      <c r="D21" s="19"/>
      <c r="E21" s="20">
        <v>3113244717</v>
      </c>
      <c r="F21" s="21">
        <v>3376009340</v>
      </c>
      <c r="G21" s="21">
        <v>17881635</v>
      </c>
      <c r="H21" s="21">
        <v>89764087</v>
      </c>
      <c r="I21" s="21">
        <v>124360491</v>
      </c>
      <c r="J21" s="21">
        <v>232006213</v>
      </c>
      <c r="K21" s="21">
        <v>150501464</v>
      </c>
      <c r="L21" s="21">
        <v>140257163</v>
      </c>
      <c r="M21" s="21">
        <v>132135498</v>
      </c>
      <c r="N21" s="21">
        <v>422894125</v>
      </c>
      <c r="O21" s="21"/>
      <c r="P21" s="21"/>
      <c r="Q21" s="21"/>
      <c r="R21" s="21"/>
      <c r="S21" s="21"/>
      <c r="T21" s="21"/>
      <c r="U21" s="21"/>
      <c r="V21" s="21"/>
      <c r="W21" s="21">
        <v>654900338</v>
      </c>
      <c r="X21" s="21">
        <v>604852005</v>
      </c>
      <c r="Y21" s="21">
        <v>50048333</v>
      </c>
      <c r="Z21" s="6">
        <v>8.27</v>
      </c>
      <c r="AA21" s="28">
        <v>3376009340</v>
      </c>
    </row>
    <row r="22" spans="1:27" ht="12.75">
      <c r="A22" s="5" t="s">
        <v>48</v>
      </c>
      <c r="B22" s="3"/>
      <c r="C22" s="22">
        <v>1197093453</v>
      </c>
      <c r="D22" s="22"/>
      <c r="E22" s="23">
        <v>1810719877</v>
      </c>
      <c r="F22" s="24">
        <v>1903048623</v>
      </c>
      <c r="G22" s="24">
        <v>5040997</v>
      </c>
      <c r="H22" s="24">
        <v>31453523</v>
      </c>
      <c r="I22" s="24">
        <v>40371929</v>
      </c>
      <c r="J22" s="24">
        <v>76866449</v>
      </c>
      <c r="K22" s="24">
        <v>109783449</v>
      </c>
      <c r="L22" s="24">
        <v>71822955</v>
      </c>
      <c r="M22" s="24">
        <v>78405603</v>
      </c>
      <c r="N22" s="24">
        <v>260012007</v>
      </c>
      <c r="O22" s="24"/>
      <c r="P22" s="24"/>
      <c r="Q22" s="24"/>
      <c r="R22" s="24"/>
      <c r="S22" s="24"/>
      <c r="T22" s="24"/>
      <c r="U22" s="24"/>
      <c r="V22" s="24"/>
      <c r="W22" s="24">
        <v>336878456</v>
      </c>
      <c r="X22" s="24">
        <v>528003875</v>
      </c>
      <c r="Y22" s="24">
        <v>-191125419</v>
      </c>
      <c r="Z22" s="7">
        <v>-36.2</v>
      </c>
      <c r="AA22" s="29">
        <v>1903048623</v>
      </c>
    </row>
    <row r="23" spans="1:27" ht="12.75">
      <c r="A23" s="5" t="s">
        <v>49</v>
      </c>
      <c r="B23" s="3"/>
      <c r="C23" s="19">
        <v>323376262</v>
      </c>
      <c r="D23" s="19"/>
      <c r="E23" s="20">
        <v>513611317</v>
      </c>
      <c r="F23" s="21">
        <v>671266349</v>
      </c>
      <c r="G23" s="21">
        <v>1894002</v>
      </c>
      <c r="H23" s="21">
        <v>5849680</v>
      </c>
      <c r="I23" s="21">
        <v>14593731</v>
      </c>
      <c r="J23" s="21">
        <v>22337413</v>
      </c>
      <c r="K23" s="21">
        <v>33536592</v>
      </c>
      <c r="L23" s="21">
        <v>43616915</v>
      </c>
      <c r="M23" s="21">
        <v>37670014</v>
      </c>
      <c r="N23" s="21">
        <v>114823521</v>
      </c>
      <c r="O23" s="21"/>
      <c r="P23" s="21"/>
      <c r="Q23" s="21"/>
      <c r="R23" s="21"/>
      <c r="S23" s="21"/>
      <c r="T23" s="21"/>
      <c r="U23" s="21"/>
      <c r="V23" s="21"/>
      <c r="W23" s="21">
        <v>137160934</v>
      </c>
      <c r="X23" s="21">
        <v>173654907</v>
      </c>
      <c r="Y23" s="21">
        <v>-36493973</v>
      </c>
      <c r="Z23" s="6">
        <v>-21.02</v>
      </c>
      <c r="AA23" s="28">
        <v>671266349</v>
      </c>
    </row>
    <row r="24" spans="1:27" ht="12.75">
      <c r="A24" s="2" t="s">
        <v>50</v>
      </c>
      <c r="B24" s="8"/>
      <c r="C24" s="16">
        <v>97116873</v>
      </c>
      <c r="D24" s="16"/>
      <c r="E24" s="17">
        <v>58313250</v>
      </c>
      <c r="F24" s="18">
        <v>49495032</v>
      </c>
      <c r="G24" s="18">
        <v>946014</v>
      </c>
      <c r="H24" s="18">
        <v>6691717</v>
      </c>
      <c r="I24" s="18">
        <v>9226361</v>
      </c>
      <c r="J24" s="18">
        <v>16864092</v>
      </c>
      <c r="K24" s="18">
        <v>12604514</v>
      </c>
      <c r="L24" s="18">
        <v>2476700</v>
      </c>
      <c r="M24" s="18">
        <v>9229627</v>
      </c>
      <c r="N24" s="18">
        <v>24310841</v>
      </c>
      <c r="O24" s="18"/>
      <c r="P24" s="18"/>
      <c r="Q24" s="18"/>
      <c r="R24" s="18"/>
      <c r="S24" s="18"/>
      <c r="T24" s="18"/>
      <c r="U24" s="18"/>
      <c r="V24" s="18"/>
      <c r="W24" s="18">
        <v>41174933</v>
      </c>
      <c r="X24" s="18">
        <v>88800150</v>
      </c>
      <c r="Y24" s="18">
        <v>-47625217</v>
      </c>
      <c r="Z24" s="4">
        <v>-53.63</v>
      </c>
      <c r="AA24" s="30">
        <v>49495032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8992246847</v>
      </c>
      <c r="D25" s="50">
        <f>+D5+D9+D15+D19+D24</f>
        <v>0</v>
      </c>
      <c r="E25" s="51">
        <f t="shared" si="4"/>
        <v>11921713543</v>
      </c>
      <c r="F25" s="52">
        <f t="shared" si="4"/>
        <v>12914390606</v>
      </c>
      <c r="G25" s="52">
        <f t="shared" si="4"/>
        <v>60405993</v>
      </c>
      <c r="H25" s="52">
        <f t="shared" si="4"/>
        <v>406625576</v>
      </c>
      <c r="I25" s="52">
        <f t="shared" si="4"/>
        <v>553453869</v>
      </c>
      <c r="J25" s="52">
        <f t="shared" si="4"/>
        <v>1020485438</v>
      </c>
      <c r="K25" s="52">
        <f t="shared" si="4"/>
        <v>704631048</v>
      </c>
      <c r="L25" s="52">
        <f t="shared" si="4"/>
        <v>651745904</v>
      </c>
      <c r="M25" s="52">
        <f t="shared" si="4"/>
        <v>649198393</v>
      </c>
      <c r="N25" s="52">
        <f t="shared" si="4"/>
        <v>2005575345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3026060783</v>
      </c>
      <c r="X25" s="52">
        <f t="shared" si="4"/>
        <v>3190208126</v>
      </c>
      <c r="Y25" s="52">
        <f t="shared" si="4"/>
        <v>-164147343</v>
      </c>
      <c r="Z25" s="53">
        <f>+IF(X25&lt;&gt;0,+(Y25/X25)*100,0)</f>
        <v>-5.145349034196523</v>
      </c>
      <c r="AA25" s="54">
        <f>+AA5+AA9+AA15+AA19+AA24</f>
        <v>12914390606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2408146384</v>
      </c>
      <c r="D28" s="19"/>
      <c r="E28" s="20">
        <v>2753879260</v>
      </c>
      <c r="F28" s="21">
        <v>3473676733</v>
      </c>
      <c r="G28" s="21">
        <v>6958512</v>
      </c>
      <c r="H28" s="21">
        <v>118253407</v>
      </c>
      <c r="I28" s="21">
        <v>129647115</v>
      </c>
      <c r="J28" s="21">
        <v>254859034</v>
      </c>
      <c r="K28" s="21">
        <v>206299618</v>
      </c>
      <c r="L28" s="21">
        <v>179367366</v>
      </c>
      <c r="M28" s="21">
        <v>215437339</v>
      </c>
      <c r="N28" s="21">
        <v>601104323</v>
      </c>
      <c r="O28" s="21"/>
      <c r="P28" s="21"/>
      <c r="Q28" s="21"/>
      <c r="R28" s="21"/>
      <c r="S28" s="21"/>
      <c r="T28" s="21"/>
      <c r="U28" s="21"/>
      <c r="V28" s="21"/>
      <c r="W28" s="21">
        <v>855963357</v>
      </c>
      <c r="X28" s="21">
        <v>964352569</v>
      </c>
      <c r="Y28" s="21">
        <v>-108389212</v>
      </c>
      <c r="Z28" s="6">
        <v>-11.24</v>
      </c>
      <c r="AA28" s="19">
        <v>3473676733</v>
      </c>
    </row>
    <row r="29" spans="1:27" ht="12.75">
      <c r="A29" s="56" t="s">
        <v>55</v>
      </c>
      <c r="B29" s="3"/>
      <c r="C29" s="19">
        <v>532077355</v>
      </c>
      <c r="D29" s="19"/>
      <c r="E29" s="20">
        <v>513321589</v>
      </c>
      <c r="F29" s="21">
        <v>743991561</v>
      </c>
      <c r="G29" s="21">
        <v>3218170</v>
      </c>
      <c r="H29" s="21">
        <v>35737621</v>
      </c>
      <c r="I29" s="21">
        <v>75057836</v>
      </c>
      <c r="J29" s="21">
        <v>114013627</v>
      </c>
      <c r="K29" s="21">
        <v>35651574</v>
      </c>
      <c r="L29" s="21">
        <v>42148826</v>
      </c>
      <c r="M29" s="21">
        <v>46310422</v>
      </c>
      <c r="N29" s="21">
        <v>124110822</v>
      </c>
      <c r="O29" s="21"/>
      <c r="P29" s="21"/>
      <c r="Q29" s="21"/>
      <c r="R29" s="21"/>
      <c r="S29" s="21"/>
      <c r="T29" s="21"/>
      <c r="U29" s="21"/>
      <c r="V29" s="21"/>
      <c r="W29" s="21">
        <v>238124449</v>
      </c>
      <c r="X29" s="21">
        <v>183303193</v>
      </c>
      <c r="Y29" s="21">
        <v>54821256</v>
      </c>
      <c r="Z29" s="6">
        <v>29.91</v>
      </c>
      <c r="AA29" s="28">
        <v>743991561</v>
      </c>
    </row>
    <row r="30" spans="1:27" ht="12.75">
      <c r="A30" s="56" t="s">
        <v>56</v>
      </c>
      <c r="B30" s="3"/>
      <c r="C30" s="22">
        <v>35000</v>
      </c>
      <c r="D30" s="22"/>
      <c r="E30" s="23">
        <v>450000</v>
      </c>
      <c r="F30" s="24">
        <v>773533</v>
      </c>
      <c r="G30" s="24"/>
      <c r="H30" s="24">
        <v>4500</v>
      </c>
      <c r="I30" s="24"/>
      <c r="J30" s="24">
        <v>4500</v>
      </c>
      <c r="K30" s="24"/>
      <c r="L30" s="24"/>
      <c r="M30" s="24">
        <v>456600</v>
      </c>
      <c r="N30" s="24">
        <v>456600</v>
      </c>
      <c r="O30" s="24"/>
      <c r="P30" s="24"/>
      <c r="Q30" s="24"/>
      <c r="R30" s="24"/>
      <c r="S30" s="24"/>
      <c r="T30" s="24"/>
      <c r="U30" s="24"/>
      <c r="V30" s="24"/>
      <c r="W30" s="24">
        <v>461100</v>
      </c>
      <c r="X30" s="24">
        <v>148500</v>
      </c>
      <c r="Y30" s="24">
        <v>312600</v>
      </c>
      <c r="Z30" s="7">
        <v>210.51</v>
      </c>
      <c r="AA30" s="29">
        <v>773533</v>
      </c>
    </row>
    <row r="31" spans="1:27" ht="12.75">
      <c r="A31" s="57" t="s">
        <v>57</v>
      </c>
      <c r="B31" s="3"/>
      <c r="C31" s="19">
        <v>212789</v>
      </c>
      <c r="D31" s="19"/>
      <c r="E31" s="20">
        <v>3800000</v>
      </c>
      <c r="F31" s="21">
        <v>15800000</v>
      </c>
      <c r="G31" s="21"/>
      <c r="H31" s="21"/>
      <c r="I31" s="21"/>
      <c r="J31" s="21"/>
      <c r="K31" s="21">
        <v>576502</v>
      </c>
      <c r="L31" s="21">
        <v>543264</v>
      </c>
      <c r="M31" s="21">
        <v>320459</v>
      </c>
      <c r="N31" s="21">
        <v>1440225</v>
      </c>
      <c r="O31" s="21"/>
      <c r="P31" s="21"/>
      <c r="Q31" s="21"/>
      <c r="R31" s="21"/>
      <c r="S31" s="21"/>
      <c r="T31" s="21"/>
      <c r="U31" s="21"/>
      <c r="V31" s="21"/>
      <c r="W31" s="21">
        <v>1440225</v>
      </c>
      <c r="X31" s="21">
        <v>-1039596</v>
      </c>
      <c r="Y31" s="21">
        <v>2479821</v>
      </c>
      <c r="Z31" s="6">
        <v>-238.54</v>
      </c>
      <c r="AA31" s="28">
        <v>15800000</v>
      </c>
    </row>
    <row r="32" spans="1:27" ht="12.75">
      <c r="A32" s="58" t="s">
        <v>58</v>
      </c>
      <c r="B32" s="3"/>
      <c r="C32" s="25">
        <f aca="true" t="shared" si="5" ref="C32:Y32">SUM(C28:C31)</f>
        <v>2940471528</v>
      </c>
      <c r="D32" s="25">
        <f>SUM(D28:D31)</f>
        <v>0</v>
      </c>
      <c r="E32" s="26">
        <f t="shared" si="5"/>
        <v>3271450849</v>
      </c>
      <c r="F32" s="27">
        <f t="shared" si="5"/>
        <v>4234241827</v>
      </c>
      <c r="G32" s="27">
        <f t="shared" si="5"/>
        <v>10176682</v>
      </c>
      <c r="H32" s="27">
        <f t="shared" si="5"/>
        <v>153995528</v>
      </c>
      <c r="I32" s="27">
        <f t="shared" si="5"/>
        <v>204704951</v>
      </c>
      <c r="J32" s="27">
        <f t="shared" si="5"/>
        <v>368877161</v>
      </c>
      <c r="K32" s="27">
        <f t="shared" si="5"/>
        <v>242527694</v>
      </c>
      <c r="L32" s="27">
        <f t="shared" si="5"/>
        <v>222059456</v>
      </c>
      <c r="M32" s="27">
        <f t="shared" si="5"/>
        <v>262524820</v>
      </c>
      <c r="N32" s="27">
        <f t="shared" si="5"/>
        <v>727111970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1095989131</v>
      </c>
      <c r="X32" s="27">
        <f t="shared" si="5"/>
        <v>1146764666</v>
      </c>
      <c r="Y32" s="27">
        <f t="shared" si="5"/>
        <v>-50775535</v>
      </c>
      <c r="Z32" s="13">
        <f>+IF(X32&lt;&gt;0,+(Y32/X32)*100,0)</f>
        <v>-4.4277205694790736</v>
      </c>
      <c r="AA32" s="31">
        <f>SUM(AA28:AA31)</f>
        <v>4234241827</v>
      </c>
    </row>
    <row r="33" spans="1:27" ht="12.75">
      <c r="A33" s="59" t="s">
        <v>59</v>
      </c>
      <c r="B33" s="3" t="s">
        <v>60</v>
      </c>
      <c r="C33" s="19">
        <v>205424175</v>
      </c>
      <c r="D33" s="19"/>
      <c r="E33" s="20">
        <v>83520000</v>
      </c>
      <c r="F33" s="21">
        <v>85319530</v>
      </c>
      <c r="G33" s="21">
        <v>3649663</v>
      </c>
      <c r="H33" s="21">
        <v>4403881</v>
      </c>
      <c r="I33" s="21">
        <v>4599932</v>
      </c>
      <c r="J33" s="21">
        <v>12653476</v>
      </c>
      <c r="K33" s="21">
        <v>4615812</v>
      </c>
      <c r="L33" s="21">
        <v>6525960</v>
      </c>
      <c r="M33" s="21">
        <v>2297590</v>
      </c>
      <c r="N33" s="21">
        <v>13439362</v>
      </c>
      <c r="O33" s="21"/>
      <c r="P33" s="21"/>
      <c r="Q33" s="21"/>
      <c r="R33" s="21"/>
      <c r="S33" s="21"/>
      <c r="T33" s="21"/>
      <c r="U33" s="21"/>
      <c r="V33" s="21"/>
      <c r="W33" s="21">
        <v>26092838</v>
      </c>
      <c r="X33" s="21">
        <v>30889955</v>
      </c>
      <c r="Y33" s="21">
        <v>-4797117</v>
      </c>
      <c r="Z33" s="6">
        <v>-15.53</v>
      </c>
      <c r="AA33" s="28">
        <v>85319530</v>
      </c>
    </row>
    <row r="34" spans="1:27" ht="12.75">
      <c r="A34" s="59" t="s">
        <v>61</v>
      </c>
      <c r="B34" s="3" t="s">
        <v>62</v>
      </c>
      <c r="C34" s="19">
        <v>3218588900</v>
      </c>
      <c r="D34" s="19"/>
      <c r="E34" s="20">
        <v>4893665878</v>
      </c>
      <c r="F34" s="21">
        <v>4475484624</v>
      </c>
      <c r="G34" s="21">
        <v>27757897</v>
      </c>
      <c r="H34" s="21">
        <v>144519351</v>
      </c>
      <c r="I34" s="21">
        <v>155786183</v>
      </c>
      <c r="J34" s="21">
        <v>328063431</v>
      </c>
      <c r="K34" s="21">
        <v>153587067</v>
      </c>
      <c r="L34" s="21">
        <v>159959462</v>
      </c>
      <c r="M34" s="21">
        <v>136310238</v>
      </c>
      <c r="N34" s="21">
        <v>449856767</v>
      </c>
      <c r="O34" s="21"/>
      <c r="P34" s="21"/>
      <c r="Q34" s="21"/>
      <c r="R34" s="21"/>
      <c r="S34" s="21"/>
      <c r="T34" s="21"/>
      <c r="U34" s="21"/>
      <c r="V34" s="21"/>
      <c r="W34" s="21">
        <v>777920198</v>
      </c>
      <c r="X34" s="21">
        <v>878839724</v>
      </c>
      <c r="Y34" s="21">
        <v>-100919526</v>
      </c>
      <c r="Z34" s="6">
        <v>-11.48</v>
      </c>
      <c r="AA34" s="28">
        <v>4475484624</v>
      </c>
    </row>
    <row r="35" spans="1:27" ht="12.75">
      <c r="A35" s="59" t="s">
        <v>63</v>
      </c>
      <c r="B35" s="3"/>
      <c r="C35" s="19">
        <v>2627762257</v>
      </c>
      <c r="D35" s="19"/>
      <c r="E35" s="20">
        <v>3673076817</v>
      </c>
      <c r="F35" s="21">
        <v>4119344628</v>
      </c>
      <c r="G35" s="21">
        <v>18821749</v>
      </c>
      <c r="H35" s="21">
        <v>103706817</v>
      </c>
      <c r="I35" s="21">
        <v>188362804</v>
      </c>
      <c r="J35" s="21">
        <v>310891370</v>
      </c>
      <c r="K35" s="21">
        <v>303900470</v>
      </c>
      <c r="L35" s="21">
        <v>263201030</v>
      </c>
      <c r="M35" s="21">
        <v>248065735</v>
      </c>
      <c r="N35" s="21">
        <v>815167235</v>
      </c>
      <c r="O35" s="21"/>
      <c r="P35" s="21"/>
      <c r="Q35" s="21"/>
      <c r="R35" s="21"/>
      <c r="S35" s="21"/>
      <c r="T35" s="21"/>
      <c r="U35" s="21"/>
      <c r="V35" s="21"/>
      <c r="W35" s="21">
        <v>1126058605</v>
      </c>
      <c r="X35" s="21">
        <v>1110069967</v>
      </c>
      <c r="Y35" s="21">
        <v>15988638</v>
      </c>
      <c r="Z35" s="6">
        <v>1.44</v>
      </c>
      <c r="AA35" s="28">
        <v>4119344628</v>
      </c>
    </row>
    <row r="36" spans="1:27" ht="12.75">
      <c r="A36" s="60" t="s">
        <v>64</v>
      </c>
      <c r="B36" s="10"/>
      <c r="C36" s="61">
        <f aca="true" t="shared" si="6" ref="C36:Y36">SUM(C32:C35)</f>
        <v>8992246860</v>
      </c>
      <c r="D36" s="61">
        <f>SUM(D32:D35)</f>
        <v>0</v>
      </c>
      <c r="E36" s="62">
        <f t="shared" si="6"/>
        <v>11921713544</v>
      </c>
      <c r="F36" s="63">
        <f t="shared" si="6"/>
        <v>12914390609</v>
      </c>
      <c r="G36" s="63">
        <f t="shared" si="6"/>
        <v>60405991</v>
      </c>
      <c r="H36" s="63">
        <f t="shared" si="6"/>
        <v>406625577</v>
      </c>
      <c r="I36" s="63">
        <f t="shared" si="6"/>
        <v>553453870</v>
      </c>
      <c r="J36" s="63">
        <f t="shared" si="6"/>
        <v>1020485438</v>
      </c>
      <c r="K36" s="63">
        <f t="shared" si="6"/>
        <v>704631043</v>
      </c>
      <c r="L36" s="63">
        <f t="shared" si="6"/>
        <v>651745908</v>
      </c>
      <c r="M36" s="63">
        <f t="shared" si="6"/>
        <v>649198383</v>
      </c>
      <c r="N36" s="63">
        <f t="shared" si="6"/>
        <v>2005575334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3026060772</v>
      </c>
      <c r="X36" s="63">
        <f t="shared" si="6"/>
        <v>3166564312</v>
      </c>
      <c r="Y36" s="63">
        <f t="shared" si="6"/>
        <v>-140503540</v>
      </c>
      <c r="Z36" s="64">
        <f>+IF(X36&lt;&gt;0,+(Y36/X36)*100,0)</f>
        <v>-4.437097312931505</v>
      </c>
      <c r="AA36" s="65">
        <f>SUM(AA32:AA35)</f>
        <v>12914390609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50961522</v>
      </c>
      <c r="D5" s="16">
        <f>SUM(D6:D8)</f>
        <v>0</v>
      </c>
      <c r="E5" s="17">
        <f t="shared" si="0"/>
        <v>33888220</v>
      </c>
      <c r="F5" s="18">
        <f t="shared" si="0"/>
        <v>38073532</v>
      </c>
      <c r="G5" s="18">
        <f t="shared" si="0"/>
        <v>0</v>
      </c>
      <c r="H5" s="18">
        <f t="shared" si="0"/>
        <v>466607</v>
      </c>
      <c r="I5" s="18">
        <f t="shared" si="0"/>
        <v>5011119</v>
      </c>
      <c r="J5" s="18">
        <f t="shared" si="0"/>
        <v>5477726</v>
      </c>
      <c r="K5" s="18">
        <f t="shared" si="0"/>
        <v>7950830</v>
      </c>
      <c r="L5" s="18">
        <f t="shared" si="0"/>
        <v>769926</v>
      </c>
      <c r="M5" s="18">
        <f t="shared" si="0"/>
        <v>5031735</v>
      </c>
      <c r="N5" s="18">
        <f t="shared" si="0"/>
        <v>13752491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19230217</v>
      </c>
      <c r="X5" s="18">
        <f t="shared" si="0"/>
        <v>11941789</v>
      </c>
      <c r="Y5" s="18">
        <f t="shared" si="0"/>
        <v>7288428</v>
      </c>
      <c r="Z5" s="4">
        <f>+IF(X5&lt;&gt;0,+(Y5/X5)*100,0)</f>
        <v>61.03296583116651</v>
      </c>
      <c r="AA5" s="16">
        <f>SUM(AA6:AA8)</f>
        <v>38073532</v>
      </c>
    </row>
    <row r="6" spans="1:27" ht="12.75">
      <c r="A6" s="5" t="s">
        <v>32</v>
      </c>
      <c r="B6" s="3"/>
      <c r="C6" s="19">
        <v>4158939</v>
      </c>
      <c r="D6" s="19"/>
      <c r="E6" s="20"/>
      <c r="F6" s="21">
        <v>99233</v>
      </c>
      <c r="G6" s="21"/>
      <c r="H6" s="21"/>
      <c r="I6" s="21">
        <v>20000</v>
      </c>
      <c r="J6" s="21">
        <v>20000</v>
      </c>
      <c r="K6" s="21">
        <v>98242</v>
      </c>
      <c r="L6" s="21">
        <v>10000</v>
      </c>
      <c r="M6" s="21"/>
      <c r="N6" s="21">
        <v>108242</v>
      </c>
      <c r="O6" s="21"/>
      <c r="P6" s="21"/>
      <c r="Q6" s="21"/>
      <c r="R6" s="21"/>
      <c r="S6" s="21"/>
      <c r="T6" s="21"/>
      <c r="U6" s="21"/>
      <c r="V6" s="21"/>
      <c r="W6" s="21">
        <v>128242</v>
      </c>
      <c r="X6" s="21"/>
      <c r="Y6" s="21">
        <v>128242</v>
      </c>
      <c r="Z6" s="6"/>
      <c r="AA6" s="28">
        <v>99233</v>
      </c>
    </row>
    <row r="7" spans="1:27" ht="12.75">
      <c r="A7" s="5" t="s">
        <v>33</v>
      </c>
      <c r="B7" s="3"/>
      <c r="C7" s="22">
        <v>3850942</v>
      </c>
      <c r="D7" s="22"/>
      <c r="E7" s="23">
        <v>33888220</v>
      </c>
      <c r="F7" s="24">
        <v>1016850</v>
      </c>
      <c r="G7" s="24"/>
      <c r="H7" s="24">
        <v>39122</v>
      </c>
      <c r="I7" s="24">
        <v>1639</v>
      </c>
      <c r="J7" s="24">
        <v>40761</v>
      </c>
      <c r="K7" s="24">
        <v>28571</v>
      </c>
      <c r="L7" s="24"/>
      <c r="M7" s="24">
        <v>466783</v>
      </c>
      <c r="N7" s="24">
        <v>495354</v>
      </c>
      <c r="O7" s="24"/>
      <c r="P7" s="24"/>
      <c r="Q7" s="24"/>
      <c r="R7" s="24"/>
      <c r="S7" s="24"/>
      <c r="T7" s="24"/>
      <c r="U7" s="24"/>
      <c r="V7" s="24"/>
      <c r="W7" s="24">
        <v>536115</v>
      </c>
      <c r="X7" s="24">
        <v>11941789</v>
      </c>
      <c r="Y7" s="24">
        <v>-11405674</v>
      </c>
      <c r="Z7" s="7">
        <v>-95.51</v>
      </c>
      <c r="AA7" s="29">
        <v>1016850</v>
      </c>
    </row>
    <row r="8" spans="1:27" ht="12.75">
      <c r="A8" s="5" t="s">
        <v>34</v>
      </c>
      <c r="B8" s="3"/>
      <c r="C8" s="19">
        <v>42951641</v>
      </c>
      <c r="D8" s="19"/>
      <c r="E8" s="20"/>
      <c r="F8" s="21">
        <v>36957449</v>
      </c>
      <c r="G8" s="21"/>
      <c r="H8" s="21">
        <v>427485</v>
      </c>
      <c r="I8" s="21">
        <v>4989480</v>
      </c>
      <c r="J8" s="21">
        <v>5416965</v>
      </c>
      <c r="K8" s="21">
        <v>7824017</v>
      </c>
      <c r="L8" s="21">
        <v>759926</v>
      </c>
      <c r="M8" s="21">
        <v>4564952</v>
      </c>
      <c r="N8" s="21">
        <v>13148895</v>
      </c>
      <c r="O8" s="21"/>
      <c r="P8" s="21"/>
      <c r="Q8" s="21"/>
      <c r="R8" s="21"/>
      <c r="S8" s="21"/>
      <c r="T8" s="21"/>
      <c r="U8" s="21"/>
      <c r="V8" s="21"/>
      <c r="W8" s="21">
        <v>18565860</v>
      </c>
      <c r="X8" s="21"/>
      <c r="Y8" s="21">
        <v>18565860</v>
      </c>
      <c r="Z8" s="6"/>
      <c r="AA8" s="28">
        <v>36957449</v>
      </c>
    </row>
    <row r="9" spans="1:27" ht="12.75">
      <c r="A9" s="2" t="s">
        <v>35</v>
      </c>
      <c r="B9" s="3"/>
      <c r="C9" s="16">
        <f aca="true" t="shared" si="1" ref="C9:Y9">SUM(C10:C14)</f>
        <v>60131701</v>
      </c>
      <c r="D9" s="16">
        <f>SUM(D10:D14)</f>
        <v>0</v>
      </c>
      <c r="E9" s="17">
        <f t="shared" si="1"/>
        <v>73826237</v>
      </c>
      <c r="F9" s="18">
        <f t="shared" si="1"/>
        <v>122915407</v>
      </c>
      <c r="G9" s="18">
        <f t="shared" si="1"/>
        <v>0</v>
      </c>
      <c r="H9" s="18">
        <f t="shared" si="1"/>
        <v>92595</v>
      </c>
      <c r="I9" s="18">
        <f t="shared" si="1"/>
        <v>6423012</v>
      </c>
      <c r="J9" s="18">
        <f t="shared" si="1"/>
        <v>6515607</v>
      </c>
      <c r="K9" s="18">
        <f t="shared" si="1"/>
        <v>4812846</v>
      </c>
      <c r="L9" s="18">
        <f t="shared" si="1"/>
        <v>5238461</v>
      </c>
      <c r="M9" s="18">
        <f t="shared" si="1"/>
        <v>2602642</v>
      </c>
      <c r="N9" s="18">
        <f t="shared" si="1"/>
        <v>12653949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19169556</v>
      </c>
      <c r="X9" s="18">
        <f t="shared" si="1"/>
        <v>16003237</v>
      </c>
      <c r="Y9" s="18">
        <f t="shared" si="1"/>
        <v>3166319</v>
      </c>
      <c r="Z9" s="4">
        <f>+IF(X9&lt;&gt;0,+(Y9/X9)*100,0)</f>
        <v>19.785490897872723</v>
      </c>
      <c r="AA9" s="30">
        <f>SUM(AA10:AA14)</f>
        <v>122915407</v>
      </c>
    </row>
    <row r="10" spans="1:27" ht="12.75">
      <c r="A10" s="5" t="s">
        <v>36</v>
      </c>
      <c r="B10" s="3"/>
      <c r="C10" s="19">
        <v>13105106</v>
      </c>
      <c r="D10" s="19"/>
      <c r="E10" s="20">
        <v>8935779</v>
      </c>
      <c r="F10" s="21">
        <v>7935779</v>
      </c>
      <c r="G10" s="21"/>
      <c r="H10" s="21"/>
      <c r="I10" s="21">
        <v>10305</v>
      </c>
      <c r="J10" s="21">
        <v>10305</v>
      </c>
      <c r="K10" s="21">
        <v>107288</v>
      </c>
      <c r="L10" s="21">
        <v>171799</v>
      </c>
      <c r="M10" s="21">
        <v>208843</v>
      </c>
      <c r="N10" s="21">
        <v>487930</v>
      </c>
      <c r="O10" s="21"/>
      <c r="P10" s="21"/>
      <c r="Q10" s="21"/>
      <c r="R10" s="21"/>
      <c r="S10" s="21"/>
      <c r="T10" s="21"/>
      <c r="U10" s="21"/>
      <c r="V10" s="21"/>
      <c r="W10" s="21">
        <v>498235</v>
      </c>
      <c r="X10" s="21">
        <v>4162779</v>
      </c>
      <c r="Y10" s="21">
        <v>-3664544</v>
      </c>
      <c r="Z10" s="6">
        <v>-88.03</v>
      </c>
      <c r="AA10" s="28">
        <v>7935779</v>
      </c>
    </row>
    <row r="11" spans="1:27" ht="12.75">
      <c r="A11" s="5" t="s">
        <v>37</v>
      </c>
      <c r="B11" s="3"/>
      <c r="C11" s="19">
        <v>16298841</v>
      </c>
      <c r="D11" s="19"/>
      <c r="E11" s="20">
        <v>44500893</v>
      </c>
      <c r="F11" s="21">
        <v>61155553</v>
      </c>
      <c r="G11" s="21"/>
      <c r="H11" s="21">
        <v>58216</v>
      </c>
      <c r="I11" s="21">
        <v>603785</v>
      </c>
      <c r="J11" s="21">
        <v>662001</v>
      </c>
      <c r="K11" s="21">
        <v>2710761</v>
      </c>
      <c r="L11" s="21">
        <v>2971198</v>
      </c>
      <c r="M11" s="21">
        <v>811794</v>
      </c>
      <c r="N11" s="21">
        <v>6493753</v>
      </c>
      <c r="O11" s="21"/>
      <c r="P11" s="21"/>
      <c r="Q11" s="21"/>
      <c r="R11" s="21"/>
      <c r="S11" s="21"/>
      <c r="T11" s="21"/>
      <c r="U11" s="21"/>
      <c r="V11" s="21"/>
      <c r="W11" s="21">
        <v>7155754</v>
      </c>
      <c r="X11" s="21">
        <v>7750893</v>
      </c>
      <c r="Y11" s="21">
        <v>-595139</v>
      </c>
      <c r="Z11" s="6">
        <v>-7.68</v>
      </c>
      <c r="AA11" s="28">
        <v>61155553</v>
      </c>
    </row>
    <row r="12" spans="1:27" ht="12.75">
      <c r="A12" s="5" t="s">
        <v>38</v>
      </c>
      <c r="B12" s="3"/>
      <c r="C12" s="19">
        <v>5543</v>
      </c>
      <c r="D12" s="19"/>
      <c r="E12" s="20">
        <v>3589565</v>
      </c>
      <c r="F12" s="21">
        <v>3806116</v>
      </c>
      <c r="G12" s="21"/>
      <c r="H12" s="21"/>
      <c r="I12" s="21">
        <v>166412</v>
      </c>
      <c r="J12" s="21">
        <v>166412</v>
      </c>
      <c r="K12" s="21">
        <v>50139</v>
      </c>
      <c r="L12" s="21"/>
      <c r="M12" s="21"/>
      <c r="N12" s="21">
        <v>50139</v>
      </c>
      <c r="O12" s="21"/>
      <c r="P12" s="21"/>
      <c r="Q12" s="21"/>
      <c r="R12" s="21"/>
      <c r="S12" s="21"/>
      <c r="T12" s="21"/>
      <c r="U12" s="21"/>
      <c r="V12" s="21"/>
      <c r="W12" s="21">
        <v>216551</v>
      </c>
      <c r="X12" s="21">
        <v>2289565</v>
      </c>
      <c r="Y12" s="21">
        <v>-2073014</v>
      </c>
      <c r="Z12" s="6">
        <v>-90.54</v>
      </c>
      <c r="AA12" s="28">
        <v>3806116</v>
      </c>
    </row>
    <row r="13" spans="1:27" ht="12.75">
      <c r="A13" s="5" t="s">
        <v>39</v>
      </c>
      <c r="B13" s="3"/>
      <c r="C13" s="19">
        <v>30722211</v>
      </c>
      <c r="D13" s="19"/>
      <c r="E13" s="20">
        <v>16800000</v>
      </c>
      <c r="F13" s="21">
        <v>50017959</v>
      </c>
      <c r="G13" s="21"/>
      <c r="H13" s="21">
        <v>34379</v>
      </c>
      <c r="I13" s="21">
        <v>5642510</v>
      </c>
      <c r="J13" s="21">
        <v>5676889</v>
      </c>
      <c r="K13" s="21">
        <v>1944658</v>
      </c>
      <c r="L13" s="21">
        <v>2095464</v>
      </c>
      <c r="M13" s="21">
        <v>1582005</v>
      </c>
      <c r="N13" s="21">
        <v>5622127</v>
      </c>
      <c r="O13" s="21"/>
      <c r="P13" s="21"/>
      <c r="Q13" s="21"/>
      <c r="R13" s="21"/>
      <c r="S13" s="21"/>
      <c r="T13" s="21"/>
      <c r="U13" s="21"/>
      <c r="V13" s="21"/>
      <c r="W13" s="21">
        <v>11299016</v>
      </c>
      <c r="X13" s="21">
        <v>1800000</v>
      </c>
      <c r="Y13" s="21">
        <v>9499016</v>
      </c>
      <c r="Z13" s="6">
        <v>527.72</v>
      </c>
      <c r="AA13" s="28">
        <v>50017959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66069582</v>
      </c>
      <c r="D15" s="16">
        <f>SUM(D16:D18)</f>
        <v>0</v>
      </c>
      <c r="E15" s="17">
        <f t="shared" si="2"/>
        <v>61957971</v>
      </c>
      <c r="F15" s="18">
        <f t="shared" si="2"/>
        <v>82564608</v>
      </c>
      <c r="G15" s="18">
        <f t="shared" si="2"/>
        <v>0</v>
      </c>
      <c r="H15" s="18">
        <f t="shared" si="2"/>
        <v>16804780</v>
      </c>
      <c r="I15" s="18">
        <f t="shared" si="2"/>
        <v>3999132</v>
      </c>
      <c r="J15" s="18">
        <f t="shared" si="2"/>
        <v>20803912</v>
      </c>
      <c r="K15" s="18">
        <f t="shared" si="2"/>
        <v>6414593</v>
      </c>
      <c r="L15" s="18">
        <f t="shared" si="2"/>
        <v>6846953</v>
      </c>
      <c r="M15" s="18">
        <f t="shared" si="2"/>
        <v>7876234</v>
      </c>
      <c r="N15" s="18">
        <f t="shared" si="2"/>
        <v>21137780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41941692</v>
      </c>
      <c r="X15" s="18">
        <f t="shared" si="2"/>
        <v>21250000</v>
      </c>
      <c r="Y15" s="18">
        <f t="shared" si="2"/>
        <v>20691692</v>
      </c>
      <c r="Z15" s="4">
        <f>+IF(X15&lt;&gt;0,+(Y15/X15)*100,0)</f>
        <v>97.37266823529411</v>
      </c>
      <c r="AA15" s="30">
        <f>SUM(AA16:AA18)</f>
        <v>82564608</v>
      </c>
    </row>
    <row r="16" spans="1:27" ht="12.75">
      <c r="A16" s="5" t="s">
        <v>42</v>
      </c>
      <c r="B16" s="3"/>
      <c r="C16" s="19">
        <v>1336096</v>
      </c>
      <c r="D16" s="19"/>
      <c r="E16" s="20"/>
      <c r="F16" s="21">
        <v>165848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165848</v>
      </c>
    </row>
    <row r="17" spans="1:27" ht="12.75">
      <c r="A17" s="5" t="s">
        <v>43</v>
      </c>
      <c r="B17" s="3"/>
      <c r="C17" s="19">
        <v>64428185</v>
      </c>
      <c r="D17" s="19"/>
      <c r="E17" s="20">
        <v>61957971</v>
      </c>
      <c r="F17" s="21">
        <v>82398760</v>
      </c>
      <c r="G17" s="21"/>
      <c r="H17" s="21">
        <v>16804780</v>
      </c>
      <c r="I17" s="21">
        <v>3999132</v>
      </c>
      <c r="J17" s="21">
        <v>20803912</v>
      </c>
      <c r="K17" s="21">
        <v>6414593</v>
      </c>
      <c r="L17" s="21">
        <v>6846953</v>
      </c>
      <c r="M17" s="21">
        <v>7876234</v>
      </c>
      <c r="N17" s="21">
        <v>21137780</v>
      </c>
      <c r="O17" s="21"/>
      <c r="P17" s="21"/>
      <c r="Q17" s="21"/>
      <c r="R17" s="21"/>
      <c r="S17" s="21"/>
      <c r="T17" s="21"/>
      <c r="U17" s="21"/>
      <c r="V17" s="21"/>
      <c r="W17" s="21">
        <v>41941692</v>
      </c>
      <c r="X17" s="21">
        <v>21250000</v>
      </c>
      <c r="Y17" s="21">
        <v>20691692</v>
      </c>
      <c r="Z17" s="6">
        <v>97.37</v>
      </c>
      <c r="AA17" s="28">
        <v>82398760</v>
      </c>
    </row>
    <row r="18" spans="1:27" ht="12.75">
      <c r="A18" s="5" t="s">
        <v>44</v>
      </c>
      <c r="B18" s="3"/>
      <c r="C18" s="19">
        <v>305301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475815338</v>
      </c>
      <c r="D19" s="16">
        <f>SUM(D20:D23)</f>
        <v>0</v>
      </c>
      <c r="E19" s="17">
        <f t="shared" si="3"/>
        <v>284367938</v>
      </c>
      <c r="F19" s="18">
        <f t="shared" si="3"/>
        <v>411801903</v>
      </c>
      <c r="G19" s="18">
        <f t="shared" si="3"/>
        <v>6404908</v>
      </c>
      <c r="H19" s="18">
        <f t="shared" si="3"/>
        <v>34879883</v>
      </c>
      <c r="I19" s="18">
        <f t="shared" si="3"/>
        <v>31269003</v>
      </c>
      <c r="J19" s="18">
        <f t="shared" si="3"/>
        <v>72553794</v>
      </c>
      <c r="K19" s="18">
        <f t="shared" si="3"/>
        <v>32343952</v>
      </c>
      <c r="L19" s="18">
        <f t="shared" si="3"/>
        <v>23319027</v>
      </c>
      <c r="M19" s="18">
        <f t="shared" si="3"/>
        <v>24523202</v>
      </c>
      <c r="N19" s="18">
        <f t="shared" si="3"/>
        <v>80186181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152739975</v>
      </c>
      <c r="X19" s="18">
        <f t="shared" si="3"/>
        <v>59733943</v>
      </c>
      <c r="Y19" s="18">
        <f t="shared" si="3"/>
        <v>93006032</v>
      </c>
      <c r="Z19" s="4">
        <f>+IF(X19&lt;&gt;0,+(Y19/X19)*100,0)</f>
        <v>155.70047334728935</v>
      </c>
      <c r="AA19" s="30">
        <f>SUM(AA20:AA23)</f>
        <v>411801903</v>
      </c>
    </row>
    <row r="20" spans="1:27" ht="12.75">
      <c r="A20" s="5" t="s">
        <v>46</v>
      </c>
      <c r="B20" s="3"/>
      <c r="C20" s="19">
        <v>145925422</v>
      </c>
      <c r="D20" s="19"/>
      <c r="E20" s="20">
        <v>129469565</v>
      </c>
      <c r="F20" s="21">
        <v>133626197</v>
      </c>
      <c r="G20" s="21">
        <v>324338</v>
      </c>
      <c r="H20" s="21">
        <v>26846478</v>
      </c>
      <c r="I20" s="21">
        <v>18284138</v>
      </c>
      <c r="J20" s="21">
        <v>45454954</v>
      </c>
      <c r="K20" s="21">
        <v>14029815</v>
      </c>
      <c r="L20" s="21">
        <v>10542745</v>
      </c>
      <c r="M20" s="21">
        <v>9602364</v>
      </c>
      <c r="N20" s="21">
        <v>34174924</v>
      </c>
      <c r="O20" s="21"/>
      <c r="P20" s="21"/>
      <c r="Q20" s="21"/>
      <c r="R20" s="21"/>
      <c r="S20" s="21"/>
      <c r="T20" s="21"/>
      <c r="U20" s="21"/>
      <c r="V20" s="21"/>
      <c r="W20" s="21">
        <v>79629878</v>
      </c>
      <c r="X20" s="21">
        <v>4000000</v>
      </c>
      <c r="Y20" s="21">
        <v>75629878</v>
      </c>
      <c r="Z20" s="6">
        <v>1890.75</v>
      </c>
      <c r="AA20" s="28">
        <v>133626197</v>
      </c>
    </row>
    <row r="21" spans="1:27" ht="12.75">
      <c r="A21" s="5" t="s">
        <v>47</v>
      </c>
      <c r="B21" s="3"/>
      <c r="C21" s="19">
        <v>107482822</v>
      </c>
      <c r="D21" s="19"/>
      <c r="E21" s="20">
        <v>105282100</v>
      </c>
      <c r="F21" s="21">
        <v>182065463</v>
      </c>
      <c r="G21" s="21">
        <v>6080570</v>
      </c>
      <c r="H21" s="21">
        <v>8033405</v>
      </c>
      <c r="I21" s="21">
        <v>11584567</v>
      </c>
      <c r="J21" s="21">
        <v>25698542</v>
      </c>
      <c r="K21" s="21">
        <v>9544003</v>
      </c>
      <c r="L21" s="21">
        <v>11502943</v>
      </c>
      <c r="M21" s="21">
        <v>7866627</v>
      </c>
      <c r="N21" s="21">
        <v>28913573</v>
      </c>
      <c r="O21" s="21"/>
      <c r="P21" s="21"/>
      <c r="Q21" s="21"/>
      <c r="R21" s="21"/>
      <c r="S21" s="21"/>
      <c r="T21" s="21"/>
      <c r="U21" s="21"/>
      <c r="V21" s="21"/>
      <c r="W21" s="21">
        <v>54612115</v>
      </c>
      <c r="X21" s="21">
        <v>50202100</v>
      </c>
      <c r="Y21" s="21">
        <v>4410015</v>
      </c>
      <c r="Z21" s="6">
        <v>8.78</v>
      </c>
      <c r="AA21" s="28">
        <v>182065463</v>
      </c>
    </row>
    <row r="22" spans="1:27" ht="12.75">
      <c r="A22" s="5" t="s">
        <v>48</v>
      </c>
      <c r="B22" s="3"/>
      <c r="C22" s="22">
        <v>206320269</v>
      </c>
      <c r="D22" s="22"/>
      <c r="E22" s="23">
        <v>46616273</v>
      </c>
      <c r="F22" s="24">
        <v>92861581</v>
      </c>
      <c r="G22" s="24"/>
      <c r="H22" s="24"/>
      <c r="I22" s="24">
        <v>780978</v>
      </c>
      <c r="J22" s="24">
        <v>780978</v>
      </c>
      <c r="K22" s="24">
        <v>8521472</v>
      </c>
      <c r="L22" s="24">
        <v>1273339</v>
      </c>
      <c r="M22" s="24">
        <v>7054211</v>
      </c>
      <c r="N22" s="24">
        <v>16849022</v>
      </c>
      <c r="O22" s="24"/>
      <c r="P22" s="24"/>
      <c r="Q22" s="24"/>
      <c r="R22" s="24"/>
      <c r="S22" s="24"/>
      <c r="T22" s="24"/>
      <c r="U22" s="24"/>
      <c r="V22" s="24"/>
      <c r="W22" s="24">
        <v>17630000</v>
      </c>
      <c r="X22" s="24">
        <v>5531843</v>
      </c>
      <c r="Y22" s="24">
        <v>12098157</v>
      </c>
      <c r="Z22" s="7">
        <v>218.7</v>
      </c>
      <c r="AA22" s="29">
        <v>92861581</v>
      </c>
    </row>
    <row r="23" spans="1:27" ht="12.75">
      <c r="A23" s="5" t="s">
        <v>49</v>
      </c>
      <c r="B23" s="3"/>
      <c r="C23" s="19">
        <v>16086825</v>
      </c>
      <c r="D23" s="19"/>
      <c r="E23" s="20">
        <v>3000000</v>
      </c>
      <c r="F23" s="21">
        <v>3248662</v>
      </c>
      <c r="G23" s="21"/>
      <c r="H23" s="21"/>
      <c r="I23" s="21">
        <v>619320</v>
      </c>
      <c r="J23" s="21">
        <v>619320</v>
      </c>
      <c r="K23" s="21">
        <v>248662</v>
      </c>
      <c r="L23" s="21"/>
      <c r="M23" s="21"/>
      <c r="N23" s="21">
        <v>248662</v>
      </c>
      <c r="O23" s="21"/>
      <c r="P23" s="21"/>
      <c r="Q23" s="21"/>
      <c r="R23" s="21"/>
      <c r="S23" s="21"/>
      <c r="T23" s="21"/>
      <c r="U23" s="21"/>
      <c r="V23" s="21"/>
      <c r="W23" s="21">
        <v>867982</v>
      </c>
      <c r="X23" s="21"/>
      <c r="Y23" s="21">
        <v>867982</v>
      </c>
      <c r="Z23" s="6"/>
      <c r="AA23" s="28">
        <v>3248662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652978143</v>
      </c>
      <c r="D25" s="50">
        <f>+D5+D9+D15+D19+D24</f>
        <v>0</v>
      </c>
      <c r="E25" s="51">
        <f t="shared" si="4"/>
        <v>454040366</v>
      </c>
      <c r="F25" s="52">
        <f t="shared" si="4"/>
        <v>655355450</v>
      </c>
      <c r="G25" s="52">
        <f t="shared" si="4"/>
        <v>6404908</v>
      </c>
      <c r="H25" s="52">
        <f t="shared" si="4"/>
        <v>52243865</v>
      </c>
      <c r="I25" s="52">
        <f t="shared" si="4"/>
        <v>46702266</v>
      </c>
      <c r="J25" s="52">
        <f t="shared" si="4"/>
        <v>105351039</v>
      </c>
      <c r="K25" s="52">
        <f t="shared" si="4"/>
        <v>51522221</v>
      </c>
      <c r="L25" s="52">
        <f t="shared" si="4"/>
        <v>36174367</v>
      </c>
      <c r="M25" s="52">
        <f t="shared" si="4"/>
        <v>40033813</v>
      </c>
      <c r="N25" s="52">
        <f t="shared" si="4"/>
        <v>127730401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233081440</v>
      </c>
      <c r="X25" s="52">
        <f t="shared" si="4"/>
        <v>108928969</v>
      </c>
      <c r="Y25" s="52">
        <f t="shared" si="4"/>
        <v>124152471</v>
      </c>
      <c r="Z25" s="53">
        <f>+IF(X25&lt;&gt;0,+(Y25/X25)*100,0)</f>
        <v>113.9756229584804</v>
      </c>
      <c r="AA25" s="54">
        <f>+AA5+AA9+AA15+AA19+AA24</f>
        <v>655355450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46146649</v>
      </c>
      <c r="D28" s="19"/>
      <c r="E28" s="20">
        <v>34975652</v>
      </c>
      <c r="F28" s="21">
        <v>53772139</v>
      </c>
      <c r="G28" s="21"/>
      <c r="H28" s="21"/>
      <c r="I28" s="21">
        <v>743656</v>
      </c>
      <c r="J28" s="21">
        <v>743656</v>
      </c>
      <c r="K28" s="21">
        <v>2786119</v>
      </c>
      <c r="L28" s="21">
        <v>1236213</v>
      </c>
      <c r="M28" s="21">
        <v>1361620</v>
      </c>
      <c r="N28" s="21">
        <v>5383952</v>
      </c>
      <c r="O28" s="21"/>
      <c r="P28" s="21"/>
      <c r="Q28" s="21"/>
      <c r="R28" s="21"/>
      <c r="S28" s="21"/>
      <c r="T28" s="21"/>
      <c r="U28" s="21"/>
      <c r="V28" s="21"/>
      <c r="W28" s="21">
        <v>6127608</v>
      </c>
      <c r="X28" s="21">
        <v>14986087</v>
      </c>
      <c r="Y28" s="21">
        <v>-8858479</v>
      </c>
      <c r="Z28" s="6">
        <v>-59.11</v>
      </c>
      <c r="AA28" s="19">
        <v>53772139</v>
      </c>
    </row>
    <row r="29" spans="1:27" ht="12.75">
      <c r="A29" s="56" t="s">
        <v>55</v>
      </c>
      <c r="B29" s="3"/>
      <c r="C29" s="19">
        <v>70935274</v>
      </c>
      <c r="D29" s="19"/>
      <c r="E29" s="20">
        <v>39531304</v>
      </c>
      <c r="F29" s="21">
        <v>76683994</v>
      </c>
      <c r="G29" s="21"/>
      <c r="H29" s="21">
        <v>16380969</v>
      </c>
      <c r="I29" s="21">
        <v>14981110</v>
      </c>
      <c r="J29" s="21">
        <v>31362079</v>
      </c>
      <c r="K29" s="21">
        <v>6390010</v>
      </c>
      <c r="L29" s="21">
        <v>10342517</v>
      </c>
      <c r="M29" s="21">
        <v>4322747</v>
      </c>
      <c r="N29" s="21">
        <v>21055274</v>
      </c>
      <c r="O29" s="21"/>
      <c r="P29" s="21"/>
      <c r="Q29" s="21"/>
      <c r="R29" s="21"/>
      <c r="S29" s="21"/>
      <c r="T29" s="21"/>
      <c r="U29" s="21"/>
      <c r="V29" s="21"/>
      <c r="W29" s="21">
        <v>52417353</v>
      </c>
      <c r="X29" s="21">
        <v>18987826</v>
      </c>
      <c r="Y29" s="21">
        <v>33429527</v>
      </c>
      <c r="Z29" s="6">
        <v>176.06</v>
      </c>
      <c r="AA29" s="28">
        <v>76683994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117081923</v>
      </c>
      <c r="D32" s="25">
        <f>SUM(D28:D31)</f>
        <v>0</v>
      </c>
      <c r="E32" s="26">
        <f t="shared" si="5"/>
        <v>74506956</v>
      </c>
      <c r="F32" s="27">
        <f t="shared" si="5"/>
        <v>130456133</v>
      </c>
      <c r="G32" s="27">
        <f t="shared" si="5"/>
        <v>0</v>
      </c>
      <c r="H32" s="27">
        <f t="shared" si="5"/>
        <v>16380969</v>
      </c>
      <c r="I32" s="27">
        <f t="shared" si="5"/>
        <v>15724766</v>
      </c>
      <c r="J32" s="27">
        <f t="shared" si="5"/>
        <v>32105735</v>
      </c>
      <c r="K32" s="27">
        <f t="shared" si="5"/>
        <v>9176129</v>
      </c>
      <c r="L32" s="27">
        <f t="shared" si="5"/>
        <v>11578730</v>
      </c>
      <c r="M32" s="27">
        <f t="shared" si="5"/>
        <v>5684367</v>
      </c>
      <c r="N32" s="27">
        <f t="shared" si="5"/>
        <v>26439226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58544961</v>
      </c>
      <c r="X32" s="27">
        <f t="shared" si="5"/>
        <v>33973913</v>
      </c>
      <c r="Y32" s="27">
        <f t="shared" si="5"/>
        <v>24571048</v>
      </c>
      <c r="Z32" s="13">
        <f>+IF(X32&lt;&gt;0,+(Y32/X32)*100,0)</f>
        <v>72.32327933494149</v>
      </c>
      <c r="AA32" s="31">
        <f>SUM(AA28:AA31)</f>
        <v>130456133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461640889</v>
      </c>
      <c r="D34" s="19"/>
      <c r="E34" s="20">
        <v>331834792</v>
      </c>
      <c r="F34" s="21">
        <v>451012836</v>
      </c>
      <c r="G34" s="21">
        <v>6404908</v>
      </c>
      <c r="H34" s="21">
        <v>34930000</v>
      </c>
      <c r="I34" s="21">
        <v>28529002</v>
      </c>
      <c r="J34" s="21">
        <v>69863910</v>
      </c>
      <c r="K34" s="21">
        <v>36629410</v>
      </c>
      <c r="L34" s="21">
        <v>18514832</v>
      </c>
      <c r="M34" s="21">
        <v>26761681</v>
      </c>
      <c r="N34" s="21">
        <v>81905923</v>
      </c>
      <c r="O34" s="21"/>
      <c r="P34" s="21"/>
      <c r="Q34" s="21"/>
      <c r="R34" s="21"/>
      <c r="S34" s="21"/>
      <c r="T34" s="21"/>
      <c r="U34" s="21"/>
      <c r="V34" s="21"/>
      <c r="W34" s="21">
        <v>151769833</v>
      </c>
      <c r="X34" s="21">
        <v>58062277</v>
      </c>
      <c r="Y34" s="21">
        <v>93707556</v>
      </c>
      <c r="Z34" s="6">
        <v>161.39</v>
      </c>
      <c r="AA34" s="28">
        <v>451012836</v>
      </c>
    </row>
    <row r="35" spans="1:27" ht="12.75">
      <c r="A35" s="59" t="s">
        <v>63</v>
      </c>
      <c r="B35" s="3"/>
      <c r="C35" s="19">
        <v>74255332</v>
      </c>
      <c r="D35" s="19"/>
      <c r="E35" s="20">
        <v>47698618</v>
      </c>
      <c r="F35" s="21">
        <v>73886481</v>
      </c>
      <c r="G35" s="21"/>
      <c r="H35" s="21">
        <v>932895</v>
      </c>
      <c r="I35" s="21">
        <v>2448499</v>
      </c>
      <c r="J35" s="21">
        <v>3381394</v>
      </c>
      <c r="K35" s="21">
        <v>5716683</v>
      </c>
      <c r="L35" s="21">
        <v>6080805</v>
      </c>
      <c r="M35" s="21">
        <v>7587764</v>
      </c>
      <c r="N35" s="21">
        <v>19385252</v>
      </c>
      <c r="O35" s="21"/>
      <c r="P35" s="21"/>
      <c r="Q35" s="21"/>
      <c r="R35" s="21"/>
      <c r="S35" s="21"/>
      <c r="T35" s="21"/>
      <c r="U35" s="21"/>
      <c r="V35" s="21"/>
      <c r="W35" s="21">
        <v>22766646</v>
      </c>
      <c r="X35" s="21">
        <v>16892779</v>
      </c>
      <c r="Y35" s="21">
        <v>5873867</v>
      </c>
      <c r="Z35" s="6">
        <v>34.77</v>
      </c>
      <c r="AA35" s="28">
        <v>73886481</v>
      </c>
    </row>
    <row r="36" spans="1:27" ht="12.75">
      <c r="A36" s="60" t="s">
        <v>64</v>
      </c>
      <c r="B36" s="10"/>
      <c r="C36" s="61">
        <f aca="true" t="shared" si="6" ref="C36:Y36">SUM(C32:C35)</f>
        <v>652978144</v>
      </c>
      <c r="D36" s="61">
        <f>SUM(D32:D35)</f>
        <v>0</v>
      </c>
      <c r="E36" s="62">
        <f t="shared" si="6"/>
        <v>454040366</v>
      </c>
      <c r="F36" s="63">
        <f t="shared" si="6"/>
        <v>655355450</v>
      </c>
      <c r="G36" s="63">
        <f t="shared" si="6"/>
        <v>6404908</v>
      </c>
      <c r="H36" s="63">
        <f t="shared" si="6"/>
        <v>52243864</v>
      </c>
      <c r="I36" s="63">
        <f t="shared" si="6"/>
        <v>46702267</v>
      </c>
      <c r="J36" s="63">
        <f t="shared" si="6"/>
        <v>105351039</v>
      </c>
      <c r="K36" s="63">
        <f t="shared" si="6"/>
        <v>51522222</v>
      </c>
      <c r="L36" s="63">
        <f t="shared" si="6"/>
        <v>36174367</v>
      </c>
      <c r="M36" s="63">
        <f t="shared" si="6"/>
        <v>40033812</v>
      </c>
      <c r="N36" s="63">
        <f t="shared" si="6"/>
        <v>127730401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233081440</v>
      </c>
      <c r="X36" s="63">
        <f t="shared" si="6"/>
        <v>108928969</v>
      </c>
      <c r="Y36" s="63">
        <f t="shared" si="6"/>
        <v>124152471</v>
      </c>
      <c r="Z36" s="64">
        <f>+IF(X36&lt;&gt;0,+(Y36/X36)*100,0)</f>
        <v>113.9756229584804</v>
      </c>
      <c r="AA36" s="65">
        <f>SUM(AA32:AA35)</f>
        <v>655355450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10770203</v>
      </c>
      <c r="D5" s="16">
        <f>SUM(D6:D8)</f>
        <v>0</v>
      </c>
      <c r="E5" s="17">
        <f t="shared" si="0"/>
        <v>21165000</v>
      </c>
      <c r="F5" s="18">
        <f t="shared" si="0"/>
        <v>32638190</v>
      </c>
      <c r="G5" s="18">
        <f t="shared" si="0"/>
        <v>0</v>
      </c>
      <c r="H5" s="18">
        <f t="shared" si="0"/>
        <v>0</v>
      </c>
      <c r="I5" s="18">
        <f t="shared" si="0"/>
        <v>74048</v>
      </c>
      <c r="J5" s="18">
        <f t="shared" si="0"/>
        <v>74048</v>
      </c>
      <c r="K5" s="18">
        <f t="shared" si="0"/>
        <v>547761</v>
      </c>
      <c r="L5" s="18">
        <f t="shared" si="0"/>
        <v>2270367</v>
      </c>
      <c r="M5" s="18">
        <f t="shared" si="0"/>
        <v>1007657</v>
      </c>
      <c r="N5" s="18">
        <f t="shared" si="0"/>
        <v>3825785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3899833</v>
      </c>
      <c r="X5" s="18">
        <f t="shared" si="0"/>
        <v>5153326</v>
      </c>
      <c r="Y5" s="18">
        <f t="shared" si="0"/>
        <v>-1253493</v>
      </c>
      <c r="Z5" s="4">
        <f>+IF(X5&lt;&gt;0,+(Y5/X5)*100,0)</f>
        <v>-24.323960874976667</v>
      </c>
      <c r="AA5" s="16">
        <f>SUM(AA6:AA8)</f>
        <v>32638190</v>
      </c>
    </row>
    <row r="6" spans="1:27" ht="12.75">
      <c r="A6" s="5" t="s">
        <v>32</v>
      </c>
      <c r="B6" s="3"/>
      <c r="C6" s="19">
        <v>32557</v>
      </c>
      <c r="D6" s="19"/>
      <c r="E6" s="20">
        <v>2915000</v>
      </c>
      <c r="F6" s="21">
        <v>2915000</v>
      </c>
      <c r="G6" s="21"/>
      <c r="H6" s="21"/>
      <c r="I6" s="21"/>
      <c r="J6" s="21"/>
      <c r="K6" s="21">
        <v>3605</v>
      </c>
      <c r="L6" s="21"/>
      <c r="M6" s="21">
        <v>3857</v>
      </c>
      <c r="N6" s="21">
        <v>7462</v>
      </c>
      <c r="O6" s="21"/>
      <c r="P6" s="21"/>
      <c r="Q6" s="21"/>
      <c r="R6" s="21"/>
      <c r="S6" s="21"/>
      <c r="T6" s="21"/>
      <c r="U6" s="21"/>
      <c r="V6" s="21"/>
      <c r="W6" s="21">
        <v>7462</v>
      </c>
      <c r="X6" s="21">
        <v>1341032</v>
      </c>
      <c r="Y6" s="21">
        <v>-1333570</v>
      </c>
      <c r="Z6" s="6">
        <v>-99.44</v>
      </c>
      <c r="AA6" s="28">
        <v>2915000</v>
      </c>
    </row>
    <row r="7" spans="1:27" ht="12.75">
      <c r="A7" s="5" t="s">
        <v>33</v>
      </c>
      <c r="B7" s="3"/>
      <c r="C7" s="22">
        <v>10737646</v>
      </c>
      <c r="D7" s="22"/>
      <c r="E7" s="23">
        <v>18250000</v>
      </c>
      <c r="F7" s="24">
        <v>12750000</v>
      </c>
      <c r="G7" s="24"/>
      <c r="H7" s="24"/>
      <c r="I7" s="24">
        <v>74048</v>
      </c>
      <c r="J7" s="24">
        <v>74048</v>
      </c>
      <c r="K7" s="24">
        <v>544156</v>
      </c>
      <c r="L7" s="24">
        <v>2270367</v>
      </c>
      <c r="M7" s="24">
        <v>1003800</v>
      </c>
      <c r="N7" s="24">
        <v>3818323</v>
      </c>
      <c r="O7" s="24"/>
      <c r="P7" s="24"/>
      <c r="Q7" s="24"/>
      <c r="R7" s="24"/>
      <c r="S7" s="24"/>
      <c r="T7" s="24"/>
      <c r="U7" s="24"/>
      <c r="V7" s="24"/>
      <c r="W7" s="24">
        <v>3892371</v>
      </c>
      <c r="X7" s="24">
        <v>3812294</v>
      </c>
      <c r="Y7" s="24">
        <v>80077</v>
      </c>
      <c r="Z7" s="7">
        <v>2.1</v>
      </c>
      <c r="AA7" s="29">
        <v>12750000</v>
      </c>
    </row>
    <row r="8" spans="1:27" ht="12.75">
      <c r="A8" s="5" t="s">
        <v>34</v>
      </c>
      <c r="B8" s="3"/>
      <c r="C8" s="19"/>
      <c r="D8" s="19"/>
      <c r="E8" s="20"/>
      <c r="F8" s="21">
        <v>16973190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16973190</v>
      </c>
    </row>
    <row r="9" spans="1:27" ht="12.75">
      <c r="A9" s="2" t="s">
        <v>35</v>
      </c>
      <c r="B9" s="3"/>
      <c r="C9" s="16">
        <f aca="true" t="shared" si="1" ref="C9:Y9">SUM(C10:C14)</f>
        <v>73698784</v>
      </c>
      <c r="D9" s="16">
        <f>SUM(D10:D14)</f>
        <v>0</v>
      </c>
      <c r="E9" s="17">
        <f t="shared" si="1"/>
        <v>113980654</v>
      </c>
      <c r="F9" s="18">
        <f t="shared" si="1"/>
        <v>138142176</v>
      </c>
      <c r="G9" s="18">
        <f t="shared" si="1"/>
        <v>0</v>
      </c>
      <c r="H9" s="18">
        <f t="shared" si="1"/>
        <v>72500</v>
      </c>
      <c r="I9" s="18">
        <f t="shared" si="1"/>
        <v>1009332</v>
      </c>
      <c r="J9" s="18">
        <f t="shared" si="1"/>
        <v>1081832</v>
      </c>
      <c r="K9" s="18">
        <f t="shared" si="1"/>
        <v>5045617</v>
      </c>
      <c r="L9" s="18">
        <f t="shared" si="1"/>
        <v>9449841</v>
      </c>
      <c r="M9" s="18">
        <f t="shared" si="1"/>
        <v>14376561</v>
      </c>
      <c r="N9" s="18">
        <f t="shared" si="1"/>
        <v>28872019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29953851</v>
      </c>
      <c r="X9" s="18">
        <f t="shared" si="1"/>
        <v>33676954</v>
      </c>
      <c r="Y9" s="18">
        <f t="shared" si="1"/>
        <v>-3723103</v>
      </c>
      <c r="Z9" s="4">
        <f>+IF(X9&lt;&gt;0,+(Y9/X9)*100,0)</f>
        <v>-11.055343663206594</v>
      </c>
      <c r="AA9" s="30">
        <f>SUM(AA10:AA14)</f>
        <v>138142176</v>
      </c>
    </row>
    <row r="10" spans="1:27" ht="12.75">
      <c r="A10" s="5" t="s">
        <v>36</v>
      </c>
      <c r="B10" s="3"/>
      <c r="C10" s="19">
        <v>17738607</v>
      </c>
      <c r="D10" s="19"/>
      <c r="E10" s="20">
        <v>6133504</v>
      </c>
      <c r="F10" s="21">
        <v>6451463</v>
      </c>
      <c r="G10" s="21"/>
      <c r="H10" s="21"/>
      <c r="I10" s="21">
        <v>10822</v>
      </c>
      <c r="J10" s="21">
        <v>10822</v>
      </c>
      <c r="K10" s="21">
        <v>57648</v>
      </c>
      <c r="L10" s="21">
        <v>144866</v>
      </c>
      <c r="M10" s="21">
        <v>213448</v>
      </c>
      <c r="N10" s="21">
        <v>415962</v>
      </c>
      <c r="O10" s="21"/>
      <c r="P10" s="21"/>
      <c r="Q10" s="21"/>
      <c r="R10" s="21"/>
      <c r="S10" s="21"/>
      <c r="T10" s="21"/>
      <c r="U10" s="21"/>
      <c r="V10" s="21"/>
      <c r="W10" s="21">
        <v>426784</v>
      </c>
      <c r="X10" s="21">
        <v>1833939</v>
      </c>
      <c r="Y10" s="21">
        <v>-1407155</v>
      </c>
      <c r="Z10" s="6">
        <v>-76.73</v>
      </c>
      <c r="AA10" s="28">
        <v>6451463</v>
      </c>
    </row>
    <row r="11" spans="1:27" ht="12.75">
      <c r="A11" s="5" t="s">
        <v>37</v>
      </c>
      <c r="B11" s="3"/>
      <c r="C11" s="19">
        <v>10986806</v>
      </c>
      <c r="D11" s="19"/>
      <c r="E11" s="20">
        <v>7925000</v>
      </c>
      <c r="F11" s="21">
        <v>8460058</v>
      </c>
      <c r="G11" s="21"/>
      <c r="H11" s="21"/>
      <c r="I11" s="21">
        <v>67857</v>
      </c>
      <c r="J11" s="21">
        <v>67857</v>
      </c>
      <c r="K11" s="21">
        <v>42581</v>
      </c>
      <c r="L11" s="21">
        <v>1877960</v>
      </c>
      <c r="M11" s="21">
        <v>1113048</v>
      </c>
      <c r="N11" s="21">
        <v>3033589</v>
      </c>
      <c r="O11" s="21"/>
      <c r="P11" s="21"/>
      <c r="Q11" s="21"/>
      <c r="R11" s="21"/>
      <c r="S11" s="21"/>
      <c r="T11" s="21"/>
      <c r="U11" s="21"/>
      <c r="V11" s="21"/>
      <c r="W11" s="21">
        <v>3101446</v>
      </c>
      <c r="X11" s="21">
        <v>1965947</v>
      </c>
      <c r="Y11" s="21">
        <v>1135499</v>
      </c>
      <c r="Z11" s="6">
        <v>57.76</v>
      </c>
      <c r="AA11" s="28">
        <v>8460058</v>
      </c>
    </row>
    <row r="12" spans="1:27" ht="12.75">
      <c r="A12" s="5" t="s">
        <v>38</v>
      </c>
      <c r="B12" s="3"/>
      <c r="C12" s="19">
        <v>8637546</v>
      </c>
      <c r="D12" s="19"/>
      <c r="E12" s="20">
        <v>17650000</v>
      </c>
      <c r="F12" s="21">
        <v>17884195</v>
      </c>
      <c r="G12" s="21"/>
      <c r="H12" s="21"/>
      <c r="I12" s="21">
        <v>152508</v>
      </c>
      <c r="J12" s="21">
        <v>152508</v>
      </c>
      <c r="K12" s="21">
        <v>415717</v>
      </c>
      <c r="L12" s="21">
        <v>443094</v>
      </c>
      <c r="M12" s="21">
        <v>1450702</v>
      </c>
      <c r="N12" s="21">
        <v>2309513</v>
      </c>
      <c r="O12" s="21"/>
      <c r="P12" s="21"/>
      <c r="Q12" s="21"/>
      <c r="R12" s="21"/>
      <c r="S12" s="21"/>
      <c r="T12" s="21"/>
      <c r="U12" s="21"/>
      <c r="V12" s="21"/>
      <c r="W12" s="21">
        <v>2462021</v>
      </c>
      <c r="X12" s="21">
        <v>5277410</v>
      </c>
      <c r="Y12" s="21">
        <v>-2815389</v>
      </c>
      <c r="Z12" s="6">
        <v>-53.35</v>
      </c>
      <c r="AA12" s="28">
        <v>17884195</v>
      </c>
    </row>
    <row r="13" spans="1:27" ht="12.75">
      <c r="A13" s="5" t="s">
        <v>39</v>
      </c>
      <c r="B13" s="3"/>
      <c r="C13" s="19">
        <v>36335825</v>
      </c>
      <c r="D13" s="19"/>
      <c r="E13" s="20">
        <v>82272150</v>
      </c>
      <c r="F13" s="21">
        <v>105346460</v>
      </c>
      <c r="G13" s="21"/>
      <c r="H13" s="21">
        <v>72500</v>
      </c>
      <c r="I13" s="21">
        <v>778145</v>
      </c>
      <c r="J13" s="21">
        <v>850645</v>
      </c>
      <c r="K13" s="21">
        <v>4529671</v>
      </c>
      <c r="L13" s="21">
        <v>6983921</v>
      </c>
      <c r="M13" s="21">
        <v>11599363</v>
      </c>
      <c r="N13" s="21">
        <v>23112955</v>
      </c>
      <c r="O13" s="21"/>
      <c r="P13" s="21"/>
      <c r="Q13" s="21"/>
      <c r="R13" s="21"/>
      <c r="S13" s="21"/>
      <c r="T13" s="21"/>
      <c r="U13" s="21"/>
      <c r="V13" s="21"/>
      <c r="W13" s="21">
        <v>23963600</v>
      </c>
      <c r="X13" s="21">
        <v>24599658</v>
      </c>
      <c r="Y13" s="21">
        <v>-636058</v>
      </c>
      <c r="Z13" s="6">
        <v>-2.59</v>
      </c>
      <c r="AA13" s="28">
        <v>105346460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78443508</v>
      </c>
      <c r="D15" s="16">
        <f>SUM(D16:D18)</f>
        <v>0</v>
      </c>
      <c r="E15" s="17">
        <f t="shared" si="2"/>
        <v>89055000</v>
      </c>
      <c r="F15" s="18">
        <f t="shared" si="2"/>
        <v>98085573</v>
      </c>
      <c r="G15" s="18">
        <f t="shared" si="2"/>
        <v>0</v>
      </c>
      <c r="H15" s="18">
        <f t="shared" si="2"/>
        <v>0</v>
      </c>
      <c r="I15" s="18">
        <f t="shared" si="2"/>
        <v>4934994</v>
      </c>
      <c r="J15" s="18">
        <f t="shared" si="2"/>
        <v>4934994</v>
      </c>
      <c r="K15" s="18">
        <f t="shared" si="2"/>
        <v>6136277</v>
      </c>
      <c r="L15" s="18">
        <f t="shared" si="2"/>
        <v>3983170</v>
      </c>
      <c r="M15" s="18">
        <f t="shared" si="2"/>
        <v>5529652</v>
      </c>
      <c r="N15" s="18">
        <f t="shared" si="2"/>
        <v>15649099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20584093</v>
      </c>
      <c r="X15" s="18">
        <f t="shared" si="2"/>
        <v>26382572</v>
      </c>
      <c r="Y15" s="18">
        <f t="shared" si="2"/>
        <v>-5798479</v>
      </c>
      <c r="Z15" s="4">
        <f>+IF(X15&lt;&gt;0,+(Y15/X15)*100,0)</f>
        <v>-21.978444709636346</v>
      </c>
      <c r="AA15" s="30">
        <f>SUM(AA16:AA18)</f>
        <v>98085573</v>
      </c>
    </row>
    <row r="16" spans="1:27" ht="12.75">
      <c r="A16" s="5" t="s">
        <v>42</v>
      </c>
      <c r="B16" s="3"/>
      <c r="C16" s="19">
        <v>4672085</v>
      </c>
      <c r="D16" s="19"/>
      <c r="E16" s="20">
        <v>18780000</v>
      </c>
      <c r="F16" s="21">
        <v>24383608</v>
      </c>
      <c r="G16" s="21"/>
      <c r="H16" s="21"/>
      <c r="I16" s="21"/>
      <c r="J16" s="21"/>
      <c r="K16" s="21">
        <v>620967</v>
      </c>
      <c r="L16" s="21">
        <v>1243998</v>
      </c>
      <c r="M16" s="21">
        <v>495610</v>
      </c>
      <c r="N16" s="21">
        <v>2360575</v>
      </c>
      <c r="O16" s="21"/>
      <c r="P16" s="21"/>
      <c r="Q16" s="21"/>
      <c r="R16" s="21"/>
      <c r="S16" s="21"/>
      <c r="T16" s="21"/>
      <c r="U16" s="21"/>
      <c r="V16" s="21"/>
      <c r="W16" s="21">
        <v>2360575</v>
      </c>
      <c r="X16" s="21">
        <v>5579405</v>
      </c>
      <c r="Y16" s="21">
        <v>-3218830</v>
      </c>
      <c r="Z16" s="6">
        <v>-57.69</v>
      </c>
      <c r="AA16" s="28">
        <v>24383608</v>
      </c>
    </row>
    <row r="17" spans="1:27" ht="12.75">
      <c r="A17" s="5" t="s">
        <v>43</v>
      </c>
      <c r="B17" s="3"/>
      <c r="C17" s="19">
        <v>72092085</v>
      </c>
      <c r="D17" s="19"/>
      <c r="E17" s="20">
        <v>68025000</v>
      </c>
      <c r="F17" s="21">
        <v>71451965</v>
      </c>
      <c r="G17" s="21"/>
      <c r="H17" s="21"/>
      <c r="I17" s="21">
        <v>4934994</v>
      </c>
      <c r="J17" s="21">
        <v>4934994</v>
      </c>
      <c r="K17" s="21">
        <v>5515310</v>
      </c>
      <c r="L17" s="21">
        <v>2739172</v>
      </c>
      <c r="M17" s="21">
        <v>5034042</v>
      </c>
      <c r="N17" s="21">
        <v>13288524</v>
      </c>
      <c r="O17" s="21"/>
      <c r="P17" s="21"/>
      <c r="Q17" s="21"/>
      <c r="R17" s="21"/>
      <c r="S17" s="21"/>
      <c r="T17" s="21"/>
      <c r="U17" s="21"/>
      <c r="V17" s="21"/>
      <c r="W17" s="21">
        <v>18223518</v>
      </c>
      <c r="X17" s="21">
        <v>20130408</v>
      </c>
      <c r="Y17" s="21">
        <v>-1906890</v>
      </c>
      <c r="Z17" s="6">
        <v>-9.47</v>
      </c>
      <c r="AA17" s="28">
        <v>71451965</v>
      </c>
    </row>
    <row r="18" spans="1:27" ht="12.75">
      <c r="A18" s="5" t="s">
        <v>44</v>
      </c>
      <c r="B18" s="3"/>
      <c r="C18" s="19">
        <v>1679338</v>
      </c>
      <c r="D18" s="19"/>
      <c r="E18" s="20">
        <v>2250000</v>
      </c>
      <c r="F18" s="21">
        <v>2250000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672759</v>
      </c>
      <c r="Y18" s="21">
        <v>-672759</v>
      </c>
      <c r="Z18" s="6">
        <v>-100</v>
      </c>
      <c r="AA18" s="28">
        <v>2250000</v>
      </c>
    </row>
    <row r="19" spans="1:27" ht="12.75">
      <c r="A19" s="2" t="s">
        <v>45</v>
      </c>
      <c r="B19" s="8"/>
      <c r="C19" s="16">
        <f aca="true" t="shared" si="3" ref="C19:Y19">SUM(C20:C23)</f>
        <v>269390517</v>
      </c>
      <c r="D19" s="16">
        <f>SUM(D20:D23)</f>
        <v>0</v>
      </c>
      <c r="E19" s="17">
        <f t="shared" si="3"/>
        <v>303820097</v>
      </c>
      <c r="F19" s="18">
        <f t="shared" si="3"/>
        <v>318862341</v>
      </c>
      <c r="G19" s="18">
        <f t="shared" si="3"/>
        <v>140605</v>
      </c>
      <c r="H19" s="18">
        <f t="shared" si="3"/>
        <v>791521</v>
      </c>
      <c r="I19" s="18">
        <f t="shared" si="3"/>
        <v>6155520</v>
      </c>
      <c r="J19" s="18">
        <f t="shared" si="3"/>
        <v>7087646</v>
      </c>
      <c r="K19" s="18">
        <f t="shared" si="3"/>
        <v>48360625</v>
      </c>
      <c r="L19" s="18">
        <f t="shared" si="3"/>
        <v>18044516</v>
      </c>
      <c r="M19" s="18">
        <f t="shared" si="3"/>
        <v>19569382</v>
      </c>
      <c r="N19" s="18">
        <f t="shared" si="3"/>
        <v>85974523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93062169</v>
      </c>
      <c r="X19" s="18">
        <f t="shared" si="3"/>
        <v>90155554</v>
      </c>
      <c r="Y19" s="18">
        <f t="shared" si="3"/>
        <v>2906615</v>
      </c>
      <c r="Z19" s="4">
        <f>+IF(X19&lt;&gt;0,+(Y19/X19)*100,0)</f>
        <v>3.223999932383533</v>
      </c>
      <c r="AA19" s="30">
        <f>SUM(AA20:AA23)</f>
        <v>318862341</v>
      </c>
    </row>
    <row r="20" spans="1:27" ht="12.75">
      <c r="A20" s="5" t="s">
        <v>46</v>
      </c>
      <c r="B20" s="3"/>
      <c r="C20" s="19">
        <v>53473063</v>
      </c>
      <c r="D20" s="19"/>
      <c r="E20" s="20">
        <v>84900000</v>
      </c>
      <c r="F20" s="21">
        <v>86685580</v>
      </c>
      <c r="G20" s="21">
        <v>86092</v>
      </c>
      <c r="H20" s="21">
        <v>181053</v>
      </c>
      <c r="I20" s="21">
        <v>142746</v>
      </c>
      <c r="J20" s="21">
        <v>409891</v>
      </c>
      <c r="K20" s="21">
        <v>15943901</v>
      </c>
      <c r="L20" s="21">
        <v>2084459</v>
      </c>
      <c r="M20" s="21">
        <v>1278324</v>
      </c>
      <c r="N20" s="21">
        <v>19306684</v>
      </c>
      <c r="O20" s="21"/>
      <c r="P20" s="21"/>
      <c r="Q20" s="21"/>
      <c r="R20" s="21"/>
      <c r="S20" s="21"/>
      <c r="T20" s="21"/>
      <c r="U20" s="21"/>
      <c r="V20" s="21"/>
      <c r="W20" s="21">
        <v>19716575</v>
      </c>
      <c r="X20" s="21">
        <v>25086390</v>
      </c>
      <c r="Y20" s="21">
        <v>-5369815</v>
      </c>
      <c r="Z20" s="6">
        <v>-21.41</v>
      </c>
      <c r="AA20" s="28">
        <v>86685580</v>
      </c>
    </row>
    <row r="21" spans="1:27" ht="12.75">
      <c r="A21" s="5" t="s">
        <v>47</v>
      </c>
      <c r="B21" s="3"/>
      <c r="C21" s="19">
        <v>125641542</v>
      </c>
      <c r="D21" s="19"/>
      <c r="E21" s="20">
        <v>66850000</v>
      </c>
      <c r="F21" s="21">
        <v>74405309</v>
      </c>
      <c r="G21" s="21">
        <v>54513</v>
      </c>
      <c r="H21" s="21">
        <v>610468</v>
      </c>
      <c r="I21" s="21">
        <v>4981065</v>
      </c>
      <c r="J21" s="21">
        <v>5646046</v>
      </c>
      <c r="K21" s="21">
        <v>10609916</v>
      </c>
      <c r="L21" s="21">
        <v>5844815</v>
      </c>
      <c r="M21" s="21">
        <v>5589330</v>
      </c>
      <c r="N21" s="21">
        <v>22044061</v>
      </c>
      <c r="O21" s="21"/>
      <c r="P21" s="21"/>
      <c r="Q21" s="21"/>
      <c r="R21" s="21"/>
      <c r="S21" s="21"/>
      <c r="T21" s="21"/>
      <c r="U21" s="21"/>
      <c r="V21" s="21"/>
      <c r="W21" s="21">
        <v>27690107</v>
      </c>
      <c r="X21" s="21">
        <v>19629579</v>
      </c>
      <c r="Y21" s="21">
        <v>8060528</v>
      </c>
      <c r="Z21" s="6">
        <v>41.06</v>
      </c>
      <c r="AA21" s="28">
        <v>74405309</v>
      </c>
    </row>
    <row r="22" spans="1:27" ht="12.75">
      <c r="A22" s="5" t="s">
        <v>48</v>
      </c>
      <c r="B22" s="3"/>
      <c r="C22" s="22">
        <v>82200699</v>
      </c>
      <c r="D22" s="22"/>
      <c r="E22" s="23">
        <v>140585097</v>
      </c>
      <c r="F22" s="24">
        <v>144719401</v>
      </c>
      <c r="G22" s="24"/>
      <c r="H22" s="24"/>
      <c r="I22" s="24">
        <v>38821</v>
      </c>
      <c r="J22" s="24">
        <v>38821</v>
      </c>
      <c r="K22" s="24">
        <v>21780379</v>
      </c>
      <c r="L22" s="24">
        <v>9907893</v>
      </c>
      <c r="M22" s="24">
        <v>9789830</v>
      </c>
      <c r="N22" s="24">
        <v>41478102</v>
      </c>
      <c r="O22" s="24"/>
      <c r="P22" s="24"/>
      <c r="Q22" s="24"/>
      <c r="R22" s="24"/>
      <c r="S22" s="24"/>
      <c r="T22" s="24"/>
      <c r="U22" s="24"/>
      <c r="V22" s="24"/>
      <c r="W22" s="24">
        <v>41516923</v>
      </c>
      <c r="X22" s="24">
        <v>42035431</v>
      </c>
      <c r="Y22" s="24">
        <v>-518508</v>
      </c>
      <c r="Z22" s="7">
        <v>-1.23</v>
      </c>
      <c r="AA22" s="29">
        <v>144719401</v>
      </c>
    </row>
    <row r="23" spans="1:27" ht="12.75">
      <c r="A23" s="5" t="s">
        <v>49</v>
      </c>
      <c r="B23" s="3"/>
      <c r="C23" s="19">
        <v>8075213</v>
      </c>
      <c r="D23" s="19"/>
      <c r="E23" s="20">
        <v>11485000</v>
      </c>
      <c r="F23" s="21">
        <v>13052051</v>
      </c>
      <c r="G23" s="21"/>
      <c r="H23" s="21"/>
      <c r="I23" s="21">
        <v>992888</v>
      </c>
      <c r="J23" s="21">
        <v>992888</v>
      </c>
      <c r="K23" s="21">
        <v>26429</v>
      </c>
      <c r="L23" s="21">
        <v>207349</v>
      </c>
      <c r="M23" s="21">
        <v>2911898</v>
      </c>
      <c r="N23" s="21">
        <v>3145676</v>
      </c>
      <c r="O23" s="21"/>
      <c r="P23" s="21"/>
      <c r="Q23" s="21"/>
      <c r="R23" s="21"/>
      <c r="S23" s="21"/>
      <c r="T23" s="21"/>
      <c r="U23" s="21"/>
      <c r="V23" s="21"/>
      <c r="W23" s="21">
        <v>4138564</v>
      </c>
      <c r="X23" s="21">
        <v>3404154</v>
      </c>
      <c r="Y23" s="21">
        <v>734410</v>
      </c>
      <c r="Z23" s="6">
        <v>21.57</v>
      </c>
      <c r="AA23" s="28">
        <v>13052051</v>
      </c>
    </row>
    <row r="24" spans="1:27" ht="12.75">
      <c r="A24" s="2" t="s">
        <v>50</v>
      </c>
      <c r="B24" s="8"/>
      <c r="C24" s="16">
        <v>1378824</v>
      </c>
      <c r="D24" s="16"/>
      <c r="E24" s="17">
        <v>20000</v>
      </c>
      <c r="F24" s="18">
        <v>20000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5979</v>
      </c>
      <c r="Y24" s="18">
        <v>-5979</v>
      </c>
      <c r="Z24" s="4">
        <v>-100</v>
      </c>
      <c r="AA24" s="30">
        <v>20000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433681836</v>
      </c>
      <c r="D25" s="50">
        <f>+D5+D9+D15+D19+D24</f>
        <v>0</v>
      </c>
      <c r="E25" s="51">
        <f t="shared" si="4"/>
        <v>528040751</v>
      </c>
      <c r="F25" s="52">
        <f t="shared" si="4"/>
        <v>587748280</v>
      </c>
      <c r="G25" s="52">
        <f t="shared" si="4"/>
        <v>140605</v>
      </c>
      <c r="H25" s="52">
        <f t="shared" si="4"/>
        <v>864021</v>
      </c>
      <c r="I25" s="52">
        <f t="shared" si="4"/>
        <v>12173894</v>
      </c>
      <c r="J25" s="52">
        <f t="shared" si="4"/>
        <v>13178520</v>
      </c>
      <c r="K25" s="52">
        <f t="shared" si="4"/>
        <v>60090280</v>
      </c>
      <c r="L25" s="52">
        <f t="shared" si="4"/>
        <v>33747894</v>
      </c>
      <c r="M25" s="52">
        <f t="shared" si="4"/>
        <v>40483252</v>
      </c>
      <c r="N25" s="52">
        <f t="shared" si="4"/>
        <v>134321426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147499946</v>
      </c>
      <c r="X25" s="52">
        <f t="shared" si="4"/>
        <v>155374385</v>
      </c>
      <c r="Y25" s="52">
        <f t="shared" si="4"/>
        <v>-7874439</v>
      </c>
      <c r="Z25" s="53">
        <f>+IF(X25&lt;&gt;0,+(Y25/X25)*100,0)</f>
        <v>-5.068041942692163</v>
      </c>
      <c r="AA25" s="54">
        <f>+AA5+AA9+AA15+AA19+AA24</f>
        <v>587748280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55942242</v>
      </c>
      <c r="D28" s="19"/>
      <c r="E28" s="20">
        <v>40107000</v>
      </c>
      <c r="F28" s="21">
        <v>40107000</v>
      </c>
      <c r="G28" s="21"/>
      <c r="H28" s="21"/>
      <c r="I28" s="21"/>
      <c r="J28" s="21"/>
      <c r="K28" s="21">
        <v>8057587</v>
      </c>
      <c r="L28" s="21">
        <v>1891584</v>
      </c>
      <c r="M28" s="21">
        <v>10643589</v>
      </c>
      <c r="N28" s="21">
        <v>20592760</v>
      </c>
      <c r="O28" s="21"/>
      <c r="P28" s="21"/>
      <c r="Q28" s="21"/>
      <c r="R28" s="21"/>
      <c r="S28" s="21"/>
      <c r="T28" s="21"/>
      <c r="U28" s="21"/>
      <c r="V28" s="21"/>
      <c r="W28" s="21">
        <v>20592760</v>
      </c>
      <c r="X28" s="21">
        <v>11992131</v>
      </c>
      <c r="Y28" s="21">
        <v>8600629</v>
      </c>
      <c r="Z28" s="6">
        <v>71.72</v>
      </c>
      <c r="AA28" s="19">
        <v>40107000</v>
      </c>
    </row>
    <row r="29" spans="1:27" ht="12.75">
      <c r="A29" s="56" t="s">
        <v>55</v>
      </c>
      <c r="B29" s="3"/>
      <c r="C29" s="19">
        <v>24195147</v>
      </c>
      <c r="D29" s="19"/>
      <c r="E29" s="20">
        <v>51697000</v>
      </c>
      <c r="F29" s="21">
        <v>68211706</v>
      </c>
      <c r="G29" s="21"/>
      <c r="H29" s="21">
        <v>72500</v>
      </c>
      <c r="I29" s="21">
        <v>658822</v>
      </c>
      <c r="J29" s="21">
        <v>731322</v>
      </c>
      <c r="K29" s="21">
        <v>3869984</v>
      </c>
      <c r="L29" s="21">
        <v>6383960</v>
      </c>
      <c r="M29" s="21">
        <v>11035049</v>
      </c>
      <c r="N29" s="21">
        <v>21288993</v>
      </c>
      <c r="O29" s="21"/>
      <c r="P29" s="21"/>
      <c r="Q29" s="21"/>
      <c r="R29" s="21"/>
      <c r="S29" s="21"/>
      <c r="T29" s="21"/>
      <c r="U29" s="21"/>
      <c r="V29" s="21"/>
      <c r="W29" s="21">
        <v>22020315</v>
      </c>
      <c r="X29" s="21">
        <v>15457581</v>
      </c>
      <c r="Y29" s="21">
        <v>6562734</v>
      </c>
      <c r="Z29" s="6">
        <v>42.46</v>
      </c>
      <c r="AA29" s="28">
        <v>68211706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80137389</v>
      </c>
      <c r="D32" s="25">
        <f>SUM(D28:D31)</f>
        <v>0</v>
      </c>
      <c r="E32" s="26">
        <f t="shared" si="5"/>
        <v>91804000</v>
      </c>
      <c r="F32" s="27">
        <f t="shared" si="5"/>
        <v>108318706</v>
      </c>
      <c r="G32" s="27">
        <f t="shared" si="5"/>
        <v>0</v>
      </c>
      <c r="H32" s="27">
        <f t="shared" si="5"/>
        <v>72500</v>
      </c>
      <c r="I32" s="27">
        <f t="shared" si="5"/>
        <v>658822</v>
      </c>
      <c r="J32" s="27">
        <f t="shared" si="5"/>
        <v>731322</v>
      </c>
      <c r="K32" s="27">
        <f t="shared" si="5"/>
        <v>11927571</v>
      </c>
      <c r="L32" s="27">
        <f t="shared" si="5"/>
        <v>8275544</v>
      </c>
      <c r="M32" s="27">
        <f t="shared" si="5"/>
        <v>21678638</v>
      </c>
      <c r="N32" s="27">
        <f t="shared" si="5"/>
        <v>41881753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42613075</v>
      </c>
      <c r="X32" s="27">
        <f t="shared" si="5"/>
        <v>27449712</v>
      </c>
      <c r="Y32" s="27">
        <f t="shared" si="5"/>
        <v>15163363</v>
      </c>
      <c r="Z32" s="13">
        <f>+IF(X32&lt;&gt;0,+(Y32/X32)*100,0)</f>
        <v>55.24051764186086</v>
      </c>
      <c r="AA32" s="31">
        <f>SUM(AA28:AA31)</f>
        <v>108318706</v>
      </c>
    </row>
    <row r="33" spans="1:27" ht="12.75">
      <c r="A33" s="59" t="s">
        <v>59</v>
      </c>
      <c r="B33" s="3" t="s">
        <v>60</v>
      </c>
      <c r="C33" s="19">
        <v>279596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160000000</v>
      </c>
      <c r="F34" s="21">
        <v>160000000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47840554</v>
      </c>
      <c r="Y34" s="21">
        <v>-47840554</v>
      </c>
      <c r="Z34" s="6">
        <v>-100</v>
      </c>
      <c r="AA34" s="28">
        <v>160000000</v>
      </c>
    </row>
    <row r="35" spans="1:27" ht="12.75">
      <c r="A35" s="59" t="s">
        <v>63</v>
      </c>
      <c r="B35" s="3"/>
      <c r="C35" s="19">
        <v>353264854</v>
      </c>
      <c r="D35" s="19"/>
      <c r="E35" s="20">
        <v>276236751</v>
      </c>
      <c r="F35" s="21">
        <v>319429574</v>
      </c>
      <c r="G35" s="21">
        <v>140605</v>
      </c>
      <c r="H35" s="21">
        <v>791521</v>
      </c>
      <c r="I35" s="21">
        <v>11515072</v>
      </c>
      <c r="J35" s="21">
        <v>12447198</v>
      </c>
      <c r="K35" s="21">
        <v>48162709</v>
      </c>
      <c r="L35" s="21">
        <v>25472352</v>
      </c>
      <c r="M35" s="21">
        <v>18804613</v>
      </c>
      <c r="N35" s="21">
        <v>92439674</v>
      </c>
      <c r="O35" s="21"/>
      <c r="P35" s="21"/>
      <c r="Q35" s="21"/>
      <c r="R35" s="21"/>
      <c r="S35" s="21"/>
      <c r="T35" s="21"/>
      <c r="U35" s="21"/>
      <c r="V35" s="21"/>
      <c r="W35" s="21">
        <v>104886872</v>
      </c>
      <c r="X35" s="21">
        <v>80084115</v>
      </c>
      <c r="Y35" s="21">
        <v>24802757</v>
      </c>
      <c r="Z35" s="6">
        <v>30.97</v>
      </c>
      <c r="AA35" s="28">
        <v>319429574</v>
      </c>
    </row>
    <row r="36" spans="1:27" ht="12.75">
      <c r="A36" s="60" t="s">
        <v>64</v>
      </c>
      <c r="B36" s="10"/>
      <c r="C36" s="61">
        <f aca="true" t="shared" si="6" ref="C36:Y36">SUM(C32:C35)</f>
        <v>433681839</v>
      </c>
      <c r="D36" s="61">
        <f>SUM(D32:D35)</f>
        <v>0</v>
      </c>
      <c r="E36" s="62">
        <f t="shared" si="6"/>
        <v>528040751</v>
      </c>
      <c r="F36" s="63">
        <f t="shared" si="6"/>
        <v>587748280</v>
      </c>
      <c r="G36" s="63">
        <f t="shared" si="6"/>
        <v>140605</v>
      </c>
      <c r="H36" s="63">
        <f t="shared" si="6"/>
        <v>864021</v>
      </c>
      <c r="I36" s="63">
        <f t="shared" si="6"/>
        <v>12173894</v>
      </c>
      <c r="J36" s="63">
        <f t="shared" si="6"/>
        <v>13178520</v>
      </c>
      <c r="K36" s="63">
        <f t="shared" si="6"/>
        <v>60090280</v>
      </c>
      <c r="L36" s="63">
        <f t="shared" si="6"/>
        <v>33747896</v>
      </c>
      <c r="M36" s="63">
        <f t="shared" si="6"/>
        <v>40483251</v>
      </c>
      <c r="N36" s="63">
        <f t="shared" si="6"/>
        <v>134321427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147499947</v>
      </c>
      <c r="X36" s="63">
        <f t="shared" si="6"/>
        <v>155374381</v>
      </c>
      <c r="Y36" s="63">
        <f t="shared" si="6"/>
        <v>-7874434</v>
      </c>
      <c r="Z36" s="64">
        <f>+IF(X36&lt;&gt;0,+(Y36/X36)*100,0)</f>
        <v>-5.068038855131465</v>
      </c>
      <c r="AA36" s="65">
        <f>SUM(AA32:AA35)</f>
        <v>587748280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21772349</v>
      </c>
      <c r="D5" s="16">
        <f>SUM(D6:D8)</f>
        <v>0</v>
      </c>
      <c r="E5" s="17">
        <f t="shared" si="0"/>
        <v>14932800</v>
      </c>
      <c r="F5" s="18">
        <f t="shared" si="0"/>
        <v>35458239</v>
      </c>
      <c r="G5" s="18">
        <f t="shared" si="0"/>
        <v>0</v>
      </c>
      <c r="H5" s="18">
        <f t="shared" si="0"/>
        <v>0</v>
      </c>
      <c r="I5" s="18">
        <f t="shared" si="0"/>
        <v>20220558</v>
      </c>
      <c r="J5" s="18">
        <f t="shared" si="0"/>
        <v>20220558</v>
      </c>
      <c r="K5" s="18">
        <f t="shared" si="0"/>
        <v>207657</v>
      </c>
      <c r="L5" s="18">
        <f t="shared" si="0"/>
        <v>856105</v>
      </c>
      <c r="M5" s="18">
        <f t="shared" si="0"/>
        <v>196783</v>
      </c>
      <c r="N5" s="18">
        <f t="shared" si="0"/>
        <v>1260545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21481103</v>
      </c>
      <c r="X5" s="18">
        <f t="shared" si="0"/>
        <v>18182800</v>
      </c>
      <c r="Y5" s="18">
        <f t="shared" si="0"/>
        <v>3298303</v>
      </c>
      <c r="Z5" s="4">
        <f>+IF(X5&lt;&gt;0,+(Y5/X5)*100,0)</f>
        <v>18.139686956904328</v>
      </c>
      <c r="AA5" s="16">
        <f>SUM(AA6:AA8)</f>
        <v>35458239</v>
      </c>
    </row>
    <row r="6" spans="1:27" ht="12.75">
      <c r="A6" s="5" t="s">
        <v>32</v>
      </c>
      <c r="B6" s="3"/>
      <c r="C6" s="19">
        <v>355949</v>
      </c>
      <c r="D6" s="19"/>
      <c r="E6" s="20">
        <v>10000</v>
      </c>
      <c r="F6" s="21">
        <v>10000</v>
      </c>
      <c r="G6" s="21"/>
      <c r="H6" s="21"/>
      <c r="I6" s="21"/>
      <c r="J6" s="21"/>
      <c r="K6" s="21">
        <v>7156</v>
      </c>
      <c r="L6" s="21">
        <v>852</v>
      </c>
      <c r="M6" s="21"/>
      <c r="N6" s="21">
        <v>8008</v>
      </c>
      <c r="O6" s="21"/>
      <c r="P6" s="21"/>
      <c r="Q6" s="21"/>
      <c r="R6" s="21"/>
      <c r="S6" s="21"/>
      <c r="T6" s="21"/>
      <c r="U6" s="21"/>
      <c r="V6" s="21"/>
      <c r="W6" s="21">
        <v>8008</v>
      </c>
      <c r="X6" s="21"/>
      <c r="Y6" s="21">
        <v>8008</v>
      </c>
      <c r="Z6" s="6"/>
      <c r="AA6" s="28">
        <v>10000</v>
      </c>
    </row>
    <row r="7" spans="1:27" ht="12.75">
      <c r="A7" s="5" t="s">
        <v>33</v>
      </c>
      <c r="B7" s="3"/>
      <c r="C7" s="22">
        <v>790359</v>
      </c>
      <c r="D7" s="22"/>
      <c r="E7" s="23">
        <v>14922800</v>
      </c>
      <c r="F7" s="24">
        <v>3570000</v>
      </c>
      <c r="G7" s="24"/>
      <c r="H7" s="24"/>
      <c r="I7" s="24"/>
      <c r="J7" s="24"/>
      <c r="K7" s="24">
        <v>200501</v>
      </c>
      <c r="L7" s="24">
        <v>2826</v>
      </c>
      <c r="M7" s="24">
        <v>196783</v>
      </c>
      <c r="N7" s="24">
        <v>400110</v>
      </c>
      <c r="O7" s="24"/>
      <c r="P7" s="24"/>
      <c r="Q7" s="24"/>
      <c r="R7" s="24"/>
      <c r="S7" s="24"/>
      <c r="T7" s="24"/>
      <c r="U7" s="24"/>
      <c r="V7" s="24"/>
      <c r="W7" s="24">
        <v>400110</v>
      </c>
      <c r="X7" s="24">
        <v>18182800</v>
      </c>
      <c r="Y7" s="24">
        <v>-17782690</v>
      </c>
      <c r="Z7" s="7">
        <v>-97.8</v>
      </c>
      <c r="AA7" s="29">
        <v>3570000</v>
      </c>
    </row>
    <row r="8" spans="1:27" ht="12.75">
      <c r="A8" s="5" t="s">
        <v>34</v>
      </c>
      <c r="B8" s="3"/>
      <c r="C8" s="19">
        <v>20626041</v>
      </c>
      <c r="D8" s="19"/>
      <c r="E8" s="20"/>
      <c r="F8" s="21">
        <v>31878239</v>
      </c>
      <c r="G8" s="21"/>
      <c r="H8" s="21"/>
      <c r="I8" s="21">
        <v>20220558</v>
      </c>
      <c r="J8" s="21">
        <v>20220558</v>
      </c>
      <c r="K8" s="21"/>
      <c r="L8" s="21">
        <v>852427</v>
      </c>
      <c r="M8" s="21"/>
      <c r="N8" s="21">
        <v>852427</v>
      </c>
      <c r="O8" s="21"/>
      <c r="P8" s="21"/>
      <c r="Q8" s="21"/>
      <c r="R8" s="21"/>
      <c r="S8" s="21"/>
      <c r="T8" s="21"/>
      <c r="U8" s="21"/>
      <c r="V8" s="21"/>
      <c r="W8" s="21">
        <v>21072985</v>
      </c>
      <c r="X8" s="21"/>
      <c r="Y8" s="21">
        <v>21072985</v>
      </c>
      <c r="Z8" s="6"/>
      <c r="AA8" s="28">
        <v>31878239</v>
      </c>
    </row>
    <row r="9" spans="1:27" ht="12.75">
      <c r="A9" s="2" t="s">
        <v>35</v>
      </c>
      <c r="B9" s="3"/>
      <c r="C9" s="16">
        <f aca="true" t="shared" si="1" ref="C9:Y9">SUM(C10:C14)</f>
        <v>5170972</v>
      </c>
      <c r="D9" s="16">
        <f>SUM(D10:D14)</f>
        <v>0</v>
      </c>
      <c r="E9" s="17">
        <f t="shared" si="1"/>
        <v>19799405</v>
      </c>
      <c r="F9" s="18">
        <f t="shared" si="1"/>
        <v>21949405</v>
      </c>
      <c r="G9" s="18">
        <f t="shared" si="1"/>
        <v>-303</v>
      </c>
      <c r="H9" s="18">
        <f t="shared" si="1"/>
        <v>1572309</v>
      </c>
      <c r="I9" s="18">
        <f t="shared" si="1"/>
        <v>185721</v>
      </c>
      <c r="J9" s="18">
        <f t="shared" si="1"/>
        <v>1757727</v>
      </c>
      <c r="K9" s="18">
        <f t="shared" si="1"/>
        <v>1087884</v>
      </c>
      <c r="L9" s="18">
        <f t="shared" si="1"/>
        <v>1904810</v>
      </c>
      <c r="M9" s="18">
        <f t="shared" si="1"/>
        <v>644217</v>
      </c>
      <c r="N9" s="18">
        <f t="shared" si="1"/>
        <v>3636911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5394638</v>
      </c>
      <c r="X9" s="18">
        <f t="shared" si="1"/>
        <v>11378515</v>
      </c>
      <c r="Y9" s="18">
        <f t="shared" si="1"/>
        <v>-5983877</v>
      </c>
      <c r="Z9" s="4">
        <f>+IF(X9&lt;&gt;0,+(Y9/X9)*100,0)</f>
        <v>-52.5892614282268</v>
      </c>
      <c r="AA9" s="30">
        <f>SUM(AA10:AA14)</f>
        <v>21949405</v>
      </c>
    </row>
    <row r="10" spans="1:27" ht="12.75">
      <c r="A10" s="5" t="s">
        <v>36</v>
      </c>
      <c r="B10" s="3"/>
      <c r="C10" s="19">
        <v>1006394</v>
      </c>
      <c r="D10" s="19"/>
      <c r="E10" s="20">
        <v>11856405</v>
      </c>
      <c r="F10" s="21">
        <v>12506405</v>
      </c>
      <c r="G10" s="21">
        <v>-303</v>
      </c>
      <c r="H10" s="21">
        <v>1572309</v>
      </c>
      <c r="I10" s="21"/>
      <c r="J10" s="21">
        <v>1572006</v>
      </c>
      <c r="K10" s="21">
        <v>71787</v>
      </c>
      <c r="L10" s="21">
        <v>173495</v>
      </c>
      <c r="M10" s="21">
        <v>630367</v>
      </c>
      <c r="N10" s="21">
        <v>875649</v>
      </c>
      <c r="O10" s="21"/>
      <c r="P10" s="21"/>
      <c r="Q10" s="21"/>
      <c r="R10" s="21"/>
      <c r="S10" s="21"/>
      <c r="T10" s="21"/>
      <c r="U10" s="21"/>
      <c r="V10" s="21"/>
      <c r="W10" s="21">
        <v>2447655</v>
      </c>
      <c r="X10" s="21">
        <v>3345000</v>
      </c>
      <c r="Y10" s="21">
        <v>-897345</v>
      </c>
      <c r="Z10" s="6">
        <v>-26.83</v>
      </c>
      <c r="AA10" s="28">
        <v>12506405</v>
      </c>
    </row>
    <row r="11" spans="1:27" ht="12.75">
      <c r="A11" s="5" t="s">
        <v>37</v>
      </c>
      <c r="B11" s="3"/>
      <c r="C11" s="19">
        <v>1011157</v>
      </c>
      <c r="D11" s="19"/>
      <c r="E11" s="20">
        <v>4740000</v>
      </c>
      <c r="F11" s="21">
        <v>4740000</v>
      </c>
      <c r="G11" s="21"/>
      <c r="H11" s="21"/>
      <c r="I11" s="21">
        <v>185721</v>
      </c>
      <c r="J11" s="21">
        <v>185721</v>
      </c>
      <c r="K11" s="21">
        <v>604570</v>
      </c>
      <c r="L11" s="21">
        <v>158256</v>
      </c>
      <c r="M11" s="21">
        <v>13850</v>
      </c>
      <c r="N11" s="21">
        <v>776676</v>
      </c>
      <c r="O11" s="21"/>
      <c r="P11" s="21"/>
      <c r="Q11" s="21"/>
      <c r="R11" s="21"/>
      <c r="S11" s="21"/>
      <c r="T11" s="21"/>
      <c r="U11" s="21"/>
      <c r="V11" s="21"/>
      <c r="W11" s="21">
        <v>962397</v>
      </c>
      <c r="X11" s="21">
        <v>2400000</v>
      </c>
      <c r="Y11" s="21">
        <v>-1437603</v>
      </c>
      <c r="Z11" s="6">
        <v>-59.9</v>
      </c>
      <c r="AA11" s="28">
        <v>4740000</v>
      </c>
    </row>
    <row r="12" spans="1:27" ht="12.75">
      <c r="A12" s="5" t="s">
        <v>38</v>
      </c>
      <c r="B12" s="3"/>
      <c r="C12" s="19">
        <v>3153421</v>
      </c>
      <c r="D12" s="19"/>
      <c r="E12" s="20">
        <v>3203000</v>
      </c>
      <c r="F12" s="21">
        <v>4703000</v>
      </c>
      <c r="G12" s="21"/>
      <c r="H12" s="21"/>
      <c r="I12" s="21"/>
      <c r="J12" s="21"/>
      <c r="K12" s="21">
        <v>411527</v>
      </c>
      <c r="L12" s="21">
        <v>1573059</v>
      </c>
      <c r="M12" s="21"/>
      <c r="N12" s="21">
        <v>1984586</v>
      </c>
      <c r="O12" s="21"/>
      <c r="P12" s="21"/>
      <c r="Q12" s="21"/>
      <c r="R12" s="21"/>
      <c r="S12" s="21"/>
      <c r="T12" s="21"/>
      <c r="U12" s="21"/>
      <c r="V12" s="21"/>
      <c r="W12" s="21">
        <v>1984586</v>
      </c>
      <c r="X12" s="21">
        <v>5633515</v>
      </c>
      <c r="Y12" s="21">
        <v>-3648929</v>
      </c>
      <c r="Z12" s="6">
        <v>-64.77</v>
      </c>
      <c r="AA12" s="28">
        <v>4703000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41317054</v>
      </c>
      <c r="D15" s="16">
        <f>SUM(D16:D18)</f>
        <v>0</v>
      </c>
      <c r="E15" s="17">
        <f t="shared" si="2"/>
        <v>30352000</v>
      </c>
      <c r="F15" s="18">
        <f t="shared" si="2"/>
        <v>30352000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1069615</v>
      </c>
      <c r="L15" s="18">
        <f t="shared" si="2"/>
        <v>177782</v>
      </c>
      <c r="M15" s="18">
        <f t="shared" si="2"/>
        <v>0</v>
      </c>
      <c r="N15" s="18">
        <f t="shared" si="2"/>
        <v>1247397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1247397</v>
      </c>
      <c r="X15" s="18">
        <f t="shared" si="2"/>
        <v>13925000</v>
      </c>
      <c r="Y15" s="18">
        <f t="shared" si="2"/>
        <v>-12677603</v>
      </c>
      <c r="Z15" s="4">
        <f>+IF(X15&lt;&gt;0,+(Y15/X15)*100,0)</f>
        <v>-91.04203231597846</v>
      </c>
      <c r="AA15" s="30">
        <f>SUM(AA16:AA18)</f>
        <v>30352000</v>
      </c>
    </row>
    <row r="16" spans="1:27" ht="12.75">
      <c r="A16" s="5" t="s">
        <v>42</v>
      </c>
      <c r="B16" s="3"/>
      <c r="C16" s="19"/>
      <c r="D16" s="19"/>
      <c r="E16" s="20">
        <v>3632000</v>
      </c>
      <c r="F16" s="21">
        <v>3632000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1425000</v>
      </c>
      <c r="Y16" s="21">
        <v>-1425000</v>
      </c>
      <c r="Z16" s="6">
        <v>-100</v>
      </c>
      <c r="AA16" s="28">
        <v>3632000</v>
      </c>
    </row>
    <row r="17" spans="1:27" ht="12.75">
      <c r="A17" s="5" t="s">
        <v>43</v>
      </c>
      <c r="B17" s="3"/>
      <c r="C17" s="19">
        <v>41317054</v>
      </c>
      <c r="D17" s="19"/>
      <c r="E17" s="20">
        <v>26720000</v>
      </c>
      <c r="F17" s="21">
        <v>26720000</v>
      </c>
      <c r="G17" s="21"/>
      <c r="H17" s="21"/>
      <c r="I17" s="21"/>
      <c r="J17" s="21"/>
      <c r="K17" s="21">
        <v>1069615</v>
      </c>
      <c r="L17" s="21">
        <v>177782</v>
      </c>
      <c r="M17" s="21"/>
      <c r="N17" s="21">
        <v>1247397</v>
      </c>
      <c r="O17" s="21"/>
      <c r="P17" s="21"/>
      <c r="Q17" s="21"/>
      <c r="R17" s="21"/>
      <c r="S17" s="21"/>
      <c r="T17" s="21"/>
      <c r="U17" s="21"/>
      <c r="V17" s="21"/>
      <c r="W17" s="21">
        <v>1247397</v>
      </c>
      <c r="X17" s="21">
        <v>12500000</v>
      </c>
      <c r="Y17" s="21">
        <v>-11252603</v>
      </c>
      <c r="Z17" s="6">
        <v>-90.02</v>
      </c>
      <c r="AA17" s="28">
        <v>26720000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132761937</v>
      </c>
      <c r="D19" s="16">
        <f>SUM(D20:D23)</f>
        <v>0</v>
      </c>
      <c r="E19" s="17">
        <f t="shared" si="3"/>
        <v>161432972</v>
      </c>
      <c r="F19" s="18">
        <f t="shared" si="3"/>
        <v>182698694</v>
      </c>
      <c r="G19" s="18">
        <f t="shared" si="3"/>
        <v>2062949</v>
      </c>
      <c r="H19" s="18">
        <f t="shared" si="3"/>
        <v>6151378</v>
      </c>
      <c r="I19" s="18">
        <f t="shared" si="3"/>
        <v>6173509</v>
      </c>
      <c r="J19" s="18">
        <f t="shared" si="3"/>
        <v>14387836</v>
      </c>
      <c r="K19" s="18">
        <f t="shared" si="3"/>
        <v>18982678</v>
      </c>
      <c r="L19" s="18">
        <f t="shared" si="3"/>
        <v>20316240</v>
      </c>
      <c r="M19" s="18">
        <f t="shared" si="3"/>
        <v>4637736</v>
      </c>
      <c r="N19" s="18">
        <f t="shared" si="3"/>
        <v>43936654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58324490</v>
      </c>
      <c r="X19" s="18">
        <f t="shared" si="3"/>
        <v>50076972</v>
      </c>
      <c r="Y19" s="18">
        <f t="shared" si="3"/>
        <v>8247518</v>
      </c>
      <c r="Z19" s="4">
        <f>+IF(X19&lt;&gt;0,+(Y19/X19)*100,0)</f>
        <v>16.46968191287604</v>
      </c>
      <c r="AA19" s="30">
        <f>SUM(AA20:AA23)</f>
        <v>182698694</v>
      </c>
    </row>
    <row r="20" spans="1:27" ht="12.75">
      <c r="A20" s="5" t="s">
        <v>46</v>
      </c>
      <c r="B20" s="3"/>
      <c r="C20" s="19">
        <v>12136781</v>
      </c>
      <c r="D20" s="19"/>
      <c r="E20" s="20">
        <v>39780700</v>
      </c>
      <c r="F20" s="21">
        <v>50939957</v>
      </c>
      <c r="G20" s="21"/>
      <c r="H20" s="21">
        <v>18731</v>
      </c>
      <c r="I20" s="21">
        <v>731465</v>
      </c>
      <c r="J20" s="21">
        <v>750196</v>
      </c>
      <c r="K20" s="21">
        <v>352440</v>
      </c>
      <c r="L20" s="21">
        <v>10249413</v>
      </c>
      <c r="M20" s="21">
        <v>4000273</v>
      </c>
      <c r="N20" s="21">
        <v>14602126</v>
      </c>
      <c r="O20" s="21"/>
      <c r="P20" s="21"/>
      <c r="Q20" s="21"/>
      <c r="R20" s="21"/>
      <c r="S20" s="21"/>
      <c r="T20" s="21"/>
      <c r="U20" s="21"/>
      <c r="V20" s="21"/>
      <c r="W20" s="21">
        <v>15352322</v>
      </c>
      <c r="X20" s="21">
        <v>6359200</v>
      </c>
      <c r="Y20" s="21">
        <v>8993122</v>
      </c>
      <c r="Z20" s="6">
        <v>141.42</v>
      </c>
      <c r="AA20" s="28">
        <v>50939957</v>
      </c>
    </row>
    <row r="21" spans="1:27" ht="12.75">
      <c r="A21" s="5" t="s">
        <v>47</v>
      </c>
      <c r="B21" s="3"/>
      <c r="C21" s="19">
        <v>52928003</v>
      </c>
      <c r="D21" s="19"/>
      <c r="E21" s="20">
        <v>55770688</v>
      </c>
      <c r="F21" s="21">
        <v>62963984</v>
      </c>
      <c r="G21" s="21">
        <v>841238</v>
      </c>
      <c r="H21" s="21">
        <v>1974067</v>
      </c>
      <c r="I21" s="21">
        <v>2806710</v>
      </c>
      <c r="J21" s="21">
        <v>5622015</v>
      </c>
      <c r="K21" s="21">
        <v>4816370</v>
      </c>
      <c r="L21" s="21">
        <v>5922717</v>
      </c>
      <c r="M21" s="21">
        <v>197528</v>
      </c>
      <c r="N21" s="21">
        <v>10936615</v>
      </c>
      <c r="O21" s="21"/>
      <c r="P21" s="21"/>
      <c r="Q21" s="21"/>
      <c r="R21" s="21"/>
      <c r="S21" s="21"/>
      <c r="T21" s="21"/>
      <c r="U21" s="21"/>
      <c r="V21" s="21"/>
      <c r="W21" s="21">
        <v>16558630</v>
      </c>
      <c r="X21" s="21">
        <v>27767772</v>
      </c>
      <c r="Y21" s="21">
        <v>-11209142</v>
      </c>
      <c r="Z21" s="6">
        <v>-40.37</v>
      </c>
      <c r="AA21" s="28">
        <v>62963984</v>
      </c>
    </row>
    <row r="22" spans="1:27" ht="12.75">
      <c r="A22" s="5" t="s">
        <v>48</v>
      </c>
      <c r="B22" s="3"/>
      <c r="C22" s="22">
        <v>59377705</v>
      </c>
      <c r="D22" s="22"/>
      <c r="E22" s="23">
        <v>59931584</v>
      </c>
      <c r="F22" s="24">
        <v>62244753</v>
      </c>
      <c r="G22" s="24">
        <v>1221711</v>
      </c>
      <c r="H22" s="24">
        <v>4158580</v>
      </c>
      <c r="I22" s="24">
        <v>2635334</v>
      </c>
      <c r="J22" s="24">
        <v>8015625</v>
      </c>
      <c r="K22" s="24">
        <v>7682101</v>
      </c>
      <c r="L22" s="24">
        <v>4144110</v>
      </c>
      <c r="M22" s="24">
        <v>439935</v>
      </c>
      <c r="N22" s="24">
        <v>12266146</v>
      </c>
      <c r="O22" s="24"/>
      <c r="P22" s="24"/>
      <c r="Q22" s="24"/>
      <c r="R22" s="24"/>
      <c r="S22" s="24"/>
      <c r="T22" s="24"/>
      <c r="U22" s="24"/>
      <c r="V22" s="24"/>
      <c r="W22" s="24">
        <v>20281771</v>
      </c>
      <c r="X22" s="24">
        <v>13450000</v>
      </c>
      <c r="Y22" s="24">
        <v>6831771</v>
      </c>
      <c r="Z22" s="7">
        <v>50.79</v>
      </c>
      <c r="AA22" s="29">
        <v>62244753</v>
      </c>
    </row>
    <row r="23" spans="1:27" ht="12.75">
      <c r="A23" s="5" t="s">
        <v>49</v>
      </c>
      <c r="B23" s="3"/>
      <c r="C23" s="19">
        <v>8319448</v>
      </c>
      <c r="D23" s="19"/>
      <c r="E23" s="20">
        <v>5950000</v>
      </c>
      <c r="F23" s="21">
        <v>6550000</v>
      </c>
      <c r="G23" s="21"/>
      <c r="H23" s="21"/>
      <c r="I23" s="21"/>
      <c r="J23" s="21"/>
      <c r="K23" s="21">
        <v>6131767</v>
      </c>
      <c r="L23" s="21"/>
      <c r="M23" s="21"/>
      <c r="N23" s="21">
        <v>6131767</v>
      </c>
      <c r="O23" s="21"/>
      <c r="P23" s="21"/>
      <c r="Q23" s="21"/>
      <c r="R23" s="21"/>
      <c r="S23" s="21"/>
      <c r="T23" s="21"/>
      <c r="U23" s="21"/>
      <c r="V23" s="21"/>
      <c r="W23" s="21">
        <v>6131767</v>
      </c>
      <c r="X23" s="21">
        <v>2500000</v>
      </c>
      <c r="Y23" s="21">
        <v>3631767</v>
      </c>
      <c r="Z23" s="6">
        <v>145.27</v>
      </c>
      <c r="AA23" s="28">
        <v>6550000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201022312</v>
      </c>
      <c r="D25" s="50">
        <f>+D5+D9+D15+D19+D24</f>
        <v>0</v>
      </c>
      <c r="E25" s="51">
        <f t="shared" si="4"/>
        <v>226517177</v>
      </c>
      <c r="F25" s="52">
        <f t="shared" si="4"/>
        <v>270458338</v>
      </c>
      <c r="G25" s="52">
        <f t="shared" si="4"/>
        <v>2062646</v>
      </c>
      <c r="H25" s="52">
        <f t="shared" si="4"/>
        <v>7723687</v>
      </c>
      <c r="I25" s="52">
        <f t="shared" si="4"/>
        <v>26579788</v>
      </c>
      <c r="J25" s="52">
        <f t="shared" si="4"/>
        <v>36366121</v>
      </c>
      <c r="K25" s="52">
        <f t="shared" si="4"/>
        <v>21347834</v>
      </c>
      <c r="L25" s="52">
        <f t="shared" si="4"/>
        <v>23254937</v>
      </c>
      <c r="M25" s="52">
        <f t="shared" si="4"/>
        <v>5478736</v>
      </c>
      <c r="N25" s="52">
        <f t="shared" si="4"/>
        <v>50081507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86447628</v>
      </c>
      <c r="X25" s="52">
        <f t="shared" si="4"/>
        <v>93563287</v>
      </c>
      <c r="Y25" s="52">
        <f t="shared" si="4"/>
        <v>-7115659</v>
      </c>
      <c r="Z25" s="53">
        <f>+IF(X25&lt;&gt;0,+(Y25/X25)*100,0)</f>
        <v>-7.605182789270754</v>
      </c>
      <c r="AA25" s="54">
        <f>+AA5+AA9+AA15+AA19+AA24</f>
        <v>270458338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41783280</v>
      </c>
      <c r="D28" s="19"/>
      <c r="E28" s="20">
        <v>38810000</v>
      </c>
      <c r="F28" s="21">
        <v>38810000</v>
      </c>
      <c r="G28" s="21"/>
      <c r="H28" s="21">
        <v>1986251</v>
      </c>
      <c r="I28" s="21">
        <v>2153826</v>
      </c>
      <c r="J28" s="21">
        <v>4140077</v>
      </c>
      <c r="K28" s="21">
        <v>3604074</v>
      </c>
      <c r="L28" s="21">
        <v>5546396</v>
      </c>
      <c r="M28" s="21"/>
      <c r="N28" s="21">
        <v>9150470</v>
      </c>
      <c r="O28" s="21"/>
      <c r="P28" s="21"/>
      <c r="Q28" s="21"/>
      <c r="R28" s="21"/>
      <c r="S28" s="21"/>
      <c r="T28" s="21"/>
      <c r="U28" s="21"/>
      <c r="V28" s="21"/>
      <c r="W28" s="21">
        <v>13290547</v>
      </c>
      <c r="X28" s="21">
        <v>22098287</v>
      </c>
      <c r="Y28" s="21">
        <v>-8807740</v>
      </c>
      <c r="Z28" s="6">
        <v>-39.86</v>
      </c>
      <c r="AA28" s="19">
        <v>38810000</v>
      </c>
    </row>
    <row r="29" spans="1:27" ht="12.75">
      <c r="A29" s="56" t="s">
        <v>55</v>
      </c>
      <c r="B29" s="3"/>
      <c r="C29" s="19">
        <v>88028415</v>
      </c>
      <c r="D29" s="19"/>
      <c r="E29" s="20">
        <v>102280000</v>
      </c>
      <c r="F29" s="21">
        <v>110073296</v>
      </c>
      <c r="G29" s="21">
        <v>841238</v>
      </c>
      <c r="H29" s="21">
        <v>2256602</v>
      </c>
      <c r="I29" s="21">
        <v>1932709</v>
      </c>
      <c r="J29" s="21">
        <v>5030549</v>
      </c>
      <c r="K29" s="21">
        <v>4510284</v>
      </c>
      <c r="L29" s="21">
        <v>7132873</v>
      </c>
      <c r="M29" s="21">
        <v>3314064</v>
      </c>
      <c r="N29" s="21">
        <v>14957221</v>
      </c>
      <c r="O29" s="21"/>
      <c r="P29" s="21"/>
      <c r="Q29" s="21"/>
      <c r="R29" s="21"/>
      <c r="S29" s="21"/>
      <c r="T29" s="21"/>
      <c r="U29" s="21"/>
      <c r="V29" s="21"/>
      <c r="W29" s="21">
        <v>19987770</v>
      </c>
      <c r="X29" s="21">
        <v>25425000</v>
      </c>
      <c r="Y29" s="21">
        <v>-5437230</v>
      </c>
      <c r="Z29" s="6">
        <v>-21.39</v>
      </c>
      <c r="AA29" s="28">
        <v>110073296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129811695</v>
      </c>
      <c r="D32" s="25">
        <f>SUM(D28:D31)</f>
        <v>0</v>
      </c>
      <c r="E32" s="26">
        <f t="shared" si="5"/>
        <v>141090000</v>
      </c>
      <c r="F32" s="27">
        <f t="shared" si="5"/>
        <v>148883296</v>
      </c>
      <c r="G32" s="27">
        <f t="shared" si="5"/>
        <v>841238</v>
      </c>
      <c r="H32" s="27">
        <f t="shared" si="5"/>
        <v>4242853</v>
      </c>
      <c r="I32" s="27">
        <f t="shared" si="5"/>
        <v>4086535</v>
      </c>
      <c r="J32" s="27">
        <f t="shared" si="5"/>
        <v>9170626</v>
      </c>
      <c r="K32" s="27">
        <f t="shared" si="5"/>
        <v>8114358</v>
      </c>
      <c r="L32" s="27">
        <f t="shared" si="5"/>
        <v>12679269</v>
      </c>
      <c r="M32" s="27">
        <f t="shared" si="5"/>
        <v>3314064</v>
      </c>
      <c r="N32" s="27">
        <f t="shared" si="5"/>
        <v>24107691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33278317</v>
      </c>
      <c r="X32" s="27">
        <f t="shared" si="5"/>
        <v>47523287</v>
      </c>
      <c r="Y32" s="27">
        <f t="shared" si="5"/>
        <v>-14244970</v>
      </c>
      <c r="Z32" s="13">
        <f>+IF(X32&lt;&gt;0,+(Y32/X32)*100,0)</f>
        <v>-29.97471534323794</v>
      </c>
      <c r="AA32" s="31">
        <f>SUM(AA28:AA31)</f>
        <v>148883296</v>
      </c>
    </row>
    <row r="33" spans="1:27" ht="12.75">
      <c r="A33" s="59" t="s">
        <v>59</v>
      </c>
      <c r="B33" s="3" t="s">
        <v>60</v>
      </c>
      <c r="C33" s="19">
        <v>1842752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21325376</v>
      </c>
      <c r="D34" s="19"/>
      <c r="E34" s="20"/>
      <c r="F34" s="21">
        <v>1641611</v>
      </c>
      <c r="G34" s="21"/>
      <c r="H34" s="21"/>
      <c r="I34" s="21"/>
      <c r="J34" s="21"/>
      <c r="K34" s="21">
        <v>376025</v>
      </c>
      <c r="L34" s="21"/>
      <c r="M34" s="21">
        <v>150410</v>
      </c>
      <c r="N34" s="21">
        <v>526435</v>
      </c>
      <c r="O34" s="21"/>
      <c r="P34" s="21"/>
      <c r="Q34" s="21"/>
      <c r="R34" s="21"/>
      <c r="S34" s="21"/>
      <c r="T34" s="21"/>
      <c r="U34" s="21"/>
      <c r="V34" s="21"/>
      <c r="W34" s="21">
        <v>526435</v>
      </c>
      <c r="X34" s="21"/>
      <c r="Y34" s="21">
        <v>526435</v>
      </c>
      <c r="Z34" s="6"/>
      <c r="AA34" s="28">
        <v>1641611</v>
      </c>
    </row>
    <row r="35" spans="1:27" ht="12.75">
      <c r="A35" s="59" t="s">
        <v>63</v>
      </c>
      <c r="B35" s="3"/>
      <c r="C35" s="19">
        <v>48042487</v>
      </c>
      <c r="D35" s="19"/>
      <c r="E35" s="20">
        <v>85427177</v>
      </c>
      <c r="F35" s="21">
        <v>119933431</v>
      </c>
      <c r="G35" s="21">
        <v>1221408</v>
      </c>
      <c r="H35" s="21">
        <v>3480834</v>
      </c>
      <c r="I35" s="21">
        <v>22493253</v>
      </c>
      <c r="J35" s="21">
        <v>27195495</v>
      </c>
      <c r="K35" s="21">
        <v>12857451</v>
      </c>
      <c r="L35" s="21">
        <v>10575668</v>
      </c>
      <c r="M35" s="21">
        <v>2014262</v>
      </c>
      <c r="N35" s="21">
        <v>25447381</v>
      </c>
      <c r="O35" s="21"/>
      <c r="P35" s="21"/>
      <c r="Q35" s="21"/>
      <c r="R35" s="21"/>
      <c r="S35" s="21"/>
      <c r="T35" s="21"/>
      <c r="U35" s="21"/>
      <c r="V35" s="21"/>
      <c r="W35" s="21">
        <v>52642876</v>
      </c>
      <c r="X35" s="21">
        <v>46040000</v>
      </c>
      <c r="Y35" s="21">
        <v>6602876</v>
      </c>
      <c r="Z35" s="6">
        <v>14.34</v>
      </c>
      <c r="AA35" s="28">
        <v>119933431</v>
      </c>
    </row>
    <row r="36" spans="1:27" ht="12.75">
      <c r="A36" s="60" t="s">
        <v>64</v>
      </c>
      <c r="B36" s="10"/>
      <c r="C36" s="61">
        <f aca="true" t="shared" si="6" ref="C36:Y36">SUM(C32:C35)</f>
        <v>201022310</v>
      </c>
      <c r="D36" s="61">
        <f>SUM(D32:D35)</f>
        <v>0</v>
      </c>
      <c r="E36" s="62">
        <f t="shared" si="6"/>
        <v>226517177</v>
      </c>
      <c r="F36" s="63">
        <f t="shared" si="6"/>
        <v>270458338</v>
      </c>
      <c r="G36" s="63">
        <f t="shared" si="6"/>
        <v>2062646</v>
      </c>
      <c r="H36" s="63">
        <f t="shared" si="6"/>
        <v>7723687</v>
      </c>
      <c r="I36" s="63">
        <f t="shared" si="6"/>
        <v>26579788</v>
      </c>
      <c r="J36" s="63">
        <f t="shared" si="6"/>
        <v>36366121</v>
      </c>
      <c r="K36" s="63">
        <f t="shared" si="6"/>
        <v>21347834</v>
      </c>
      <c r="L36" s="63">
        <f t="shared" si="6"/>
        <v>23254937</v>
      </c>
      <c r="M36" s="63">
        <f t="shared" si="6"/>
        <v>5478736</v>
      </c>
      <c r="N36" s="63">
        <f t="shared" si="6"/>
        <v>50081507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86447628</v>
      </c>
      <c r="X36" s="63">
        <f t="shared" si="6"/>
        <v>93563287</v>
      </c>
      <c r="Y36" s="63">
        <f t="shared" si="6"/>
        <v>-7115659</v>
      </c>
      <c r="Z36" s="64">
        <f>+IF(X36&lt;&gt;0,+(Y36/X36)*100,0)</f>
        <v>-7.605182789270754</v>
      </c>
      <c r="AA36" s="65">
        <f>SUM(AA32:AA35)</f>
        <v>270458338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3211460</v>
      </c>
      <c r="D5" s="16">
        <f>SUM(D6:D8)</f>
        <v>0</v>
      </c>
      <c r="E5" s="17">
        <f t="shared" si="0"/>
        <v>7870000</v>
      </c>
      <c r="F5" s="18">
        <f t="shared" si="0"/>
        <v>18242000</v>
      </c>
      <c r="G5" s="18">
        <f t="shared" si="0"/>
        <v>0</v>
      </c>
      <c r="H5" s="18">
        <f t="shared" si="0"/>
        <v>150973</v>
      </c>
      <c r="I5" s="18">
        <f t="shared" si="0"/>
        <v>2531078</v>
      </c>
      <c r="J5" s="18">
        <f t="shared" si="0"/>
        <v>2682051</v>
      </c>
      <c r="K5" s="18">
        <f t="shared" si="0"/>
        <v>229946</v>
      </c>
      <c r="L5" s="18">
        <f t="shared" si="0"/>
        <v>2557443</v>
      </c>
      <c r="M5" s="18">
        <f t="shared" si="0"/>
        <v>1806120</v>
      </c>
      <c r="N5" s="18">
        <f t="shared" si="0"/>
        <v>4593509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7275560</v>
      </c>
      <c r="X5" s="18">
        <f t="shared" si="0"/>
        <v>2597100</v>
      </c>
      <c r="Y5" s="18">
        <f t="shared" si="0"/>
        <v>4678460</v>
      </c>
      <c r="Z5" s="4">
        <f>+IF(X5&lt;&gt;0,+(Y5/X5)*100,0)</f>
        <v>180.14169650764313</v>
      </c>
      <c r="AA5" s="16">
        <f>SUM(AA6:AA8)</f>
        <v>18242000</v>
      </c>
    </row>
    <row r="6" spans="1:27" ht="12.75">
      <c r="A6" s="5" t="s">
        <v>32</v>
      </c>
      <c r="B6" s="3"/>
      <c r="C6" s="19">
        <v>507307</v>
      </c>
      <c r="D6" s="19"/>
      <c r="E6" s="20"/>
      <c r="F6" s="21">
        <v>9950000</v>
      </c>
      <c r="G6" s="21"/>
      <c r="H6" s="21"/>
      <c r="I6" s="21">
        <v>2240581</v>
      </c>
      <c r="J6" s="21">
        <v>2240581</v>
      </c>
      <c r="K6" s="21"/>
      <c r="L6" s="21">
        <v>2448273</v>
      </c>
      <c r="M6" s="21">
        <v>1729851</v>
      </c>
      <c r="N6" s="21">
        <v>4178124</v>
      </c>
      <c r="O6" s="21"/>
      <c r="P6" s="21"/>
      <c r="Q6" s="21"/>
      <c r="R6" s="21"/>
      <c r="S6" s="21"/>
      <c r="T6" s="21"/>
      <c r="U6" s="21"/>
      <c r="V6" s="21"/>
      <c r="W6" s="21">
        <v>6418705</v>
      </c>
      <c r="X6" s="21"/>
      <c r="Y6" s="21">
        <v>6418705</v>
      </c>
      <c r="Z6" s="6"/>
      <c r="AA6" s="28">
        <v>9950000</v>
      </c>
    </row>
    <row r="7" spans="1:27" ht="12.75">
      <c r="A7" s="5" t="s">
        <v>33</v>
      </c>
      <c r="B7" s="3"/>
      <c r="C7" s="22">
        <v>677385</v>
      </c>
      <c r="D7" s="22"/>
      <c r="E7" s="23">
        <v>7870000</v>
      </c>
      <c r="F7" s="24">
        <v>4500000</v>
      </c>
      <c r="G7" s="24"/>
      <c r="H7" s="24"/>
      <c r="I7" s="24"/>
      <c r="J7" s="24"/>
      <c r="K7" s="24">
        <v>183762</v>
      </c>
      <c r="L7" s="24"/>
      <c r="M7" s="24"/>
      <c r="N7" s="24">
        <v>183762</v>
      </c>
      <c r="O7" s="24"/>
      <c r="P7" s="24"/>
      <c r="Q7" s="24"/>
      <c r="R7" s="24"/>
      <c r="S7" s="24"/>
      <c r="T7" s="24"/>
      <c r="U7" s="24"/>
      <c r="V7" s="24"/>
      <c r="W7" s="24">
        <v>183762</v>
      </c>
      <c r="X7" s="24">
        <v>2597100</v>
      </c>
      <c r="Y7" s="24">
        <v>-2413338</v>
      </c>
      <c r="Z7" s="7">
        <v>-92.92</v>
      </c>
      <c r="AA7" s="29">
        <v>4500000</v>
      </c>
    </row>
    <row r="8" spans="1:27" ht="12.75">
      <c r="A8" s="5" t="s">
        <v>34</v>
      </c>
      <c r="B8" s="3"/>
      <c r="C8" s="19">
        <v>2026768</v>
      </c>
      <c r="D8" s="19"/>
      <c r="E8" s="20"/>
      <c r="F8" s="21">
        <v>3792000</v>
      </c>
      <c r="G8" s="21"/>
      <c r="H8" s="21">
        <v>150973</v>
      </c>
      <c r="I8" s="21">
        <v>290497</v>
      </c>
      <c r="J8" s="21">
        <v>441470</v>
      </c>
      <c r="K8" s="21">
        <v>46184</v>
      </c>
      <c r="L8" s="21">
        <v>109170</v>
      </c>
      <c r="M8" s="21">
        <v>76269</v>
      </c>
      <c r="N8" s="21">
        <v>231623</v>
      </c>
      <c r="O8" s="21"/>
      <c r="P8" s="21"/>
      <c r="Q8" s="21"/>
      <c r="R8" s="21"/>
      <c r="S8" s="21"/>
      <c r="T8" s="21"/>
      <c r="U8" s="21"/>
      <c r="V8" s="21"/>
      <c r="W8" s="21">
        <v>673093</v>
      </c>
      <c r="X8" s="21"/>
      <c r="Y8" s="21">
        <v>673093</v>
      </c>
      <c r="Z8" s="6"/>
      <c r="AA8" s="28">
        <v>3792000</v>
      </c>
    </row>
    <row r="9" spans="1:27" ht="12.75">
      <c r="A9" s="2" t="s">
        <v>35</v>
      </c>
      <c r="B9" s="3"/>
      <c r="C9" s="16">
        <f aca="true" t="shared" si="1" ref="C9:Y9">SUM(C10:C14)</f>
        <v>4889968</v>
      </c>
      <c r="D9" s="16">
        <f>SUM(D10:D14)</f>
        <v>0</v>
      </c>
      <c r="E9" s="17">
        <f t="shared" si="1"/>
        <v>20010460</v>
      </c>
      <c r="F9" s="18">
        <f t="shared" si="1"/>
        <v>42754081</v>
      </c>
      <c r="G9" s="18">
        <f t="shared" si="1"/>
        <v>0</v>
      </c>
      <c r="H9" s="18">
        <f t="shared" si="1"/>
        <v>984486</v>
      </c>
      <c r="I9" s="18">
        <f t="shared" si="1"/>
        <v>16799205</v>
      </c>
      <c r="J9" s="18">
        <f t="shared" si="1"/>
        <v>17783691</v>
      </c>
      <c r="K9" s="18">
        <f t="shared" si="1"/>
        <v>8117034</v>
      </c>
      <c r="L9" s="18">
        <f t="shared" si="1"/>
        <v>6580495</v>
      </c>
      <c r="M9" s="18">
        <f t="shared" si="1"/>
        <v>5603683</v>
      </c>
      <c r="N9" s="18">
        <f t="shared" si="1"/>
        <v>20301212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38084903</v>
      </c>
      <c r="X9" s="18">
        <f t="shared" si="1"/>
        <v>6603450</v>
      </c>
      <c r="Y9" s="18">
        <f t="shared" si="1"/>
        <v>31481453</v>
      </c>
      <c r="Z9" s="4">
        <f>+IF(X9&lt;&gt;0,+(Y9/X9)*100,0)</f>
        <v>476.74250581135624</v>
      </c>
      <c r="AA9" s="30">
        <f>SUM(AA10:AA14)</f>
        <v>42754081</v>
      </c>
    </row>
    <row r="10" spans="1:27" ht="12.75">
      <c r="A10" s="5" t="s">
        <v>36</v>
      </c>
      <c r="B10" s="3"/>
      <c r="C10" s="19">
        <v>1417367</v>
      </c>
      <c r="D10" s="19"/>
      <c r="E10" s="20">
        <v>1919000</v>
      </c>
      <c r="F10" s="21">
        <v>1919000</v>
      </c>
      <c r="G10" s="21"/>
      <c r="H10" s="21"/>
      <c r="I10" s="21">
        <v>26300</v>
      </c>
      <c r="J10" s="21">
        <v>26300</v>
      </c>
      <c r="K10" s="21">
        <v>740698</v>
      </c>
      <c r="L10" s="21">
        <v>59596</v>
      </c>
      <c r="M10" s="21">
        <v>9198</v>
      </c>
      <c r="N10" s="21">
        <v>809492</v>
      </c>
      <c r="O10" s="21"/>
      <c r="P10" s="21"/>
      <c r="Q10" s="21"/>
      <c r="R10" s="21"/>
      <c r="S10" s="21"/>
      <c r="T10" s="21"/>
      <c r="U10" s="21"/>
      <c r="V10" s="21"/>
      <c r="W10" s="21">
        <v>835792</v>
      </c>
      <c r="X10" s="21">
        <v>633270</v>
      </c>
      <c r="Y10" s="21">
        <v>202522</v>
      </c>
      <c r="Z10" s="6">
        <v>31.98</v>
      </c>
      <c r="AA10" s="28">
        <v>1919000</v>
      </c>
    </row>
    <row r="11" spans="1:27" ht="12.75">
      <c r="A11" s="5" t="s">
        <v>37</v>
      </c>
      <c r="B11" s="3"/>
      <c r="C11" s="19">
        <v>2710793</v>
      </c>
      <c r="D11" s="19"/>
      <c r="E11" s="20">
        <v>7591460</v>
      </c>
      <c r="F11" s="21">
        <v>12105432</v>
      </c>
      <c r="G11" s="21"/>
      <c r="H11" s="21">
        <v>984486</v>
      </c>
      <c r="I11" s="21">
        <v>2950569</v>
      </c>
      <c r="J11" s="21">
        <v>3935055</v>
      </c>
      <c r="K11" s="21">
        <v>2335606</v>
      </c>
      <c r="L11" s="21">
        <v>2785633</v>
      </c>
      <c r="M11" s="21">
        <v>1859219</v>
      </c>
      <c r="N11" s="21">
        <v>6980458</v>
      </c>
      <c r="O11" s="21"/>
      <c r="P11" s="21"/>
      <c r="Q11" s="21"/>
      <c r="R11" s="21"/>
      <c r="S11" s="21"/>
      <c r="T11" s="21"/>
      <c r="U11" s="21"/>
      <c r="V11" s="21"/>
      <c r="W11" s="21">
        <v>10915513</v>
      </c>
      <c r="X11" s="21">
        <v>2505180</v>
      </c>
      <c r="Y11" s="21">
        <v>8410333</v>
      </c>
      <c r="Z11" s="6">
        <v>335.72</v>
      </c>
      <c r="AA11" s="28">
        <v>12105432</v>
      </c>
    </row>
    <row r="12" spans="1:27" ht="12.75">
      <c r="A12" s="5" t="s">
        <v>38</v>
      </c>
      <c r="B12" s="3"/>
      <c r="C12" s="19">
        <v>747285</v>
      </c>
      <c r="D12" s="19"/>
      <c r="E12" s="20"/>
      <c r="F12" s="21">
        <v>140702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140702</v>
      </c>
    </row>
    <row r="13" spans="1:27" ht="12.75">
      <c r="A13" s="5" t="s">
        <v>39</v>
      </c>
      <c r="B13" s="3"/>
      <c r="C13" s="19">
        <v>14523</v>
      </c>
      <c r="D13" s="19"/>
      <c r="E13" s="20">
        <v>10500000</v>
      </c>
      <c r="F13" s="21">
        <v>28588947</v>
      </c>
      <c r="G13" s="21"/>
      <c r="H13" s="21"/>
      <c r="I13" s="21">
        <v>13822336</v>
      </c>
      <c r="J13" s="21">
        <v>13822336</v>
      </c>
      <c r="K13" s="21">
        <v>5040730</v>
      </c>
      <c r="L13" s="21">
        <v>3735266</v>
      </c>
      <c r="M13" s="21">
        <v>3735266</v>
      </c>
      <c r="N13" s="21">
        <v>12511262</v>
      </c>
      <c r="O13" s="21"/>
      <c r="P13" s="21"/>
      <c r="Q13" s="21"/>
      <c r="R13" s="21"/>
      <c r="S13" s="21"/>
      <c r="T13" s="21"/>
      <c r="U13" s="21"/>
      <c r="V13" s="21"/>
      <c r="W13" s="21">
        <v>26333598</v>
      </c>
      <c r="X13" s="21">
        <v>3465000</v>
      </c>
      <c r="Y13" s="21">
        <v>22868598</v>
      </c>
      <c r="Z13" s="6">
        <v>659.99</v>
      </c>
      <c r="AA13" s="28">
        <v>28588947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4112101</v>
      </c>
      <c r="D15" s="16">
        <f>SUM(D16:D18)</f>
        <v>0</v>
      </c>
      <c r="E15" s="17">
        <f t="shared" si="2"/>
        <v>17246580</v>
      </c>
      <c r="F15" s="18">
        <f t="shared" si="2"/>
        <v>18413580</v>
      </c>
      <c r="G15" s="18">
        <f t="shared" si="2"/>
        <v>0</v>
      </c>
      <c r="H15" s="18">
        <f t="shared" si="2"/>
        <v>470576</v>
      </c>
      <c r="I15" s="18">
        <f t="shared" si="2"/>
        <v>355327</v>
      </c>
      <c r="J15" s="18">
        <f t="shared" si="2"/>
        <v>825903</v>
      </c>
      <c r="K15" s="18">
        <f t="shared" si="2"/>
        <v>1194999</v>
      </c>
      <c r="L15" s="18">
        <f t="shared" si="2"/>
        <v>1272832</v>
      </c>
      <c r="M15" s="18">
        <f t="shared" si="2"/>
        <v>1247680</v>
      </c>
      <c r="N15" s="18">
        <f t="shared" si="2"/>
        <v>3715511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4541414</v>
      </c>
      <c r="X15" s="18">
        <f t="shared" si="2"/>
        <v>5691370</v>
      </c>
      <c r="Y15" s="18">
        <f t="shared" si="2"/>
        <v>-1149956</v>
      </c>
      <c r="Z15" s="4">
        <f>+IF(X15&lt;&gt;0,+(Y15/X15)*100,0)</f>
        <v>-20.205258136441664</v>
      </c>
      <c r="AA15" s="30">
        <f>SUM(AA16:AA18)</f>
        <v>18413580</v>
      </c>
    </row>
    <row r="16" spans="1:27" ht="12.75">
      <c r="A16" s="5" t="s">
        <v>42</v>
      </c>
      <c r="B16" s="3"/>
      <c r="C16" s="19">
        <v>446006</v>
      </c>
      <c r="D16" s="19"/>
      <c r="E16" s="20">
        <v>1115000</v>
      </c>
      <c r="F16" s="21">
        <v>1115000</v>
      </c>
      <c r="G16" s="21"/>
      <c r="H16" s="21"/>
      <c r="I16" s="21"/>
      <c r="J16" s="21"/>
      <c r="K16" s="21">
        <v>867898</v>
      </c>
      <c r="L16" s="21"/>
      <c r="M16" s="21"/>
      <c r="N16" s="21">
        <v>867898</v>
      </c>
      <c r="O16" s="21"/>
      <c r="P16" s="21"/>
      <c r="Q16" s="21"/>
      <c r="R16" s="21"/>
      <c r="S16" s="21"/>
      <c r="T16" s="21"/>
      <c r="U16" s="21"/>
      <c r="V16" s="21"/>
      <c r="W16" s="21">
        <v>867898</v>
      </c>
      <c r="X16" s="21">
        <v>367950</v>
      </c>
      <c r="Y16" s="21">
        <v>499948</v>
      </c>
      <c r="Z16" s="6">
        <v>135.87</v>
      </c>
      <c r="AA16" s="28">
        <v>1115000</v>
      </c>
    </row>
    <row r="17" spans="1:27" ht="12.75">
      <c r="A17" s="5" t="s">
        <v>43</v>
      </c>
      <c r="B17" s="3"/>
      <c r="C17" s="19">
        <v>3666095</v>
      </c>
      <c r="D17" s="19"/>
      <c r="E17" s="20">
        <v>16131580</v>
      </c>
      <c r="F17" s="21">
        <v>17298580</v>
      </c>
      <c r="G17" s="21"/>
      <c r="H17" s="21">
        <v>470576</v>
      </c>
      <c r="I17" s="21">
        <v>355327</v>
      </c>
      <c r="J17" s="21">
        <v>825903</v>
      </c>
      <c r="K17" s="21">
        <v>327101</v>
      </c>
      <c r="L17" s="21">
        <v>1272832</v>
      </c>
      <c r="M17" s="21">
        <v>1247680</v>
      </c>
      <c r="N17" s="21">
        <v>2847613</v>
      </c>
      <c r="O17" s="21"/>
      <c r="P17" s="21"/>
      <c r="Q17" s="21"/>
      <c r="R17" s="21"/>
      <c r="S17" s="21"/>
      <c r="T17" s="21"/>
      <c r="U17" s="21"/>
      <c r="V17" s="21"/>
      <c r="W17" s="21">
        <v>3673516</v>
      </c>
      <c r="X17" s="21">
        <v>5323420</v>
      </c>
      <c r="Y17" s="21">
        <v>-1649904</v>
      </c>
      <c r="Z17" s="6">
        <v>-30.99</v>
      </c>
      <c r="AA17" s="28">
        <v>17298580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32675272</v>
      </c>
      <c r="D19" s="16">
        <f>SUM(D20:D23)</f>
        <v>0</v>
      </c>
      <c r="E19" s="17">
        <f t="shared" si="3"/>
        <v>42984440</v>
      </c>
      <c r="F19" s="18">
        <f t="shared" si="3"/>
        <v>38147920</v>
      </c>
      <c r="G19" s="18">
        <f t="shared" si="3"/>
        <v>243216</v>
      </c>
      <c r="H19" s="18">
        <f t="shared" si="3"/>
        <v>1062738</v>
      </c>
      <c r="I19" s="18">
        <f t="shared" si="3"/>
        <v>2541784</v>
      </c>
      <c r="J19" s="18">
        <f t="shared" si="3"/>
        <v>3847738</v>
      </c>
      <c r="K19" s="18">
        <f t="shared" si="3"/>
        <v>1545828</v>
      </c>
      <c r="L19" s="18">
        <f t="shared" si="3"/>
        <v>1825145</v>
      </c>
      <c r="M19" s="18">
        <f t="shared" si="3"/>
        <v>1227746</v>
      </c>
      <c r="N19" s="18">
        <f t="shared" si="3"/>
        <v>4598719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8446457</v>
      </c>
      <c r="X19" s="18">
        <f t="shared" si="3"/>
        <v>14184860</v>
      </c>
      <c r="Y19" s="18">
        <f t="shared" si="3"/>
        <v>-5738403</v>
      </c>
      <c r="Z19" s="4">
        <f>+IF(X19&lt;&gt;0,+(Y19/X19)*100,0)</f>
        <v>-40.454421122238784</v>
      </c>
      <c r="AA19" s="30">
        <f>SUM(AA20:AA23)</f>
        <v>38147920</v>
      </c>
    </row>
    <row r="20" spans="1:27" ht="12.75">
      <c r="A20" s="5" t="s">
        <v>46</v>
      </c>
      <c r="B20" s="3"/>
      <c r="C20" s="19">
        <v>5469627</v>
      </c>
      <c r="D20" s="19"/>
      <c r="E20" s="20">
        <v>27779440</v>
      </c>
      <c r="F20" s="21">
        <v>28117440</v>
      </c>
      <c r="G20" s="21">
        <v>243216</v>
      </c>
      <c r="H20" s="21">
        <v>302918</v>
      </c>
      <c r="I20" s="21">
        <v>968831</v>
      </c>
      <c r="J20" s="21">
        <v>1514965</v>
      </c>
      <c r="K20" s="21">
        <v>710672</v>
      </c>
      <c r="L20" s="21">
        <v>447995</v>
      </c>
      <c r="M20" s="21">
        <v>474662</v>
      </c>
      <c r="N20" s="21">
        <v>1633329</v>
      </c>
      <c r="O20" s="21"/>
      <c r="P20" s="21"/>
      <c r="Q20" s="21"/>
      <c r="R20" s="21"/>
      <c r="S20" s="21"/>
      <c r="T20" s="21"/>
      <c r="U20" s="21"/>
      <c r="V20" s="21"/>
      <c r="W20" s="21">
        <v>3148294</v>
      </c>
      <c r="X20" s="21">
        <v>9167210</v>
      </c>
      <c r="Y20" s="21">
        <v>-6018916</v>
      </c>
      <c r="Z20" s="6">
        <v>-65.66</v>
      </c>
      <c r="AA20" s="28">
        <v>28117440</v>
      </c>
    </row>
    <row r="21" spans="1:27" ht="12.75">
      <c r="A21" s="5" t="s">
        <v>47</v>
      </c>
      <c r="B21" s="3"/>
      <c r="C21" s="19">
        <v>26801715</v>
      </c>
      <c r="D21" s="19"/>
      <c r="E21" s="20">
        <v>10150000</v>
      </c>
      <c r="F21" s="21">
        <v>4673700</v>
      </c>
      <c r="G21" s="21"/>
      <c r="H21" s="21"/>
      <c r="I21" s="21">
        <v>1572953</v>
      </c>
      <c r="J21" s="21">
        <v>1572953</v>
      </c>
      <c r="K21" s="21">
        <v>670146</v>
      </c>
      <c r="L21" s="21">
        <v>1376000</v>
      </c>
      <c r="M21" s="21">
        <v>753084</v>
      </c>
      <c r="N21" s="21">
        <v>2799230</v>
      </c>
      <c r="O21" s="21"/>
      <c r="P21" s="21"/>
      <c r="Q21" s="21"/>
      <c r="R21" s="21"/>
      <c r="S21" s="21"/>
      <c r="T21" s="21"/>
      <c r="U21" s="21"/>
      <c r="V21" s="21"/>
      <c r="W21" s="21">
        <v>4372183</v>
      </c>
      <c r="X21" s="21">
        <v>3349500</v>
      </c>
      <c r="Y21" s="21">
        <v>1022683</v>
      </c>
      <c r="Z21" s="6">
        <v>30.53</v>
      </c>
      <c r="AA21" s="28">
        <v>4673700</v>
      </c>
    </row>
    <row r="22" spans="1:27" ht="12.75">
      <c r="A22" s="5" t="s">
        <v>48</v>
      </c>
      <c r="B22" s="3"/>
      <c r="C22" s="22">
        <v>403930</v>
      </c>
      <c r="D22" s="22"/>
      <c r="E22" s="23"/>
      <c r="F22" s="24">
        <v>301780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301780</v>
      </c>
    </row>
    <row r="23" spans="1:27" ht="12.75">
      <c r="A23" s="5" t="s">
        <v>49</v>
      </c>
      <c r="B23" s="3"/>
      <c r="C23" s="19"/>
      <c r="D23" s="19"/>
      <c r="E23" s="20">
        <v>5055000</v>
      </c>
      <c r="F23" s="21">
        <v>5055000</v>
      </c>
      <c r="G23" s="21"/>
      <c r="H23" s="21">
        <v>759820</v>
      </c>
      <c r="I23" s="21"/>
      <c r="J23" s="21">
        <v>759820</v>
      </c>
      <c r="K23" s="21">
        <v>165010</v>
      </c>
      <c r="L23" s="21">
        <v>1150</v>
      </c>
      <c r="M23" s="21"/>
      <c r="N23" s="21">
        <v>166160</v>
      </c>
      <c r="O23" s="21"/>
      <c r="P23" s="21"/>
      <c r="Q23" s="21"/>
      <c r="R23" s="21"/>
      <c r="S23" s="21"/>
      <c r="T23" s="21"/>
      <c r="U23" s="21"/>
      <c r="V23" s="21"/>
      <c r="W23" s="21">
        <v>925980</v>
      </c>
      <c r="X23" s="21">
        <v>1668150</v>
      </c>
      <c r="Y23" s="21">
        <v>-742170</v>
      </c>
      <c r="Z23" s="6">
        <v>-44.49</v>
      </c>
      <c r="AA23" s="28">
        <v>5055000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44888801</v>
      </c>
      <c r="D25" s="50">
        <f>+D5+D9+D15+D19+D24</f>
        <v>0</v>
      </c>
      <c r="E25" s="51">
        <f t="shared" si="4"/>
        <v>88111480</v>
      </c>
      <c r="F25" s="52">
        <f t="shared" si="4"/>
        <v>117557581</v>
      </c>
      <c r="G25" s="52">
        <f t="shared" si="4"/>
        <v>243216</v>
      </c>
      <c r="H25" s="52">
        <f t="shared" si="4"/>
        <v>2668773</v>
      </c>
      <c r="I25" s="52">
        <f t="shared" si="4"/>
        <v>22227394</v>
      </c>
      <c r="J25" s="52">
        <f t="shared" si="4"/>
        <v>25139383</v>
      </c>
      <c r="K25" s="52">
        <f t="shared" si="4"/>
        <v>11087807</v>
      </c>
      <c r="L25" s="52">
        <f t="shared" si="4"/>
        <v>12235915</v>
      </c>
      <c r="M25" s="52">
        <f t="shared" si="4"/>
        <v>9885229</v>
      </c>
      <c r="N25" s="52">
        <f t="shared" si="4"/>
        <v>33208951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58348334</v>
      </c>
      <c r="X25" s="52">
        <f t="shared" si="4"/>
        <v>29076780</v>
      </c>
      <c r="Y25" s="52">
        <f t="shared" si="4"/>
        <v>29271554</v>
      </c>
      <c r="Z25" s="53">
        <f>+IF(X25&lt;&gt;0,+(Y25/X25)*100,0)</f>
        <v>100.66986096809893</v>
      </c>
      <c r="AA25" s="54">
        <f>+AA5+AA9+AA15+AA19+AA24</f>
        <v>117557581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15754328</v>
      </c>
      <c r="D28" s="19"/>
      <c r="E28" s="20">
        <v>18793040</v>
      </c>
      <c r="F28" s="21">
        <v>23124472</v>
      </c>
      <c r="G28" s="21"/>
      <c r="H28" s="21">
        <v>979986</v>
      </c>
      <c r="I28" s="21">
        <v>2950569</v>
      </c>
      <c r="J28" s="21">
        <v>3930555</v>
      </c>
      <c r="K28" s="21">
        <v>2330606</v>
      </c>
      <c r="L28" s="21">
        <v>2785633</v>
      </c>
      <c r="M28" s="21">
        <v>792497</v>
      </c>
      <c r="N28" s="21">
        <v>5908736</v>
      </c>
      <c r="O28" s="21"/>
      <c r="P28" s="21"/>
      <c r="Q28" s="21"/>
      <c r="R28" s="21"/>
      <c r="S28" s="21"/>
      <c r="T28" s="21"/>
      <c r="U28" s="21"/>
      <c r="V28" s="21"/>
      <c r="W28" s="21">
        <v>9839291</v>
      </c>
      <c r="X28" s="21">
        <v>6201700</v>
      </c>
      <c r="Y28" s="21">
        <v>3637591</v>
      </c>
      <c r="Z28" s="6">
        <v>58.65</v>
      </c>
      <c r="AA28" s="19">
        <v>23124472</v>
      </c>
    </row>
    <row r="29" spans="1:27" ht="12.75">
      <c r="A29" s="56" t="s">
        <v>55</v>
      </c>
      <c r="B29" s="3"/>
      <c r="C29" s="19">
        <v>8056820</v>
      </c>
      <c r="D29" s="19"/>
      <c r="E29" s="20">
        <v>10500000</v>
      </c>
      <c r="F29" s="21">
        <v>33203349</v>
      </c>
      <c r="G29" s="21"/>
      <c r="H29" s="21"/>
      <c r="I29" s="21">
        <v>15395289</v>
      </c>
      <c r="J29" s="21">
        <v>15395289</v>
      </c>
      <c r="K29" s="21">
        <v>5710876</v>
      </c>
      <c r="L29" s="21">
        <v>5111266</v>
      </c>
      <c r="M29" s="21">
        <v>4488350</v>
      </c>
      <c r="N29" s="21">
        <v>15310492</v>
      </c>
      <c r="O29" s="21"/>
      <c r="P29" s="21"/>
      <c r="Q29" s="21"/>
      <c r="R29" s="21"/>
      <c r="S29" s="21"/>
      <c r="T29" s="21"/>
      <c r="U29" s="21"/>
      <c r="V29" s="21"/>
      <c r="W29" s="21">
        <v>30705781</v>
      </c>
      <c r="X29" s="21">
        <v>3465000</v>
      </c>
      <c r="Y29" s="21">
        <v>27240781</v>
      </c>
      <c r="Z29" s="6">
        <v>786.17</v>
      </c>
      <c r="AA29" s="28">
        <v>33203349</v>
      </c>
    </row>
    <row r="30" spans="1:27" ht="12.75">
      <c r="A30" s="56" t="s">
        <v>56</v>
      </c>
      <c r="B30" s="3"/>
      <c r="C30" s="22"/>
      <c r="D30" s="22"/>
      <c r="E30" s="23">
        <v>450000</v>
      </c>
      <c r="F30" s="24">
        <v>500000</v>
      </c>
      <c r="G30" s="24"/>
      <c r="H30" s="24">
        <v>4500</v>
      </c>
      <c r="I30" s="24"/>
      <c r="J30" s="24">
        <v>4500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4500</v>
      </c>
      <c r="X30" s="24">
        <v>148500</v>
      </c>
      <c r="Y30" s="24">
        <v>-144000</v>
      </c>
      <c r="Z30" s="7">
        <v>-96.97</v>
      </c>
      <c r="AA30" s="29">
        <v>500000</v>
      </c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23811148</v>
      </c>
      <c r="D32" s="25">
        <f>SUM(D28:D31)</f>
        <v>0</v>
      </c>
      <c r="E32" s="26">
        <f t="shared" si="5"/>
        <v>29743040</v>
      </c>
      <c r="F32" s="27">
        <f t="shared" si="5"/>
        <v>56827821</v>
      </c>
      <c r="G32" s="27">
        <f t="shared" si="5"/>
        <v>0</v>
      </c>
      <c r="H32" s="27">
        <f t="shared" si="5"/>
        <v>984486</v>
      </c>
      <c r="I32" s="27">
        <f t="shared" si="5"/>
        <v>18345858</v>
      </c>
      <c r="J32" s="27">
        <f t="shared" si="5"/>
        <v>19330344</v>
      </c>
      <c r="K32" s="27">
        <f t="shared" si="5"/>
        <v>8041482</v>
      </c>
      <c r="L32" s="27">
        <f t="shared" si="5"/>
        <v>7896899</v>
      </c>
      <c r="M32" s="27">
        <f t="shared" si="5"/>
        <v>5280847</v>
      </c>
      <c r="N32" s="27">
        <f t="shared" si="5"/>
        <v>21219228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40549572</v>
      </c>
      <c r="X32" s="27">
        <f t="shared" si="5"/>
        <v>9815200</v>
      </c>
      <c r="Y32" s="27">
        <f t="shared" si="5"/>
        <v>30734372</v>
      </c>
      <c r="Z32" s="13">
        <f>+IF(X32&lt;&gt;0,+(Y32/X32)*100,0)</f>
        <v>313.13036922324557</v>
      </c>
      <c r="AA32" s="31">
        <f>SUM(AA28:AA31)</f>
        <v>56827821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20124440</v>
      </c>
      <c r="F34" s="21">
        <v>20124440</v>
      </c>
      <c r="G34" s="21"/>
      <c r="H34" s="21"/>
      <c r="I34" s="21"/>
      <c r="J34" s="21"/>
      <c r="K34" s="21">
        <v>254013</v>
      </c>
      <c r="L34" s="21"/>
      <c r="M34" s="21">
        <v>338450</v>
      </c>
      <c r="N34" s="21">
        <v>592463</v>
      </c>
      <c r="O34" s="21"/>
      <c r="P34" s="21"/>
      <c r="Q34" s="21"/>
      <c r="R34" s="21"/>
      <c r="S34" s="21"/>
      <c r="T34" s="21"/>
      <c r="U34" s="21"/>
      <c r="V34" s="21"/>
      <c r="W34" s="21">
        <v>592463</v>
      </c>
      <c r="X34" s="21">
        <v>6641060</v>
      </c>
      <c r="Y34" s="21">
        <v>-6048597</v>
      </c>
      <c r="Z34" s="6">
        <v>-91.08</v>
      </c>
      <c r="AA34" s="28">
        <v>20124440</v>
      </c>
    </row>
    <row r="35" spans="1:27" ht="12.75">
      <c r="A35" s="59" t="s">
        <v>63</v>
      </c>
      <c r="B35" s="3"/>
      <c r="C35" s="19">
        <v>21077652</v>
      </c>
      <c r="D35" s="19"/>
      <c r="E35" s="20">
        <v>38244000</v>
      </c>
      <c r="F35" s="21">
        <v>40605320</v>
      </c>
      <c r="G35" s="21">
        <v>243216</v>
      </c>
      <c r="H35" s="21">
        <v>1684287</v>
      </c>
      <c r="I35" s="21">
        <v>3881536</v>
      </c>
      <c r="J35" s="21">
        <v>5809039</v>
      </c>
      <c r="K35" s="21">
        <v>2792312</v>
      </c>
      <c r="L35" s="21">
        <v>4339016</v>
      </c>
      <c r="M35" s="21">
        <v>4265932</v>
      </c>
      <c r="N35" s="21">
        <v>11397260</v>
      </c>
      <c r="O35" s="21"/>
      <c r="P35" s="21"/>
      <c r="Q35" s="21"/>
      <c r="R35" s="21"/>
      <c r="S35" s="21"/>
      <c r="T35" s="21"/>
      <c r="U35" s="21"/>
      <c r="V35" s="21"/>
      <c r="W35" s="21">
        <v>17206299</v>
      </c>
      <c r="X35" s="21">
        <v>12620520</v>
      </c>
      <c r="Y35" s="21">
        <v>4585779</v>
      </c>
      <c r="Z35" s="6">
        <v>36.34</v>
      </c>
      <c r="AA35" s="28">
        <v>40605320</v>
      </c>
    </row>
    <row r="36" spans="1:27" ht="12.75">
      <c r="A36" s="60" t="s">
        <v>64</v>
      </c>
      <c r="B36" s="10"/>
      <c r="C36" s="61">
        <f aca="true" t="shared" si="6" ref="C36:Y36">SUM(C32:C35)</f>
        <v>44888800</v>
      </c>
      <c r="D36" s="61">
        <f>SUM(D32:D35)</f>
        <v>0</v>
      </c>
      <c r="E36" s="62">
        <f t="shared" si="6"/>
        <v>88111480</v>
      </c>
      <c r="F36" s="63">
        <f t="shared" si="6"/>
        <v>117557581</v>
      </c>
      <c r="G36" s="63">
        <f t="shared" si="6"/>
        <v>243216</v>
      </c>
      <c r="H36" s="63">
        <f t="shared" si="6"/>
        <v>2668773</v>
      </c>
      <c r="I36" s="63">
        <f t="shared" si="6"/>
        <v>22227394</v>
      </c>
      <c r="J36" s="63">
        <f t="shared" si="6"/>
        <v>25139383</v>
      </c>
      <c r="K36" s="63">
        <f t="shared" si="6"/>
        <v>11087807</v>
      </c>
      <c r="L36" s="63">
        <f t="shared" si="6"/>
        <v>12235915</v>
      </c>
      <c r="M36" s="63">
        <f t="shared" si="6"/>
        <v>9885229</v>
      </c>
      <c r="N36" s="63">
        <f t="shared" si="6"/>
        <v>33208951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58348334</v>
      </c>
      <c r="X36" s="63">
        <f t="shared" si="6"/>
        <v>29076780</v>
      </c>
      <c r="Y36" s="63">
        <f t="shared" si="6"/>
        <v>29271554</v>
      </c>
      <c r="Z36" s="64">
        <f>+IF(X36&lt;&gt;0,+(Y36/X36)*100,0)</f>
        <v>100.66986096809893</v>
      </c>
      <c r="AA36" s="65">
        <f>SUM(AA32:AA35)</f>
        <v>117557581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8034322</v>
      </c>
      <c r="D5" s="16">
        <f>SUM(D6:D8)</f>
        <v>0</v>
      </c>
      <c r="E5" s="17">
        <f t="shared" si="0"/>
        <v>12749200</v>
      </c>
      <c r="F5" s="18">
        <f t="shared" si="0"/>
        <v>12749200</v>
      </c>
      <c r="G5" s="18">
        <f t="shared" si="0"/>
        <v>0</v>
      </c>
      <c r="H5" s="18">
        <f t="shared" si="0"/>
        <v>17992</v>
      </c>
      <c r="I5" s="18">
        <f t="shared" si="0"/>
        <v>16030</v>
      </c>
      <c r="J5" s="18">
        <f t="shared" si="0"/>
        <v>34022</v>
      </c>
      <c r="K5" s="18">
        <f t="shared" si="0"/>
        <v>0</v>
      </c>
      <c r="L5" s="18">
        <f t="shared" si="0"/>
        <v>1346451</v>
      </c>
      <c r="M5" s="18">
        <f t="shared" si="0"/>
        <v>4624</v>
      </c>
      <c r="N5" s="18">
        <f t="shared" si="0"/>
        <v>1351075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1385097</v>
      </c>
      <c r="X5" s="18">
        <f t="shared" si="0"/>
        <v>320400</v>
      </c>
      <c r="Y5" s="18">
        <f t="shared" si="0"/>
        <v>1064697</v>
      </c>
      <c r="Z5" s="4">
        <f>+IF(X5&lt;&gt;0,+(Y5/X5)*100,0)</f>
        <v>332.30243445692884</v>
      </c>
      <c r="AA5" s="16">
        <f>SUM(AA6:AA8)</f>
        <v>12749200</v>
      </c>
    </row>
    <row r="6" spans="1:27" ht="12.75">
      <c r="A6" s="5" t="s">
        <v>32</v>
      </c>
      <c r="B6" s="3"/>
      <c r="C6" s="19">
        <v>699680</v>
      </c>
      <c r="D6" s="19"/>
      <c r="E6" s="20">
        <v>6500</v>
      </c>
      <c r="F6" s="21">
        <v>6500</v>
      </c>
      <c r="G6" s="21"/>
      <c r="H6" s="21"/>
      <c r="I6" s="21"/>
      <c r="J6" s="21"/>
      <c r="K6" s="21"/>
      <c r="L6" s="21"/>
      <c r="M6" s="21">
        <v>1156</v>
      </c>
      <c r="N6" s="21">
        <v>1156</v>
      </c>
      <c r="O6" s="21"/>
      <c r="P6" s="21"/>
      <c r="Q6" s="21"/>
      <c r="R6" s="21"/>
      <c r="S6" s="21"/>
      <c r="T6" s="21"/>
      <c r="U6" s="21"/>
      <c r="V6" s="21"/>
      <c r="W6" s="21">
        <v>1156</v>
      </c>
      <c r="X6" s="21"/>
      <c r="Y6" s="21">
        <v>1156</v>
      </c>
      <c r="Z6" s="6"/>
      <c r="AA6" s="28">
        <v>6500</v>
      </c>
    </row>
    <row r="7" spans="1:27" ht="12.75">
      <c r="A7" s="5" t="s">
        <v>33</v>
      </c>
      <c r="B7" s="3"/>
      <c r="C7" s="22">
        <v>364892</v>
      </c>
      <c r="D7" s="22"/>
      <c r="E7" s="23">
        <v>12742700</v>
      </c>
      <c r="F7" s="24">
        <v>12742700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320400</v>
      </c>
      <c r="Y7" s="24">
        <v>-320400</v>
      </c>
      <c r="Z7" s="7">
        <v>-100</v>
      </c>
      <c r="AA7" s="29">
        <v>12742700</v>
      </c>
    </row>
    <row r="8" spans="1:27" ht="12.75">
      <c r="A8" s="5" t="s">
        <v>34</v>
      </c>
      <c r="B8" s="3"/>
      <c r="C8" s="19">
        <v>6969750</v>
      </c>
      <c r="D8" s="19"/>
      <c r="E8" s="20"/>
      <c r="F8" s="21"/>
      <c r="G8" s="21"/>
      <c r="H8" s="21">
        <v>17992</v>
      </c>
      <c r="I8" s="21">
        <v>16030</v>
      </c>
      <c r="J8" s="21">
        <v>34022</v>
      </c>
      <c r="K8" s="21"/>
      <c r="L8" s="21">
        <v>1346451</v>
      </c>
      <c r="M8" s="21">
        <v>3468</v>
      </c>
      <c r="N8" s="21">
        <v>1349919</v>
      </c>
      <c r="O8" s="21"/>
      <c r="P8" s="21"/>
      <c r="Q8" s="21"/>
      <c r="R8" s="21"/>
      <c r="S8" s="21"/>
      <c r="T8" s="21"/>
      <c r="U8" s="21"/>
      <c r="V8" s="21"/>
      <c r="W8" s="21">
        <v>1383941</v>
      </c>
      <c r="X8" s="21"/>
      <c r="Y8" s="21">
        <v>1383941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8876237</v>
      </c>
      <c r="D9" s="16">
        <f>SUM(D10:D14)</f>
        <v>0</v>
      </c>
      <c r="E9" s="17">
        <f t="shared" si="1"/>
        <v>11728570</v>
      </c>
      <c r="F9" s="18">
        <f t="shared" si="1"/>
        <v>11728570</v>
      </c>
      <c r="G9" s="18">
        <f t="shared" si="1"/>
        <v>0</v>
      </c>
      <c r="H9" s="18">
        <f t="shared" si="1"/>
        <v>0</v>
      </c>
      <c r="I9" s="18">
        <f t="shared" si="1"/>
        <v>3546</v>
      </c>
      <c r="J9" s="18">
        <f t="shared" si="1"/>
        <v>3546</v>
      </c>
      <c r="K9" s="18">
        <f t="shared" si="1"/>
        <v>925616</v>
      </c>
      <c r="L9" s="18">
        <f t="shared" si="1"/>
        <v>711769</v>
      </c>
      <c r="M9" s="18">
        <f t="shared" si="1"/>
        <v>483207</v>
      </c>
      <c r="N9" s="18">
        <f t="shared" si="1"/>
        <v>2120592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2124138</v>
      </c>
      <c r="X9" s="18">
        <f t="shared" si="1"/>
        <v>339000</v>
      </c>
      <c r="Y9" s="18">
        <f t="shared" si="1"/>
        <v>1785138</v>
      </c>
      <c r="Z9" s="4">
        <f>+IF(X9&lt;&gt;0,+(Y9/X9)*100,0)</f>
        <v>526.5893805309735</v>
      </c>
      <c r="AA9" s="30">
        <f>SUM(AA10:AA14)</f>
        <v>11728570</v>
      </c>
    </row>
    <row r="10" spans="1:27" ht="12.75">
      <c r="A10" s="5" t="s">
        <v>36</v>
      </c>
      <c r="B10" s="3"/>
      <c r="C10" s="19">
        <v>3137</v>
      </c>
      <c r="D10" s="19"/>
      <c r="E10" s="20">
        <v>419000</v>
      </c>
      <c r="F10" s="21">
        <v>419000</v>
      </c>
      <c r="G10" s="21"/>
      <c r="H10" s="21"/>
      <c r="I10" s="21">
        <v>2300</v>
      </c>
      <c r="J10" s="21">
        <v>2300</v>
      </c>
      <c r="K10" s="21">
        <v>7800</v>
      </c>
      <c r="L10" s="21">
        <v>12000</v>
      </c>
      <c r="M10" s="21">
        <v>-1017</v>
      </c>
      <c r="N10" s="21">
        <v>18783</v>
      </c>
      <c r="O10" s="21"/>
      <c r="P10" s="21"/>
      <c r="Q10" s="21"/>
      <c r="R10" s="21"/>
      <c r="S10" s="21"/>
      <c r="T10" s="21"/>
      <c r="U10" s="21"/>
      <c r="V10" s="21"/>
      <c r="W10" s="21">
        <v>21083</v>
      </c>
      <c r="X10" s="21">
        <v>109000</v>
      </c>
      <c r="Y10" s="21">
        <v>-87917</v>
      </c>
      <c r="Z10" s="6">
        <v>-80.66</v>
      </c>
      <c r="AA10" s="28">
        <v>419000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8849732</v>
      </c>
      <c r="D12" s="19"/>
      <c r="E12" s="20">
        <v>11280000</v>
      </c>
      <c r="F12" s="21">
        <v>11280000</v>
      </c>
      <c r="G12" s="21"/>
      <c r="H12" s="21"/>
      <c r="I12" s="21"/>
      <c r="J12" s="21"/>
      <c r="K12" s="21">
        <v>917816</v>
      </c>
      <c r="L12" s="21">
        <v>699769</v>
      </c>
      <c r="M12" s="21">
        <v>484224</v>
      </c>
      <c r="N12" s="21">
        <v>2101809</v>
      </c>
      <c r="O12" s="21"/>
      <c r="P12" s="21"/>
      <c r="Q12" s="21"/>
      <c r="R12" s="21"/>
      <c r="S12" s="21"/>
      <c r="T12" s="21"/>
      <c r="U12" s="21"/>
      <c r="V12" s="21"/>
      <c r="W12" s="21">
        <v>2101809</v>
      </c>
      <c r="X12" s="21">
        <v>230000</v>
      </c>
      <c r="Y12" s="21">
        <v>1871809</v>
      </c>
      <c r="Z12" s="6">
        <v>813.83</v>
      </c>
      <c r="AA12" s="28">
        <v>11280000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23368</v>
      </c>
      <c r="D14" s="22"/>
      <c r="E14" s="23">
        <v>29570</v>
      </c>
      <c r="F14" s="24">
        <v>29570</v>
      </c>
      <c r="G14" s="24"/>
      <c r="H14" s="24"/>
      <c r="I14" s="24">
        <v>1246</v>
      </c>
      <c r="J14" s="24">
        <v>1246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1246</v>
      </c>
      <c r="X14" s="24"/>
      <c r="Y14" s="24">
        <v>1246</v>
      </c>
      <c r="Z14" s="7"/>
      <c r="AA14" s="29">
        <v>29570</v>
      </c>
    </row>
    <row r="15" spans="1:27" ht="12.75">
      <c r="A15" s="2" t="s">
        <v>41</v>
      </c>
      <c r="B15" s="8"/>
      <c r="C15" s="16">
        <f aca="true" t="shared" si="2" ref="C15:Y15">SUM(C16:C18)</f>
        <v>1085210</v>
      </c>
      <c r="D15" s="16">
        <f>SUM(D16:D18)</f>
        <v>0</v>
      </c>
      <c r="E15" s="17">
        <f t="shared" si="2"/>
        <v>7003100</v>
      </c>
      <c r="F15" s="18">
        <f t="shared" si="2"/>
        <v>7003100</v>
      </c>
      <c r="G15" s="18">
        <f t="shared" si="2"/>
        <v>0</v>
      </c>
      <c r="H15" s="18">
        <f t="shared" si="2"/>
        <v>18626</v>
      </c>
      <c r="I15" s="18">
        <f t="shared" si="2"/>
        <v>9577</v>
      </c>
      <c r="J15" s="18">
        <f t="shared" si="2"/>
        <v>28203</v>
      </c>
      <c r="K15" s="18">
        <f t="shared" si="2"/>
        <v>241534</v>
      </c>
      <c r="L15" s="18">
        <f t="shared" si="2"/>
        <v>402602</v>
      </c>
      <c r="M15" s="18">
        <f t="shared" si="2"/>
        <v>925797</v>
      </c>
      <c r="N15" s="18">
        <f t="shared" si="2"/>
        <v>1569933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1598136</v>
      </c>
      <c r="X15" s="18">
        <f t="shared" si="2"/>
        <v>162000</v>
      </c>
      <c r="Y15" s="18">
        <f t="shared" si="2"/>
        <v>1436136</v>
      </c>
      <c r="Z15" s="4">
        <f>+IF(X15&lt;&gt;0,+(Y15/X15)*100,0)</f>
        <v>886.5037037037038</v>
      </c>
      <c r="AA15" s="30">
        <f>SUM(AA16:AA18)</f>
        <v>7003100</v>
      </c>
    </row>
    <row r="16" spans="1:27" ht="12.75">
      <c r="A16" s="5" t="s">
        <v>42</v>
      </c>
      <c r="B16" s="3"/>
      <c r="C16" s="19"/>
      <c r="D16" s="19"/>
      <c r="E16" s="20">
        <v>4655000</v>
      </c>
      <c r="F16" s="21">
        <v>4655000</v>
      </c>
      <c r="G16" s="21"/>
      <c r="H16" s="21"/>
      <c r="I16" s="21"/>
      <c r="J16" s="21"/>
      <c r="K16" s="21"/>
      <c r="L16" s="21">
        <v>254355</v>
      </c>
      <c r="M16" s="21">
        <v>236754</v>
      </c>
      <c r="N16" s="21">
        <v>491109</v>
      </c>
      <c r="O16" s="21"/>
      <c r="P16" s="21"/>
      <c r="Q16" s="21"/>
      <c r="R16" s="21"/>
      <c r="S16" s="21"/>
      <c r="T16" s="21"/>
      <c r="U16" s="21"/>
      <c r="V16" s="21"/>
      <c r="W16" s="21">
        <v>491109</v>
      </c>
      <c r="X16" s="21">
        <v>95000</v>
      </c>
      <c r="Y16" s="21">
        <v>396109</v>
      </c>
      <c r="Z16" s="6">
        <v>416.96</v>
      </c>
      <c r="AA16" s="28">
        <v>4655000</v>
      </c>
    </row>
    <row r="17" spans="1:27" ht="12.75">
      <c r="A17" s="5" t="s">
        <v>43</v>
      </c>
      <c r="B17" s="3"/>
      <c r="C17" s="19">
        <v>1085210</v>
      </c>
      <c r="D17" s="19"/>
      <c r="E17" s="20">
        <v>2348100</v>
      </c>
      <c r="F17" s="21">
        <v>2348100</v>
      </c>
      <c r="G17" s="21"/>
      <c r="H17" s="21">
        <v>18626</v>
      </c>
      <c r="I17" s="21">
        <v>9577</v>
      </c>
      <c r="J17" s="21">
        <v>28203</v>
      </c>
      <c r="K17" s="21">
        <v>241534</v>
      </c>
      <c r="L17" s="21">
        <v>148247</v>
      </c>
      <c r="M17" s="21">
        <v>689043</v>
      </c>
      <c r="N17" s="21">
        <v>1078824</v>
      </c>
      <c r="O17" s="21"/>
      <c r="P17" s="21"/>
      <c r="Q17" s="21"/>
      <c r="R17" s="21"/>
      <c r="S17" s="21"/>
      <c r="T17" s="21"/>
      <c r="U17" s="21"/>
      <c r="V17" s="21"/>
      <c r="W17" s="21">
        <v>1107027</v>
      </c>
      <c r="X17" s="21">
        <v>67000</v>
      </c>
      <c r="Y17" s="21">
        <v>1040027</v>
      </c>
      <c r="Z17" s="6">
        <v>1552.28</v>
      </c>
      <c r="AA17" s="28">
        <v>2348100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>
        <v>274000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18269769</v>
      </c>
      <c r="D25" s="50">
        <f>+D5+D9+D15+D19+D24</f>
        <v>0</v>
      </c>
      <c r="E25" s="51">
        <f t="shared" si="4"/>
        <v>31480870</v>
      </c>
      <c r="F25" s="52">
        <f t="shared" si="4"/>
        <v>31480870</v>
      </c>
      <c r="G25" s="52">
        <f t="shared" si="4"/>
        <v>0</v>
      </c>
      <c r="H25" s="52">
        <f t="shared" si="4"/>
        <v>36618</v>
      </c>
      <c r="I25" s="52">
        <f t="shared" si="4"/>
        <v>29153</v>
      </c>
      <c r="J25" s="52">
        <f t="shared" si="4"/>
        <v>65771</v>
      </c>
      <c r="K25" s="52">
        <f t="shared" si="4"/>
        <v>1167150</v>
      </c>
      <c r="L25" s="52">
        <f t="shared" si="4"/>
        <v>2460822</v>
      </c>
      <c r="M25" s="52">
        <f t="shared" si="4"/>
        <v>1413628</v>
      </c>
      <c r="N25" s="52">
        <f t="shared" si="4"/>
        <v>5041600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5107371</v>
      </c>
      <c r="X25" s="52">
        <f t="shared" si="4"/>
        <v>821400</v>
      </c>
      <c r="Y25" s="52">
        <f t="shared" si="4"/>
        <v>4285971</v>
      </c>
      <c r="Z25" s="53">
        <f>+IF(X25&lt;&gt;0,+(Y25/X25)*100,0)</f>
        <v>521.7885317750182</v>
      </c>
      <c r="AA25" s="54">
        <f>+AA5+AA9+AA15+AA19+AA24</f>
        <v>31480870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6" t="s">
        <v>55</v>
      </c>
      <c r="B29" s="3"/>
      <c r="C29" s="19">
        <v>1885209</v>
      </c>
      <c r="D29" s="19"/>
      <c r="E29" s="20">
        <v>2348100</v>
      </c>
      <c r="F29" s="21">
        <v>2348100</v>
      </c>
      <c r="G29" s="21"/>
      <c r="H29" s="21">
        <v>18626</v>
      </c>
      <c r="I29" s="21">
        <v>9577</v>
      </c>
      <c r="J29" s="21">
        <v>28203</v>
      </c>
      <c r="K29" s="21">
        <v>241534</v>
      </c>
      <c r="L29" s="21">
        <v>148247</v>
      </c>
      <c r="M29" s="21">
        <v>689043</v>
      </c>
      <c r="N29" s="21">
        <v>1078824</v>
      </c>
      <c r="O29" s="21"/>
      <c r="P29" s="21"/>
      <c r="Q29" s="21"/>
      <c r="R29" s="21"/>
      <c r="S29" s="21"/>
      <c r="T29" s="21"/>
      <c r="U29" s="21"/>
      <c r="V29" s="21"/>
      <c r="W29" s="21">
        <v>1107027</v>
      </c>
      <c r="X29" s="21">
        <v>67000</v>
      </c>
      <c r="Y29" s="21">
        <v>1040027</v>
      </c>
      <c r="Z29" s="6">
        <v>1552.28</v>
      </c>
      <c r="AA29" s="28">
        <v>2348100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1885209</v>
      </c>
      <c r="D32" s="25">
        <f>SUM(D28:D31)</f>
        <v>0</v>
      </c>
      <c r="E32" s="26">
        <f t="shared" si="5"/>
        <v>2348100</v>
      </c>
      <c r="F32" s="27">
        <f t="shared" si="5"/>
        <v>2348100</v>
      </c>
      <c r="G32" s="27">
        <f t="shared" si="5"/>
        <v>0</v>
      </c>
      <c r="H32" s="27">
        <f t="shared" si="5"/>
        <v>18626</v>
      </c>
      <c r="I32" s="27">
        <f t="shared" si="5"/>
        <v>9577</v>
      </c>
      <c r="J32" s="27">
        <f t="shared" si="5"/>
        <v>28203</v>
      </c>
      <c r="K32" s="27">
        <f t="shared" si="5"/>
        <v>241534</v>
      </c>
      <c r="L32" s="27">
        <f t="shared" si="5"/>
        <v>148247</v>
      </c>
      <c r="M32" s="27">
        <f t="shared" si="5"/>
        <v>689043</v>
      </c>
      <c r="N32" s="27">
        <f t="shared" si="5"/>
        <v>1078824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1107027</v>
      </c>
      <c r="X32" s="27">
        <f t="shared" si="5"/>
        <v>67000</v>
      </c>
      <c r="Y32" s="27">
        <f t="shared" si="5"/>
        <v>1040027</v>
      </c>
      <c r="Z32" s="13">
        <f>+IF(X32&lt;&gt;0,+(Y32/X32)*100,0)</f>
        <v>1552.2791044776118</v>
      </c>
      <c r="AA32" s="31">
        <f>SUM(AA28:AA31)</f>
        <v>2348100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16384558</v>
      </c>
      <c r="D35" s="19"/>
      <c r="E35" s="20">
        <v>29132770</v>
      </c>
      <c r="F35" s="21">
        <v>29132770</v>
      </c>
      <c r="G35" s="21"/>
      <c r="H35" s="21">
        <v>17992</v>
      </c>
      <c r="I35" s="21">
        <v>19576</v>
      </c>
      <c r="J35" s="21">
        <v>37568</v>
      </c>
      <c r="K35" s="21">
        <v>925616</v>
      </c>
      <c r="L35" s="21">
        <v>2312575</v>
      </c>
      <c r="M35" s="21">
        <v>724585</v>
      </c>
      <c r="N35" s="21">
        <v>3962776</v>
      </c>
      <c r="O35" s="21"/>
      <c r="P35" s="21"/>
      <c r="Q35" s="21"/>
      <c r="R35" s="21"/>
      <c r="S35" s="21"/>
      <c r="T35" s="21"/>
      <c r="U35" s="21"/>
      <c r="V35" s="21"/>
      <c r="W35" s="21">
        <v>4000344</v>
      </c>
      <c r="X35" s="21">
        <v>754400</v>
      </c>
      <c r="Y35" s="21">
        <v>3245944</v>
      </c>
      <c r="Z35" s="6">
        <v>430.27</v>
      </c>
      <c r="AA35" s="28">
        <v>29132770</v>
      </c>
    </row>
    <row r="36" spans="1:27" ht="12.75">
      <c r="A36" s="60" t="s">
        <v>64</v>
      </c>
      <c r="B36" s="10"/>
      <c r="C36" s="61">
        <f aca="true" t="shared" si="6" ref="C36:Y36">SUM(C32:C35)</f>
        <v>18269767</v>
      </c>
      <c r="D36" s="61">
        <f>SUM(D32:D35)</f>
        <v>0</v>
      </c>
      <c r="E36" s="62">
        <f t="shared" si="6"/>
        <v>31480870</v>
      </c>
      <c r="F36" s="63">
        <f t="shared" si="6"/>
        <v>31480870</v>
      </c>
      <c r="G36" s="63">
        <f t="shared" si="6"/>
        <v>0</v>
      </c>
      <c r="H36" s="63">
        <f t="shared" si="6"/>
        <v>36618</v>
      </c>
      <c r="I36" s="63">
        <f t="shared" si="6"/>
        <v>29153</v>
      </c>
      <c r="J36" s="63">
        <f t="shared" si="6"/>
        <v>65771</v>
      </c>
      <c r="K36" s="63">
        <f t="shared" si="6"/>
        <v>1167150</v>
      </c>
      <c r="L36" s="63">
        <f t="shared" si="6"/>
        <v>2460822</v>
      </c>
      <c r="M36" s="63">
        <f t="shared" si="6"/>
        <v>1413628</v>
      </c>
      <c r="N36" s="63">
        <f t="shared" si="6"/>
        <v>5041600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5107371</v>
      </c>
      <c r="X36" s="63">
        <f t="shared" si="6"/>
        <v>821400</v>
      </c>
      <c r="Y36" s="63">
        <f t="shared" si="6"/>
        <v>4285971</v>
      </c>
      <c r="Z36" s="64">
        <f>+IF(X36&lt;&gt;0,+(Y36/X36)*100,0)</f>
        <v>521.7885317750182</v>
      </c>
      <c r="AA36" s="65">
        <f>SUM(AA32:AA35)</f>
        <v>31480870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6547370</v>
      </c>
      <c r="D5" s="16">
        <f>SUM(D6:D8)</f>
        <v>0</v>
      </c>
      <c r="E5" s="17">
        <f t="shared" si="0"/>
        <v>6148737</v>
      </c>
      <c r="F5" s="18">
        <f t="shared" si="0"/>
        <v>6148737</v>
      </c>
      <c r="G5" s="18">
        <f t="shared" si="0"/>
        <v>7673</v>
      </c>
      <c r="H5" s="18">
        <f t="shared" si="0"/>
        <v>304000</v>
      </c>
      <c r="I5" s="18">
        <f t="shared" si="0"/>
        <v>2629</v>
      </c>
      <c r="J5" s="18">
        <f t="shared" si="0"/>
        <v>314302</v>
      </c>
      <c r="K5" s="18">
        <f t="shared" si="0"/>
        <v>37768</v>
      </c>
      <c r="L5" s="18">
        <f t="shared" si="0"/>
        <v>10388</v>
      </c>
      <c r="M5" s="18">
        <f t="shared" si="0"/>
        <v>21651</v>
      </c>
      <c r="N5" s="18">
        <f t="shared" si="0"/>
        <v>69807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384109</v>
      </c>
      <c r="X5" s="18">
        <f t="shared" si="0"/>
        <v>3183813</v>
      </c>
      <c r="Y5" s="18">
        <f t="shared" si="0"/>
        <v>-2799704</v>
      </c>
      <c r="Z5" s="4">
        <f>+IF(X5&lt;&gt;0,+(Y5/X5)*100,0)</f>
        <v>-87.93556656750884</v>
      </c>
      <c r="AA5" s="16">
        <f>SUM(AA6:AA8)</f>
        <v>6148737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25279</v>
      </c>
      <c r="D7" s="22"/>
      <c r="E7" s="23">
        <v>6148737</v>
      </c>
      <c r="F7" s="24">
        <v>6148737</v>
      </c>
      <c r="G7" s="24">
        <v>7673</v>
      </c>
      <c r="H7" s="24">
        <v>304000</v>
      </c>
      <c r="I7" s="24">
        <v>2629</v>
      </c>
      <c r="J7" s="24">
        <v>314302</v>
      </c>
      <c r="K7" s="24">
        <v>36816</v>
      </c>
      <c r="L7" s="24">
        <v>10388</v>
      </c>
      <c r="M7" s="24">
        <v>21651</v>
      </c>
      <c r="N7" s="24">
        <v>68855</v>
      </c>
      <c r="O7" s="24"/>
      <c r="P7" s="24"/>
      <c r="Q7" s="24"/>
      <c r="R7" s="24"/>
      <c r="S7" s="24"/>
      <c r="T7" s="24"/>
      <c r="U7" s="24"/>
      <c r="V7" s="24"/>
      <c r="W7" s="24">
        <v>383157</v>
      </c>
      <c r="X7" s="24">
        <v>3183813</v>
      </c>
      <c r="Y7" s="24">
        <v>-2800656</v>
      </c>
      <c r="Z7" s="7">
        <v>-87.97</v>
      </c>
      <c r="AA7" s="29">
        <v>6148737</v>
      </c>
    </row>
    <row r="8" spans="1:27" ht="12.75">
      <c r="A8" s="5" t="s">
        <v>34</v>
      </c>
      <c r="B8" s="3"/>
      <c r="C8" s="19">
        <v>6522091</v>
      </c>
      <c r="D8" s="19"/>
      <c r="E8" s="20"/>
      <c r="F8" s="21"/>
      <c r="G8" s="21"/>
      <c r="H8" s="21"/>
      <c r="I8" s="21"/>
      <c r="J8" s="21"/>
      <c r="K8" s="21">
        <v>952</v>
      </c>
      <c r="L8" s="21"/>
      <c r="M8" s="21"/>
      <c r="N8" s="21">
        <v>952</v>
      </c>
      <c r="O8" s="21"/>
      <c r="P8" s="21"/>
      <c r="Q8" s="21"/>
      <c r="R8" s="21"/>
      <c r="S8" s="21"/>
      <c r="T8" s="21"/>
      <c r="U8" s="21"/>
      <c r="V8" s="21"/>
      <c r="W8" s="21">
        <v>952</v>
      </c>
      <c r="X8" s="21"/>
      <c r="Y8" s="21">
        <v>952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376576</v>
      </c>
      <c r="D9" s="16">
        <f>SUM(D10:D14)</f>
        <v>0</v>
      </c>
      <c r="E9" s="17">
        <f t="shared" si="1"/>
        <v>26058000</v>
      </c>
      <c r="F9" s="18">
        <f t="shared" si="1"/>
        <v>26058000</v>
      </c>
      <c r="G9" s="18">
        <f t="shared" si="1"/>
        <v>0</v>
      </c>
      <c r="H9" s="18">
        <f t="shared" si="1"/>
        <v>0</v>
      </c>
      <c r="I9" s="18">
        <f t="shared" si="1"/>
        <v>585750</v>
      </c>
      <c r="J9" s="18">
        <f t="shared" si="1"/>
        <v>585750</v>
      </c>
      <c r="K9" s="18">
        <f t="shared" si="1"/>
        <v>26744</v>
      </c>
      <c r="L9" s="18">
        <f t="shared" si="1"/>
        <v>211560</v>
      </c>
      <c r="M9" s="18">
        <f t="shared" si="1"/>
        <v>16499</v>
      </c>
      <c r="N9" s="18">
        <f t="shared" si="1"/>
        <v>254803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840553</v>
      </c>
      <c r="X9" s="18">
        <f t="shared" si="1"/>
        <v>13492818</v>
      </c>
      <c r="Y9" s="18">
        <f t="shared" si="1"/>
        <v>-12652265</v>
      </c>
      <c r="Z9" s="4">
        <f>+IF(X9&lt;&gt;0,+(Y9/X9)*100,0)</f>
        <v>-93.77036731689407</v>
      </c>
      <c r="AA9" s="30">
        <f>SUM(AA10:AA14)</f>
        <v>26058000</v>
      </c>
    </row>
    <row r="10" spans="1:27" ht="12.75">
      <c r="A10" s="5" t="s">
        <v>36</v>
      </c>
      <c r="B10" s="3"/>
      <c r="C10" s="19">
        <v>213200</v>
      </c>
      <c r="D10" s="19"/>
      <c r="E10" s="20">
        <v>358000</v>
      </c>
      <c r="F10" s="21">
        <v>358000</v>
      </c>
      <c r="G10" s="21"/>
      <c r="H10" s="21"/>
      <c r="I10" s="21"/>
      <c r="J10" s="21"/>
      <c r="K10" s="21">
        <v>1687</v>
      </c>
      <c r="L10" s="21">
        <v>4495</v>
      </c>
      <c r="M10" s="21">
        <v>16499</v>
      </c>
      <c r="N10" s="21">
        <v>22681</v>
      </c>
      <c r="O10" s="21"/>
      <c r="P10" s="21"/>
      <c r="Q10" s="21"/>
      <c r="R10" s="21"/>
      <c r="S10" s="21"/>
      <c r="T10" s="21"/>
      <c r="U10" s="21"/>
      <c r="V10" s="21"/>
      <c r="W10" s="21">
        <v>22681</v>
      </c>
      <c r="X10" s="21">
        <v>185373</v>
      </c>
      <c r="Y10" s="21">
        <v>-162692</v>
      </c>
      <c r="Z10" s="6">
        <v>-87.76</v>
      </c>
      <c r="AA10" s="28">
        <v>358000</v>
      </c>
    </row>
    <row r="11" spans="1:27" ht="12.75">
      <c r="A11" s="5" t="s">
        <v>37</v>
      </c>
      <c r="B11" s="3"/>
      <c r="C11" s="19"/>
      <c r="D11" s="19"/>
      <c r="E11" s="20">
        <v>1600000</v>
      </c>
      <c r="F11" s="21">
        <v>1600000</v>
      </c>
      <c r="G11" s="21"/>
      <c r="H11" s="21"/>
      <c r="I11" s="21">
        <v>97849</v>
      </c>
      <c r="J11" s="21">
        <v>97849</v>
      </c>
      <c r="K11" s="21"/>
      <c r="L11" s="21">
        <v>106707</v>
      </c>
      <c r="M11" s="21"/>
      <c r="N11" s="21">
        <v>106707</v>
      </c>
      <c r="O11" s="21"/>
      <c r="P11" s="21"/>
      <c r="Q11" s="21"/>
      <c r="R11" s="21"/>
      <c r="S11" s="21"/>
      <c r="T11" s="21"/>
      <c r="U11" s="21"/>
      <c r="V11" s="21"/>
      <c r="W11" s="21">
        <v>204556</v>
      </c>
      <c r="X11" s="21">
        <v>828478</v>
      </c>
      <c r="Y11" s="21">
        <v>-623922</v>
      </c>
      <c r="Z11" s="6">
        <v>-75.31</v>
      </c>
      <c r="AA11" s="28">
        <v>1600000</v>
      </c>
    </row>
    <row r="12" spans="1:27" ht="12.75">
      <c r="A12" s="5" t="s">
        <v>38</v>
      </c>
      <c r="B12" s="3"/>
      <c r="C12" s="19">
        <v>163376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>
        <v>24100000</v>
      </c>
      <c r="F13" s="21">
        <v>24100000</v>
      </c>
      <c r="G13" s="21"/>
      <c r="H13" s="21"/>
      <c r="I13" s="21">
        <v>487901</v>
      </c>
      <c r="J13" s="21">
        <v>487901</v>
      </c>
      <c r="K13" s="21">
        <v>25057</v>
      </c>
      <c r="L13" s="21">
        <v>100358</v>
      </c>
      <c r="M13" s="21"/>
      <c r="N13" s="21">
        <v>125415</v>
      </c>
      <c r="O13" s="21"/>
      <c r="P13" s="21"/>
      <c r="Q13" s="21"/>
      <c r="R13" s="21"/>
      <c r="S13" s="21"/>
      <c r="T13" s="21"/>
      <c r="U13" s="21"/>
      <c r="V13" s="21"/>
      <c r="W13" s="21">
        <v>613316</v>
      </c>
      <c r="X13" s="21">
        <v>12478967</v>
      </c>
      <c r="Y13" s="21">
        <v>-11865651</v>
      </c>
      <c r="Z13" s="6">
        <v>-95.09</v>
      </c>
      <c r="AA13" s="28">
        <v>24100000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12134936</v>
      </c>
      <c r="D15" s="16">
        <f>SUM(D16:D18)</f>
        <v>0</v>
      </c>
      <c r="E15" s="17">
        <f t="shared" si="2"/>
        <v>7277193</v>
      </c>
      <c r="F15" s="18">
        <f t="shared" si="2"/>
        <v>7277193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209158</v>
      </c>
      <c r="M15" s="18">
        <f t="shared" si="2"/>
        <v>624337</v>
      </c>
      <c r="N15" s="18">
        <f t="shared" si="2"/>
        <v>833495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833495</v>
      </c>
      <c r="X15" s="18">
        <f t="shared" si="2"/>
        <v>3768128</v>
      </c>
      <c r="Y15" s="18">
        <f t="shared" si="2"/>
        <v>-2934633</v>
      </c>
      <c r="Z15" s="4">
        <f>+IF(X15&lt;&gt;0,+(Y15/X15)*100,0)</f>
        <v>-77.88039578273349</v>
      </c>
      <c r="AA15" s="30">
        <f>SUM(AA16:AA18)</f>
        <v>7277193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12134936</v>
      </c>
      <c r="D17" s="19"/>
      <c r="E17" s="20">
        <v>7277193</v>
      </c>
      <c r="F17" s="21">
        <v>7277193</v>
      </c>
      <c r="G17" s="21"/>
      <c r="H17" s="21"/>
      <c r="I17" s="21"/>
      <c r="J17" s="21"/>
      <c r="K17" s="21"/>
      <c r="L17" s="21">
        <v>209158</v>
      </c>
      <c r="M17" s="21">
        <v>624337</v>
      </c>
      <c r="N17" s="21">
        <v>833495</v>
      </c>
      <c r="O17" s="21"/>
      <c r="P17" s="21"/>
      <c r="Q17" s="21"/>
      <c r="R17" s="21"/>
      <c r="S17" s="21"/>
      <c r="T17" s="21"/>
      <c r="U17" s="21"/>
      <c r="V17" s="21"/>
      <c r="W17" s="21">
        <v>833495</v>
      </c>
      <c r="X17" s="21">
        <v>3768128</v>
      </c>
      <c r="Y17" s="21">
        <v>-2934633</v>
      </c>
      <c r="Z17" s="6">
        <v>-77.88</v>
      </c>
      <c r="AA17" s="28">
        <v>7277193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70311412</v>
      </c>
      <c r="D19" s="16">
        <f>SUM(D20:D23)</f>
        <v>0</v>
      </c>
      <c r="E19" s="17">
        <f t="shared" si="3"/>
        <v>39271736</v>
      </c>
      <c r="F19" s="18">
        <f t="shared" si="3"/>
        <v>39271736</v>
      </c>
      <c r="G19" s="18">
        <f t="shared" si="3"/>
        <v>585120</v>
      </c>
      <c r="H19" s="18">
        <f t="shared" si="3"/>
        <v>2554929</v>
      </c>
      <c r="I19" s="18">
        <f t="shared" si="3"/>
        <v>2566785</v>
      </c>
      <c r="J19" s="18">
        <f t="shared" si="3"/>
        <v>5706834</v>
      </c>
      <c r="K19" s="18">
        <f t="shared" si="3"/>
        <v>3712842</v>
      </c>
      <c r="L19" s="18">
        <f t="shared" si="3"/>
        <v>2792376</v>
      </c>
      <c r="M19" s="18">
        <f t="shared" si="3"/>
        <v>2069245</v>
      </c>
      <c r="N19" s="18">
        <f t="shared" si="3"/>
        <v>8574463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14281297</v>
      </c>
      <c r="X19" s="18">
        <f t="shared" si="3"/>
        <v>20334884</v>
      </c>
      <c r="Y19" s="18">
        <f t="shared" si="3"/>
        <v>-6053587</v>
      </c>
      <c r="Z19" s="4">
        <f>+IF(X19&lt;&gt;0,+(Y19/X19)*100,0)</f>
        <v>-29.769469056228697</v>
      </c>
      <c r="AA19" s="30">
        <f>SUM(AA20:AA23)</f>
        <v>39271736</v>
      </c>
    </row>
    <row r="20" spans="1:27" ht="12.75">
      <c r="A20" s="5" t="s">
        <v>46</v>
      </c>
      <c r="B20" s="3"/>
      <c r="C20" s="19">
        <v>28581738</v>
      </c>
      <c r="D20" s="19"/>
      <c r="E20" s="20">
        <v>3515000</v>
      </c>
      <c r="F20" s="21">
        <v>3515000</v>
      </c>
      <c r="G20" s="21"/>
      <c r="H20" s="21"/>
      <c r="I20" s="21">
        <v>519484</v>
      </c>
      <c r="J20" s="21">
        <v>519484</v>
      </c>
      <c r="K20" s="21">
        <v>364981</v>
      </c>
      <c r="L20" s="21">
        <v>130235</v>
      </c>
      <c r="M20" s="21">
        <v>430928</v>
      </c>
      <c r="N20" s="21">
        <v>926144</v>
      </c>
      <c r="O20" s="21"/>
      <c r="P20" s="21"/>
      <c r="Q20" s="21"/>
      <c r="R20" s="21"/>
      <c r="S20" s="21"/>
      <c r="T20" s="21"/>
      <c r="U20" s="21"/>
      <c r="V20" s="21"/>
      <c r="W20" s="21">
        <v>1445628</v>
      </c>
      <c r="X20" s="21">
        <v>1820065</v>
      </c>
      <c r="Y20" s="21">
        <v>-374437</v>
      </c>
      <c r="Z20" s="6">
        <v>-20.57</v>
      </c>
      <c r="AA20" s="28">
        <v>3515000</v>
      </c>
    </row>
    <row r="21" spans="1:27" ht="12.75">
      <c r="A21" s="5" t="s">
        <v>47</v>
      </c>
      <c r="B21" s="3"/>
      <c r="C21" s="19">
        <v>27336811</v>
      </c>
      <c r="D21" s="19"/>
      <c r="E21" s="20">
        <v>6336287</v>
      </c>
      <c r="F21" s="21">
        <v>6336287</v>
      </c>
      <c r="G21" s="21">
        <v>13958</v>
      </c>
      <c r="H21" s="21">
        <v>279484</v>
      </c>
      <c r="I21" s="21">
        <v>517073</v>
      </c>
      <c r="J21" s="21">
        <v>810515</v>
      </c>
      <c r="K21" s="21">
        <v>2586343</v>
      </c>
      <c r="L21" s="21">
        <v>1231085</v>
      </c>
      <c r="M21" s="21">
        <v>203466</v>
      </c>
      <c r="N21" s="21">
        <v>4020894</v>
      </c>
      <c r="O21" s="21"/>
      <c r="P21" s="21"/>
      <c r="Q21" s="21"/>
      <c r="R21" s="21"/>
      <c r="S21" s="21"/>
      <c r="T21" s="21"/>
      <c r="U21" s="21"/>
      <c r="V21" s="21"/>
      <c r="W21" s="21">
        <v>4831409</v>
      </c>
      <c r="X21" s="21">
        <v>3280927</v>
      </c>
      <c r="Y21" s="21">
        <v>1550482</v>
      </c>
      <c r="Z21" s="6">
        <v>47.26</v>
      </c>
      <c r="AA21" s="28">
        <v>6336287</v>
      </c>
    </row>
    <row r="22" spans="1:27" ht="12.75">
      <c r="A22" s="5" t="s">
        <v>48</v>
      </c>
      <c r="B22" s="3"/>
      <c r="C22" s="22">
        <v>10945666</v>
      </c>
      <c r="D22" s="22"/>
      <c r="E22" s="23">
        <v>18686269</v>
      </c>
      <c r="F22" s="24">
        <v>18686269</v>
      </c>
      <c r="G22" s="24">
        <v>571162</v>
      </c>
      <c r="H22" s="24">
        <v>2206275</v>
      </c>
      <c r="I22" s="24">
        <v>960535</v>
      </c>
      <c r="J22" s="24">
        <v>3737972</v>
      </c>
      <c r="K22" s="24">
        <v>761518</v>
      </c>
      <c r="L22" s="24">
        <v>1431056</v>
      </c>
      <c r="M22" s="24">
        <v>1434851</v>
      </c>
      <c r="N22" s="24">
        <v>3627425</v>
      </c>
      <c r="O22" s="24"/>
      <c r="P22" s="24"/>
      <c r="Q22" s="24"/>
      <c r="R22" s="24"/>
      <c r="S22" s="24"/>
      <c r="T22" s="24"/>
      <c r="U22" s="24"/>
      <c r="V22" s="24"/>
      <c r="W22" s="24">
        <v>7365397</v>
      </c>
      <c r="X22" s="24">
        <v>9675740</v>
      </c>
      <c r="Y22" s="24">
        <v>-2310343</v>
      </c>
      <c r="Z22" s="7">
        <v>-23.88</v>
      </c>
      <c r="AA22" s="29">
        <v>18686269</v>
      </c>
    </row>
    <row r="23" spans="1:27" ht="12.75">
      <c r="A23" s="5" t="s">
        <v>49</v>
      </c>
      <c r="B23" s="3"/>
      <c r="C23" s="19">
        <v>3447197</v>
      </c>
      <c r="D23" s="19"/>
      <c r="E23" s="20">
        <v>10734180</v>
      </c>
      <c r="F23" s="21">
        <v>10734180</v>
      </c>
      <c r="G23" s="21"/>
      <c r="H23" s="21">
        <v>69170</v>
      </c>
      <c r="I23" s="21">
        <v>569693</v>
      </c>
      <c r="J23" s="21">
        <v>638863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638863</v>
      </c>
      <c r="X23" s="21">
        <v>5558152</v>
      </c>
      <c r="Y23" s="21">
        <v>-4919289</v>
      </c>
      <c r="Z23" s="6">
        <v>-88.51</v>
      </c>
      <c r="AA23" s="28">
        <v>10734180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89370294</v>
      </c>
      <c r="D25" s="50">
        <f>+D5+D9+D15+D19+D24</f>
        <v>0</v>
      </c>
      <c r="E25" s="51">
        <f t="shared" si="4"/>
        <v>78755666</v>
      </c>
      <c r="F25" s="52">
        <f t="shared" si="4"/>
        <v>78755666</v>
      </c>
      <c r="G25" s="52">
        <f t="shared" si="4"/>
        <v>592793</v>
      </c>
      <c r="H25" s="52">
        <f t="shared" si="4"/>
        <v>2858929</v>
      </c>
      <c r="I25" s="52">
        <f t="shared" si="4"/>
        <v>3155164</v>
      </c>
      <c r="J25" s="52">
        <f t="shared" si="4"/>
        <v>6606886</v>
      </c>
      <c r="K25" s="52">
        <f t="shared" si="4"/>
        <v>3777354</v>
      </c>
      <c r="L25" s="52">
        <f t="shared" si="4"/>
        <v>3223482</v>
      </c>
      <c r="M25" s="52">
        <f t="shared" si="4"/>
        <v>2731732</v>
      </c>
      <c r="N25" s="52">
        <f t="shared" si="4"/>
        <v>9732568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16339454</v>
      </c>
      <c r="X25" s="52">
        <f t="shared" si="4"/>
        <v>40779643</v>
      </c>
      <c r="Y25" s="52">
        <f t="shared" si="4"/>
        <v>-24440189</v>
      </c>
      <c r="Z25" s="53">
        <f>+IF(X25&lt;&gt;0,+(Y25/X25)*100,0)</f>
        <v>-59.93232701914531</v>
      </c>
      <c r="AA25" s="54">
        <f>+AA5+AA9+AA15+AA19+AA24</f>
        <v>78755666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28549956</v>
      </c>
      <c r="D28" s="19"/>
      <c r="E28" s="20">
        <v>22488695</v>
      </c>
      <c r="F28" s="21">
        <v>22488695</v>
      </c>
      <c r="G28" s="21">
        <v>571162</v>
      </c>
      <c r="H28" s="21">
        <v>2275445</v>
      </c>
      <c r="I28" s="21">
        <v>1530228</v>
      </c>
      <c r="J28" s="21">
        <v>4376835</v>
      </c>
      <c r="K28" s="21">
        <v>2741821</v>
      </c>
      <c r="L28" s="21">
        <v>1790535</v>
      </c>
      <c r="M28" s="21">
        <v>2059188</v>
      </c>
      <c r="N28" s="21">
        <v>6591544</v>
      </c>
      <c r="O28" s="21"/>
      <c r="P28" s="21"/>
      <c r="Q28" s="21"/>
      <c r="R28" s="21"/>
      <c r="S28" s="21"/>
      <c r="T28" s="21"/>
      <c r="U28" s="21"/>
      <c r="V28" s="21"/>
      <c r="W28" s="21">
        <v>10968379</v>
      </c>
      <c r="X28" s="21">
        <v>11644634</v>
      </c>
      <c r="Y28" s="21">
        <v>-676255</v>
      </c>
      <c r="Z28" s="6">
        <v>-5.81</v>
      </c>
      <c r="AA28" s="19">
        <v>22488695</v>
      </c>
    </row>
    <row r="29" spans="1:27" ht="12.75">
      <c r="A29" s="56" t="s">
        <v>55</v>
      </c>
      <c r="B29" s="3"/>
      <c r="C29" s="19">
        <v>18088550</v>
      </c>
      <c r="D29" s="19"/>
      <c r="E29" s="20">
        <v>24859000</v>
      </c>
      <c r="F29" s="21">
        <v>24859000</v>
      </c>
      <c r="G29" s="21"/>
      <c r="H29" s="21"/>
      <c r="I29" s="21">
        <v>487901</v>
      </c>
      <c r="J29" s="21">
        <v>487901</v>
      </c>
      <c r="K29" s="21">
        <v>26744</v>
      </c>
      <c r="L29" s="21">
        <v>100357</v>
      </c>
      <c r="M29" s="21"/>
      <c r="N29" s="21">
        <v>127101</v>
      </c>
      <c r="O29" s="21"/>
      <c r="P29" s="21"/>
      <c r="Q29" s="21"/>
      <c r="R29" s="21"/>
      <c r="S29" s="21"/>
      <c r="T29" s="21"/>
      <c r="U29" s="21"/>
      <c r="V29" s="21"/>
      <c r="W29" s="21">
        <v>615002</v>
      </c>
      <c r="X29" s="21">
        <v>12871976</v>
      </c>
      <c r="Y29" s="21">
        <v>-12256974</v>
      </c>
      <c r="Z29" s="6">
        <v>-95.22</v>
      </c>
      <c r="AA29" s="28">
        <v>24859000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46638506</v>
      </c>
      <c r="D32" s="25">
        <f>SUM(D28:D31)</f>
        <v>0</v>
      </c>
      <c r="E32" s="26">
        <f t="shared" si="5"/>
        <v>47347695</v>
      </c>
      <c r="F32" s="27">
        <f t="shared" si="5"/>
        <v>47347695</v>
      </c>
      <c r="G32" s="27">
        <f t="shared" si="5"/>
        <v>571162</v>
      </c>
      <c r="H32" s="27">
        <f t="shared" si="5"/>
        <v>2275445</v>
      </c>
      <c r="I32" s="27">
        <f t="shared" si="5"/>
        <v>2018129</v>
      </c>
      <c r="J32" s="27">
        <f t="shared" si="5"/>
        <v>4864736</v>
      </c>
      <c r="K32" s="27">
        <f t="shared" si="5"/>
        <v>2768565</v>
      </c>
      <c r="L32" s="27">
        <f t="shared" si="5"/>
        <v>1890892</v>
      </c>
      <c r="M32" s="27">
        <f t="shared" si="5"/>
        <v>2059188</v>
      </c>
      <c r="N32" s="27">
        <f t="shared" si="5"/>
        <v>6718645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11583381</v>
      </c>
      <c r="X32" s="27">
        <f t="shared" si="5"/>
        <v>24516610</v>
      </c>
      <c r="Y32" s="27">
        <f t="shared" si="5"/>
        <v>-12933229</v>
      </c>
      <c r="Z32" s="13">
        <f>+IF(X32&lt;&gt;0,+(Y32/X32)*100,0)</f>
        <v>-52.752925465633304</v>
      </c>
      <c r="AA32" s="31">
        <f>SUM(AA28:AA31)</f>
        <v>47347695</v>
      </c>
    </row>
    <row r="33" spans="1:27" ht="12.75">
      <c r="A33" s="59" t="s">
        <v>59</v>
      </c>
      <c r="B33" s="3" t="s">
        <v>60</v>
      </c>
      <c r="C33" s="19">
        <v>271756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25240745</v>
      </c>
      <c r="D34" s="19"/>
      <c r="E34" s="20">
        <v>10420279</v>
      </c>
      <c r="F34" s="21">
        <v>10420279</v>
      </c>
      <c r="G34" s="21">
        <v>13958</v>
      </c>
      <c r="H34" s="21">
        <v>279484</v>
      </c>
      <c r="I34" s="21">
        <v>517073</v>
      </c>
      <c r="J34" s="21">
        <v>810515</v>
      </c>
      <c r="K34" s="21">
        <v>606040</v>
      </c>
      <c r="L34" s="21">
        <v>393091</v>
      </c>
      <c r="M34" s="21">
        <v>203466</v>
      </c>
      <c r="N34" s="21">
        <v>1202597</v>
      </c>
      <c r="O34" s="21"/>
      <c r="P34" s="21"/>
      <c r="Q34" s="21"/>
      <c r="R34" s="21"/>
      <c r="S34" s="21"/>
      <c r="T34" s="21"/>
      <c r="U34" s="21"/>
      <c r="V34" s="21"/>
      <c r="W34" s="21">
        <v>2013112</v>
      </c>
      <c r="X34" s="21">
        <v>5395614</v>
      </c>
      <c r="Y34" s="21">
        <v>-3382502</v>
      </c>
      <c r="Z34" s="6">
        <v>-62.69</v>
      </c>
      <c r="AA34" s="28">
        <v>10420279</v>
      </c>
    </row>
    <row r="35" spans="1:27" ht="12.75">
      <c r="A35" s="59" t="s">
        <v>63</v>
      </c>
      <c r="B35" s="3"/>
      <c r="C35" s="19">
        <v>17219288</v>
      </c>
      <c r="D35" s="19"/>
      <c r="E35" s="20">
        <v>20987692</v>
      </c>
      <c r="F35" s="21">
        <v>20987692</v>
      </c>
      <c r="G35" s="21">
        <v>7673</v>
      </c>
      <c r="H35" s="21">
        <v>304000</v>
      </c>
      <c r="I35" s="21">
        <v>619962</v>
      </c>
      <c r="J35" s="21">
        <v>931635</v>
      </c>
      <c r="K35" s="21">
        <v>402749</v>
      </c>
      <c r="L35" s="21">
        <v>939498</v>
      </c>
      <c r="M35" s="21">
        <v>469078</v>
      </c>
      <c r="N35" s="21">
        <v>1811325</v>
      </c>
      <c r="O35" s="21"/>
      <c r="P35" s="21"/>
      <c r="Q35" s="21"/>
      <c r="R35" s="21"/>
      <c r="S35" s="21"/>
      <c r="T35" s="21"/>
      <c r="U35" s="21"/>
      <c r="V35" s="21"/>
      <c r="W35" s="21">
        <v>2742960</v>
      </c>
      <c r="X35" s="21">
        <v>10867414</v>
      </c>
      <c r="Y35" s="21">
        <v>-8124454</v>
      </c>
      <c r="Z35" s="6">
        <v>-74.76</v>
      </c>
      <c r="AA35" s="28">
        <v>20987692</v>
      </c>
    </row>
    <row r="36" spans="1:27" ht="12.75">
      <c r="A36" s="60" t="s">
        <v>64</v>
      </c>
      <c r="B36" s="10"/>
      <c r="C36" s="61">
        <f aca="true" t="shared" si="6" ref="C36:Y36">SUM(C32:C35)</f>
        <v>89370295</v>
      </c>
      <c r="D36" s="61">
        <f>SUM(D32:D35)</f>
        <v>0</v>
      </c>
      <c r="E36" s="62">
        <f t="shared" si="6"/>
        <v>78755666</v>
      </c>
      <c r="F36" s="63">
        <f t="shared" si="6"/>
        <v>78755666</v>
      </c>
      <c r="G36" s="63">
        <f t="shared" si="6"/>
        <v>592793</v>
      </c>
      <c r="H36" s="63">
        <f t="shared" si="6"/>
        <v>2858929</v>
      </c>
      <c r="I36" s="63">
        <f t="shared" si="6"/>
        <v>3155164</v>
      </c>
      <c r="J36" s="63">
        <f t="shared" si="6"/>
        <v>6606886</v>
      </c>
      <c r="K36" s="63">
        <f t="shared" si="6"/>
        <v>3777354</v>
      </c>
      <c r="L36" s="63">
        <f t="shared" si="6"/>
        <v>3223481</v>
      </c>
      <c r="M36" s="63">
        <f t="shared" si="6"/>
        <v>2731732</v>
      </c>
      <c r="N36" s="63">
        <f t="shared" si="6"/>
        <v>9732567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16339453</v>
      </c>
      <c r="X36" s="63">
        <f t="shared" si="6"/>
        <v>40779638</v>
      </c>
      <c r="Y36" s="63">
        <f t="shared" si="6"/>
        <v>-24440185</v>
      </c>
      <c r="Z36" s="64">
        <f>+IF(X36&lt;&gt;0,+(Y36/X36)*100,0)</f>
        <v>-59.9323245586437</v>
      </c>
      <c r="AA36" s="65">
        <f>SUM(AA32:AA35)</f>
        <v>78755666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6346067</v>
      </c>
      <c r="D5" s="16">
        <f>SUM(D6:D8)</f>
        <v>0</v>
      </c>
      <c r="E5" s="17">
        <f t="shared" si="0"/>
        <v>6331267</v>
      </c>
      <c r="F5" s="18">
        <f t="shared" si="0"/>
        <v>6331267</v>
      </c>
      <c r="G5" s="18">
        <f t="shared" si="0"/>
        <v>0</v>
      </c>
      <c r="H5" s="18">
        <f t="shared" si="0"/>
        <v>0</v>
      </c>
      <c r="I5" s="18">
        <f t="shared" si="0"/>
        <v>29340</v>
      </c>
      <c r="J5" s="18">
        <f t="shared" si="0"/>
        <v>29340</v>
      </c>
      <c r="K5" s="18">
        <f t="shared" si="0"/>
        <v>1192676</v>
      </c>
      <c r="L5" s="18">
        <f t="shared" si="0"/>
        <v>2052171</v>
      </c>
      <c r="M5" s="18">
        <f t="shared" si="0"/>
        <v>157581</v>
      </c>
      <c r="N5" s="18">
        <f t="shared" si="0"/>
        <v>3402428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3431768</v>
      </c>
      <c r="X5" s="18">
        <f t="shared" si="0"/>
        <v>0</v>
      </c>
      <c r="Y5" s="18">
        <f t="shared" si="0"/>
        <v>3431768</v>
      </c>
      <c r="Z5" s="4">
        <f>+IF(X5&lt;&gt;0,+(Y5/X5)*100,0)</f>
        <v>0</v>
      </c>
      <c r="AA5" s="16">
        <f>SUM(AA6:AA8)</f>
        <v>6331267</v>
      </c>
    </row>
    <row r="6" spans="1:27" ht="12.75">
      <c r="A6" s="5" t="s">
        <v>32</v>
      </c>
      <c r="B6" s="3"/>
      <c r="C6" s="19"/>
      <c r="D6" s="19"/>
      <c r="E6" s="20">
        <v>20000</v>
      </c>
      <c r="F6" s="21">
        <v>20000</v>
      </c>
      <c r="G6" s="21"/>
      <c r="H6" s="21"/>
      <c r="I6" s="21"/>
      <c r="J6" s="21"/>
      <c r="K6" s="21"/>
      <c r="L6" s="21">
        <v>3766</v>
      </c>
      <c r="M6" s="21"/>
      <c r="N6" s="21">
        <v>3766</v>
      </c>
      <c r="O6" s="21"/>
      <c r="P6" s="21"/>
      <c r="Q6" s="21"/>
      <c r="R6" s="21"/>
      <c r="S6" s="21"/>
      <c r="T6" s="21"/>
      <c r="U6" s="21"/>
      <c r="V6" s="21"/>
      <c r="W6" s="21">
        <v>3766</v>
      </c>
      <c r="X6" s="21"/>
      <c r="Y6" s="21">
        <v>3766</v>
      </c>
      <c r="Z6" s="6"/>
      <c r="AA6" s="28">
        <v>20000</v>
      </c>
    </row>
    <row r="7" spans="1:27" ht="12.75">
      <c r="A7" s="5" t="s">
        <v>33</v>
      </c>
      <c r="B7" s="3"/>
      <c r="C7" s="22"/>
      <c r="D7" s="22"/>
      <c r="E7" s="23">
        <v>6311267</v>
      </c>
      <c r="F7" s="24">
        <v>6311267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6311267</v>
      </c>
    </row>
    <row r="8" spans="1:27" ht="12.75">
      <c r="A8" s="5" t="s">
        <v>34</v>
      </c>
      <c r="B8" s="3"/>
      <c r="C8" s="19">
        <v>6346067</v>
      </c>
      <c r="D8" s="19"/>
      <c r="E8" s="20"/>
      <c r="F8" s="21"/>
      <c r="G8" s="21"/>
      <c r="H8" s="21"/>
      <c r="I8" s="21">
        <v>29340</v>
      </c>
      <c r="J8" s="21">
        <v>29340</v>
      </c>
      <c r="K8" s="21">
        <v>1192676</v>
      </c>
      <c r="L8" s="21">
        <v>2048405</v>
      </c>
      <c r="M8" s="21">
        <v>157581</v>
      </c>
      <c r="N8" s="21">
        <v>3398662</v>
      </c>
      <c r="O8" s="21"/>
      <c r="P8" s="21"/>
      <c r="Q8" s="21"/>
      <c r="R8" s="21"/>
      <c r="S8" s="21"/>
      <c r="T8" s="21"/>
      <c r="U8" s="21"/>
      <c r="V8" s="21"/>
      <c r="W8" s="21">
        <v>3428002</v>
      </c>
      <c r="X8" s="21"/>
      <c r="Y8" s="21">
        <v>3428002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44052618</v>
      </c>
      <c r="D9" s="16">
        <f>SUM(D10:D14)</f>
        <v>0</v>
      </c>
      <c r="E9" s="17">
        <f t="shared" si="1"/>
        <v>57709728</v>
      </c>
      <c r="F9" s="18">
        <f t="shared" si="1"/>
        <v>64548729</v>
      </c>
      <c r="G9" s="18">
        <f t="shared" si="1"/>
        <v>25337</v>
      </c>
      <c r="H9" s="18">
        <f t="shared" si="1"/>
        <v>629796</v>
      </c>
      <c r="I9" s="18">
        <f t="shared" si="1"/>
        <v>723902</v>
      </c>
      <c r="J9" s="18">
        <f t="shared" si="1"/>
        <v>1379035</v>
      </c>
      <c r="K9" s="18">
        <f t="shared" si="1"/>
        <v>339756</v>
      </c>
      <c r="L9" s="18">
        <f t="shared" si="1"/>
        <v>2439770</v>
      </c>
      <c r="M9" s="18">
        <f t="shared" si="1"/>
        <v>3987476</v>
      </c>
      <c r="N9" s="18">
        <f t="shared" si="1"/>
        <v>6767002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8146037</v>
      </c>
      <c r="X9" s="18">
        <f t="shared" si="1"/>
        <v>0</v>
      </c>
      <c r="Y9" s="18">
        <f t="shared" si="1"/>
        <v>8146037</v>
      </c>
      <c r="Z9" s="4">
        <f>+IF(X9&lt;&gt;0,+(Y9/X9)*100,0)</f>
        <v>0</v>
      </c>
      <c r="AA9" s="30">
        <f>SUM(AA10:AA14)</f>
        <v>64548729</v>
      </c>
    </row>
    <row r="10" spans="1:27" ht="12.75">
      <c r="A10" s="5" t="s">
        <v>36</v>
      </c>
      <c r="B10" s="3"/>
      <c r="C10" s="19">
        <v>1928828</v>
      </c>
      <c r="D10" s="19"/>
      <c r="E10" s="20">
        <v>4999146</v>
      </c>
      <c r="F10" s="21">
        <v>5528521</v>
      </c>
      <c r="G10" s="21">
        <v>25337</v>
      </c>
      <c r="H10" s="21">
        <v>7608</v>
      </c>
      <c r="I10" s="21">
        <v>16704</v>
      </c>
      <c r="J10" s="21">
        <v>49649</v>
      </c>
      <c r="K10" s="21">
        <v>69826</v>
      </c>
      <c r="L10" s="21">
        <v>1148713</v>
      </c>
      <c r="M10" s="21">
        <v>896186</v>
      </c>
      <c r="N10" s="21">
        <v>2114725</v>
      </c>
      <c r="O10" s="21"/>
      <c r="P10" s="21"/>
      <c r="Q10" s="21"/>
      <c r="R10" s="21"/>
      <c r="S10" s="21"/>
      <c r="T10" s="21"/>
      <c r="U10" s="21"/>
      <c r="V10" s="21"/>
      <c r="W10" s="21">
        <v>2164374</v>
      </c>
      <c r="X10" s="21"/>
      <c r="Y10" s="21">
        <v>2164374</v>
      </c>
      <c r="Z10" s="6"/>
      <c r="AA10" s="28">
        <v>5528521</v>
      </c>
    </row>
    <row r="11" spans="1:27" ht="12.75">
      <c r="A11" s="5" t="s">
        <v>37</v>
      </c>
      <c r="B11" s="3"/>
      <c r="C11" s="19">
        <v>5427009</v>
      </c>
      <c r="D11" s="19"/>
      <c r="E11" s="20">
        <v>8057184</v>
      </c>
      <c r="F11" s="21">
        <v>8057184</v>
      </c>
      <c r="G11" s="21"/>
      <c r="H11" s="21">
        <v>622188</v>
      </c>
      <c r="I11" s="21">
        <v>707198</v>
      </c>
      <c r="J11" s="21">
        <v>1329386</v>
      </c>
      <c r="K11" s="21">
        <v>269930</v>
      </c>
      <c r="L11" s="21">
        <v>1291057</v>
      </c>
      <c r="M11" s="21">
        <v>1057954</v>
      </c>
      <c r="N11" s="21">
        <v>2618941</v>
      </c>
      <c r="O11" s="21"/>
      <c r="P11" s="21"/>
      <c r="Q11" s="21"/>
      <c r="R11" s="21"/>
      <c r="S11" s="21"/>
      <c r="T11" s="21"/>
      <c r="U11" s="21"/>
      <c r="V11" s="21"/>
      <c r="W11" s="21">
        <v>3948327</v>
      </c>
      <c r="X11" s="21"/>
      <c r="Y11" s="21">
        <v>3948327</v>
      </c>
      <c r="Z11" s="6"/>
      <c r="AA11" s="28">
        <v>8057184</v>
      </c>
    </row>
    <row r="12" spans="1:27" ht="12.75">
      <c r="A12" s="5" t="s">
        <v>38</v>
      </c>
      <c r="B12" s="3"/>
      <c r="C12" s="19">
        <v>2516718</v>
      </c>
      <c r="D12" s="19"/>
      <c r="E12" s="20">
        <v>9186101</v>
      </c>
      <c r="F12" s="21">
        <v>13286101</v>
      </c>
      <c r="G12" s="21"/>
      <c r="H12" s="21"/>
      <c r="I12" s="21"/>
      <c r="J12" s="21"/>
      <c r="K12" s="21"/>
      <c r="L12" s="21"/>
      <c r="M12" s="21">
        <v>1563</v>
      </c>
      <c r="N12" s="21">
        <v>1563</v>
      </c>
      <c r="O12" s="21"/>
      <c r="P12" s="21"/>
      <c r="Q12" s="21"/>
      <c r="R12" s="21"/>
      <c r="S12" s="21"/>
      <c r="T12" s="21"/>
      <c r="U12" s="21"/>
      <c r="V12" s="21"/>
      <c r="W12" s="21">
        <v>1563</v>
      </c>
      <c r="X12" s="21"/>
      <c r="Y12" s="21">
        <v>1563</v>
      </c>
      <c r="Z12" s="6"/>
      <c r="AA12" s="28">
        <v>13286101</v>
      </c>
    </row>
    <row r="13" spans="1:27" ht="12.75">
      <c r="A13" s="5" t="s">
        <v>39</v>
      </c>
      <c r="B13" s="3"/>
      <c r="C13" s="19">
        <v>34180063</v>
      </c>
      <c r="D13" s="19"/>
      <c r="E13" s="20">
        <v>35467297</v>
      </c>
      <c r="F13" s="21">
        <v>37676923</v>
      </c>
      <c r="G13" s="21"/>
      <c r="H13" s="21"/>
      <c r="I13" s="21"/>
      <c r="J13" s="21"/>
      <c r="K13" s="21"/>
      <c r="L13" s="21"/>
      <c r="M13" s="21">
        <v>2031773</v>
      </c>
      <c r="N13" s="21">
        <v>2031773</v>
      </c>
      <c r="O13" s="21"/>
      <c r="P13" s="21"/>
      <c r="Q13" s="21"/>
      <c r="R13" s="21"/>
      <c r="S13" s="21"/>
      <c r="T13" s="21"/>
      <c r="U13" s="21"/>
      <c r="V13" s="21"/>
      <c r="W13" s="21">
        <v>2031773</v>
      </c>
      <c r="X13" s="21"/>
      <c r="Y13" s="21">
        <v>2031773</v>
      </c>
      <c r="Z13" s="6"/>
      <c r="AA13" s="28">
        <v>37676923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12022788</v>
      </c>
      <c r="D15" s="16">
        <f>SUM(D16:D18)</f>
        <v>0</v>
      </c>
      <c r="E15" s="17">
        <f t="shared" si="2"/>
        <v>18821000</v>
      </c>
      <c r="F15" s="18">
        <f t="shared" si="2"/>
        <v>20585642</v>
      </c>
      <c r="G15" s="18">
        <f t="shared" si="2"/>
        <v>0</v>
      </c>
      <c r="H15" s="18">
        <f t="shared" si="2"/>
        <v>0</v>
      </c>
      <c r="I15" s="18">
        <f t="shared" si="2"/>
        <v>326189</v>
      </c>
      <c r="J15" s="18">
        <f t="shared" si="2"/>
        <v>326189</v>
      </c>
      <c r="K15" s="18">
        <f t="shared" si="2"/>
        <v>356545</v>
      </c>
      <c r="L15" s="18">
        <f t="shared" si="2"/>
        <v>1055204</v>
      </c>
      <c r="M15" s="18">
        <f t="shared" si="2"/>
        <v>2802451</v>
      </c>
      <c r="N15" s="18">
        <f t="shared" si="2"/>
        <v>4214200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4540389</v>
      </c>
      <c r="X15" s="18">
        <f t="shared" si="2"/>
        <v>0</v>
      </c>
      <c r="Y15" s="18">
        <f t="shared" si="2"/>
        <v>4540389</v>
      </c>
      <c r="Z15" s="4">
        <f>+IF(X15&lt;&gt;0,+(Y15/X15)*100,0)</f>
        <v>0</v>
      </c>
      <c r="AA15" s="30">
        <f>SUM(AA16:AA18)</f>
        <v>20585642</v>
      </c>
    </row>
    <row r="16" spans="1:27" ht="12.75">
      <c r="A16" s="5" t="s">
        <v>42</v>
      </c>
      <c r="B16" s="3"/>
      <c r="C16" s="19"/>
      <c r="D16" s="19"/>
      <c r="E16" s="20">
        <v>5725000</v>
      </c>
      <c r="F16" s="21">
        <v>5725000</v>
      </c>
      <c r="G16" s="21"/>
      <c r="H16" s="21"/>
      <c r="I16" s="21"/>
      <c r="J16" s="21"/>
      <c r="K16" s="21"/>
      <c r="L16" s="21">
        <v>332370</v>
      </c>
      <c r="M16" s="21">
        <v>20428</v>
      </c>
      <c r="N16" s="21">
        <v>352798</v>
      </c>
      <c r="O16" s="21"/>
      <c r="P16" s="21"/>
      <c r="Q16" s="21"/>
      <c r="R16" s="21"/>
      <c r="S16" s="21"/>
      <c r="T16" s="21"/>
      <c r="U16" s="21"/>
      <c r="V16" s="21"/>
      <c r="W16" s="21">
        <v>352798</v>
      </c>
      <c r="X16" s="21"/>
      <c r="Y16" s="21">
        <v>352798</v>
      </c>
      <c r="Z16" s="6"/>
      <c r="AA16" s="28">
        <v>5725000</v>
      </c>
    </row>
    <row r="17" spans="1:27" ht="12.75">
      <c r="A17" s="5" t="s">
        <v>43</v>
      </c>
      <c r="B17" s="3"/>
      <c r="C17" s="19">
        <v>12022788</v>
      </c>
      <c r="D17" s="19"/>
      <c r="E17" s="20">
        <v>13096000</v>
      </c>
      <c r="F17" s="21">
        <v>14860642</v>
      </c>
      <c r="G17" s="21"/>
      <c r="H17" s="21"/>
      <c r="I17" s="21">
        <v>326189</v>
      </c>
      <c r="J17" s="21">
        <v>326189</v>
      </c>
      <c r="K17" s="21">
        <v>356545</v>
      </c>
      <c r="L17" s="21">
        <v>722834</v>
      </c>
      <c r="M17" s="21">
        <v>2782023</v>
      </c>
      <c r="N17" s="21">
        <v>3861402</v>
      </c>
      <c r="O17" s="21"/>
      <c r="P17" s="21"/>
      <c r="Q17" s="21"/>
      <c r="R17" s="21"/>
      <c r="S17" s="21"/>
      <c r="T17" s="21"/>
      <c r="U17" s="21"/>
      <c r="V17" s="21"/>
      <c r="W17" s="21">
        <v>4187591</v>
      </c>
      <c r="X17" s="21"/>
      <c r="Y17" s="21">
        <v>4187591</v>
      </c>
      <c r="Z17" s="6"/>
      <c r="AA17" s="28">
        <v>14860642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42785929</v>
      </c>
      <c r="D19" s="16">
        <f>SUM(D20:D23)</f>
        <v>0</v>
      </c>
      <c r="E19" s="17">
        <f t="shared" si="3"/>
        <v>111375066</v>
      </c>
      <c r="F19" s="18">
        <f t="shared" si="3"/>
        <v>117644260</v>
      </c>
      <c r="G19" s="18">
        <f t="shared" si="3"/>
        <v>506133</v>
      </c>
      <c r="H19" s="18">
        <f t="shared" si="3"/>
        <v>1188446</v>
      </c>
      <c r="I19" s="18">
        <f t="shared" si="3"/>
        <v>4477527</v>
      </c>
      <c r="J19" s="18">
        <f t="shared" si="3"/>
        <v>6172106</v>
      </c>
      <c r="K19" s="18">
        <f t="shared" si="3"/>
        <v>2311081</v>
      </c>
      <c r="L19" s="18">
        <f t="shared" si="3"/>
        <v>3865029</v>
      </c>
      <c r="M19" s="18">
        <f t="shared" si="3"/>
        <v>6405035</v>
      </c>
      <c r="N19" s="18">
        <f t="shared" si="3"/>
        <v>12581145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18753251</v>
      </c>
      <c r="X19" s="18">
        <f t="shared" si="3"/>
        <v>0</v>
      </c>
      <c r="Y19" s="18">
        <f t="shared" si="3"/>
        <v>18753251</v>
      </c>
      <c r="Z19" s="4">
        <f>+IF(X19&lt;&gt;0,+(Y19/X19)*100,0)</f>
        <v>0</v>
      </c>
      <c r="AA19" s="30">
        <f>SUM(AA20:AA23)</f>
        <v>117644260</v>
      </c>
    </row>
    <row r="20" spans="1:27" ht="12.75">
      <c r="A20" s="5" t="s">
        <v>46</v>
      </c>
      <c r="B20" s="3"/>
      <c r="C20" s="19">
        <v>16267579</v>
      </c>
      <c r="D20" s="19"/>
      <c r="E20" s="20">
        <v>24772000</v>
      </c>
      <c r="F20" s="21">
        <v>24972000</v>
      </c>
      <c r="G20" s="21">
        <v>506133</v>
      </c>
      <c r="H20" s="21">
        <v>577580</v>
      </c>
      <c r="I20" s="21">
        <v>1215600</v>
      </c>
      <c r="J20" s="21">
        <v>2299313</v>
      </c>
      <c r="K20" s="21">
        <v>829415</v>
      </c>
      <c r="L20" s="21">
        <v>1310478</v>
      </c>
      <c r="M20" s="21">
        <v>607463</v>
      </c>
      <c r="N20" s="21">
        <v>2747356</v>
      </c>
      <c r="O20" s="21"/>
      <c r="P20" s="21"/>
      <c r="Q20" s="21"/>
      <c r="R20" s="21"/>
      <c r="S20" s="21"/>
      <c r="T20" s="21"/>
      <c r="U20" s="21"/>
      <c r="V20" s="21"/>
      <c r="W20" s="21">
        <v>5046669</v>
      </c>
      <c r="X20" s="21"/>
      <c r="Y20" s="21">
        <v>5046669</v>
      </c>
      <c r="Z20" s="6"/>
      <c r="AA20" s="28">
        <v>24972000</v>
      </c>
    </row>
    <row r="21" spans="1:27" ht="12.75">
      <c r="A21" s="5" t="s">
        <v>47</v>
      </c>
      <c r="B21" s="3"/>
      <c r="C21" s="19">
        <v>3256548</v>
      </c>
      <c r="D21" s="19"/>
      <c r="E21" s="20">
        <v>30076505</v>
      </c>
      <c r="F21" s="21">
        <v>31372346</v>
      </c>
      <c r="G21" s="21"/>
      <c r="H21" s="21">
        <v>91969</v>
      </c>
      <c r="I21" s="21">
        <v>126423</v>
      </c>
      <c r="J21" s="21">
        <v>218392</v>
      </c>
      <c r="K21" s="21">
        <v>234034</v>
      </c>
      <c r="L21" s="21">
        <v>730818</v>
      </c>
      <c r="M21" s="21"/>
      <c r="N21" s="21">
        <v>964852</v>
      </c>
      <c r="O21" s="21"/>
      <c r="P21" s="21"/>
      <c r="Q21" s="21"/>
      <c r="R21" s="21"/>
      <c r="S21" s="21"/>
      <c r="T21" s="21"/>
      <c r="U21" s="21"/>
      <c r="V21" s="21"/>
      <c r="W21" s="21">
        <v>1183244</v>
      </c>
      <c r="X21" s="21"/>
      <c r="Y21" s="21">
        <v>1183244</v>
      </c>
      <c r="Z21" s="6"/>
      <c r="AA21" s="28">
        <v>31372346</v>
      </c>
    </row>
    <row r="22" spans="1:27" ht="12.75">
      <c r="A22" s="5" t="s">
        <v>48</v>
      </c>
      <c r="B22" s="3"/>
      <c r="C22" s="22">
        <v>21522713</v>
      </c>
      <c r="D22" s="22"/>
      <c r="E22" s="23">
        <v>54986561</v>
      </c>
      <c r="F22" s="24">
        <v>59759914</v>
      </c>
      <c r="G22" s="24"/>
      <c r="H22" s="24">
        <v>518897</v>
      </c>
      <c r="I22" s="24">
        <v>3135504</v>
      </c>
      <c r="J22" s="24">
        <v>3654401</v>
      </c>
      <c r="K22" s="24">
        <v>1247632</v>
      </c>
      <c r="L22" s="24">
        <v>1823733</v>
      </c>
      <c r="M22" s="24">
        <v>4338042</v>
      </c>
      <c r="N22" s="24">
        <v>7409407</v>
      </c>
      <c r="O22" s="24"/>
      <c r="P22" s="24"/>
      <c r="Q22" s="24"/>
      <c r="R22" s="24"/>
      <c r="S22" s="24"/>
      <c r="T22" s="24"/>
      <c r="U22" s="24"/>
      <c r="V22" s="24"/>
      <c r="W22" s="24">
        <v>11063808</v>
      </c>
      <c r="X22" s="24"/>
      <c r="Y22" s="24">
        <v>11063808</v>
      </c>
      <c r="Z22" s="7"/>
      <c r="AA22" s="29">
        <v>59759914</v>
      </c>
    </row>
    <row r="23" spans="1:27" ht="12.75">
      <c r="A23" s="5" t="s">
        <v>49</v>
      </c>
      <c r="B23" s="3"/>
      <c r="C23" s="19">
        <v>1739089</v>
      </c>
      <c r="D23" s="19"/>
      <c r="E23" s="20">
        <v>1540000</v>
      </c>
      <c r="F23" s="21">
        <v>1540000</v>
      </c>
      <c r="G23" s="21"/>
      <c r="H23" s="21"/>
      <c r="I23" s="21"/>
      <c r="J23" s="21"/>
      <c r="K23" s="21"/>
      <c r="L23" s="21"/>
      <c r="M23" s="21">
        <v>1459530</v>
      </c>
      <c r="N23" s="21">
        <v>1459530</v>
      </c>
      <c r="O23" s="21"/>
      <c r="P23" s="21"/>
      <c r="Q23" s="21"/>
      <c r="R23" s="21"/>
      <c r="S23" s="21"/>
      <c r="T23" s="21"/>
      <c r="U23" s="21"/>
      <c r="V23" s="21"/>
      <c r="W23" s="21">
        <v>1459530</v>
      </c>
      <c r="X23" s="21"/>
      <c r="Y23" s="21">
        <v>1459530</v>
      </c>
      <c r="Z23" s="6"/>
      <c r="AA23" s="28">
        <v>1540000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60447187</v>
      </c>
      <c r="Y24" s="18">
        <v>-60447187</v>
      </c>
      <c r="Z24" s="4">
        <v>-100</v>
      </c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105207402</v>
      </c>
      <c r="D25" s="50">
        <f>+D5+D9+D15+D19+D24</f>
        <v>0</v>
      </c>
      <c r="E25" s="51">
        <f t="shared" si="4"/>
        <v>194237061</v>
      </c>
      <c r="F25" s="52">
        <f t="shared" si="4"/>
        <v>209109898</v>
      </c>
      <c r="G25" s="52">
        <f t="shared" si="4"/>
        <v>531470</v>
      </c>
      <c r="H25" s="52">
        <f t="shared" si="4"/>
        <v>1818242</v>
      </c>
      <c r="I25" s="52">
        <f t="shared" si="4"/>
        <v>5556958</v>
      </c>
      <c r="J25" s="52">
        <f t="shared" si="4"/>
        <v>7906670</v>
      </c>
      <c r="K25" s="52">
        <f t="shared" si="4"/>
        <v>4200058</v>
      </c>
      <c r="L25" s="52">
        <f t="shared" si="4"/>
        <v>9412174</v>
      </c>
      <c r="M25" s="52">
        <f t="shared" si="4"/>
        <v>13352543</v>
      </c>
      <c r="N25" s="52">
        <f t="shared" si="4"/>
        <v>26964775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34871445</v>
      </c>
      <c r="X25" s="52">
        <f t="shared" si="4"/>
        <v>60447187</v>
      </c>
      <c r="Y25" s="52">
        <f t="shared" si="4"/>
        <v>-25575742</v>
      </c>
      <c r="Z25" s="53">
        <f>+IF(X25&lt;&gt;0,+(Y25/X25)*100,0)</f>
        <v>-42.310888677086</v>
      </c>
      <c r="AA25" s="54">
        <f>+AA5+AA9+AA15+AA19+AA24</f>
        <v>209109898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21786158</v>
      </c>
      <c r="D28" s="19"/>
      <c r="E28" s="20">
        <v>25901000</v>
      </c>
      <c r="F28" s="21">
        <v>30444841</v>
      </c>
      <c r="G28" s="21"/>
      <c r="H28" s="21">
        <v>101051</v>
      </c>
      <c r="I28" s="21">
        <v>2942273</v>
      </c>
      <c r="J28" s="21">
        <v>3043324</v>
      </c>
      <c r="K28" s="21">
        <v>636774</v>
      </c>
      <c r="L28" s="21">
        <v>1017781</v>
      </c>
      <c r="M28" s="21">
        <v>5798080</v>
      </c>
      <c r="N28" s="21">
        <v>7452635</v>
      </c>
      <c r="O28" s="21"/>
      <c r="P28" s="21"/>
      <c r="Q28" s="21"/>
      <c r="R28" s="21"/>
      <c r="S28" s="21"/>
      <c r="T28" s="21"/>
      <c r="U28" s="21"/>
      <c r="V28" s="21"/>
      <c r="W28" s="21">
        <v>10495959</v>
      </c>
      <c r="X28" s="21">
        <v>8633664</v>
      </c>
      <c r="Y28" s="21">
        <v>1862295</v>
      </c>
      <c r="Z28" s="6">
        <v>21.57</v>
      </c>
      <c r="AA28" s="19">
        <v>30444841</v>
      </c>
    </row>
    <row r="29" spans="1:27" ht="12.75">
      <c r="A29" s="56" t="s">
        <v>55</v>
      </c>
      <c r="B29" s="3"/>
      <c r="C29" s="19">
        <v>42481073</v>
      </c>
      <c r="D29" s="19"/>
      <c r="E29" s="20">
        <v>36067297</v>
      </c>
      <c r="F29" s="21">
        <v>43396293</v>
      </c>
      <c r="G29" s="21"/>
      <c r="H29" s="21"/>
      <c r="I29" s="21"/>
      <c r="J29" s="21"/>
      <c r="K29" s="21"/>
      <c r="L29" s="21"/>
      <c r="M29" s="21">
        <v>2031773</v>
      </c>
      <c r="N29" s="21">
        <v>2031773</v>
      </c>
      <c r="O29" s="21"/>
      <c r="P29" s="21"/>
      <c r="Q29" s="21"/>
      <c r="R29" s="21"/>
      <c r="S29" s="21"/>
      <c r="T29" s="21"/>
      <c r="U29" s="21"/>
      <c r="V29" s="21"/>
      <c r="W29" s="21">
        <v>2031773</v>
      </c>
      <c r="X29" s="21">
        <v>14426920</v>
      </c>
      <c r="Y29" s="21">
        <v>-12395147</v>
      </c>
      <c r="Z29" s="6">
        <v>-85.92</v>
      </c>
      <c r="AA29" s="28">
        <v>43396293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>
        <v>100000</v>
      </c>
      <c r="F31" s="21">
        <v>100000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100000</v>
      </c>
    </row>
    <row r="32" spans="1:27" ht="12.75">
      <c r="A32" s="58" t="s">
        <v>58</v>
      </c>
      <c r="B32" s="3"/>
      <c r="C32" s="25">
        <f aca="true" t="shared" si="5" ref="C32:Y32">SUM(C28:C31)</f>
        <v>64267231</v>
      </c>
      <c r="D32" s="25">
        <f>SUM(D28:D31)</f>
        <v>0</v>
      </c>
      <c r="E32" s="26">
        <f t="shared" si="5"/>
        <v>62068297</v>
      </c>
      <c r="F32" s="27">
        <f t="shared" si="5"/>
        <v>73941134</v>
      </c>
      <c r="G32" s="27">
        <f t="shared" si="5"/>
        <v>0</v>
      </c>
      <c r="H32" s="27">
        <f t="shared" si="5"/>
        <v>101051</v>
      </c>
      <c r="I32" s="27">
        <f t="shared" si="5"/>
        <v>2942273</v>
      </c>
      <c r="J32" s="27">
        <f t="shared" si="5"/>
        <v>3043324</v>
      </c>
      <c r="K32" s="27">
        <f t="shared" si="5"/>
        <v>636774</v>
      </c>
      <c r="L32" s="27">
        <f t="shared" si="5"/>
        <v>1017781</v>
      </c>
      <c r="M32" s="27">
        <f t="shared" si="5"/>
        <v>7829853</v>
      </c>
      <c r="N32" s="27">
        <f t="shared" si="5"/>
        <v>9484408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12527732</v>
      </c>
      <c r="X32" s="27">
        <f t="shared" si="5"/>
        <v>23060584</v>
      </c>
      <c r="Y32" s="27">
        <f t="shared" si="5"/>
        <v>-10532852</v>
      </c>
      <c r="Z32" s="13">
        <f>+IF(X32&lt;&gt;0,+(Y32/X32)*100,0)</f>
        <v>-45.67469757053854</v>
      </c>
      <c r="AA32" s="31">
        <f>SUM(AA28:AA31)</f>
        <v>73941134</v>
      </c>
    </row>
    <row r="33" spans="1:27" ht="12.75">
      <c r="A33" s="59" t="s">
        <v>59</v>
      </c>
      <c r="B33" s="3" t="s">
        <v>60</v>
      </c>
      <c r="C33" s="19">
        <v>4372435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19199224</v>
      </c>
      <c r="D34" s="19"/>
      <c r="E34" s="20">
        <v>68650066</v>
      </c>
      <c r="F34" s="21">
        <v>68650066</v>
      </c>
      <c r="G34" s="21">
        <v>506133</v>
      </c>
      <c r="H34" s="21">
        <v>964130</v>
      </c>
      <c r="I34" s="21">
        <v>1367031</v>
      </c>
      <c r="J34" s="21">
        <v>2837294</v>
      </c>
      <c r="K34" s="21">
        <v>1046655</v>
      </c>
      <c r="L34" s="21">
        <v>2536209</v>
      </c>
      <c r="M34" s="21">
        <v>568230</v>
      </c>
      <c r="N34" s="21">
        <v>4151094</v>
      </c>
      <c r="O34" s="21"/>
      <c r="P34" s="21"/>
      <c r="Q34" s="21"/>
      <c r="R34" s="21"/>
      <c r="S34" s="21"/>
      <c r="T34" s="21"/>
      <c r="U34" s="21"/>
      <c r="V34" s="21"/>
      <c r="W34" s="21">
        <v>6988388</v>
      </c>
      <c r="X34" s="21">
        <v>27213660</v>
      </c>
      <c r="Y34" s="21">
        <v>-20225272</v>
      </c>
      <c r="Z34" s="6">
        <v>-74.32</v>
      </c>
      <c r="AA34" s="28">
        <v>68650066</v>
      </c>
    </row>
    <row r="35" spans="1:27" ht="12.75">
      <c r="A35" s="59" t="s">
        <v>63</v>
      </c>
      <c r="B35" s="3"/>
      <c r="C35" s="19">
        <v>17368512</v>
      </c>
      <c r="D35" s="19"/>
      <c r="E35" s="20">
        <v>63518698</v>
      </c>
      <c r="F35" s="21">
        <v>66518698</v>
      </c>
      <c r="G35" s="21">
        <v>25337</v>
      </c>
      <c r="H35" s="21">
        <v>753061</v>
      </c>
      <c r="I35" s="21">
        <v>1247654</v>
      </c>
      <c r="J35" s="21">
        <v>2026052</v>
      </c>
      <c r="K35" s="21">
        <v>2516627</v>
      </c>
      <c r="L35" s="21">
        <v>5858183</v>
      </c>
      <c r="M35" s="21">
        <v>4954461</v>
      </c>
      <c r="N35" s="21">
        <v>13329271</v>
      </c>
      <c r="O35" s="21"/>
      <c r="P35" s="21"/>
      <c r="Q35" s="21"/>
      <c r="R35" s="21"/>
      <c r="S35" s="21"/>
      <c r="T35" s="21"/>
      <c r="U35" s="21"/>
      <c r="V35" s="21"/>
      <c r="W35" s="21">
        <v>15355323</v>
      </c>
      <c r="X35" s="21">
        <v>10172943</v>
      </c>
      <c r="Y35" s="21">
        <v>5182380</v>
      </c>
      <c r="Z35" s="6">
        <v>50.94</v>
      </c>
      <c r="AA35" s="28">
        <v>66518698</v>
      </c>
    </row>
    <row r="36" spans="1:27" ht="12.75">
      <c r="A36" s="60" t="s">
        <v>64</v>
      </c>
      <c r="B36" s="10"/>
      <c r="C36" s="61">
        <f aca="true" t="shared" si="6" ref="C36:Y36">SUM(C32:C35)</f>
        <v>105207402</v>
      </c>
      <c r="D36" s="61">
        <f>SUM(D32:D35)</f>
        <v>0</v>
      </c>
      <c r="E36" s="62">
        <f t="shared" si="6"/>
        <v>194237061</v>
      </c>
      <c r="F36" s="63">
        <f t="shared" si="6"/>
        <v>209109898</v>
      </c>
      <c r="G36" s="63">
        <f t="shared" si="6"/>
        <v>531470</v>
      </c>
      <c r="H36" s="63">
        <f t="shared" si="6"/>
        <v>1818242</v>
      </c>
      <c r="I36" s="63">
        <f t="shared" si="6"/>
        <v>5556958</v>
      </c>
      <c r="J36" s="63">
        <f t="shared" si="6"/>
        <v>7906670</v>
      </c>
      <c r="K36" s="63">
        <f t="shared" si="6"/>
        <v>4200056</v>
      </c>
      <c r="L36" s="63">
        <f t="shared" si="6"/>
        <v>9412173</v>
      </c>
      <c r="M36" s="63">
        <f t="shared" si="6"/>
        <v>13352544</v>
      </c>
      <c r="N36" s="63">
        <f t="shared" si="6"/>
        <v>26964773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34871443</v>
      </c>
      <c r="X36" s="63">
        <f t="shared" si="6"/>
        <v>60447187</v>
      </c>
      <c r="Y36" s="63">
        <f t="shared" si="6"/>
        <v>-25575744</v>
      </c>
      <c r="Z36" s="64">
        <f>+IF(X36&lt;&gt;0,+(Y36/X36)*100,0)</f>
        <v>-42.310891985759405</v>
      </c>
      <c r="AA36" s="65">
        <f>SUM(AA32:AA35)</f>
        <v>209109898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3106510</v>
      </c>
      <c r="D5" s="16">
        <f>SUM(D6:D8)</f>
        <v>0</v>
      </c>
      <c r="E5" s="17">
        <f t="shared" si="0"/>
        <v>2861000</v>
      </c>
      <c r="F5" s="18">
        <f t="shared" si="0"/>
        <v>2861000</v>
      </c>
      <c r="G5" s="18">
        <f t="shared" si="0"/>
        <v>0</v>
      </c>
      <c r="H5" s="18">
        <f t="shared" si="0"/>
        <v>112952</v>
      </c>
      <c r="I5" s="18">
        <f t="shared" si="0"/>
        <v>1212</v>
      </c>
      <c r="J5" s="18">
        <f t="shared" si="0"/>
        <v>114164</v>
      </c>
      <c r="K5" s="18">
        <f t="shared" si="0"/>
        <v>8735</v>
      </c>
      <c r="L5" s="18">
        <f t="shared" si="0"/>
        <v>308895</v>
      </c>
      <c r="M5" s="18">
        <f t="shared" si="0"/>
        <v>0</v>
      </c>
      <c r="N5" s="18">
        <f t="shared" si="0"/>
        <v>317630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431794</v>
      </c>
      <c r="X5" s="18">
        <f t="shared" si="0"/>
        <v>894976</v>
      </c>
      <c r="Y5" s="18">
        <f t="shared" si="0"/>
        <v>-463182</v>
      </c>
      <c r="Z5" s="4">
        <f>+IF(X5&lt;&gt;0,+(Y5/X5)*100,0)</f>
        <v>-51.75356657608695</v>
      </c>
      <c r="AA5" s="16">
        <f>SUM(AA6:AA8)</f>
        <v>2861000</v>
      </c>
    </row>
    <row r="6" spans="1:27" ht="12.75">
      <c r="A6" s="5" t="s">
        <v>32</v>
      </c>
      <c r="B6" s="3"/>
      <c r="C6" s="19">
        <v>182296</v>
      </c>
      <c r="D6" s="19"/>
      <c r="E6" s="20">
        <v>46900</v>
      </c>
      <c r="F6" s="21">
        <v>46900</v>
      </c>
      <c r="G6" s="21"/>
      <c r="H6" s="21"/>
      <c r="I6" s="21"/>
      <c r="J6" s="21"/>
      <c r="K6" s="21"/>
      <c r="L6" s="21">
        <v>36106</v>
      </c>
      <c r="M6" s="21"/>
      <c r="N6" s="21">
        <v>36106</v>
      </c>
      <c r="O6" s="21"/>
      <c r="P6" s="21"/>
      <c r="Q6" s="21"/>
      <c r="R6" s="21"/>
      <c r="S6" s="21"/>
      <c r="T6" s="21"/>
      <c r="U6" s="21"/>
      <c r="V6" s="21"/>
      <c r="W6" s="21">
        <v>36106</v>
      </c>
      <c r="X6" s="21">
        <v>14669</v>
      </c>
      <c r="Y6" s="21">
        <v>21437</v>
      </c>
      <c r="Z6" s="6">
        <v>146.14</v>
      </c>
      <c r="AA6" s="28">
        <v>46900</v>
      </c>
    </row>
    <row r="7" spans="1:27" ht="12.75">
      <c r="A7" s="5" t="s">
        <v>33</v>
      </c>
      <c r="B7" s="3"/>
      <c r="C7" s="22">
        <v>1637793</v>
      </c>
      <c r="D7" s="22"/>
      <c r="E7" s="23">
        <v>2812600</v>
      </c>
      <c r="F7" s="24">
        <v>2812600</v>
      </c>
      <c r="G7" s="24"/>
      <c r="H7" s="24"/>
      <c r="I7" s="24">
        <v>1212</v>
      </c>
      <c r="J7" s="24">
        <v>1212</v>
      </c>
      <c r="K7" s="24">
        <v>7500</v>
      </c>
      <c r="L7" s="24">
        <v>270294</v>
      </c>
      <c r="M7" s="24"/>
      <c r="N7" s="24">
        <v>277794</v>
      </c>
      <c r="O7" s="24"/>
      <c r="P7" s="24"/>
      <c r="Q7" s="24"/>
      <c r="R7" s="24"/>
      <c r="S7" s="24"/>
      <c r="T7" s="24"/>
      <c r="U7" s="24"/>
      <c r="V7" s="24"/>
      <c r="W7" s="24">
        <v>279006</v>
      </c>
      <c r="X7" s="24">
        <v>879837</v>
      </c>
      <c r="Y7" s="24">
        <v>-600831</v>
      </c>
      <c r="Z7" s="7">
        <v>-68.29</v>
      </c>
      <c r="AA7" s="29">
        <v>2812600</v>
      </c>
    </row>
    <row r="8" spans="1:27" ht="12.75">
      <c r="A8" s="5" t="s">
        <v>34</v>
      </c>
      <c r="B8" s="3"/>
      <c r="C8" s="19">
        <v>1286421</v>
      </c>
      <c r="D8" s="19"/>
      <c r="E8" s="20">
        <v>1500</v>
      </c>
      <c r="F8" s="21">
        <v>1500</v>
      </c>
      <c r="G8" s="21"/>
      <c r="H8" s="21">
        <v>112952</v>
      </c>
      <c r="I8" s="21"/>
      <c r="J8" s="21">
        <v>112952</v>
      </c>
      <c r="K8" s="21">
        <v>1235</v>
      </c>
      <c r="L8" s="21">
        <v>2495</v>
      </c>
      <c r="M8" s="21"/>
      <c r="N8" s="21">
        <v>3730</v>
      </c>
      <c r="O8" s="21"/>
      <c r="P8" s="21"/>
      <c r="Q8" s="21"/>
      <c r="R8" s="21"/>
      <c r="S8" s="21"/>
      <c r="T8" s="21"/>
      <c r="U8" s="21"/>
      <c r="V8" s="21"/>
      <c r="W8" s="21">
        <v>116682</v>
      </c>
      <c r="X8" s="21">
        <v>470</v>
      </c>
      <c r="Y8" s="21">
        <v>116212</v>
      </c>
      <c r="Z8" s="6">
        <v>24725.96</v>
      </c>
      <c r="AA8" s="28">
        <v>1500</v>
      </c>
    </row>
    <row r="9" spans="1:27" ht="12.75">
      <c r="A9" s="2" t="s">
        <v>35</v>
      </c>
      <c r="B9" s="3"/>
      <c r="C9" s="16">
        <f aca="true" t="shared" si="1" ref="C9:Y9">SUM(C10:C14)</f>
        <v>2231968</v>
      </c>
      <c r="D9" s="16">
        <f>SUM(D10:D14)</f>
        <v>0</v>
      </c>
      <c r="E9" s="17">
        <f t="shared" si="1"/>
        <v>4559265</v>
      </c>
      <c r="F9" s="18">
        <f t="shared" si="1"/>
        <v>4559265</v>
      </c>
      <c r="G9" s="18">
        <f t="shared" si="1"/>
        <v>0</v>
      </c>
      <c r="H9" s="18">
        <f t="shared" si="1"/>
        <v>12401</v>
      </c>
      <c r="I9" s="18">
        <f t="shared" si="1"/>
        <v>315820</v>
      </c>
      <c r="J9" s="18">
        <f t="shared" si="1"/>
        <v>328221</v>
      </c>
      <c r="K9" s="18">
        <f t="shared" si="1"/>
        <v>36882</v>
      </c>
      <c r="L9" s="18">
        <f t="shared" si="1"/>
        <v>400791</v>
      </c>
      <c r="M9" s="18">
        <f t="shared" si="1"/>
        <v>796415</v>
      </c>
      <c r="N9" s="18">
        <f t="shared" si="1"/>
        <v>1234088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1562309</v>
      </c>
      <c r="X9" s="18">
        <f t="shared" si="1"/>
        <v>1426228</v>
      </c>
      <c r="Y9" s="18">
        <f t="shared" si="1"/>
        <v>136081</v>
      </c>
      <c r="Z9" s="4">
        <f>+IF(X9&lt;&gt;0,+(Y9/X9)*100,0)</f>
        <v>9.541321583926273</v>
      </c>
      <c r="AA9" s="30">
        <f>SUM(AA10:AA14)</f>
        <v>4559265</v>
      </c>
    </row>
    <row r="10" spans="1:27" ht="12.75">
      <c r="A10" s="5" t="s">
        <v>36</v>
      </c>
      <c r="B10" s="3"/>
      <c r="C10" s="19">
        <v>484056</v>
      </c>
      <c r="D10" s="19"/>
      <c r="E10" s="20">
        <v>742200</v>
      </c>
      <c r="F10" s="21">
        <v>742200</v>
      </c>
      <c r="G10" s="21"/>
      <c r="H10" s="21"/>
      <c r="I10" s="21"/>
      <c r="J10" s="21"/>
      <c r="K10" s="21">
        <v>950</v>
      </c>
      <c r="L10" s="21">
        <v>17698</v>
      </c>
      <c r="M10" s="21"/>
      <c r="N10" s="21">
        <v>18648</v>
      </c>
      <c r="O10" s="21"/>
      <c r="P10" s="21"/>
      <c r="Q10" s="21"/>
      <c r="R10" s="21"/>
      <c r="S10" s="21"/>
      <c r="T10" s="21"/>
      <c r="U10" s="21"/>
      <c r="V10" s="21"/>
      <c r="W10" s="21">
        <v>18648</v>
      </c>
      <c r="X10" s="21">
        <v>232175</v>
      </c>
      <c r="Y10" s="21">
        <v>-213527</v>
      </c>
      <c r="Z10" s="6">
        <v>-91.97</v>
      </c>
      <c r="AA10" s="28">
        <v>742200</v>
      </c>
    </row>
    <row r="11" spans="1:27" ht="12.75">
      <c r="A11" s="5" t="s">
        <v>37</v>
      </c>
      <c r="B11" s="3"/>
      <c r="C11" s="19">
        <v>1747912</v>
      </c>
      <c r="D11" s="19"/>
      <c r="E11" s="20">
        <v>3812565</v>
      </c>
      <c r="F11" s="21">
        <v>3812565</v>
      </c>
      <c r="G11" s="21"/>
      <c r="H11" s="21">
        <v>12401</v>
      </c>
      <c r="I11" s="21">
        <v>315820</v>
      </c>
      <c r="J11" s="21">
        <v>328221</v>
      </c>
      <c r="K11" s="21">
        <v>35932</v>
      </c>
      <c r="L11" s="21">
        <v>379293</v>
      </c>
      <c r="M11" s="21">
        <v>796415</v>
      </c>
      <c r="N11" s="21">
        <v>1211640</v>
      </c>
      <c r="O11" s="21"/>
      <c r="P11" s="21"/>
      <c r="Q11" s="21"/>
      <c r="R11" s="21"/>
      <c r="S11" s="21"/>
      <c r="T11" s="21"/>
      <c r="U11" s="21"/>
      <c r="V11" s="21"/>
      <c r="W11" s="21">
        <v>1539861</v>
      </c>
      <c r="X11" s="21">
        <v>1192645</v>
      </c>
      <c r="Y11" s="21">
        <v>347216</v>
      </c>
      <c r="Z11" s="6">
        <v>29.11</v>
      </c>
      <c r="AA11" s="28">
        <v>3812565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>
        <v>4500</v>
      </c>
      <c r="F13" s="21">
        <v>4500</v>
      </c>
      <c r="G13" s="21"/>
      <c r="H13" s="21"/>
      <c r="I13" s="21"/>
      <c r="J13" s="21"/>
      <c r="K13" s="21"/>
      <c r="L13" s="21">
        <v>3800</v>
      </c>
      <c r="M13" s="21"/>
      <c r="N13" s="21">
        <v>3800</v>
      </c>
      <c r="O13" s="21"/>
      <c r="P13" s="21"/>
      <c r="Q13" s="21"/>
      <c r="R13" s="21"/>
      <c r="S13" s="21"/>
      <c r="T13" s="21"/>
      <c r="U13" s="21"/>
      <c r="V13" s="21"/>
      <c r="W13" s="21">
        <v>3800</v>
      </c>
      <c r="X13" s="21">
        <v>1408</v>
      </c>
      <c r="Y13" s="21">
        <v>2392</v>
      </c>
      <c r="Z13" s="6">
        <v>169.89</v>
      </c>
      <c r="AA13" s="28">
        <v>4500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15804675</v>
      </c>
      <c r="D15" s="16">
        <f>SUM(D16:D18)</f>
        <v>0</v>
      </c>
      <c r="E15" s="17">
        <f t="shared" si="2"/>
        <v>13185525</v>
      </c>
      <c r="F15" s="18">
        <f t="shared" si="2"/>
        <v>13185525</v>
      </c>
      <c r="G15" s="18">
        <f t="shared" si="2"/>
        <v>0</v>
      </c>
      <c r="H15" s="18">
        <f t="shared" si="2"/>
        <v>7303903</v>
      </c>
      <c r="I15" s="18">
        <f t="shared" si="2"/>
        <v>430385</v>
      </c>
      <c r="J15" s="18">
        <f t="shared" si="2"/>
        <v>7734288</v>
      </c>
      <c r="K15" s="18">
        <f t="shared" si="2"/>
        <v>337625</v>
      </c>
      <c r="L15" s="18">
        <f t="shared" si="2"/>
        <v>173170</v>
      </c>
      <c r="M15" s="18">
        <f t="shared" si="2"/>
        <v>699068</v>
      </c>
      <c r="N15" s="18">
        <f t="shared" si="2"/>
        <v>1209863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8944151</v>
      </c>
      <c r="X15" s="18">
        <f t="shared" si="2"/>
        <v>4124689</v>
      </c>
      <c r="Y15" s="18">
        <f t="shared" si="2"/>
        <v>4819462</v>
      </c>
      <c r="Z15" s="4">
        <f>+IF(X15&lt;&gt;0,+(Y15/X15)*100,0)</f>
        <v>116.8442517726791</v>
      </c>
      <c r="AA15" s="30">
        <f>SUM(AA16:AA18)</f>
        <v>13185525</v>
      </c>
    </row>
    <row r="16" spans="1:27" ht="12.75">
      <c r="A16" s="5" t="s">
        <v>42</v>
      </c>
      <c r="B16" s="3"/>
      <c r="C16" s="19">
        <v>18612</v>
      </c>
      <c r="D16" s="19"/>
      <c r="E16" s="20">
        <v>46900</v>
      </c>
      <c r="F16" s="21">
        <v>46900</v>
      </c>
      <c r="G16" s="21"/>
      <c r="H16" s="21"/>
      <c r="I16" s="21">
        <v>990</v>
      </c>
      <c r="J16" s="21">
        <v>990</v>
      </c>
      <c r="K16" s="21"/>
      <c r="L16" s="21">
        <v>6050</v>
      </c>
      <c r="M16" s="21">
        <v>577</v>
      </c>
      <c r="N16" s="21">
        <v>6627</v>
      </c>
      <c r="O16" s="21"/>
      <c r="P16" s="21"/>
      <c r="Q16" s="21"/>
      <c r="R16" s="21"/>
      <c r="S16" s="21"/>
      <c r="T16" s="21"/>
      <c r="U16" s="21"/>
      <c r="V16" s="21"/>
      <c r="W16" s="21">
        <v>7617</v>
      </c>
      <c r="X16" s="21">
        <v>14669</v>
      </c>
      <c r="Y16" s="21">
        <v>-7052</v>
      </c>
      <c r="Z16" s="6">
        <v>-48.07</v>
      </c>
      <c r="AA16" s="28">
        <v>46900</v>
      </c>
    </row>
    <row r="17" spans="1:27" ht="12.75">
      <c r="A17" s="5" t="s">
        <v>43</v>
      </c>
      <c r="B17" s="3"/>
      <c r="C17" s="19">
        <v>15786063</v>
      </c>
      <c r="D17" s="19"/>
      <c r="E17" s="20">
        <v>13138625</v>
      </c>
      <c r="F17" s="21">
        <v>13138625</v>
      </c>
      <c r="G17" s="21"/>
      <c r="H17" s="21">
        <v>7303903</v>
      </c>
      <c r="I17" s="21">
        <v>429395</v>
      </c>
      <c r="J17" s="21">
        <v>7733298</v>
      </c>
      <c r="K17" s="21">
        <v>337625</v>
      </c>
      <c r="L17" s="21">
        <v>167120</v>
      </c>
      <c r="M17" s="21">
        <v>698491</v>
      </c>
      <c r="N17" s="21">
        <v>1203236</v>
      </c>
      <c r="O17" s="21"/>
      <c r="P17" s="21"/>
      <c r="Q17" s="21"/>
      <c r="R17" s="21"/>
      <c r="S17" s="21"/>
      <c r="T17" s="21"/>
      <c r="U17" s="21"/>
      <c r="V17" s="21"/>
      <c r="W17" s="21">
        <v>8936534</v>
      </c>
      <c r="X17" s="21">
        <v>4110020</v>
      </c>
      <c r="Y17" s="21">
        <v>4826514</v>
      </c>
      <c r="Z17" s="6">
        <v>117.43</v>
      </c>
      <c r="AA17" s="28">
        <v>13138625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10889577</v>
      </c>
      <c r="D19" s="16">
        <f>SUM(D20:D23)</f>
        <v>0</v>
      </c>
      <c r="E19" s="17">
        <f t="shared" si="3"/>
        <v>10339977</v>
      </c>
      <c r="F19" s="18">
        <f t="shared" si="3"/>
        <v>10339977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9235</v>
      </c>
      <c r="L19" s="18">
        <f t="shared" si="3"/>
        <v>395499</v>
      </c>
      <c r="M19" s="18">
        <f t="shared" si="3"/>
        <v>351390</v>
      </c>
      <c r="N19" s="18">
        <f t="shared" si="3"/>
        <v>756124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756124</v>
      </c>
      <c r="X19" s="18">
        <f t="shared" si="3"/>
        <v>3234548</v>
      </c>
      <c r="Y19" s="18">
        <f t="shared" si="3"/>
        <v>-2478424</v>
      </c>
      <c r="Z19" s="4">
        <f>+IF(X19&lt;&gt;0,+(Y19/X19)*100,0)</f>
        <v>-76.62350350033451</v>
      </c>
      <c r="AA19" s="30">
        <f>SUM(AA20:AA23)</f>
        <v>10339977</v>
      </c>
    </row>
    <row r="20" spans="1:27" ht="12.75">
      <c r="A20" s="5" t="s">
        <v>46</v>
      </c>
      <c r="B20" s="3"/>
      <c r="C20" s="19">
        <v>3262393</v>
      </c>
      <c r="D20" s="19"/>
      <c r="E20" s="20">
        <v>4923500</v>
      </c>
      <c r="F20" s="21">
        <v>4923500</v>
      </c>
      <c r="G20" s="21"/>
      <c r="H20" s="21"/>
      <c r="I20" s="21"/>
      <c r="J20" s="21"/>
      <c r="K20" s="21">
        <v>9235</v>
      </c>
      <c r="L20" s="21">
        <v>395499</v>
      </c>
      <c r="M20" s="21">
        <v>351390</v>
      </c>
      <c r="N20" s="21">
        <v>756124</v>
      </c>
      <c r="O20" s="21"/>
      <c r="P20" s="21"/>
      <c r="Q20" s="21"/>
      <c r="R20" s="21"/>
      <c r="S20" s="21"/>
      <c r="T20" s="21"/>
      <c r="U20" s="21"/>
      <c r="V20" s="21"/>
      <c r="W20" s="21">
        <v>756124</v>
      </c>
      <c r="X20" s="21">
        <v>1540168</v>
      </c>
      <c r="Y20" s="21">
        <v>-784044</v>
      </c>
      <c r="Z20" s="6">
        <v>-50.91</v>
      </c>
      <c r="AA20" s="28">
        <v>4923500</v>
      </c>
    </row>
    <row r="21" spans="1:27" ht="12.75">
      <c r="A21" s="5" t="s">
        <v>47</v>
      </c>
      <c r="B21" s="3"/>
      <c r="C21" s="19">
        <v>2858595</v>
      </c>
      <c r="D21" s="19"/>
      <c r="E21" s="20">
        <v>2070000</v>
      </c>
      <c r="F21" s="21">
        <v>2070000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647536</v>
      </c>
      <c r="Y21" s="21">
        <v>-647536</v>
      </c>
      <c r="Z21" s="6">
        <v>-100</v>
      </c>
      <c r="AA21" s="28">
        <v>2070000</v>
      </c>
    </row>
    <row r="22" spans="1:27" ht="12.75">
      <c r="A22" s="5" t="s">
        <v>48</v>
      </c>
      <c r="B22" s="3"/>
      <c r="C22" s="22">
        <v>2516925</v>
      </c>
      <c r="D22" s="22"/>
      <c r="E22" s="23">
        <v>331477</v>
      </c>
      <c r="F22" s="24">
        <v>331477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103693</v>
      </c>
      <c r="Y22" s="24">
        <v>-103693</v>
      </c>
      <c r="Z22" s="7">
        <v>-100</v>
      </c>
      <c r="AA22" s="29">
        <v>331477</v>
      </c>
    </row>
    <row r="23" spans="1:27" ht="12.75">
      <c r="A23" s="5" t="s">
        <v>49</v>
      </c>
      <c r="B23" s="3"/>
      <c r="C23" s="19">
        <v>2251664</v>
      </c>
      <c r="D23" s="19"/>
      <c r="E23" s="20">
        <v>3015000</v>
      </c>
      <c r="F23" s="21">
        <v>3015000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943151</v>
      </c>
      <c r="Y23" s="21">
        <v>-943151</v>
      </c>
      <c r="Z23" s="6">
        <v>-100</v>
      </c>
      <c r="AA23" s="28">
        <v>3015000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32032730</v>
      </c>
      <c r="D25" s="50">
        <f>+D5+D9+D15+D19+D24</f>
        <v>0</v>
      </c>
      <c r="E25" s="51">
        <f t="shared" si="4"/>
        <v>30945767</v>
      </c>
      <c r="F25" s="52">
        <f t="shared" si="4"/>
        <v>30945767</v>
      </c>
      <c r="G25" s="52">
        <f t="shared" si="4"/>
        <v>0</v>
      </c>
      <c r="H25" s="52">
        <f t="shared" si="4"/>
        <v>7429256</v>
      </c>
      <c r="I25" s="52">
        <f t="shared" si="4"/>
        <v>747417</v>
      </c>
      <c r="J25" s="52">
        <f t="shared" si="4"/>
        <v>8176673</v>
      </c>
      <c r="K25" s="52">
        <f t="shared" si="4"/>
        <v>392477</v>
      </c>
      <c r="L25" s="52">
        <f t="shared" si="4"/>
        <v>1278355</v>
      </c>
      <c r="M25" s="52">
        <f t="shared" si="4"/>
        <v>1846873</v>
      </c>
      <c r="N25" s="52">
        <f t="shared" si="4"/>
        <v>3517705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11694378</v>
      </c>
      <c r="X25" s="52">
        <f t="shared" si="4"/>
        <v>9680441</v>
      </c>
      <c r="Y25" s="52">
        <f t="shared" si="4"/>
        <v>2013937</v>
      </c>
      <c r="Z25" s="53">
        <f>+IF(X25&lt;&gt;0,+(Y25/X25)*100,0)</f>
        <v>20.804186503486775</v>
      </c>
      <c r="AA25" s="54">
        <f>+AA5+AA9+AA15+AA19+AA24</f>
        <v>30945767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11883649</v>
      </c>
      <c r="D28" s="19"/>
      <c r="E28" s="20">
        <v>11331667</v>
      </c>
      <c r="F28" s="21">
        <v>11331667</v>
      </c>
      <c r="G28" s="21"/>
      <c r="H28" s="21">
        <v>7199634</v>
      </c>
      <c r="I28" s="21">
        <v>1216</v>
      </c>
      <c r="J28" s="21">
        <v>7200850</v>
      </c>
      <c r="K28" s="21"/>
      <c r="L28" s="21">
        <v>271282</v>
      </c>
      <c r="M28" s="21">
        <v>240821</v>
      </c>
      <c r="N28" s="21">
        <v>512103</v>
      </c>
      <c r="O28" s="21"/>
      <c r="P28" s="21"/>
      <c r="Q28" s="21"/>
      <c r="R28" s="21"/>
      <c r="S28" s="21"/>
      <c r="T28" s="21"/>
      <c r="U28" s="21"/>
      <c r="V28" s="21"/>
      <c r="W28" s="21">
        <v>7712953</v>
      </c>
      <c r="X28" s="21">
        <v>3544769</v>
      </c>
      <c r="Y28" s="21">
        <v>4168184</v>
      </c>
      <c r="Z28" s="6">
        <v>117.59</v>
      </c>
      <c r="AA28" s="19">
        <v>11331667</v>
      </c>
    </row>
    <row r="29" spans="1:27" ht="12.75">
      <c r="A29" s="56" t="s">
        <v>55</v>
      </c>
      <c r="B29" s="3"/>
      <c r="C29" s="19">
        <v>572933</v>
      </c>
      <c r="D29" s="19"/>
      <c r="E29" s="20">
        <v>949200</v>
      </c>
      <c r="F29" s="21">
        <v>949200</v>
      </c>
      <c r="G29" s="21"/>
      <c r="H29" s="21"/>
      <c r="I29" s="21">
        <v>303756</v>
      </c>
      <c r="J29" s="21">
        <v>303756</v>
      </c>
      <c r="K29" s="21">
        <v>950</v>
      </c>
      <c r="L29" s="21"/>
      <c r="M29" s="21"/>
      <c r="N29" s="21">
        <v>950</v>
      </c>
      <c r="O29" s="21"/>
      <c r="P29" s="21"/>
      <c r="Q29" s="21"/>
      <c r="R29" s="21"/>
      <c r="S29" s="21"/>
      <c r="T29" s="21"/>
      <c r="U29" s="21"/>
      <c r="V29" s="21"/>
      <c r="W29" s="21">
        <v>304706</v>
      </c>
      <c r="X29" s="21">
        <v>296929</v>
      </c>
      <c r="Y29" s="21">
        <v>7777</v>
      </c>
      <c r="Z29" s="6">
        <v>2.62</v>
      </c>
      <c r="AA29" s="28">
        <v>949200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12456582</v>
      </c>
      <c r="D32" s="25">
        <f>SUM(D28:D31)</f>
        <v>0</v>
      </c>
      <c r="E32" s="26">
        <f t="shared" si="5"/>
        <v>12280867</v>
      </c>
      <c r="F32" s="27">
        <f t="shared" si="5"/>
        <v>12280867</v>
      </c>
      <c r="G32" s="27">
        <f t="shared" si="5"/>
        <v>0</v>
      </c>
      <c r="H32" s="27">
        <f t="shared" si="5"/>
        <v>7199634</v>
      </c>
      <c r="I32" s="27">
        <f t="shared" si="5"/>
        <v>304972</v>
      </c>
      <c r="J32" s="27">
        <f t="shared" si="5"/>
        <v>7504606</v>
      </c>
      <c r="K32" s="27">
        <f t="shared" si="5"/>
        <v>950</v>
      </c>
      <c r="L32" s="27">
        <f t="shared" si="5"/>
        <v>271282</v>
      </c>
      <c r="M32" s="27">
        <f t="shared" si="5"/>
        <v>240821</v>
      </c>
      <c r="N32" s="27">
        <f t="shared" si="5"/>
        <v>513053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8017659</v>
      </c>
      <c r="X32" s="27">
        <f t="shared" si="5"/>
        <v>3841698</v>
      </c>
      <c r="Y32" s="27">
        <f t="shared" si="5"/>
        <v>4175961</v>
      </c>
      <c r="Z32" s="13">
        <f>+IF(X32&lt;&gt;0,+(Y32/X32)*100,0)</f>
        <v>108.70091818773886</v>
      </c>
      <c r="AA32" s="31">
        <f>SUM(AA28:AA31)</f>
        <v>12280867</v>
      </c>
    </row>
    <row r="33" spans="1:27" ht="12.75">
      <c r="A33" s="59" t="s">
        <v>59</v>
      </c>
      <c r="B33" s="3" t="s">
        <v>60</v>
      </c>
      <c r="C33" s="19">
        <v>7702925</v>
      </c>
      <c r="D33" s="19"/>
      <c r="E33" s="20">
        <v>130000</v>
      </c>
      <c r="F33" s="21">
        <v>130000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40667</v>
      </c>
      <c r="Y33" s="21">
        <v>-40667</v>
      </c>
      <c r="Z33" s="6">
        <v>-100</v>
      </c>
      <c r="AA33" s="28">
        <v>130000</v>
      </c>
    </row>
    <row r="34" spans="1:27" ht="12.75">
      <c r="A34" s="59" t="s">
        <v>61</v>
      </c>
      <c r="B34" s="3" t="s">
        <v>62</v>
      </c>
      <c r="C34" s="19">
        <v>4483620</v>
      </c>
      <c r="D34" s="19"/>
      <c r="E34" s="20">
        <v>7621500</v>
      </c>
      <c r="F34" s="21">
        <v>7621500</v>
      </c>
      <c r="G34" s="21"/>
      <c r="H34" s="21"/>
      <c r="I34" s="21"/>
      <c r="J34" s="21"/>
      <c r="K34" s="21"/>
      <c r="L34" s="21">
        <v>386734</v>
      </c>
      <c r="M34" s="21">
        <v>103155</v>
      </c>
      <c r="N34" s="21">
        <v>489889</v>
      </c>
      <c r="O34" s="21"/>
      <c r="P34" s="21"/>
      <c r="Q34" s="21"/>
      <c r="R34" s="21"/>
      <c r="S34" s="21"/>
      <c r="T34" s="21"/>
      <c r="U34" s="21"/>
      <c r="V34" s="21"/>
      <c r="W34" s="21">
        <v>489889</v>
      </c>
      <c r="X34" s="21">
        <v>2384156</v>
      </c>
      <c r="Y34" s="21">
        <v>-1894267</v>
      </c>
      <c r="Z34" s="6">
        <v>-79.45</v>
      </c>
      <c r="AA34" s="28">
        <v>7621500</v>
      </c>
    </row>
    <row r="35" spans="1:27" ht="12.75">
      <c r="A35" s="59" t="s">
        <v>63</v>
      </c>
      <c r="B35" s="3"/>
      <c r="C35" s="19">
        <v>7389603</v>
      </c>
      <c r="D35" s="19"/>
      <c r="E35" s="20">
        <v>10913400</v>
      </c>
      <c r="F35" s="21">
        <v>10913400</v>
      </c>
      <c r="G35" s="21"/>
      <c r="H35" s="21">
        <v>229622</v>
      </c>
      <c r="I35" s="21">
        <v>442445</v>
      </c>
      <c r="J35" s="21">
        <v>672067</v>
      </c>
      <c r="K35" s="21">
        <v>391528</v>
      </c>
      <c r="L35" s="21">
        <v>620339</v>
      </c>
      <c r="M35" s="21">
        <v>1502898</v>
      </c>
      <c r="N35" s="21">
        <v>2514765</v>
      </c>
      <c r="O35" s="21"/>
      <c r="P35" s="21"/>
      <c r="Q35" s="21"/>
      <c r="R35" s="21"/>
      <c r="S35" s="21"/>
      <c r="T35" s="21"/>
      <c r="U35" s="21"/>
      <c r="V35" s="21"/>
      <c r="W35" s="21">
        <v>3186832</v>
      </c>
      <c r="X35" s="21">
        <v>3413926</v>
      </c>
      <c r="Y35" s="21">
        <v>-227094</v>
      </c>
      <c r="Z35" s="6">
        <v>-6.65</v>
      </c>
      <c r="AA35" s="28">
        <v>10913400</v>
      </c>
    </row>
    <row r="36" spans="1:27" ht="12.75">
      <c r="A36" s="60" t="s">
        <v>64</v>
      </c>
      <c r="B36" s="10"/>
      <c r="C36" s="61">
        <f aca="true" t="shared" si="6" ref="C36:Y36">SUM(C32:C35)</f>
        <v>32032730</v>
      </c>
      <c r="D36" s="61">
        <f>SUM(D32:D35)</f>
        <v>0</v>
      </c>
      <c r="E36" s="62">
        <f t="shared" si="6"/>
        <v>30945767</v>
      </c>
      <c r="F36" s="63">
        <f t="shared" si="6"/>
        <v>30945767</v>
      </c>
      <c r="G36" s="63">
        <f t="shared" si="6"/>
        <v>0</v>
      </c>
      <c r="H36" s="63">
        <f t="shared" si="6"/>
        <v>7429256</v>
      </c>
      <c r="I36" s="63">
        <f t="shared" si="6"/>
        <v>747417</v>
      </c>
      <c r="J36" s="63">
        <f t="shared" si="6"/>
        <v>8176673</v>
      </c>
      <c r="K36" s="63">
        <f t="shared" si="6"/>
        <v>392478</v>
      </c>
      <c r="L36" s="63">
        <f t="shared" si="6"/>
        <v>1278355</v>
      </c>
      <c r="M36" s="63">
        <f t="shared" si="6"/>
        <v>1846874</v>
      </c>
      <c r="N36" s="63">
        <f t="shared" si="6"/>
        <v>3517707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11694380</v>
      </c>
      <c r="X36" s="63">
        <f t="shared" si="6"/>
        <v>9680447</v>
      </c>
      <c r="Y36" s="63">
        <f t="shared" si="6"/>
        <v>2013933</v>
      </c>
      <c r="Z36" s="64">
        <f>+IF(X36&lt;&gt;0,+(Y36/X36)*100,0)</f>
        <v>20.804132288519323</v>
      </c>
      <c r="AA36" s="65">
        <f>SUM(AA32:AA35)</f>
        <v>30945767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2523609</v>
      </c>
      <c r="D5" s="16">
        <f>SUM(D6:D8)</f>
        <v>0</v>
      </c>
      <c r="E5" s="17">
        <f t="shared" si="0"/>
        <v>1295546</v>
      </c>
      <c r="F5" s="18">
        <f t="shared" si="0"/>
        <v>1091200</v>
      </c>
      <c r="G5" s="18">
        <f t="shared" si="0"/>
        <v>0</v>
      </c>
      <c r="H5" s="18">
        <f t="shared" si="0"/>
        <v>0</v>
      </c>
      <c r="I5" s="18">
        <f t="shared" si="0"/>
        <v>21891</v>
      </c>
      <c r="J5" s="18">
        <f t="shared" si="0"/>
        <v>21891</v>
      </c>
      <c r="K5" s="18">
        <f t="shared" si="0"/>
        <v>16272</v>
      </c>
      <c r="L5" s="18">
        <f t="shared" si="0"/>
        <v>156792</v>
      </c>
      <c r="M5" s="18">
        <f t="shared" si="0"/>
        <v>350401</v>
      </c>
      <c r="N5" s="18">
        <f t="shared" si="0"/>
        <v>523465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545356</v>
      </c>
      <c r="X5" s="18">
        <f t="shared" si="0"/>
        <v>647772</v>
      </c>
      <c r="Y5" s="18">
        <f t="shared" si="0"/>
        <v>-102416</v>
      </c>
      <c r="Z5" s="4">
        <f>+IF(X5&lt;&gt;0,+(Y5/X5)*100,0)</f>
        <v>-15.81050122573992</v>
      </c>
      <c r="AA5" s="16">
        <f>SUM(AA6:AA8)</f>
        <v>1091200</v>
      </c>
    </row>
    <row r="6" spans="1:27" ht="12.75">
      <c r="A6" s="5" t="s">
        <v>32</v>
      </c>
      <c r="B6" s="3"/>
      <c r="C6" s="19"/>
      <c r="D6" s="19"/>
      <c r="E6" s="20">
        <v>19755</v>
      </c>
      <c r="F6" s="21">
        <v>21200</v>
      </c>
      <c r="G6" s="21"/>
      <c r="H6" s="21"/>
      <c r="I6" s="21">
        <v>14800</v>
      </c>
      <c r="J6" s="21">
        <v>14800</v>
      </c>
      <c r="K6" s="21">
        <v>355</v>
      </c>
      <c r="L6" s="21"/>
      <c r="M6" s="21"/>
      <c r="N6" s="21">
        <v>355</v>
      </c>
      <c r="O6" s="21"/>
      <c r="P6" s="21"/>
      <c r="Q6" s="21"/>
      <c r="R6" s="21"/>
      <c r="S6" s="21"/>
      <c r="T6" s="21"/>
      <c r="U6" s="21"/>
      <c r="V6" s="21"/>
      <c r="W6" s="21">
        <v>15155</v>
      </c>
      <c r="X6" s="21">
        <v>9876</v>
      </c>
      <c r="Y6" s="21">
        <v>5279</v>
      </c>
      <c r="Z6" s="6">
        <v>53.45</v>
      </c>
      <c r="AA6" s="28">
        <v>21200</v>
      </c>
    </row>
    <row r="7" spans="1:27" ht="12.75">
      <c r="A7" s="5" t="s">
        <v>33</v>
      </c>
      <c r="B7" s="3"/>
      <c r="C7" s="22">
        <v>2475694</v>
      </c>
      <c r="D7" s="22"/>
      <c r="E7" s="23">
        <v>1275791</v>
      </c>
      <c r="F7" s="24">
        <v>1015000</v>
      </c>
      <c r="G7" s="24"/>
      <c r="H7" s="24"/>
      <c r="I7" s="24">
        <v>6293</v>
      </c>
      <c r="J7" s="24">
        <v>6293</v>
      </c>
      <c r="K7" s="24"/>
      <c r="L7" s="24">
        <v>152975</v>
      </c>
      <c r="M7" s="24">
        <v>330401</v>
      </c>
      <c r="N7" s="24">
        <v>483376</v>
      </c>
      <c r="O7" s="24"/>
      <c r="P7" s="24"/>
      <c r="Q7" s="24"/>
      <c r="R7" s="24"/>
      <c r="S7" s="24"/>
      <c r="T7" s="24"/>
      <c r="U7" s="24"/>
      <c r="V7" s="24"/>
      <c r="W7" s="24">
        <v>489669</v>
      </c>
      <c r="X7" s="24">
        <v>637896</v>
      </c>
      <c r="Y7" s="24">
        <v>-148227</v>
      </c>
      <c r="Z7" s="7">
        <v>-23.24</v>
      </c>
      <c r="AA7" s="29">
        <v>1015000</v>
      </c>
    </row>
    <row r="8" spans="1:27" ht="12.75">
      <c r="A8" s="5" t="s">
        <v>34</v>
      </c>
      <c r="B8" s="3"/>
      <c r="C8" s="19">
        <v>47915</v>
      </c>
      <c r="D8" s="19"/>
      <c r="E8" s="20"/>
      <c r="F8" s="21">
        <v>55000</v>
      </c>
      <c r="G8" s="21"/>
      <c r="H8" s="21"/>
      <c r="I8" s="21">
        <v>798</v>
      </c>
      <c r="J8" s="21">
        <v>798</v>
      </c>
      <c r="K8" s="21">
        <v>15917</v>
      </c>
      <c r="L8" s="21">
        <v>3817</v>
      </c>
      <c r="M8" s="21">
        <v>20000</v>
      </c>
      <c r="N8" s="21">
        <v>39734</v>
      </c>
      <c r="O8" s="21"/>
      <c r="P8" s="21"/>
      <c r="Q8" s="21"/>
      <c r="R8" s="21"/>
      <c r="S8" s="21"/>
      <c r="T8" s="21"/>
      <c r="U8" s="21"/>
      <c r="V8" s="21"/>
      <c r="W8" s="21">
        <v>40532</v>
      </c>
      <c r="X8" s="21"/>
      <c r="Y8" s="21">
        <v>40532</v>
      </c>
      <c r="Z8" s="6"/>
      <c r="AA8" s="28">
        <v>55000</v>
      </c>
    </row>
    <row r="9" spans="1:27" ht="12.75">
      <c r="A9" s="2" t="s">
        <v>35</v>
      </c>
      <c r="B9" s="3"/>
      <c r="C9" s="16">
        <f aca="true" t="shared" si="1" ref="C9:Y9">SUM(C10:C14)</f>
        <v>4363572</v>
      </c>
      <c r="D9" s="16">
        <f>SUM(D10:D14)</f>
        <v>0</v>
      </c>
      <c r="E9" s="17">
        <f t="shared" si="1"/>
        <v>318500</v>
      </c>
      <c r="F9" s="18">
        <f t="shared" si="1"/>
        <v>4764500</v>
      </c>
      <c r="G9" s="18">
        <f t="shared" si="1"/>
        <v>0</v>
      </c>
      <c r="H9" s="18">
        <f t="shared" si="1"/>
        <v>0</v>
      </c>
      <c r="I9" s="18">
        <f t="shared" si="1"/>
        <v>1960</v>
      </c>
      <c r="J9" s="18">
        <f t="shared" si="1"/>
        <v>1960</v>
      </c>
      <c r="K9" s="18">
        <f t="shared" si="1"/>
        <v>2246</v>
      </c>
      <c r="L9" s="18">
        <f t="shared" si="1"/>
        <v>0</v>
      </c>
      <c r="M9" s="18">
        <f t="shared" si="1"/>
        <v>254964</v>
      </c>
      <c r="N9" s="18">
        <f t="shared" si="1"/>
        <v>257210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259170</v>
      </c>
      <c r="X9" s="18">
        <f t="shared" si="1"/>
        <v>159246</v>
      </c>
      <c r="Y9" s="18">
        <f t="shared" si="1"/>
        <v>99924</v>
      </c>
      <c r="Z9" s="4">
        <f>+IF(X9&lt;&gt;0,+(Y9/X9)*100,0)</f>
        <v>62.74820089672583</v>
      </c>
      <c r="AA9" s="30">
        <f>SUM(AA10:AA14)</f>
        <v>4764500</v>
      </c>
    </row>
    <row r="10" spans="1:27" ht="12.75">
      <c r="A10" s="5" t="s">
        <v>36</v>
      </c>
      <c r="B10" s="3"/>
      <c r="C10" s="19">
        <v>656775</v>
      </c>
      <c r="D10" s="19"/>
      <c r="E10" s="20">
        <v>83500</v>
      </c>
      <c r="F10" s="21">
        <v>318500</v>
      </c>
      <c r="G10" s="21"/>
      <c r="H10" s="21"/>
      <c r="I10" s="21">
        <v>1960</v>
      </c>
      <c r="J10" s="21">
        <v>1960</v>
      </c>
      <c r="K10" s="21">
        <v>2246</v>
      </c>
      <c r="L10" s="21"/>
      <c r="M10" s="21">
        <v>42850</v>
      </c>
      <c r="N10" s="21">
        <v>45096</v>
      </c>
      <c r="O10" s="21"/>
      <c r="P10" s="21"/>
      <c r="Q10" s="21"/>
      <c r="R10" s="21"/>
      <c r="S10" s="21"/>
      <c r="T10" s="21"/>
      <c r="U10" s="21"/>
      <c r="V10" s="21"/>
      <c r="W10" s="21">
        <v>47056</v>
      </c>
      <c r="X10" s="21">
        <v>41748</v>
      </c>
      <c r="Y10" s="21">
        <v>5308</v>
      </c>
      <c r="Z10" s="6">
        <v>12.71</v>
      </c>
      <c r="AA10" s="28">
        <v>318500</v>
      </c>
    </row>
    <row r="11" spans="1:27" ht="12.75">
      <c r="A11" s="5" t="s">
        <v>37</v>
      </c>
      <c r="B11" s="3"/>
      <c r="C11" s="19">
        <v>3706797</v>
      </c>
      <c r="D11" s="19"/>
      <c r="E11" s="20">
        <v>235000</v>
      </c>
      <c r="F11" s="21"/>
      <c r="G11" s="21"/>
      <c r="H11" s="21"/>
      <c r="I11" s="21"/>
      <c r="J11" s="21"/>
      <c r="K11" s="21"/>
      <c r="L11" s="21"/>
      <c r="M11" s="21">
        <v>212114</v>
      </c>
      <c r="N11" s="21">
        <v>212114</v>
      </c>
      <c r="O11" s="21"/>
      <c r="P11" s="21"/>
      <c r="Q11" s="21"/>
      <c r="R11" s="21"/>
      <c r="S11" s="21"/>
      <c r="T11" s="21"/>
      <c r="U11" s="21"/>
      <c r="V11" s="21"/>
      <c r="W11" s="21">
        <v>212114</v>
      </c>
      <c r="X11" s="21">
        <v>117498</v>
      </c>
      <c r="Y11" s="21">
        <v>94616</v>
      </c>
      <c r="Z11" s="6">
        <v>80.53</v>
      </c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>
        <v>4446000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4446000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8305685</v>
      </c>
      <c r="D15" s="16">
        <f>SUM(D16:D18)</f>
        <v>0</v>
      </c>
      <c r="E15" s="17">
        <f t="shared" si="2"/>
        <v>4232062</v>
      </c>
      <c r="F15" s="18">
        <f t="shared" si="2"/>
        <v>4436408</v>
      </c>
      <c r="G15" s="18">
        <f t="shared" si="2"/>
        <v>1453904</v>
      </c>
      <c r="H15" s="18">
        <f t="shared" si="2"/>
        <v>1989</v>
      </c>
      <c r="I15" s="18">
        <f t="shared" si="2"/>
        <v>208418</v>
      </c>
      <c r="J15" s="18">
        <f t="shared" si="2"/>
        <v>1664311</v>
      </c>
      <c r="K15" s="18">
        <f t="shared" si="2"/>
        <v>1474939</v>
      </c>
      <c r="L15" s="18">
        <f t="shared" si="2"/>
        <v>11576</v>
      </c>
      <c r="M15" s="18">
        <f t="shared" si="2"/>
        <v>95520</v>
      </c>
      <c r="N15" s="18">
        <f t="shared" si="2"/>
        <v>1582035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3246346</v>
      </c>
      <c r="X15" s="18">
        <f t="shared" si="2"/>
        <v>3878635</v>
      </c>
      <c r="Y15" s="18">
        <f t="shared" si="2"/>
        <v>-632289</v>
      </c>
      <c r="Z15" s="4">
        <f>+IF(X15&lt;&gt;0,+(Y15/X15)*100,0)</f>
        <v>-16.301843303120815</v>
      </c>
      <c r="AA15" s="30">
        <f>SUM(AA16:AA18)</f>
        <v>4436408</v>
      </c>
    </row>
    <row r="16" spans="1:27" ht="12.75">
      <c r="A16" s="5" t="s">
        <v>42</v>
      </c>
      <c r="B16" s="3"/>
      <c r="C16" s="19"/>
      <c r="D16" s="19"/>
      <c r="E16" s="20">
        <v>94745</v>
      </c>
      <c r="F16" s="21">
        <v>93300</v>
      </c>
      <c r="G16" s="21"/>
      <c r="H16" s="21">
        <v>1989</v>
      </c>
      <c r="I16" s="21"/>
      <c r="J16" s="21">
        <v>1989</v>
      </c>
      <c r="K16" s="21">
        <v>7217</v>
      </c>
      <c r="L16" s="21"/>
      <c r="M16" s="21">
        <v>3884</v>
      </c>
      <c r="N16" s="21">
        <v>11101</v>
      </c>
      <c r="O16" s="21"/>
      <c r="P16" s="21"/>
      <c r="Q16" s="21"/>
      <c r="R16" s="21"/>
      <c r="S16" s="21"/>
      <c r="T16" s="21"/>
      <c r="U16" s="21"/>
      <c r="V16" s="21"/>
      <c r="W16" s="21">
        <v>13090</v>
      </c>
      <c r="X16" s="21">
        <v>47370</v>
      </c>
      <c r="Y16" s="21">
        <v>-34280</v>
      </c>
      <c r="Z16" s="6">
        <v>-72.37</v>
      </c>
      <c r="AA16" s="28">
        <v>93300</v>
      </c>
    </row>
    <row r="17" spans="1:27" ht="12.75">
      <c r="A17" s="5" t="s">
        <v>43</v>
      </c>
      <c r="B17" s="3"/>
      <c r="C17" s="19">
        <v>8305685</v>
      </c>
      <c r="D17" s="19"/>
      <c r="E17" s="20">
        <v>4137317</v>
      </c>
      <c r="F17" s="21">
        <v>4343108</v>
      </c>
      <c r="G17" s="21">
        <v>1453904</v>
      </c>
      <c r="H17" s="21"/>
      <c r="I17" s="21">
        <v>208418</v>
      </c>
      <c r="J17" s="21">
        <v>1662322</v>
      </c>
      <c r="K17" s="21">
        <v>1467722</v>
      </c>
      <c r="L17" s="21">
        <v>11576</v>
      </c>
      <c r="M17" s="21">
        <v>91636</v>
      </c>
      <c r="N17" s="21">
        <v>1570934</v>
      </c>
      <c r="O17" s="21"/>
      <c r="P17" s="21"/>
      <c r="Q17" s="21"/>
      <c r="R17" s="21"/>
      <c r="S17" s="21"/>
      <c r="T17" s="21"/>
      <c r="U17" s="21"/>
      <c r="V17" s="21"/>
      <c r="W17" s="21">
        <v>3233256</v>
      </c>
      <c r="X17" s="21">
        <v>3831265</v>
      </c>
      <c r="Y17" s="21">
        <v>-598009</v>
      </c>
      <c r="Z17" s="6">
        <v>-15.61</v>
      </c>
      <c r="AA17" s="28">
        <v>4343108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5670106</v>
      </c>
      <c r="D19" s="16">
        <f>SUM(D20:D23)</f>
        <v>0</v>
      </c>
      <c r="E19" s="17">
        <f t="shared" si="3"/>
        <v>11129283</v>
      </c>
      <c r="F19" s="18">
        <f t="shared" si="3"/>
        <v>11129283</v>
      </c>
      <c r="G19" s="18">
        <f t="shared" si="3"/>
        <v>0</v>
      </c>
      <c r="H19" s="18">
        <f t="shared" si="3"/>
        <v>0</v>
      </c>
      <c r="I19" s="18">
        <f t="shared" si="3"/>
        <v>219530</v>
      </c>
      <c r="J19" s="18">
        <f t="shared" si="3"/>
        <v>219530</v>
      </c>
      <c r="K19" s="18">
        <f t="shared" si="3"/>
        <v>600202</v>
      </c>
      <c r="L19" s="18">
        <f t="shared" si="3"/>
        <v>952324</v>
      </c>
      <c r="M19" s="18">
        <f t="shared" si="3"/>
        <v>794771</v>
      </c>
      <c r="N19" s="18">
        <f t="shared" si="3"/>
        <v>2347297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2566827</v>
      </c>
      <c r="X19" s="18">
        <f t="shared" si="3"/>
        <v>9293196</v>
      </c>
      <c r="Y19" s="18">
        <f t="shared" si="3"/>
        <v>-6726369</v>
      </c>
      <c r="Z19" s="4">
        <f>+IF(X19&lt;&gt;0,+(Y19/X19)*100,0)</f>
        <v>-72.37950216480961</v>
      </c>
      <c r="AA19" s="30">
        <f>SUM(AA20:AA23)</f>
        <v>11129283</v>
      </c>
    </row>
    <row r="20" spans="1:27" ht="12.75">
      <c r="A20" s="5" t="s">
        <v>46</v>
      </c>
      <c r="B20" s="3"/>
      <c r="C20" s="19">
        <v>291419</v>
      </c>
      <c r="D20" s="19"/>
      <c r="E20" s="20">
        <v>2004630</v>
      </c>
      <c r="F20" s="21">
        <v>2004630</v>
      </c>
      <c r="G20" s="21"/>
      <c r="H20" s="21"/>
      <c r="I20" s="21"/>
      <c r="J20" s="21"/>
      <c r="K20" s="21"/>
      <c r="L20" s="21"/>
      <c r="M20" s="21">
        <v>82787</v>
      </c>
      <c r="N20" s="21">
        <v>82787</v>
      </c>
      <c r="O20" s="21"/>
      <c r="P20" s="21"/>
      <c r="Q20" s="21"/>
      <c r="R20" s="21"/>
      <c r="S20" s="21"/>
      <c r="T20" s="21"/>
      <c r="U20" s="21"/>
      <c r="V20" s="21"/>
      <c r="W20" s="21">
        <v>82787</v>
      </c>
      <c r="X20" s="21">
        <v>1002318</v>
      </c>
      <c r="Y20" s="21">
        <v>-919531</v>
      </c>
      <c r="Z20" s="6">
        <v>-91.74</v>
      </c>
      <c r="AA20" s="28">
        <v>2004630</v>
      </c>
    </row>
    <row r="21" spans="1:27" ht="12.75">
      <c r="A21" s="5" t="s">
        <v>47</v>
      </c>
      <c r="B21" s="3"/>
      <c r="C21" s="19">
        <v>4736988</v>
      </c>
      <c r="D21" s="19"/>
      <c r="E21" s="20">
        <v>6458581</v>
      </c>
      <c r="F21" s="21">
        <v>6458581</v>
      </c>
      <c r="G21" s="21"/>
      <c r="H21" s="21"/>
      <c r="I21" s="21">
        <v>208745</v>
      </c>
      <c r="J21" s="21">
        <v>208745</v>
      </c>
      <c r="K21" s="21">
        <v>416729</v>
      </c>
      <c r="L21" s="21">
        <v>667574</v>
      </c>
      <c r="M21" s="21">
        <v>711984</v>
      </c>
      <c r="N21" s="21">
        <v>1796287</v>
      </c>
      <c r="O21" s="21"/>
      <c r="P21" s="21"/>
      <c r="Q21" s="21"/>
      <c r="R21" s="21"/>
      <c r="S21" s="21"/>
      <c r="T21" s="21"/>
      <c r="U21" s="21"/>
      <c r="V21" s="21"/>
      <c r="W21" s="21">
        <v>2005032</v>
      </c>
      <c r="X21" s="21">
        <v>6334806</v>
      </c>
      <c r="Y21" s="21">
        <v>-4329774</v>
      </c>
      <c r="Z21" s="6">
        <v>-68.35</v>
      </c>
      <c r="AA21" s="28">
        <v>6458581</v>
      </c>
    </row>
    <row r="22" spans="1:27" ht="12.75">
      <c r="A22" s="5" t="s">
        <v>48</v>
      </c>
      <c r="B22" s="3"/>
      <c r="C22" s="22">
        <v>636347</v>
      </c>
      <c r="D22" s="22"/>
      <c r="E22" s="23">
        <v>2151072</v>
      </c>
      <c r="F22" s="24">
        <v>2151072</v>
      </c>
      <c r="G22" s="24"/>
      <c r="H22" s="24"/>
      <c r="I22" s="24">
        <v>10785</v>
      </c>
      <c r="J22" s="24">
        <v>10785</v>
      </c>
      <c r="K22" s="24">
        <v>183473</v>
      </c>
      <c r="L22" s="24"/>
      <c r="M22" s="24"/>
      <c r="N22" s="24">
        <v>183473</v>
      </c>
      <c r="O22" s="24"/>
      <c r="P22" s="24"/>
      <c r="Q22" s="24"/>
      <c r="R22" s="24"/>
      <c r="S22" s="24"/>
      <c r="T22" s="24"/>
      <c r="U22" s="24"/>
      <c r="V22" s="24"/>
      <c r="W22" s="24">
        <v>194258</v>
      </c>
      <c r="X22" s="24">
        <v>1698570</v>
      </c>
      <c r="Y22" s="24">
        <v>-1504312</v>
      </c>
      <c r="Z22" s="7">
        <v>-88.56</v>
      </c>
      <c r="AA22" s="29">
        <v>2151072</v>
      </c>
    </row>
    <row r="23" spans="1:27" ht="12.75">
      <c r="A23" s="5" t="s">
        <v>49</v>
      </c>
      <c r="B23" s="3"/>
      <c r="C23" s="19">
        <v>5352</v>
      </c>
      <c r="D23" s="19"/>
      <c r="E23" s="20">
        <v>515000</v>
      </c>
      <c r="F23" s="21">
        <v>515000</v>
      </c>
      <c r="G23" s="21"/>
      <c r="H23" s="21"/>
      <c r="I23" s="21"/>
      <c r="J23" s="21"/>
      <c r="K23" s="21"/>
      <c r="L23" s="21">
        <v>284750</v>
      </c>
      <c r="M23" s="21"/>
      <c r="N23" s="21">
        <v>284750</v>
      </c>
      <c r="O23" s="21"/>
      <c r="P23" s="21"/>
      <c r="Q23" s="21"/>
      <c r="R23" s="21"/>
      <c r="S23" s="21"/>
      <c r="T23" s="21"/>
      <c r="U23" s="21"/>
      <c r="V23" s="21"/>
      <c r="W23" s="21">
        <v>284750</v>
      </c>
      <c r="X23" s="21">
        <v>257502</v>
      </c>
      <c r="Y23" s="21">
        <v>27248</v>
      </c>
      <c r="Z23" s="6">
        <v>10.58</v>
      </c>
      <c r="AA23" s="28">
        <v>515000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20862972</v>
      </c>
      <c r="D25" s="50">
        <f>+D5+D9+D15+D19+D24</f>
        <v>0</v>
      </c>
      <c r="E25" s="51">
        <f t="shared" si="4"/>
        <v>16975391</v>
      </c>
      <c r="F25" s="52">
        <f t="shared" si="4"/>
        <v>21421391</v>
      </c>
      <c r="G25" s="52">
        <f t="shared" si="4"/>
        <v>1453904</v>
      </c>
      <c r="H25" s="52">
        <f t="shared" si="4"/>
        <v>1989</v>
      </c>
      <c r="I25" s="52">
        <f t="shared" si="4"/>
        <v>451799</v>
      </c>
      <c r="J25" s="52">
        <f t="shared" si="4"/>
        <v>1907692</v>
      </c>
      <c r="K25" s="52">
        <f t="shared" si="4"/>
        <v>2093659</v>
      </c>
      <c r="L25" s="52">
        <f t="shared" si="4"/>
        <v>1120692</v>
      </c>
      <c r="M25" s="52">
        <f t="shared" si="4"/>
        <v>1495656</v>
      </c>
      <c r="N25" s="52">
        <f t="shared" si="4"/>
        <v>4710007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6617699</v>
      </c>
      <c r="X25" s="52">
        <f t="shared" si="4"/>
        <v>13978849</v>
      </c>
      <c r="Y25" s="52">
        <f t="shared" si="4"/>
        <v>-7361150</v>
      </c>
      <c r="Z25" s="53">
        <f>+IF(X25&lt;&gt;0,+(Y25/X25)*100,0)</f>
        <v>-52.65919962366</v>
      </c>
      <c r="AA25" s="54">
        <f>+AA5+AA9+AA15+AA19+AA24</f>
        <v>21421391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12653905</v>
      </c>
      <c r="D28" s="19"/>
      <c r="E28" s="20">
        <v>11475391</v>
      </c>
      <c r="F28" s="21">
        <v>11475391</v>
      </c>
      <c r="G28" s="21">
        <v>1453904</v>
      </c>
      <c r="H28" s="21"/>
      <c r="I28" s="21">
        <v>208745</v>
      </c>
      <c r="J28" s="21">
        <v>1662649</v>
      </c>
      <c r="K28" s="21">
        <v>1787850</v>
      </c>
      <c r="L28" s="21">
        <v>657528</v>
      </c>
      <c r="M28" s="21">
        <v>710310</v>
      </c>
      <c r="N28" s="21">
        <v>3155688</v>
      </c>
      <c r="O28" s="21"/>
      <c r="P28" s="21"/>
      <c r="Q28" s="21"/>
      <c r="R28" s="21"/>
      <c r="S28" s="21"/>
      <c r="T28" s="21"/>
      <c r="U28" s="21"/>
      <c r="V28" s="21"/>
      <c r="W28" s="21">
        <v>4818337</v>
      </c>
      <c r="X28" s="21">
        <v>10605829</v>
      </c>
      <c r="Y28" s="21">
        <v>-5787492</v>
      </c>
      <c r="Z28" s="6">
        <v>-54.57</v>
      </c>
      <c r="AA28" s="19">
        <v>11475391</v>
      </c>
    </row>
    <row r="29" spans="1:27" ht="12.75">
      <c r="A29" s="56" t="s">
        <v>55</v>
      </c>
      <c r="B29" s="3"/>
      <c r="C29" s="19">
        <v>4363572</v>
      </c>
      <c r="D29" s="19"/>
      <c r="E29" s="20"/>
      <c r="F29" s="21">
        <v>4446000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4446000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17017477</v>
      </c>
      <c r="D32" s="25">
        <f>SUM(D28:D31)</f>
        <v>0</v>
      </c>
      <c r="E32" s="26">
        <f t="shared" si="5"/>
        <v>11475391</v>
      </c>
      <c r="F32" s="27">
        <f t="shared" si="5"/>
        <v>15921391</v>
      </c>
      <c r="G32" s="27">
        <f t="shared" si="5"/>
        <v>1453904</v>
      </c>
      <c r="H32" s="27">
        <f t="shared" si="5"/>
        <v>0</v>
      </c>
      <c r="I32" s="27">
        <f t="shared" si="5"/>
        <v>208745</v>
      </c>
      <c r="J32" s="27">
        <f t="shared" si="5"/>
        <v>1662649</v>
      </c>
      <c r="K32" s="27">
        <f t="shared" si="5"/>
        <v>1787850</v>
      </c>
      <c r="L32" s="27">
        <f t="shared" si="5"/>
        <v>657528</v>
      </c>
      <c r="M32" s="27">
        <f t="shared" si="5"/>
        <v>710310</v>
      </c>
      <c r="N32" s="27">
        <f t="shared" si="5"/>
        <v>3155688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4818337</v>
      </c>
      <c r="X32" s="27">
        <f t="shared" si="5"/>
        <v>10605829</v>
      </c>
      <c r="Y32" s="27">
        <f t="shared" si="5"/>
        <v>-5787492</v>
      </c>
      <c r="Z32" s="13">
        <f>+IF(X32&lt;&gt;0,+(Y32/X32)*100,0)</f>
        <v>-54.568973344752216</v>
      </c>
      <c r="AA32" s="31">
        <f>SUM(AA28:AA31)</f>
        <v>15921391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3845495</v>
      </c>
      <c r="D35" s="19"/>
      <c r="E35" s="20">
        <v>5500000</v>
      </c>
      <c r="F35" s="21">
        <v>5500000</v>
      </c>
      <c r="G35" s="21"/>
      <c r="H35" s="21">
        <v>1989</v>
      </c>
      <c r="I35" s="21">
        <v>243053</v>
      </c>
      <c r="J35" s="21">
        <v>245042</v>
      </c>
      <c r="K35" s="21">
        <v>305809</v>
      </c>
      <c r="L35" s="21">
        <v>463164</v>
      </c>
      <c r="M35" s="21">
        <v>785346</v>
      </c>
      <c r="N35" s="21">
        <v>1554319</v>
      </c>
      <c r="O35" s="21"/>
      <c r="P35" s="21"/>
      <c r="Q35" s="21"/>
      <c r="R35" s="21"/>
      <c r="S35" s="21"/>
      <c r="T35" s="21"/>
      <c r="U35" s="21"/>
      <c r="V35" s="21"/>
      <c r="W35" s="21">
        <v>1799361</v>
      </c>
      <c r="X35" s="21">
        <v>3373020</v>
      </c>
      <c r="Y35" s="21">
        <v>-1573659</v>
      </c>
      <c r="Z35" s="6">
        <v>-46.65</v>
      </c>
      <c r="AA35" s="28">
        <v>5500000</v>
      </c>
    </row>
    <row r="36" spans="1:27" ht="12.75">
      <c r="A36" s="60" t="s">
        <v>64</v>
      </c>
      <c r="B36" s="10"/>
      <c r="C36" s="61">
        <f aca="true" t="shared" si="6" ref="C36:Y36">SUM(C32:C35)</f>
        <v>20862972</v>
      </c>
      <c r="D36" s="61">
        <f>SUM(D32:D35)</f>
        <v>0</v>
      </c>
      <c r="E36" s="62">
        <f t="shared" si="6"/>
        <v>16975391</v>
      </c>
      <c r="F36" s="63">
        <f t="shared" si="6"/>
        <v>21421391</v>
      </c>
      <c r="G36" s="63">
        <f t="shared" si="6"/>
        <v>1453904</v>
      </c>
      <c r="H36" s="63">
        <f t="shared" si="6"/>
        <v>1989</v>
      </c>
      <c r="I36" s="63">
        <f t="shared" si="6"/>
        <v>451798</v>
      </c>
      <c r="J36" s="63">
        <f t="shared" si="6"/>
        <v>1907691</v>
      </c>
      <c r="K36" s="63">
        <f t="shared" si="6"/>
        <v>2093659</v>
      </c>
      <c r="L36" s="63">
        <f t="shared" si="6"/>
        <v>1120692</v>
      </c>
      <c r="M36" s="63">
        <f t="shared" si="6"/>
        <v>1495656</v>
      </c>
      <c r="N36" s="63">
        <f t="shared" si="6"/>
        <v>4710007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6617698</v>
      </c>
      <c r="X36" s="63">
        <f t="shared" si="6"/>
        <v>13978849</v>
      </c>
      <c r="Y36" s="63">
        <f t="shared" si="6"/>
        <v>-7361151</v>
      </c>
      <c r="Z36" s="64">
        <f>+IF(X36&lt;&gt;0,+(Y36/X36)*100,0)</f>
        <v>-52.6592067773248</v>
      </c>
      <c r="AA36" s="65">
        <f>SUM(AA32:AA35)</f>
        <v>21421391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897187</v>
      </c>
      <c r="D5" s="16">
        <f>SUM(D6:D8)</f>
        <v>0</v>
      </c>
      <c r="E5" s="17">
        <f t="shared" si="0"/>
        <v>642500</v>
      </c>
      <c r="F5" s="18">
        <f t="shared" si="0"/>
        <v>642500</v>
      </c>
      <c r="G5" s="18">
        <f t="shared" si="0"/>
        <v>0</v>
      </c>
      <c r="H5" s="18">
        <f t="shared" si="0"/>
        <v>4496</v>
      </c>
      <c r="I5" s="18">
        <f t="shared" si="0"/>
        <v>684</v>
      </c>
      <c r="J5" s="18">
        <f t="shared" si="0"/>
        <v>5180</v>
      </c>
      <c r="K5" s="18">
        <f t="shared" si="0"/>
        <v>24277</v>
      </c>
      <c r="L5" s="18">
        <f t="shared" si="0"/>
        <v>-165</v>
      </c>
      <c r="M5" s="18">
        <f t="shared" si="0"/>
        <v>165</v>
      </c>
      <c r="N5" s="18">
        <f t="shared" si="0"/>
        <v>24277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29457</v>
      </c>
      <c r="X5" s="18">
        <f t="shared" si="0"/>
        <v>-19319304</v>
      </c>
      <c r="Y5" s="18">
        <f t="shared" si="0"/>
        <v>19348761</v>
      </c>
      <c r="Z5" s="4">
        <f>+IF(X5&lt;&gt;0,+(Y5/X5)*100,0)</f>
        <v>-100.15247443696728</v>
      </c>
      <c r="AA5" s="16">
        <f>SUM(AA6:AA8)</f>
        <v>642500</v>
      </c>
    </row>
    <row r="6" spans="1:27" ht="12.75">
      <c r="A6" s="5" t="s">
        <v>32</v>
      </c>
      <c r="B6" s="3"/>
      <c r="C6" s="19">
        <v>16213</v>
      </c>
      <c r="D6" s="19"/>
      <c r="E6" s="20">
        <v>18000</v>
      </c>
      <c r="F6" s="21">
        <v>18000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-1043466</v>
      </c>
      <c r="Y6" s="21">
        <v>1043466</v>
      </c>
      <c r="Z6" s="6">
        <v>-100</v>
      </c>
      <c r="AA6" s="28">
        <v>18000</v>
      </c>
    </row>
    <row r="7" spans="1:27" ht="12.75">
      <c r="A7" s="5" t="s">
        <v>33</v>
      </c>
      <c r="B7" s="3"/>
      <c r="C7" s="22">
        <v>880974</v>
      </c>
      <c r="D7" s="22"/>
      <c r="E7" s="23">
        <v>606500</v>
      </c>
      <c r="F7" s="24">
        <v>606500</v>
      </c>
      <c r="G7" s="24"/>
      <c r="H7" s="24">
        <v>2051</v>
      </c>
      <c r="I7" s="24">
        <v>684</v>
      </c>
      <c r="J7" s="24">
        <v>2735</v>
      </c>
      <c r="K7" s="24">
        <v>24277</v>
      </c>
      <c r="L7" s="24">
        <v>-165</v>
      </c>
      <c r="M7" s="24">
        <v>165</v>
      </c>
      <c r="N7" s="24">
        <v>24277</v>
      </c>
      <c r="O7" s="24"/>
      <c r="P7" s="24"/>
      <c r="Q7" s="24"/>
      <c r="R7" s="24"/>
      <c r="S7" s="24"/>
      <c r="T7" s="24"/>
      <c r="U7" s="24"/>
      <c r="V7" s="24"/>
      <c r="W7" s="24">
        <v>27012</v>
      </c>
      <c r="X7" s="24">
        <v>-18914136</v>
      </c>
      <c r="Y7" s="24">
        <v>18941148</v>
      </c>
      <c r="Z7" s="7">
        <v>-100.14</v>
      </c>
      <c r="AA7" s="29">
        <v>606500</v>
      </c>
    </row>
    <row r="8" spans="1:27" ht="12.75">
      <c r="A8" s="5" t="s">
        <v>34</v>
      </c>
      <c r="B8" s="3"/>
      <c r="C8" s="19"/>
      <c r="D8" s="19"/>
      <c r="E8" s="20">
        <v>18000</v>
      </c>
      <c r="F8" s="21">
        <v>18000</v>
      </c>
      <c r="G8" s="21"/>
      <c r="H8" s="21">
        <v>2445</v>
      </c>
      <c r="I8" s="21"/>
      <c r="J8" s="21">
        <v>2445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2445</v>
      </c>
      <c r="X8" s="21">
        <v>638298</v>
      </c>
      <c r="Y8" s="21">
        <v>-635853</v>
      </c>
      <c r="Z8" s="6">
        <v>-99.62</v>
      </c>
      <c r="AA8" s="28">
        <v>18000</v>
      </c>
    </row>
    <row r="9" spans="1:27" ht="12.75">
      <c r="A9" s="2" t="s">
        <v>35</v>
      </c>
      <c r="B9" s="3"/>
      <c r="C9" s="16">
        <f aca="true" t="shared" si="1" ref="C9:Y9">SUM(C10:C14)</f>
        <v>3226940</v>
      </c>
      <c r="D9" s="16">
        <f>SUM(D10:D14)</f>
        <v>0</v>
      </c>
      <c r="E9" s="17">
        <f t="shared" si="1"/>
        <v>5059000</v>
      </c>
      <c r="F9" s="18">
        <f t="shared" si="1"/>
        <v>5059000</v>
      </c>
      <c r="G9" s="18">
        <f t="shared" si="1"/>
        <v>5245</v>
      </c>
      <c r="H9" s="18">
        <f t="shared" si="1"/>
        <v>9501</v>
      </c>
      <c r="I9" s="18">
        <f t="shared" si="1"/>
        <v>651568</v>
      </c>
      <c r="J9" s="18">
        <f t="shared" si="1"/>
        <v>666314</v>
      </c>
      <c r="K9" s="18">
        <f t="shared" si="1"/>
        <v>284453</v>
      </c>
      <c r="L9" s="18">
        <f t="shared" si="1"/>
        <v>681179</v>
      </c>
      <c r="M9" s="18">
        <f t="shared" si="1"/>
        <v>241378</v>
      </c>
      <c r="N9" s="18">
        <f t="shared" si="1"/>
        <v>1207010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1873324</v>
      </c>
      <c r="X9" s="18">
        <f t="shared" si="1"/>
        <v>22206168</v>
      </c>
      <c r="Y9" s="18">
        <f t="shared" si="1"/>
        <v>-20332844</v>
      </c>
      <c r="Z9" s="4">
        <f>+IF(X9&lt;&gt;0,+(Y9/X9)*100,0)</f>
        <v>-91.5639474582017</v>
      </c>
      <c r="AA9" s="30">
        <f>SUM(AA10:AA14)</f>
        <v>5059000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265432</v>
      </c>
      <c r="D11" s="19"/>
      <c r="E11" s="20">
        <v>1175000</v>
      </c>
      <c r="F11" s="21">
        <v>1175000</v>
      </c>
      <c r="G11" s="21"/>
      <c r="H11" s="21"/>
      <c r="I11" s="21"/>
      <c r="J11" s="21"/>
      <c r="K11" s="21"/>
      <c r="L11" s="21">
        <v>25474</v>
      </c>
      <c r="M11" s="21">
        <v>26000</v>
      </c>
      <c r="N11" s="21">
        <v>51474</v>
      </c>
      <c r="O11" s="21"/>
      <c r="P11" s="21"/>
      <c r="Q11" s="21"/>
      <c r="R11" s="21"/>
      <c r="S11" s="21"/>
      <c r="T11" s="21"/>
      <c r="U11" s="21"/>
      <c r="V11" s="21"/>
      <c r="W11" s="21">
        <v>51474</v>
      </c>
      <c r="X11" s="21">
        <v>901614</v>
      </c>
      <c r="Y11" s="21">
        <v>-850140</v>
      </c>
      <c r="Z11" s="6">
        <v>-94.29</v>
      </c>
      <c r="AA11" s="28">
        <v>1175000</v>
      </c>
    </row>
    <row r="12" spans="1:27" ht="12.75">
      <c r="A12" s="5" t="s">
        <v>38</v>
      </c>
      <c r="B12" s="3"/>
      <c r="C12" s="19">
        <v>2895873</v>
      </c>
      <c r="D12" s="19"/>
      <c r="E12" s="20">
        <v>3683000</v>
      </c>
      <c r="F12" s="21">
        <v>3683000</v>
      </c>
      <c r="G12" s="21">
        <v>5245</v>
      </c>
      <c r="H12" s="21">
        <v>5399</v>
      </c>
      <c r="I12" s="21">
        <v>651568</v>
      </c>
      <c r="J12" s="21">
        <v>662212</v>
      </c>
      <c r="K12" s="21">
        <v>284453</v>
      </c>
      <c r="L12" s="21">
        <v>655705</v>
      </c>
      <c r="M12" s="21">
        <v>215378</v>
      </c>
      <c r="N12" s="21">
        <v>1155536</v>
      </c>
      <c r="O12" s="21"/>
      <c r="P12" s="21"/>
      <c r="Q12" s="21"/>
      <c r="R12" s="21"/>
      <c r="S12" s="21"/>
      <c r="T12" s="21"/>
      <c r="U12" s="21"/>
      <c r="V12" s="21"/>
      <c r="W12" s="21">
        <v>1817748</v>
      </c>
      <c r="X12" s="21">
        <v>14045382</v>
      </c>
      <c r="Y12" s="21">
        <v>-12227634</v>
      </c>
      <c r="Z12" s="6">
        <v>-87.06</v>
      </c>
      <c r="AA12" s="28">
        <v>3683000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65635</v>
      </c>
      <c r="D14" s="22"/>
      <c r="E14" s="23">
        <v>201000</v>
      </c>
      <c r="F14" s="24">
        <v>201000</v>
      </c>
      <c r="G14" s="24"/>
      <c r="H14" s="24">
        <v>4102</v>
      </c>
      <c r="I14" s="24"/>
      <c r="J14" s="24">
        <v>4102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4102</v>
      </c>
      <c r="X14" s="24">
        <v>7259172</v>
      </c>
      <c r="Y14" s="24">
        <v>-7255070</v>
      </c>
      <c r="Z14" s="7">
        <v>-99.94</v>
      </c>
      <c r="AA14" s="29">
        <v>201000</v>
      </c>
    </row>
    <row r="15" spans="1:27" ht="12.75">
      <c r="A15" s="2" t="s">
        <v>41</v>
      </c>
      <c r="B15" s="8"/>
      <c r="C15" s="16">
        <f aca="true" t="shared" si="2" ref="C15:Y15">SUM(C16:C18)</f>
        <v>43372</v>
      </c>
      <c r="D15" s="16">
        <f>SUM(D16:D18)</f>
        <v>0</v>
      </c>
      <c r="E15" s="17">
        <f t="shared" si="2"/>
        <v>62000</v>
      </c>
      <c r="F15" s="18">
        <f t="shared" si="2"/>
        <v>62000</v>
      </c>
      <c r="G15" s="18">
        <f t="shared" si="2"/>
        <v>0</v>
      </c>
      <c r="H15" s="18">
        <f t="shared" si="2"/>
        <v>1043</v>
      </c>
      <c r="I15" s="18">
        <f t="shared" si="2"/>
        <v>4457</v>
      </c>
      <c r="J15" s="18">
        <f t="shared" si="2"/>
        <v>5500</v>
      </c>
      <c r="K15" s="18">
        <f t="shared" si="2"/>
        <v>12874</v>
      </c>
      <c r="L15" s="18">
        <f t="shared" si="2"/>
        <v>3242</v>
      </c>
      <c r="M15" s="18">
        <f t="shared" si="2"/>
        <v>-1043</v>
      </c>
      <c r="N15" s="18">
        <f t="shared" si="2"/>
        <v>15073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20573</v>
      </c>
      <c r="X15" s="18">
        <f t="shared" si="2"/>
        <v>2116122</v>
      </c>
      <c r="Y15" s="18">
        <f t="shared" si="2"/>
        <v>-2095549</v>
      </c>
      <c r="Z15" s="4">
        <f>+IF(X15&lt;&gt;0,+(Y15/X15)*100,0)</f>
        <v>-99.02779707408173</v>
      </c>
      <c r="AA15" s="30">
        <f>SUM(AA16:AA18)</f>
        <v>62000</v>
      </c>
    </row>
    <row r="16" spans="1:27" ht="12.75">
      <c r="A16" s="5" t="s">
        <v>42</v>
      </c>
      <c r="B16" s="3"/>
      <c r="C16" s="19">
        <v>13238</v>
      </c>
      <c r="D16" s="19"/>
      <c r="E16" s="20">
        <v>18000</v>
      </c>
      <c r="F16" s="21">
        <v>18000</v>
      </c>
      <c r="G16" s="21"/>
      <c r="H16" s="21"/>
      <c r="I16" s="21"/>
      <c r="J16" s="21"/>
      <c r="K16" s="21"/>
      <c r="L16" s="21">
        <v>1652</v>
      </c>
      <c r="M16" s="21"/>
      <c r="N16" s="21">
        <v>1652</v>
      </c>
      <c r="O16" s="21"/>
      <c r="P16" s="21"/>
      <c r="Q16" s="21"/>
      <c r="R16" s="21"/>
      <c r="S16" s="21"/>
      <c r="T16" s="21"/>
      <c r="U16" s="21"/>
      <c r="V16" s="21"/>
      <c r="W16" s="21">
        <v>1652</v>
      </c>
      <c r="X16" s="21">
        <v>836226</v>
      </c>
      <c r="Y16" s="21">
        <v>-834574</v>
      </c>
      <c r="Z16" s="6">
        <v>-99.8</v>
      </c>
      <c r="AA16" s="28">
        <v>18000</v>
      </c>
    </row>
    <row r="17" spans="1:27" ht="12.75">
      <c r="A17" s="5" t="s">
        <v>43</v>
      </c>
      <c r="B17" s="3"/>
      <c r="C17" s="19">
        <v>5609</v>
      </c>
      <c r="D17" s="19"/>
      <c r="E17" s="20"/>
      <c r="F17" s="21"/>
      <c r="G17" s="21"/>
      <c r="H17" s="21"/>
      <c r="I17" s="21"/>
      <c r="J17" s="21"/>
      <c r="K17" s="21">
        <v>5312</v>
      </c>
      <c r="L17" s="21"/>
      <c r="M17" s="21"/>
      <c r="N17" s="21">
        <v>5312</v>
      </c>
      <c r="O17" s="21"/>
      <c r="P17" s="21"/>
      <c r="Q17" s="21"/>
      <c r="R17" s="21"/>
      <c r="S17" s="21"/>
      <c r="T17" s="21"/>
      <c r="U17" s="21"/>
      <c r="V17" s="21"/>
      <c r="W17" s="21">
        <v>5312</v>
      </c>
      <c r="X17" s="21">
        <v>-114</v>
      </c>
      <c r="Y17" s="21">
        <v>5426</v>
      </c>
      <c r="Z17" s="6">
        <v>-4759.65</v>
      </c>
      <c r="AA17" s="28"/>
    </row>
    <row r="18" spans="1:27" ht="12.75">
      <c r="A18" s="5" t="s">
        <v>44</v>
      </c>
      <c r="B18" s="3"/>
      <c r="C18" s="19">
        <v>24525</v>
      </c>
      <c r="D18" s="19"/>
      <c r="E18" s="20">
        <v>44000</v>
      </c>
      <c r="F18" s="21">
        <v>44000</v>
      </c>
      <c r="G18" s="21"/>
      <c r="H18" s="21">
        <v>1043</v>
      </c>
      <c r="I18" s="21">
        <v>4457</v>
      </c>
      <c r="J18" s="21">
        <v>5500</v>
      </c>
      <c r="K18" s="21">
        <v>7562</v>
      </c>
      <c r="L18" s="21">
        <v>1590</v>
      </c>
      <c r="M18" s="21">
        <v>-1043</v>
      </c>
      <c r="N18" s="21">
        <v>8109</v>
      </c>
      <c r="O18" s="21"/>
      <c r="P18" s="21"/>
      <c r="Q18" s="21"/>
      <c r="R18" s="21"/>
      <c r="S18" s="21"/>
      <c r="T18" s="21"/>
      <c r="U18" s="21"/>
      <c r="V18" s="21"/>
      <c r="W18" s="21">
        <v>13609</v>
      </c>
      <c r="X18" s="21">
        <v>1280010</v>
      </c>
      <c r="Y18" s="21">
        <v>-1266401</v>
      </c>
      <c r="Z18" s="6">
        <v>-98.94</v>
      </c>
      <c r="AA18" s="28">
        <v>44000</v>
      </c>
    </row>
    <row r="19" spans="1:27" ht="12.75">
      <c r="A19" s="2" t="s">
        <v>45</v>
      </c>
      <c r="B19" s="8"/>
      <c r="C19" s="16">
        <f aca="true" t="shared" si="3" ref="C19:Y19">SUM(C20:C23)</f>
        <v>1164403</v>
      </c>
      <c r="D19" s="16">
        <f>SUM(D20:D23)</f>
        <v>0</v>
      </c>
      <c r="E19" s="17">
        <f t="shared" si="3"/>
        <v>26977041</v>
      </c>
      <c r="F19" s="18">
        <f t="shared" si="3"/>
        <v>26977041</v>
      </c>
      <c r="G19" s="18">
        <f t="shared" si="3"/>
        <v>1642560</v>
      </c>
      <c r="H19" s="18">
        <f t="shared" si="3"/>
        <v>0</v>
      </c>
      <c r="I19" s="18">
        <f t="shared" si="3"/>
        <v>2621258</v>
      </c>
      <c r="J19" s="18">
        <f t="shared" si="3"/>
        <v>4263818</v>
      </c>
      <c r="K19" s="18">
        <f t="shared" si="3"/>
        <v>3064363</v>
      </c>
      <c r="L19" s="18">
        <f t="shared" si="3"/>
        <v>4400261</v>
      </c>
      <c r="M19" s="18">
        <f t="shared" si="3"/>
        <v>1822663</v>
      </c>
      <c r="N19" s="18">
        <f t="shared" si="3"/>
        <v>9287287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13551105</v>
      </c>
      <c r="X19" s="18">
        <f t="shared" si="3"/>
        <v>12683004</v>
      </c>
      <c r="Y19" s="18">
        <f t="shared" si="3"/>
        <v>868101</v>
      </c>
      <c r="Z19" s="4">
        <f>+IF(X19&lt;&gt;0,+(Y19/X19)*100,0)</f>
        <v>6.844600853236347</v>
      </c>
      <c r="AA19" s="30">
        <f>SUM(AA20:AA23)</f>
        <v>26977041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1164403</v>
      </c>
      <c r="D23" s="19"/>
      <c r="E23" s="20">
        <v>26977041</v>
      </c>
      <c r="F23" s="21">
        <v>26977041</v>
      </c>
      <c r="G23" s="21">
        <v>1642560</v>
      </c>
      <c r="H23" s="21"/>
      <c r="I23" s="21">
        <v>2621258</v>
      </c>
      <c r="J23" s="21">
        <v>4263818</v>
      </c>
      <c r="K23" s="21">
        <v>3064363</v>
      </c>
      <c r="L23" s="21">
        <v>4400261</v>
      </c>
      <c r="M23" s="21">
        <v>1822663</v>
      </c>
      <c r="N23" s="21">
        <v>9287287</v>
      </c>
      <c r="O23" s="21"/>
      <c r="P23" s="21"/>
      <c r="Q23" s="21"/>
      <c r="R23" s="21"/>
      <c r="S23" s="21"/>
      <c r="T23" s="21"/>
      <c r="U23" s="21"/>
      <c r="V23" s="21"/>
      <c r="W23" s="21">
        <v>13551105</v>
      </c>
      <c r="X23" s="21">
        <v>12683004</v>
      </c>
      <c r="Y23" s="21">
        <v>868101</v>
      </c>
      <c r="Z23" s="6">
        <v>6.84</v>
      </c>
      <c r="AA23" s="28">
        <v>26977041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5331902</v>
      </c>
      <c r="D25" s="50">
        <f>+D5+D9+D15+D19+D24</f>
        <v>0</v>
      </c>
      <c r="E25" s="51">
        <f t="shared" si="4"/>
        <v>32740541</v>
      </c>
      <c r="F25" s="52">
        <f t="shared" si="4"/>
        <v>32740541</v>
      </c>
      <c r="G25" s="52">
        <f t="shared" si="4"/>
        <v>1647805</v>
      </c>
      <c r="H25" s="52">
        <f t="shared" si="4"/>
        <v>15040</v>
      </c>
      <c r="I25" s="52">
        <f t="shared" si="4"/>
        <v>3277967</v>
      </c>
      <c r="J25" s="52">
        <f t="shared" si="4"/>
        <v>4940812</v>
      </c>
      <c r="K25" s="52">
        <f t="shared" si="4"/>
        <v>3385967</v>
      </c>
      <c r="L25" s="52">
        <f t="shared" si="4"/>
        <v>5084517</v>
      </c>
      <c r="M25" s="52">
        <f t="shared" si="4"/>
        <v>2063163</v>
      </c>
      <c r="N25" s="52">
        <f t="shared" si="4"/>
        <v>10533647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15474459</v>
      </c>
      <c r="X25" s="52">
        <f t="shared" si="4"/>
        <v>17685990</v>
      </c>
      <c r="Y25" s="52">
        <f t="shared" si="4"/>
        <v>-2211531</v>
      </c>
      <c r="Z25" s="53">
        <f>+IF(X25&lt;&gt;0,+(Y25/X25)*100,0)</f>
        <v>-12.504422992436387</v>
      </c>
      <c r="AA25" s="54">
        <f>+AA5+AA9+AA15+AA19+AA24</f>
        <v>32740541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-1074672</v>
      </c>
      <c r="Y28" s="21">
        <v>1074672</v>
      </c>
      <c r="Z28" s="6">
        <v>-100</v>
      </c>
      <c r="AA28" s="19"/>
    </row>
    <row r="29" spans="1:27" ht="12.75">
      <c r="A29" s="56" t="s">
        <v>55</v>
      </c>
      <c r="B29" s="3"/>
      <c r="C29" s="19">
        <v>890000</v>
      </c>
      <c r="D29" s="19"/>
      <c r="E29" s="20">
        <v>1483000</v>
      </c>
      <c r="F29" s="21">
        <v>1483000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-741498</v>
      </c>
      <c r="Y29" s="21">
        <v>741498</v>
      </c>
      <c r="Z29" s="6">
        <v>-100</v>
      </c>
      <c r="AA29" s="28">
        <v>1483000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890000</v>
      </c>
      <c r="D32" s="25">
        <f>SUM(D28:D31)</f>
        <v>0</v>
      </c>
      <c r="E32" s="26">
        <f t="shared" si="5"/>
        <v>1483000</v>
      </c>
      <c r="F32" s="27">
        <f t="shared" si="5"/>
        <v>1483000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-1816170</v>
      </c>
      <c r="Y32" s="27">
        <f t="shared" si="5"/>
        <v>1816170</v>
      </c>
      <c r="Z32" s="13">
        <f>+IF(X32&lt;&gt;0,+(Y32/X32)*100,0)</f>
        <v>-100</v>
      </c>
      <c r="AA32" s="31">
        <f>SUM(AA28:AA31)</f>
        <v>1483000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>
        <v>26977041</v>
      </c>
      <c r="F34" s="21">
        <v>26977041</v>
      </c>
      <c r="G34" s="21">
        <v>1642560</v>
      </c>
      <c r="H34" s="21"/>
      <c r="I34" s="21">
        <v>2621258</v>
      </c>
      <c r="J34" s="21">
        <v>4263818</v>
      </c>
      <c r="K34" s="21">
        <v>3064363</v>
      </c>
      <c r="L34" s="21">
        <v>4400261</v>
      </c>
      <c r="M34" s="21">
        <v>1822663</v>
      </c>
      <c r="N34" s="21">
        <v>9287287</v>
      </c>
      <c r="O34" s="21"/>
      <c r="P34" s="21"/>
      <c r="Q34" s="21"/>
      <c r="R34" s="21"/>
      <c r="S34" s="21"/>
      <c r="T34" s="21"/>
      <c r="U34" s="21"/>
      <c r="V34" s="21"/>
      <c r="W34" s="21">
        <v>13551105</v>
      </c>
      <c r="X34" s="21"/>
      <c r="Y34" s="21">
        <v>13551105</v>
      </c>
      <c r="Z34" s="6"/>
      <c r="AA34" s="28">
        <v>26977041</v>
      </c>
    </row>
    <row r="35" spans="1:27" ht="12.75">
      <c r="A35" s="59" t="s">
        <v>63</v>
      </c>
      <c r="B35" s="3"/>
      <c r="C35" s="19">
        <v>4441904</v>
      </c>
      <c r="D35" s="19"/>
      <c r="E35" s="20">
        <v>4280500</v>
      </c>
      <c r="F35" s="21">
        <v>4280500</v>
      </c>
      <c r="G35" s="21">
        <v>5245</v>
      </c>
      <c r="H35" s="21">
        <v>15040</v>
      </c>
      <c r="I35" s="21">
        <v>656709</v>
      </c>
      <c r="J35" s="21">
        <v>676994</v>
      </c>
      <c r="K35" s="21">
        <v>321603</v>
      </c>
      <c r="L35" s="21">
        <v>684256</v>
      </c>
      <c r="M35" s="21">
        <v>240500</v>
      </c>
      <c r="N35" s="21">
        <v>1246359</v>
      </c>
      <c r="O35" s="21"/>
      <c r="P35" s="21"/>
      <c r="Q35" s="21"/>
      <c r="R35" s="21"/>
      <c r="S35" s="21"/>
      <c r="T35" s="21"/>
      <c r="U35" s="21"/>
      <c r="V35" s="21"/>
      <c r="W35" s="21">
        <v>1923353</v>
      </c>
      <c r="X35" s="21">
        <v>14350236</v>
      </c>
      <c r="Y35" s="21">
        <v>-12426883</v>
      </c>
      <c r="Z35" s="6">
        <v>-86.6</v>
      </c>
      <c r="AA35" s="28">
        <v>4280500</v>
      </c>
    </row>
    <row r="36" spans="1:27" ht="12.75">
      <c r="A36" s="60" t="s">
        <v>64</v>
      </c>
      <c r="B36" s="10"/>
      <c r="C36" s="61">
        <f aca="true" t="shared" si="6" ref="C36:Y36">SUM(C32:C35)</f>
        <v>5331904</v>
      </c>
      <c r="D36" s="61">
        <f>SUM(D32:D35)</f>
        <v>0</v>
      </c>
      <c r="E36" s="62">
        <f t="shared" si="6"/>
        <v>32740541</v>
      </c>
      <c r="F36" s="63">
        <f t="shared" si="6"/>
        <v>32740541</v>
      </c>
      <c r="G36" s="63">
        <f t="shared" si="6"/>
        <v>1647805</v>
      </c>
      <c r="H36" s="63">
        <f t="shared" si="6"/>
        <v>15040</v>
      </c>
      <c r="I36" s="63">
        <f t="shared" si="6"/>
        <v>3277967</v>
      </c>
      <c r="J36" s="63">
        <f t="shared" si="6"/>
        <v>4940812</v>
      </c>
      <c r="K36" s="63">
        <f t="shared" si="6"/>
        <v>3385966</v>
      </c>
      <c r="L36" s="63">
        <f t="shared" si="6"/>
        <v>5084517</v>
      </c>
      <c r="M36" s="63">
        <f t="shared" si="6"/>
        <v>2063163</v>
      </c>
      <c r="N36" s="63">
        <f t="shared" si="6"/>
        <v>10533646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15474458</v>
      </c>
      <c r="X36" s="63">
        <f t="shared" si="6"/>
        <v>12534066</v>
      </c>
      <c r="Y36" s="63">
        <f t="shared" si="6"/>
        <v>2940392</v>
      </c>
      <c r="Z36" s="64">
        <f>+IF(X36&lt;&gt;0,+(Y36/X36)*100,0)</f>
        <v>23.459203102967543</v>
      </c>
      <c r="AA36" s="65">
        <f>SUM(AA32:AA35)</f>
        <v>32740541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764114632</v>
      </c>
      <c r="D5" s="16">
        <f>SUM(D6:D8)</f>
        <v>0</v>
      </c>
      <c r="E5" s="17">
        <f t="shared" si="0"/>
        <v>986516319</v>
      </c>
      <c r="F5" s="18">
        <f t="shared" si="0"/>
        <v>812653220</v>
      </c>
      <c r="G5" s="18">
        <f t="shared" si="0"/>
        <v>1579884</v>
      </c>
      <c r="H5" s="18">
        <f t="shared" si="0"/>
        <v>10761112</v>
      </c>
      <c r="I5" s="18">
        <f t="shared" si="0"/>
        <v>21806328</v>
      </c>
      <c r="J5" s="18">
        <f t="shared" si="0"/>
        <v>34147324</v>
      </c>
      <c r="K5" s="18">
        <f t="shared" si="0"/>
        <v>53483064</v>
      </c>
      <c r="L5" s="18">
        <f t="shared" si="0"/>
        <v>39529704</v>
      </c>
      <c r="M5" s="18">
        <f t="shared" si="0"/>
        <v>51789370</v>
      </c>
      <c r="N5" s="18">
        <f t="shared" si="0"/>
        <v>144802138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178949462</v>
      </c>
      <c r="X5" s="18">
        <f t="shared" si="0"/>
        <v>201697549</v>
      </c>
      <c r="Y5" s="18">
        <f t="shared" si="0"/>
        <v>-22748087</v>
      </c>
      <c r="Z5" s="4">
        <f>+IF(X5&lt;&gt;0,+(Y5/X5)*100,0)</f>
        <v>-11.278316029512089</v>
      </c>
      <c r="AA5" s="16">
        <f>SUM(AA6:AA8)</f>
        <v>812653220</v>
      </c>
    </row>
    <row r="6" spans="1:27" ht="12.75">
      <c r="A6" s="5" t="s">
        <v>32</v>
      </c>
      <c r="B6" s="3"/>
      <c r="C6" s="19">
        <v>121804001</v>
      </c>
      <c r="D6" s="19"/>
      <c r="E6" s="20">
        <v>4379963</v>
      </c>
      <c r="F6" s="21">
        <v>213593581</v>
      </c>
      <c r="G6" s="21">
        <v>166196</v>
      </c>
      <c r="H6" s="21">
        <v>4225098</v>
      </c>
      <c r="I6" s="21">
        <v>6922537</v>
      </c>
      <c r="J6" s="21">
        <v>11313831</v>
      </c>
      <c r="K6" s="21">
        <v>10770896</v>
      </c>
      <c r="L6" s="21">
        <v>14126631</v>
      </c>
      <c r="M6" s="21">
        <v>15832903</v>
      </c>
      <c r="N6" s="21">
        <v>40730430</v>
      </c>
      <c r="O6" s="21"/>
      <c r="P6" s="21"/>
      <c r="Q6" s="21"/>
      <c r="R6" s="21"/>
      <c r="S6" s="21"/>
      <c r="T6" s="21"/>
      <c r="U6" s="21"/>
      <c r="V6" s="21"/>
      <c r="W6" s="21">
        <v>52044261</v>
      </c>
      <c r="X6" s="21">
        <v>814993</v>
      </c>
      <c r="Y6" s="21">
        <v>51229268</v>
      </c>
      <c r="Z6" s="6">
        <v>6285.85</v>
      </c>
      <c r="AA6" s="28">
        <v>213593581</v>
      </c>
    </row>
    <row r="7" spans="1:27" ht="12.75">
      <c r="A7" s="5" t="s">
        <v>33</v>
      </c>
      <c r="B7" s="3"/>
      <c r="C7" s="22">
        <v>13104676</v>
      </c>
      <c r="D7" s="22"/>
      <c r="E7" s="23">
        <v>982004912</v>
      </c>
      <c r="F7" s="24">
        <v>20969739</v>
      </c>
      <c r="G7" s="24">
        <v>2655</v>
      </c>
      <c r="H7" s="24">
        <v>520424</v>
      </c>
      <c r="I7" s="24">
        <v>659446</v>
      </c>
      <c r="J7" s="24">
        <v>1182525</v>
      </c>
      <c r="K7" s="24">
        <v>755310</v>
      </c>
      <c r="L7" s="24">
        <v>1626647</v>
      </c>
      <c r="M7" s="24">
        <v>1358157</v>
      </c>
      <c r="N7" s="24">
        <v>3740114</v>
      </c>
      <c r="O7" s="24"/>
      <c r="P7" s="24"/>
      <c r="Q7" s="24"/>
      <c r="R7" s="24"/>
      <c r="S7" s="24"/>
      <c r="T7" s="24"/>
      <c r="U7" s="24"/>
      <c r="V7" s="24"/>
      <c r="W7" s="24">
        <v>4922639</v>
      </c>
      <c r="X7" s="24">
        <v>200756112</v>
      </c>
      <c r="Y7" s="24">
        <v>-195833473</v>
      </c>
      <c r="Z7" s="7">
        <v>-97.55</v>
      </c>
      <c r="AA7" s="29">
        <v>20969739</v>
      </c>
    </row>
    <row r="8" spans="1:27" ht="12.75">
      <c r="A8" s="5" t="s">
        <v>34</v>
      </c>
      <c r="B8" s="3"/>
      <c r="C8" s="19">
        <v>629205955</v>
      </c>
      <c r="D8" s="19"/>
      <c r="E8" s="20">
        <v>131444</v>
      </c>
      <c r="F8" s="21">
        <v>578089900</v>
      </c>
      <c r="G8" s="21">
        <v>1411033</v>
      </c>
      <c r="H8" s="21">
        <v>6015590</v>
      </c>
      <c r="I8" s="21">
        <v>14224345</v>
      </c>
      <c r="J8" s="21">
        <v>21650968</v>
      </c>
      <c r="K8" s="21">
        <v>41956858</v>
      </c>
      <c r="L8" s="21">
        <v>23776426</v>
      </c>
      <c r="M8" s="21">
        <v>34598310</v>
      </c>
      <c r="N8" s="21">
        <v>100331594</v>
      </c>
      <c r="O8" s="21"/>
      <c r="P8" s="21"/>
      <c r="Q8" s="21"/>
      <c r="R8" s="21"/>
      <c r="S8" s="21"/>
      <c r="T8" s="21"/>
      <c r="U8" s="21"/>
      <c r="V8" s="21"/>
      <c r="W8" s="21">
        <v>121982562</v>
      </c>
      <c r="X8" s="21">
        <v>126444</v>
      </c>
      <c r="Y8" s="21">
        <v>121856118</v>
      </c>
      <c r="Z8" s="6">
        <v>96371.61</v>
      </c>
      <c r="AA8" s="28">
        <v>578089900</v>
      </c>
    </row>
    <row r="9" spans="1:27" ht="12.75">
      <c r="A9" s="2" t="s">
        <v>35</v>
      </c>
      <c r="B9" s="3"/>
      <c r="C9" s="16">
        <f aca="true" t="shared" si="1" ref="C9:Y9">SUM(C10:C14)</f>
        <v>887717306</v>
      </c>
      <c r="D9" s="16">
        <f>SUM(D10:D14)</f>
        <v>0</v>
      </c>
      <c r="E9" s="17">
        <f t="shared" si="1"/>
        <v>1082792154</v>
      </c>
      <c r="F9" s="18">
        <f t="shared" si="1"/>
        <v>1221746131</v>
      </c>
      <c r="G9" s="18">
        <f t="shared" si="1"/>
        <v>3938661</v>
      </c>
      <c r="H9" s="18">
        <f t="shared" si="1"/>
        <v>75319079</v>
      </c>
      <c r="I9" s="18">
        <f t="shared" si="1"/>
        <v>64485388</v>
      </c>
      <c r="J9" s="18">
        <f t="shared" si="1"/>
        <v>143743128</v>
      </c>
      <c r="K9" s="18">
        <f t="shared" si="1"/>
        <v>71211047</v>
      </c>
      <c r="L9" s="18">
        <f t="shared" si="1"/>
        <v>74668611</v>
      </c>
      <c r="M9" s="18">
        <f t="shared" si="1"/>
        <v>64450845</v>
      </c>
      <c r="N9" s="18">
        <f t="shared" si="1"/>
        <v>210330503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354073631</v>
      </c>
      <c r="X9" s="18">
        <f t="shared" si="1"/>
        <v>270987690</v>
      </c>
      <c r="Y9" s="18">
        <f t="shared" si="1"/>
        <v>83085941</v>
      </c>
      <c r="Z9" s="4">
        <f>+IF(X9&lt;&gt;0,+(Y9/X9)*100,0)</f>
        <v>30.660411548583628</v>
      </c>
      <c r="AA9" s="30">
        <f>SUM(AA10:AA14)</f>
        <v>1221746131</v>
      </c>
    </row>
    <row r="10" spans="1:27" ht="12.75">
      <c r="A10" s="5" t="s">
        <v>36</v>
      </c>
      <c r="B10" s="3"/>
      <c r="C10" s="19">
        <v>98514542</v>
      </c>
      <c r="D10" s="19"/>
      <c r="E10" s="20">
        <v>97128551</v>
      </c>
      <c r="F10" s="21">
        <v>77606805</v>
      </c>
      <c r="G10" s="21">
        <v>903832</v>
      </c>
      <c r="H10" s="21">
        <v>9206344</v>
      </c>
      <c r="I10" s="21">
        <v>1414434</v>
      </c>
      <c r="J10" s="21">
        <v>11524610</v>
      </c>
      <c r="K10" s="21">
        <v>6448785</v>
      </c>
      <c r="L10" s="21">
        <v>4305390</v>
      </c>
      <c r="M10" s="21">
        <v>4706016</v>
      </c>
      <c r="N10" s="21">
        <v>15460191</v>
      </c>
      <c r="O10" s="21"/>
      <c r="P10" s="21"/>
      <c r="Q10" s="21"/>
      <c r="R10" s="21"/>
      <c r="S10" s="21"/>
      <c r="T10" s="21"/>
      <c r="U10" s="21"/>
      <c r="V10" s="21"/>
      <c r="W10" s="21">
        <v>26984801</v>
      </c>
      <c r="X10" s="21">
        <v>24267697</v>
      </c>
      <c r="Y10" s="21">
        <v>2717104</v>
      </c>
      <c r="Z10" s="6">
        <v>11.2</v>
      </c>
      <c r="AA10" s="28">
        <v>77606805</v>
      </c>
    </row>
    <row r="11" spans="1:27" ht="12.75">
      <c r="A11" s="5" t="s">
        <v>37</v>
      </c>
      <c r="B11" s="3"/>
      <c r="C11" s="19">
        <v>130917828</v>
      </c>
      <c r="D11" s="19"/>
      <c r="E11" s="20">
        <v>84260846</v>
      </c>
      <c r="F11" s="21">
        <v>127835747</v>
      </c>
      <c r="G11" s="21">
        <v>1289636</v>
      </c>
      <c r="H11" s="21">
        <v>5750957</v>
      </c>
      <c r="I11" s="21">
        <v>8252105</v>
      </c>
      <c r="J11" s="21">
        <v>15292698</v>
      </c>
      <c r="K11" s="21">
        <v>8845705</v>
      </c>
      <c r="L11" s="21">
        <v>13890757</v>
      </c>
      <c r="M11" s="21">
        <v>10639407</v>
      </c>
      <c r="N11" s="21">
        <v>33375869</v>
      </c>
      <c r="O11" s="21"/>
      <c r="P11" s="21"/>
      <c r="Q11" s="21"/>
      <c r="R11" s="21"/>
      <c r="S11" s="21"/>
      <c r="T11" s="21"/>
      <c r="U11" s="21"/>
      <c r="V11" s="21"/>
      <c r="W11" s="21">
        <v>48668567</v>
      </c>
      <c r="X11" s="21">
        <v>28654690</v>
      </c>
      <c r="Y11" s="21">
        <v>20013877</v>
      </c>
      <c r="Z11" s="6">
        <v>69.85</v>
      </c>
      <c r="AA11" s="28">
        <v>127835747</v>
      </c>
    </row>
    <row r="12" spans="1:27" ht="12.75">
      <c r="A12" s="5" t="s">
        <v>38</v>
      </c>
      <c r="B12" s="3"/>
      <c r="C12" s="19">
        <v>148294793</v>
      </c>
      <c r="D12" s="19"/>
      <c r="E12" s="20">
        <v>35064265</v>
      </c>
      <c r="F12" s="21">
        <v>131897949</v>
      </c>
      <c r="G12" s="21">
        <v>1588352</v>
      </c>
      <c r="H12" s="21">
        <v>13927673</v>
      </c>
      <c r="I12" s="21">
        <v>10520977</v>
      </c>
      <c r="J12" s="21">
        <v>26037002</v>
      </c>
      <c r="K12" s="21">
        <v>12823838</v>
      </c>
      <c r="L12" s="21">
        <v>12670305</v>
      </c>
      <c r="M12" s="21">
        <v>8041412</v>
      </c>
      <c r="N12" s="21">
        <v>33535555</v>
      </c>
      <c r="O12" s="21"/>
      <c r="P12" s="21"/>
      <c r="Q12" s="21"/>
      <c r="R12" s="21"/>
      <c r="S12" s="21"/>
      <c r="T12" s="21"/>
      <c r="U12" s="21"/>
      <c r="V12" s="21"/>
      <c r="W12" s="21">
        <v>59572557</v>
      </c>
      <c r="X12" s="21"/>
      <c r="Y12" s="21">
        <v>59572557</v>
      </c>
      <c r="Z12" s="6"/>
      <c r="AA12" s="28">
        <v>131897949</v>
      </c>
    </row>
    <row r="13" spans="1:27" ht="12.75">
      <c r="A13" s="5" t="s">
        <v>39</v>
      </c>
      <c r="B13" s="3"/>
      <c r="C13" s="19">
        <v>464900263</v>
      </c>
      <c r="D13" s="19"/>
      <c r="E13" s="20">
        <v>794497026</v>
      </c>
      <c r="F13" s="21">
        <v>811453961</v>
      </c>
      <c r="G13" s="21">
        <v>156841</v>
      </c>
      <c r="H13" s="21">
        <v>43959546</v>
      </c>
      <c r="I13" s="21">
        <v>42536497</v>
      </c>
      <c r="J13" s="21">
        <v>86652884</v>
      </c>
      <c r="K13" s="21">
        <v>39629733</v>
      </c>
      <c r="L13" s="21">
        <v>39951984</v>
      </c>
      <c r="M13" s="21">
        <v>37339423</v>
      </c>
      <c r="N13" s="21">
        <v>116921140</v>
      </c>
      <c r="O13" s="21"/>
      <c r="P13" s="21"/>
      <c r="Q13" s="21"/>
      <c r="R13" s="21"/>
      <c r="S13" s="21"/>
      <c r="T13" s="21"/>
      <c r="U13" s="21"/>
      <c r="V13" s="21"/>
      <c r="W13" s="21">
        <v>203574024</v>
      </c>
      <c r="X13" s="21">
        <v>195170275</v>
      </c>
      <c r="Y13" s="21">
        <v>8403749</v>
      </c>
      <c r="Z13" s="6">
        <v>4.31</v>
      </c>
      <c r="AA13" s="28">
        <v>811453961</v>
      </c>
    </row>
    <row r="14" spans="1:27" ht="12.75">
      <c r="A14" s="5" t="s">
        <v>40</v>
      </c>
      <c r="B14" s="3"/>
      <c r="C14" s="22">
        <v>45089880</v>
      </c>
      <c r="D14" s="22"/>
      <c r="E14" s="23">
        <v>71841466</v>
      </c>
      <c r="F14" s="24">
        <v>72951669</v>
      </c>
      <c r="G14" s="24"/>
      <c r="H14" s="24">
        <v>2474559</v>
      </c>
      <c r="I14" s="24">
        <v>1761375</v>
      </c>
      <c r="J14" s="24">
        <v>4235934</v>
      </c>
      <c r="K14" s="24">
        <v>3462986</v>
      </c>
      <c r="L14" s="24">
        <v>3850175</v>
      </c>
      <c r="M14" s="24">
        <v>3724587</v>
      </c>
      <c r="N14" s="24">
        <v>11037748</v>
      </c>
      <c r="O14" s="24"/>
      <c r="P14" s="24"/>
      <c r="Q14" s="24"/>
      <c r="R14" s="24"/>
      <c r="S14" s="24"/>
      <c r="T14" s="24"/>
      <c r="U14" s="24"/>
      <c r="V14" s="24"/>
      <c r="W14" s="24">
        <v>15273682</v>
      </c>
      <c r="X14" s="24">
        <v>22895028</v>
      </c>
      <c r="Y14" s="24">
        <v>-7621346</v>
      </c>
      <c r="Z14" s="7">
        <v>-33.29</v>
      </c>
      <c r="AA14" s="29">
        <v>72951669</v>
      </c>
    </row>
    <row r="15" spans="1:27" ht="12.75">
      <c r="A15" s="2" t="s">
        <v>41</v>
      </c>
      <c r="B15" s="8"/>
      <c r="C15" s="16">
        <f aca="true" t="shared" si="2" ref="C15:Y15">SUM(C16:C18)</f>
        <v>1021272582</v>
      </c>
      <c r="D15" s="16">
        <f>SUM(D16:D18)</f>
        <v>0</v>
      </c>
      <c r="E15" s="17">
        <f t="shared" si="2"/>
        <v>1389641579</v>
      </c>
      <c r="F15" s="18">
        <f t="shared" si="2"/>
        <v>1550055927</v>
      </c>
      <c r="G15" s="18">
        <f t="shared" si="2"/>
        <v>-897975</v>
      </c>
      <c r="H15" s="18">
        <f t="shared" si="2"/>
        <v>41783144</v>
      </c>
      <c r="I15" s="18">
        <f t="shared" si="2"/>
        <v>53088644</v>
      </c>
      <c r="J15" s="18">
        <f t="shared" si="2"/>
        <v>93973813</v>
      </c>
      <c r="K15" s="18">
        <f t="shared" si="2"/>
        <v>49344023</v>
      </c>
      <c r="L15" s="18">
        <f t="shared" si="2"/>
        <v>90260397</v>
      </c>
      <c r="M15" s="18">
        <f t="shared" si="2"/>
        <v>97655765</v>
      </c>
      <c r="N15" s="18">
        <f t="shared" si="2"/>
        <v>237260185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331233998</v>
      </c>
      <c r="X15" s="18">
        <f t="shared" si="2"/>
        <v>376681366</v>
      </c>
      <c r="Y15" s="18">
        <f t="shared" si="2"/>
        <v>-45447368</v>
      </c>
      <c r="Z15" s="4">
        <f>+IF(X15&lt;&gt;0,+(Y15/X15)*100,0)</f>
        <v>-12.065202078512161</v>
      </c>
      <c r="AA15" s="30">
        <f>SUM(AA16:AA18)</f>
        <v>1550055927</v>
      </c>
    </row>
    <row r="16" spans="1:27" ht="12.75">
      <c r="A16" s="5" t="s">
        <v>42</v>
      </c>
      <c r="B16" s="3"/>
      <c r="C16" s="19">
        <v>30522338</v>
      </c>
      <c r="D16" s="19"/>
      <c r="E16" s="20">
        <v>39904403</v>
      </c>
      <c r="F16" s="21">
        <v>29727428</v>
      </c>
      <c r="G16" s="21"/>
      <c r="H16" s="21">
        <v>983233</v>
      </c>
      <c r="I16" s="21">
        <v>46981</v>
      </c>
      <c r="J16" s="21">
        <v>1030214</v>
      </c>
      <c r="K16" s="21">
        <v>699348</v>
      </c>
      <c r="L16" s="21">
        <v>320620</v>
      </c>
      <c r="M16" s="21">
        <v>314623</v>
      </c>
      <c r="N16" s="21">
        <v>1334591</v>
      </c>
      <c r="O16" s="21"/>
      <c r="P16" s="21"/>
      <c r="Q16" s="21"/>
      <c r="R16" s="21"/>
      <c r="S16" s="21"/>
      <c r="T16" s="21"/>
      <c r="U16" s="21"/>
      <c r="V16" s="21"/>
      <c r="W16" s="21">
        <v>2364805</v>
      </c>
      <c r="X16" s="21">
        <v>12100403</v>
      </c>
      <c r="Y16" s="21">
        <v>-9735598</v>
      </c>
      <c r="Z16" s="6">
        <v>-80.46</v>
      </c>
      <c r="AA16" s="28">
        <v>29727428</v>
      </c>
    </row>
    <row r="17" spans="1:27" ht="12.75">
      <c r="A17" s="5" t="s">
        <v>43</v>
      </c>
      <c r="B17" s="3"/>
      <c r="C17" s="19">
        <v>972413384</v>
      </c>
      <c r="D17" s="19"/>
      <c r="E17" s="20">
        <v>1331443438</v>
      </c>
      <c r="F17" s="21">
        <v>1501876229</v>
      </c>
      <c r="G17" s="21">
        <v>-897975</v>
      </c>
      <c r="H17" s="21">
        <v>40799911</v>
      </c>
      <c r="I17" s="21">
        <v>52490981</v>
      </c>
      <c r="J17" s="21">
        <v>92392917</v>
      </c>
      <c r="K17" s="21">
        <v>48161765</v>
      </c>
      <c r="L17" s="21">
        <v>89384649</v>
      </c>
      <c r="M17" s="21">
        <v>97257633</v>
      </c>
      <c r="N17" s="21">
        <v>234804047</v>
      </c>
      <c r="O17" s="21"/>
      <c r="P17" s="21"/>
      <c r="Q17" s="21"/>
      <c r="R17" s="21"/>
      <c r="S17" s="21"/>
      <c r="T17" s="21"/>
      <c r="U17" s="21"/>
      <c r="V17" s="21"/>
      <c r="W17" s="21">
        <v>327196964</v>
      </c>
      <c r="X17" s="21">
        <v>361732843</v>
      </c>
      <c r="Y17" s="21">
        <v>-34535879</v>
      </c>
      <c r="Z17" s="6">
        <v>-9.55</v>
      </c>
      <c r="AA17" s="28">
        <v>1501876229</v>
      </c>
    </row>
    <row r="18" spans="1:27" ht="12.75">
      <c r="A18" s="5" t="s">
        <v>44</v>
      </c>
      <c r="B18" s="3"/>
      <c r="C18" s="19">
        <v>18336860</v>
      </c>
      <c r="D18" s="19"/>
      <c r="E18" s="20">
        <v>18293738</v>
      </c>
      <c r="F18" s="21">
        <v>18452270</v>
      </c>
      <c r="G18" s="21"/>
      <c r="H18" s="21"/>
      <c r="I18" s="21">
        <v>550682</v>
      </c>
      <c r="J18" s="21">
        <v>550682</v>
      </c>
      <c r="K18" s="21">
        <v>482910</v>
      </c>
      <c r="L18" s="21">
        <v>555128</v>
      </c>
      <c r="M18" s="21">
        <v>83509</v>
      </c>
      <c r="N18" s="21">
        <v>1121547</v>
      </c>
      <c r="O18" s="21"/>
      <c r="P18" s="21"/>
      <c r="Q18" s="21"/>
      <c r="R18" s="21"/>
      <c r="S18" s="21"/>
      <c r="T18" s="21"/>
      <c r="U18" s="21"/>
      <c r="V18" s="21"/>
      <c r="W18" s="21">
        <v>1672229</v>
      </c>
      <c r="X18" s="21">
        <v>2848120</v>
      </c>
      <c r="Y18" s="21">
        <v>-1175891</v>
      </c>
      <c r="Z18" s="6">
        <v>-41.29</v>
      </c>
      <c r="AA18" s="28">
        <v>18452270</v>
      </c>
    </row>
    <row r="19" spans="1:27" ht="12.75">
      <c r="A19" s="2" t="s">
        <v>45</v>
      </c>
      <c r="B19" s="8"/>
      <c r="C19" s="16">
        <f aca="true" t="shared" si="3" ref="C19:Y19">SUM(C20:C23)</f>
        <v>2930007695</v>
      </c>
      <c r="D19" s="16">
        <f>SUM(D20:D23)</f>
        <v>0</v>
      </c>
      <c r="E19" s="17">
        <f t="shared" si="3"/>
        <v>4939787408</v>
      </c>
      <c r="F19" s="18">
        <f t="shared" si="3"/>
        <v>5266466723</v>
      </c>
      <c r="G19" s="18">
        <f t="shared" si="3"/>
        <v>32413688</v>
      </c>
      <c r="H19" s="18">
        <f t="shared" si="3"/>
        <v>124431874</v>
      </c>
      <c r="I19" s="18">
        <f t="shared" si="3"/>
        <v>165868626</v>
      </c>
      <c r="J19" s="18">
        <f t="shared" si="3"/>
        <v>322714188</v>
      </c>
      <c r="K19" s="18">
        <f t="shared" si="3"/>
        <v>258049474</v>
      </c>
      <c r="L19" s="18">
        <f t="shared" si="3"/>
        <v>212801076</v>
      </c>
      <c r="M19" s="18">
        <f t="shared" si="3"/>
        <v>183075681</v>
      </c>
      <c r="N19" s="18">
        <f t="shared" si="3"/>
        <v>653926231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976640419</v>
      </c>
      <c r="X19" s="18">
        <f t="shared" si="3"/>
        <v>1008911182</v>
      </c>
      <c r="Y19" s="18">
        <f t="shared" si="3"/>
        <v>-32270763</v>
      </c>
      <c r="Z19" s="4">
        <f>+IF(X19&lt;&gt;0,+(Y19/X19)*100,0)</f>
        <v>-3.1985732317911806</v>
      </c>
      <c r="AA19" s="30">
        <f>SUM(AA20:AA23)</f>
        <v>5266466723</v>
      </c>
    </row>
    <row r="20" spans="1:27" ht="12.75">
      <c r="A20" s="5" t="s">
        <v>46</v>
      </c>
      <c r="B20" s="3"/>
      <c r="C20" s="19">
        <v>977518215</v>
      </c>
      <c r="D20" s="19"/>
      <c r="E20" s="20">
        <v>1071737045</v>
      </c>
      <c r="F20" s="21">
        <v>1097631727</v>
      </c>
      <c r="G20" s="21">
        <v>20049033</v>
      </c>
      <c r="H20" s="21">
        <v>50151874</v>
      </c>
      <c r="I20" s="21">
        <v>65684515</v>
      </c>
      <c r="J20" s="21">
        <v>135885422</v>
      </c>
      <c r="K20" s="21">
        <v>84857255</v>
      </c>
      <c r="L20" s="21">
        <v>51456319</v>
      </c>
      <c r="M20" s="21">
        <v>33171488</v>
      </c>
      <c r="N20" s="21">
        <v>169485062</v>
      </c>
      <c r="O20" s="21"/>
      <c r="P20" s="21"/>
      <c r="Q20" s="21"/>
      <c r="R20" s="21"/>
      <c r="S20" s="21"/>
      <c r="T20" s="21"/>
      <c r="U20" s="21"/>
      <c r="V20" s="21"/>
      <c r="W20" s="21">
        <v>305370484</v>
      </c>
      <c r="X20" s="21">
        <v>321748900</v>
      </c>
      <c r="Y20" s="21">
        <v>-16378416</v>
      </c>
      <c r="Z20" s="6">
        <v>-5.09</v>
      </c>
      <c r="AA20" s="28">
        <v>1097631727</v>
      </c>
    </row>
    <row r="21" spans="1:27" ht="12.75">
      <c r="A21" s="5" t="s">
        <v>47</v>
      </c>
      <c r="B21" s="3"/>
      <c r="C21" s="19">
        <v>1159901400</v>
      </c>
      <c r="D21" s="19"/>
      <c r="E21" s="20">
        <v>2366730000</v>
      </c>
      <c r="F21" s="21">
        <v>2493544165</v>
      </c>
      <c r="G21" s="21">
        <v>9521339</v>
      </c>
      <c r="H21" s="21">
        <v>60827273</v>
      </c>
      <c r="I21" s="21">
        <v>71899550</v>
      </c>
      <c r="J21" s="21">
        <v>142248162</v>
      </c>
      <c r="K21" s="21">
        <v>100181581</v>
      </c>
      <c r="L21" s="21">
        <v>93630194</v>
      </c>
      <c r="M21" s="21">
        <v>93207888</v>
      </c>
      <c r="N21" s="21">
        <v>287019663</v>
      </c>
      <c r="O21" s="21"/>
      <c r="P21" s="21"/>
      <c r="Q21" s="21"/>
      <c r="R21" s="21"/>
      <c r="S21" s="21"/>
      <c r="T21" s="21"/>
      <c r="U21" s="21"/>
      <c r="V21" s="21"/>
      <c r="W21" s="21">
        <v>429267825</v>
      </c>
      <c r="X21" s="21">
        <v>252548400</v>
      </c>
      <c r="Y21" s="21">
        <v>176719425</v>
      </c>
      <c r="Z21" s="6">
        <v>69.97</v>
      </c>
      <c r="AA21" s="28">
        <v>2493544165</v>
      </c>
    </row>
    <row r="22" spans="1:27" ht="12.75">
      <c r="A22" s="5" t="s">
        <v>48</v>
      </c>
      <c r="B22" s="3"/>
      <c r="C22" s="22">
        <v>583306021</v>
      </c>
      <c r="D22" s="22"/>
      <c r="E22" s="23">
        <v>1135112920</v>
      </c>
      <c r="F22" s="24">
        <v>1156684698</v>
      </c>
      <c r="G22" s="24">
        <v>2681704</v>
      </c>
      <c r="H22" s="24">
        <v>9374812</v>
      </c>
      <c r="I22" s="24">
        <v>19142272</v>
      </c>
      <c r="J22" s="24">
        <v>31198788</v>
      </c>
      <c r="K22" s="24">
        <v>54062432</v>
      </c>
      <c r="L22" s="24">
        <v>33853310</v>
      </c>
      <c r="M22" s="24">
        <v>29088640</v>
      </c>
      <c r="N22" s="24">
        <v>117004382</v>
      </c>
      <c r="O22" s="24"/>
      <c r="P22" s="24"/>
      <c r="Q22" s="24"/>
      <c r="R22" s="24"/>
      <c r="S22" s="24"/>
      <c r="T22" s="24"/>
      <c r="U22" s="24"/>
      <c r="V22" s="24"/>
      <c r="W22" s="24">
        <v>148203170</v>
      </c>
      <c r="X22" s="24">
        <v>321540000</v>
      </c>
      <c r="Y22" s="24">
        <v>-173336830</v>
      </c>
      <c r="Z22" s="7">
        <v>-53.91</v>
      </c>
      <c r="AA22" s="29">
        <v>1156684698</v>
      </c>
    </row>
    <row r="23" spans="1:27" ht="12.75">
      <c r="A23" s="5" t="s">
        <v>49</v>
      </c>
      <c r="B23" s="3"/>
      <c r="C23" s="19">
        <v>209282059</v>
      </c>
      <c r="D23" s="19"/>
      <c r="E23" s="20">
        <v>366207443</v>
      </c>
      <c r="F23" s="21">
        <v>518606133</v>
      </c>
      <c r="G23" s="21">
        <v>161612</v>
      </c>
      <c r="H23" s="21">
        <v>4077915</v>
      </c>
      <c r="I23" s="21">
        <v>9142289</v>
      </c>
      <c r="J23" s="21">
        <v>13381816</v>
      </c>
      <c r="K23" s="21">
        <v>18948206</v>
      </c>
      <c r="L23" s="21">
        <v>33861253</v>
      </c>
      <c r="M23" s="21">
        <v>27607665</v>
      </c>
      <c r="N23" s="21">
        <v>80417124</v>
      </c>
      <c r="O23" s="21"/>
      <c r="P23" s="21"/>
      <c r="Q23" s="21"/>
      <c r="R23" s="21"/>
      <c r="S23" s="21"/>
      <c r="T23" s="21"/>
      <c r="U23" s="21"/>
      <c r="V23" s="21"/>
      <c r="W23" s="21">
        <v>93798940</v>
      </c>
      <c r="X23" s="21">
        <v>113073882</v>
      </c>
      <c r="Y23" s="21">
        <v>-19274942</v>
      </c>
      <c r="Z23" s="6">
        <v>-17.05</v>
      </c>
      <c r="AA23" s="28">
        <v>518606133</v>
      </c>
    </row>
    <row r="24" spans="1:27" ht="12.75">
      <c r="A24" s="2" t="s">
        <v>50</v>
      </c>
      <c r="B24" s="8"/>
      <c r="C24" s="16">
        <v>95402515</v>
      </c>
      <c r="D24" s="16"/>
      <c r="E24" s="17">
        <v>58010750</v>
      </c>
      <c r="F24" s="18">
        <v>49192532</v>
      </c>
      <c r="G24" s="18">
        <v>946014</v>
      </c>
      <c r="H24" s="18">
        <v>6664066</v>
      </c>
      <c r="I24" s="18">
        <v>9226361</v>
      </c>
      <c r="J24" s="18">
        <v>16836441</v>
      </c>
      <c r="K24" s="18">
        <v>10293211</v>
      </c>
      <c r="L24" s="18">
        <v>2475192</v>
      </c>
      <c r="M24" s="18">
        <v>9214284</v>
      </c>
      <c r="N24" s="18">
        <v>21982687</v>
      </c>
      <c r="O24" s="18"/>
      <c r="P24" s="18"/>
      <c r="Q24" s="18"/>
      <c r="R24" s="18"/>
      <c r="S24" s="18"/>
      <c r="T24" s="18"/>
      <c r="U24" s="18"/>
      <c r="V24" s="18"/>
      <c r="W24" s="18">
        <v>38819128</v>
      </c>
      <c r="X24" s="18">
        <v>28099486</v>
      </c>
      <c r="Y24" s="18">
        <v>10719642</v>
      </c>
      <c r="Z24" s="4">
        <v>38.15</v>
      </c>
      <c r="AA24" s="30">
        <v>49192532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5698514730</v>
      </c>
      <c r="D25" s="50">
        <f>+D5+D9+D15+D19+D24</f>
        <v>0</v>
      </c>
      <c r="E25" s="51">
        <f t="shared" si="4"/>
        <v>8456748210</v>
      </c>
      <c r="F25" s="52">
        <f t="shared" si="4"/>
        <v>8900114533</v>
      </c>
      <c r="G25" s="52">
        <f t="shared" si="4"/>
        <v>37980272</v>
      </c>
      <c r="H25" s="52">
        <f t="shared" si="4"/>
        <v>258959275</v>
      </c>
      <c r="I25" s="52">
        <f t="shared" si="4"/>
        <v>314475347</v>
      </c>
      <c r="J25" s="52">
        <f t="shared" si="4"/>
        <v>611414894</v>
      </c>
      <c r="K25" s="52">
        <f t="shared" si="4"/>
        <v>442380819</v>
      </c>
      <c r="L25" s="52">
        <f t="shared" si="4"/>
        <v>419734980</v>
      </c>
      <c r="M25" s="52">
        <f t="shared" si="4"/>
        <v>406185945</v>
      </c>
      <c r="N25" s="52">
        <f t="shared" si="4"/>
        <v>1268301744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1879716638</v>
      </c>
      <c r="X25" s="52">
        <f t="shared" si="4"/>
        <v>1886377273</v>
      </c>
      <c r="Y25" s="52">
        <f t="shared" si="4"/>
        <v>-6660635</v>
      </c>
      <c r="Z25" s="53">
        <f>+IF(X25&lt;&gt;0,+(Y25/X25)*100,0)</f>
        <v>-0.3530913510958102</v>
      </c>
      <c r="AA25" s="54">
        <f>+AA5+AA9+AA15+AA19+AA24</f>
        <v>8900114533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1699596798</v>
      </c>
      <c r="D28" s="19"/>
      <c r="E28" s="20">
        <v>2015145986</v>
      </c>
      <c r="F28" s="21">
        <v>2697070840</v>
      </c>
      <c r="G28" s="21">
        <v>1099899</v>
      </c>
      <c r="H28" s="21">
        <v>83068754</v>
      </c>
      <c r="I28" s="21">
        <v>86426221</v>
      </c>
      <c r="J28" s="21">
        <v>170594874</v>
      </c>
      <c r="K28" s="21">
        <v>159553089</v>
      </c>
      <c r="L28" s="21">
        <v>134004331</v>
      </c>
      <c r="M28" s="21">
        <v>151594970</v>
      </c>
      <c r="N28" s="21">
        <v>445152390</v>
      </c>
      <c r="O28" s="21"/>
      <c r="P28" s="21"/>
      <c r="Q28" s="21"/>
      <c r="R28" s="21"/>
      <c r="S28" s="21"/>
      <c r="T28" s="21"/>
      <c r="U28" s="21"/>
      <c r="V28" s="21"/>
      <c r="W28" s="21">
        <v>615747264</v>
      </c>
      <c r="X28" s="21">
        <v>648070347</v>
      </c>
      <c r="Y28" s="21">
        <v>-32323083</v>
      </c>
      <c r="Z28" s="6">
        <v>-4.99</v>
      </c>
      <c r="AA28" s="19">
        <v>2697070840</v>
      </c>
    </row>
    <row r="29" spans="1:27" ht="12.75">
      <c r="A29" s="56" t="s">
        <v>55</v>
      </c>
      <c r="B29" s="3"/>
      <c r="C29" s="19">
        <v>33285222</v>
      </c>
      <c r="D29" s="19"/>
      <c r="E29" s="20">
        <v>52750000</v>
      </c>
      <c r="F29" s="21">
        <v>52809419</v>
      </c>
      <c r="G29" s="21">
        <v>53810</v>
      </c>
      <c r="H29" s="21">
        <v>1653876</v>
      </c>
      <c r="I29" s="21">
        <v>80918</v>
      </c>
      <c r="J29" s="21">
        <v>1788604</v>
      </c>
      <c r="K29" s="21">
        <v>991461</v>
      </c>
      <c r="L29" s="21">
        <v>1615309</v>
      </c>
      <c r="M29" s="21">
        <v>1775899</v>
      </c>
      <c r="N29" s="21">
        <v>4382669</v>
      </c>
      <c r="O29" s="21"/>
      <c r="P29" s="21"/>
      <c r="Q29" s="21"/>
      <c r="R29" s="21"/>
      <c r="S29" s="21"/>
      <c r="T29" s="21"/>
      <c r="U29" s="21"/>
      <c r="V29" s="21"/>
      <c r="W29" s="21">
        <v>6171273</v>
      </c>
      <c r="X29" s="21">
        <v>4831510</v>
      </c>
      <c r="Y29" s="21">
        <v>1339763</v>
      </c>
      <c r="Z29" s="6">
        <v>27.73</v>
      </c>
      <c r="AA29" s="28">
        <v>52809419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1732882020</v>
      </c>
      <c r="D32" s="25">
        <f>SUM(D28:D31)</f>
        <v>0</v>
      </c>
      <c r="E32" s="26">
        <f t="shared" si="5"/>
        <v>2067895986</v>
      </c>
      <c r="F32" s="27">
        <f t="shared" si="5"/>
        <v>2749880259</v>
      </c>
      <c r="G32" s="27">
        <f t="shared" si="5"/>
        <v>1153709</v>
      </c>
      <c r="H32" s="27">
        <f t="shared" si="5"/>
        <v>84722630</v>
      </c>
      <c r="I32" s="27">
        <f t="shared" si="5"/>
        <v>86507139</v>
      </c>
      <c r="J32" s="27">
        <f t="shared" si="5"/>
        <v>172383478</v>
      </c>
      <c r="K32" s="27">
        <f t="shared" si="5"/>
        <v>160544550</v>
      </c>
      <c r="L32" s="27">
        <f t="shared" si="5"/>
        <v>135619640</v>
      </c>
      <c r="M32" s="27">
        <f t="shared" si="5"/>
        <v>153370869</v>
      </c>
      <c r="N32" s="27">
        <f t="shared" si="5"/>
        <v>449535059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621918537</v>
      </c>
      <c r="X32" s="27">
        <f t="shared" si="5"/>
        <v>652901857</v>
      </c>
      <c r="Y32" s="27">
        <f t="shared" si="5"/>
        <v>-30983320</v>
      </c>
      <c r="Z32" s="13">
        <f>+IF(X32&lt;&gt;0,+(Y32/X32)*100,0)</f>
        <v>-4.745478921191061</v>
      </c>
      <c r="AA32" s="31">
        <f>SUM(AA28:AA31)</f>
        <v>2749880259</v>
      </c>
    </row>
    <row r="33" spans="1:27" ht="12.75">
      <c r="A33" s="59" t="s">
        <v>59</v>
      </c>
      <c r="B33" s="3" t="s">
        <v>60</v>
      </c>
      <c r="C33" s="19">
        <v>72532220</v>
      </c>
      <c r="D33" s="19"/>
      <c r="E33" s="20">
        <v>76200000</v>
      </c>
      <c r="F33" s="21">
        <v>77789530</v>
      </c>
      <c r="G33" s="21">
        <v>3373630</v>
      </c>
      <c r="H33" s="21">
        <v>4136827</v>
      </c>
      <c r="I33" s="21">
        <v>4101696</v>
      </c>
      <c r="J33" s="21">
        <v>11612153</v>
      </c>
      <c r="K33" s="21">
        <v>4402819</v>
      </c>
      <c r="L33" s="21">
        <v>6368172</v>
      </c>
      <c r="M33" s="21">
        <v>2133298</v>
      </c>
      <c r="N33" s="21">
        <v>12904289</v>
      </c>
      <c r="O33" s="21"/>
      <c r="P33" s="21"/>
      <c r="Q33" s="21"/>
      <c r="R33" s="21"/>
      <c r="S33" s="21"/>
      <c r="T33" s="21"/>
      <c r="U33" s="21"/>
      <c r="V33" s="21"/>
      <c r="W33" s="21">
        <v>24516442</v>
      </c>
      <c r="X33" s="21">
        <v>24580000</v>
      </c>
      <c r="Y33" s="21">
        <v>-63558</v>
      </c>
      <c r="Z33" s="6">
        <v>-0.26</v>
      </c>
      <c r="AA33" s="28">
        <v>77789530</v>
      </c>
    </row>
    <row r="34" spans="1:27" ht="12.75">
      <c r="A34" s="59" t="s">
        <v>61</v>
      </c>
      <c r="B34" s="3" t="s">
        <v>62</v>
      </c>
      <c r="C34" s="19">
        <v>2533155085</v>
      </c>
      <c r="D34" s="19"/>
      <c r="E34" s="20">
        <v>4000000000</v>
      </c>
      <c r="F34" s="21">
        <v>3446950000</v>
      </c>
      <c r="G34" s="21">
        <v>18922378</v>
      </c>
      <c r="H34" s="21">
        <v>103733925</v>
      </c>
      <c r="I34" s="21">
        <v>114847440</v>
      </c>
      <c r="J34" s="21">
        <v>237503743</v>
      </c>
      <c r="K34" s="21">
        <v>104490986</v>
      </c>
      <c r="L34" s="21">
        <v>121950007</v>
      </c>
      <c r="M34" s="21">
        <v>89499120</v>
      </c>
      <c r="N34" s="21">
        <v>315940113</v>
      </c>
      <c r="O34" s="21"/>
      <c r="P34" s="21"/>
      <c r="Q34" s="21"/>
      <c r="R34" s="21"/>
      <c r="S34" s="21"/>
      <c r="T34" s="21"/>
      <c r="U34" s="21"/>
      <c r="V34" s="21"/>
      <c r="W34" s="21">
        <v>553443856</v>
      </c>
      <c r="X34" s="21">
        <v>632855938</v>
      </c>
      <c r="Y34" s="21">
        <v>-79412082</v>
      </c>
      <c r="Z34" s="6">
        <v>-12.55</v>
      </c>
      <c r="AA34" s="28">
        <v>3446950000</v>
      </c>
    </row>
    <row r="35" spans="1:27" ht="12.75">
      <c r="A35" s="59" t="s">
        <v>63</v>
      </c>
      <c r="B35" s="3"/>
      <c r="C35" s="19">
        <v>1359945407</v>
      </c>
      <c r="D35" s="19"/>
      <c r="E35" s="20">
        <v>2312652225</v>
      </c>
      <c r="F35" s="21">
        <v>2625494745</v>
      </c>
      <c r="G35" s="21">
        <v>14530553</v>
      </c>
      <c r="H35" s="21">
        <v>66365891</v>
      </c>
      <c r="I35" s="21">
        <v>109019075</v>
      </c>
      <c r="J35" s="21">
        <v>189915519</v>
      </c>
      <c r="K35" s="21">
        <v>172942461</v>
      </c>
      <c r="L35" s="21">
        <v>155797164</v>
      </c>
      <c r="M35" s="21">
        <v>161182650</v>
      </c>
      <c r="N35" s="21">
        <v>489922275</v>
      </c>
      <c r="O35" s="21"/>
      <c r="P35" s="21"/>
      <c r="Q35" s="21"/>
      <c r="R35" s="21"/>
      <c r="S35" s="21"/>
      <c r="T35" s="21"/>
      <c r="U35" s="21"/>
      <c r="V35" s="21"/>
      <c r="W35" s="21">
        <v>679837794</v>
      </c>
      <c r="X35" s="21">
        <v>576039478</v>
      </c>
      <c r="Y35" s="21">
        <v>103798316</v>
      </c>
      <c r="Z35" s="6">
        <v>18.02</v>
      </c>
      <c r="AA35" s="28">
        <v>2625494745</v>
      </c>
    </row>
    <row r="36" spans="1:27" ht="12.75">
      <c r="A36" s="60" t="s">
        <v>64</v>
      </c>
      <c r="B36" s="10"/>
      <c r="C36" s="61">
        <f aca="true" t="shared" si="6" ref="C36:Y36">SUM(C32:C35)</f>
        <v>5698514732</v>
      </c>
      <c r="D36" s="61">
        <f>SUM(D32:D35)</f>
        <v>0</v>
      </c>
      <c r="E36" s="62">
        <f t="shared" si="6"/>
        <v>8456748211</v>
      </c>
      <c r="F36" s="63">
        <f t="shared" si="6"/>
        <v>8900114534</v>
      </c>
      <c r="G36" s="63">
        <f t="shared" si="6"/>
        <v>37980270</v>
      </c>
      <c r="H36" s="63">
        <f t="shared" si="6"/>
        <v>258959273</v>
      </c>
      <c r="I36" s="63">
        <f t="shared" si="6"/>
        <v>314475350</v>
      </c>
      <c r="J36" s="63">
        <f t="shared" si="6"/>
        <v>611414893</v>
      </c>
      <c r="K36" s="63">
        <f t="shared" si="6"/>
        <v>442380816</v>
      </c>
      <c r="L36" s="63">
        <f t="shared" si="6"/>
        <v>419734983</v>
      </c>
      <c r="M36" s="63">
        <f t="shared" si="6"/>
        <v>406185937</v>
      </c>
      <c r="N36" s="63">
        <f t="shared" si="6"/>
        <v>1268301736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1879716629</v>
      </c>
      <c r="X36" s="63">
        <f t="shared" si="6"/>
        <v>1886377273</v>
      </c>
      <c r="Y36" s="63">
        <f t="shared" si="6"/>
        <v>-6660644</v>
      </c>
      <c r="Z36" s="64">
        <f>+IF(X36&lt;&gt;0,+(Y36/X36)*100,0)</f>
        <v>-0.35309182820079493</v>
      </c>
      <c r="AA36" s="65">
        <f>SUM(AA32:AA35)</f>
        <v>8900114534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3176414</v>
      </c>
      <c r="F9" s="18">
        <f t="shared" si="1"/>
        <v>3176414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125971</v>
      </c>
      <c r="N9" s="18">
        <f t="shared" si="1"/>
        <v>125971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125971</v>
      </c>
      <c r="X9" s="18">
        <f t="shared" si="1"/>
        <v>3375696</v>
      </c>
      <c r="Y9" s="18">
        <f t="shared" si="1"/>
        <v>-3249725</v>
      </c>
      <c r="Z9" s="4">
        <f>+IF(X9&lt;&gt;0,+(Y9/X9)*100,0)</f>
        <v>-96.26829548632341</v>
      </c>
      <c r="AA9" s="30">
        <f>SUM(AA10:AA14)</f>
        <v>3176414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3375696</v>
      </c>
      <c r="Y10" s="21">
        <v>-3375696</v>
      </c>
      <c r="Z10" s="6">
        <v>-100</v>
      </c>
      <c r="AA10" s="28"/>
    </row>
    <row r="11" spans="1:27" ht="12.75">
      <c r="A11" s="5" t="s">
        <v>37</v>
      </c>
      <c r="B11" s="3"/>
      <c r="C11" s="19"/>
      <c r="D11" s="19"/>
      <c r="E11" s="20">
        <v>3176414</v>
      </c>
      <c r="F11" s="21">
        <v>3176414</v>
      </c>
      <c r="G11" s="21"/>
      <c r="H11" s="21"/>
      <c r="I11" s="21"/>
      <c r="J11" s="21"/>
      <c r="K11" s="21"/>
      <c r="L11" s="21"/>
      <c r="M11" s="21">
        <v>125971</v>
      </c>
      <c r="N11" s="21">
        <v>125971</v>
      </c>
      <c r="O11" s="21"/>
      <c r="P11" s="21"/>
      <c r="Q11" s="21"/>
      <c r="R11" s="21"/>
      <c r="S11" s="21"/>
      <c r="T11" s="21"/>
      <c r="U11" s="21"/>
      <c r="V11" s="21"/>
      <c r="W11" s="21">
        <v>125971</v>
      </c>
      <c r="X11" s="21"/>
      <c r="Y11" s="21">
        <v>125971</v>
      </c>
      <c r="Z11" s="6"/>
      <c r="AA11" s="28">
        <v>3176414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330000</v>
      </c>
      <c r="F15" s="18">
        <f t="shared" si="2"/>
        <v>330000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330000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330000</v>
      </c>
      <c r="F17" s="21">
        <v>330000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>
        <v>330000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41471786</v>
      </c>
      <c r="F19" s="18">
        <f t="shared" si="3"/>
        <v>41471786</v>
      </c>
      <c r="G19" s="18">
        <f t="shared" si="3"/>
        <v>758456</v>
      </c>
      <c r="H19" s="18">
        <f t="shared" si="3"/>
        <v>554629</v>
      </c>
      <c r="I19" s="18">
        <f t="shared" si="3"/>
        <v>492726</v>
      </c>
      <c r="J19" s="18">
        <f t="shared" si="3"/>
        <v>1805811</v>
      </c>
      <c r="K19" s="18">
        <f t="shared" si="3"/>
        <v>263516</v>
      </c>
      <c r="L19" s="18">
        <f t="shared" si="3"/>
        <v>923739</v>
      </c>
      <c r="M19" s="18">
        <f t="shared" si="3"/>
        <v>874692</v>
      </c>
      <c r="N19" s="18">
        <f t="shared" si="3"/>
        <v>2061947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3867758</v>
      </c>
      <c r="X19" s="18">
        <f t="shared" si="3"/>
        <v>0</v>
      </c>
      <c r="Y19" s="18">
        <f t="shared" si="3"/>
        <v>3867758</v>
      </c>
      <c r="Z19" s="4">
        <f>+IF(X19&lt;&gt;0,+(Y19/X19)*100,0)</f>
        <v>0</v>
      </c>
      <c r="AA19" s="30">
        <f>SUM(AA20:AA23)</f>
        <v>41471786</v>
      </c>
    </row>
    <row r="20" spans="1:27" ht="12.75">
      <c r="A20" s="5" t="s">
        <v>46</v>
      </c>
      <c r="B20" s="3"/>
      <c r="C20" s="19"/>
      <c r="D20" s="19"/>
      <c r="E20" s="20">
        <v>2303240</v>
      </c>
      <c r="F20" s="21">
        <v>2303240</v>
      </c>
      <c r="G20" s="21"/>
      <c r="H20" s="21"/>
      <c r="I20" s="21"/>
      <c r="J20" s="21"/>
      <c r="K20" s="21"/>
      <c r="L20" s="21"/>
      <c r="M20" s="21">
        <v>62655</v>
      </c>
      <c r="N20" s="21">
        <v>62655</v>
      </c>
      <c r="O20" s="21"/>
      <c r="P20" s="21"/>
      <c r="Q20" s="21"/>
      <c r="R20" s="21"/>
      <c r="S20" s="21"/>
      <c r="T20" s="21"/>
      <c r="U20" s="21"/>
      <c r="V20" s="21"/>
      <c r="W20" s="21">
        <v>62655</v>
      </c>
      <c r="X20" s="21"/>
      <c r="Y20" s="21">
        <v>62655</v>
      </c>
      <c r="Z20" s="6"/>
      <c r="AA20" s="28">
        <v>2303240</v>
      </c>
    </row>
    <row r="21" spans="1:27" ht="12.75">
      <c r="A21" s="5" t="s">
        <v>47</v>
      </c>
      <c r="B21" s="3"/>
      <c r="C21" s="19"/>
      <c r="D21" s="19"/>
      <c r="E21" s="20">
        <v>29168546</v>
      </c>
      <c r="F21" s="21">
        <v>29168546</v>
      </c>
      <c r="G21" s="21">
        <v>758456</v>
      </c>
      <c r="H21" s="21">
        <v>554629</v>
      </c>
      <c r="I21" s="21">
        <v>492726</v>
      </c>
      <c r="J21" s="21">
        <v>1805811</v>
      </c>
      <c r="K21" s="21">
        <v>263516</v>
      </c>
      <c r="L21" s="21">
        <v>923739</v>
      </c>
      <c r="M21" s="21">
        <v>812037</v>
      </c>
      <c r="N21" s="21">
        <v>1999292</v>
      </c>
      <c r="O21" s="21"/>
      <c r="P21" s="21"/>
      <c r="Q21" s="21"/>
      <c r="R21" s="21"/>
      <c r="S21" s="21"/>
      <c r="T21" s="21"/>
      <c r="U21" s="21"/>
      <c r="V21" s="21"/>
      <c r="W21" s="21">
        <v>3805103</v>
      </c>
      <c r="X21" s="21"/>
      <c r="Y21" s="21">
        <v>3805103</v>
      </c>
      <c r="Z21" s="6"/>
      <c r="AA21" s="28">
        <v>29168546</v>
      </c>
    </row>
    <row r="22" spans="1:27" ht="12.75">
      <c r="A22" s="5" t="s">
        <v>48</v>
      </c>
      <c r="B22" s="3"/>
      <c r="C22" s="22"/>
      <c r="D22" s="22"/>
      <c r="E22" s="23">
        <v>10000000</v>
      </c>
      <c r="F22" s="24">
        <v>10000000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10000000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44978200</v>
      </c>
      <c r="F25" s="52">
        <f t="shared" si="4"/>
        <v>44978200</v>
      </c>
      <c r="G25" s="52">
        <f t="shared" si="4"/>
        <v>758456</v>
      </c>
      <c r="H25" s="52">
        <f t="shared" si="4"/>
        <v>554629</v>
      </c>
      <c r="I25" s="52">
        <f t="shared" si="4"/>
        <v>492726</v>
      </c>
      <c r="J25" s="52">
        <f t="shared" si="4"/>
        <v>1805811</v>
      </c>
      <c r="K25" s="52">
        <f t="shared" si="4"/>
        <v>263516</v>
      </c>
      <c r="L25" s="52">
        <f t="shared" si="4"/>
        <v>923739</v>
      </c>
      <c r="M25" s="52">
        <f t="shared" si="4"/>
        <v>1000663</v>
      </c>
      <c r="N25" s="52">
        <f t="shared" si="4"/>
        <v>2187918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3993729</v>
      </c>
      <c r="X25" s="52">
        <f t="shared" si="4"/>
        <v>3375696</v>
      </c>
      <c r="Y25" s="52">
        <f t="shared" si="4"/>
        <v>618033</v>
      </c>
      <c r="Z25" s="53">
        <f>+IF(X25&lt;&gt;0,+(Y25/X25)*100,0)</f>
        <v>18.30831330783341</v>
      </c>
      <c r="AA25" s="54">
        <f>+AA5+AA9+AA15+AA19+AA24</f>
        <v>44978200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44648200</v>
      </c>
      <c r="F28" s="21">
        <v>44648200</v>
      </c>
      <c r="G28" s="21">
        <v>327737</v>
      </c>
      <c r="H28" s="21">
        <v>554629</v>
      </c>
      <c r="I28" s="21">
        <v>492726</v>
      </c>
      <c r="J28" s="21">
        <v>1375092</v>
      </c>
      <c r="K28" s="21">
        <v>263516</v>
      </c>
      <c r="L28" s="21">
        <v>923739</v>
      </c>
      <c r="M28" s="21">
        <v>1000662</v>
      </c>
      <c r="N28" s="21">
        <v>2187917</v>
      </c>
      <c r="O28" s="21"/>
      <c r="P28" s="21"/>
      <c r="Q28" s="21"/>
      <c r="R28" s="21"/>
      <c r="S28" s="21"/>
      <c r="T28" s="21"/>
      <c r="U28" s="21"/>
      <c r="V28" s="21"/>
      <c r="W28" s="21">
        <v>3563009</v>
      </c>
      <c r="X28" s="21">
        <v>-6009756</v>
      </c>
      <c r="Y28" s="21">
        <v>9572765</v>
      </c>
      <c r="Z28" s="6">
        <v>-159.29</v>
      </c>
      <c r="AA28" s="19">
        <v>44648200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>
        <v>430719</v>
      </c>
      <c r="H29" s="21"/>
      <c r="I29" s="21"/>
      <c r="J29" s="21">
        <v>430719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430719</v>
      </c>
      <c r="X29" s="21">
        <v>2006976</v>
      </c>
      <c r="Y29" s="21">
        <v>-1576257</v>
      </c>
      <c r="Z29" s="6">
        <v>-78.54</v>
      </c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-3739596</v>
      </c>
      <c r="Y31" s="21">
        <v>3739596</v>
      </c>
      <c r="Z31" s="6">
        <v>-100</v>
      </c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44648200</v>
      </c>
      <c r="F32" s="27">
        <f t="shared" si="5"/>
        <v>44648200</v>
      </c>
      <c r="G32" s="27">
        <f t="shared" si="5"/>
        <v>758456</v>
      </c>
      <c r="H32" s="27">
        <f t="shared" si="5"/>
        <v>554629</v>
      </c>
      <c r="I32" s="27">
        <f t="shared" si="5"/>
        <v>492726</v>
      </c>
      <c r="J32" s="27">
        <f t="shared" si="5"/>
        <v>1805811</v>
      </c>
      <c r="K32" s="27">
        <f t="shared" si="5"/>
        <v>263516</v>
      </c>
      <c r="L32" s="27">
        <f t="shared" si="5"/>
        <v>923739</v>
      </c>
      <c r="M32" s="27">
        <f t="shared" si="5"/>
        <v>1000662</v>
      </c>
      <c r="N32" s="27">
        <f t="shared" si="5"/>
        <v>2187917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3993728</v>
      </c>
      <c r="X32" s="27">
        <f t="shared" si="5"/>
        <v>-7742376</v>
      </c>
      <c r="Y32" s="27">
        <f t="shared" si="5"/>
        <v>11736104</v>
      </c>
      <c r="Z32" s="13">
        <f>+IF(X32&lt;&gt;0,+(Y32/X32)*100,0)</f>
        <v>-151.5827182766634</v>
      </c>
      <c r="AA32" s="31">
        <f>SUM(AA28:AA31)</f>
        <v>44648200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181956</v>
      </c>
      <c r="Y33" s="21">
        <v>-181956</v>
      </c>
      <c r="Z33" s="6">
        <v>-100</v>
      </c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970080</v>
      </c>
      <c r="Y34" s="21">
        <v>-970080</v>
      </c>
      <c r="Z34" s="6">
        <v>-100</v>
      </c>
      <c r="AA34" s="28"/>
    </row>
    <row r="35" spans="1:27" ht="12.75">
      <c r="A35" s="59" t="s">
        <v>63</v>
      </c>
      <c r="B35" s="3"/>
      <c r="C35" s="19"/>
      <c r="D35" s="19"/>
      <c r="E35" s="20">
        <v>330000</v>
      </c>
      <c r="F35" s="21">
        <v>330000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-4294968</v>
      </c>
      <c r="Y35" s="21">
        <v>4294968</v>
      </c>
      <c r="Z35" s="6">
        <v>-100</v>
      </c>
      <c r="AA35" s="28">
        <v>330000</v>
      </c>
    </row>
    <row r="36" spans="1:27" ht="12.7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44978200</v>
      </c>
      <c r="F36" s="63">
        <f t="shared" si="6"/>
        <v>44978200</v>
      </c>
      <c r="G36" s="63">
        <f t="shared" si="6"/>
        <v>758456</v>
      </c>
      <c r="H36" s="63">
        <f t="shared" si="6"/>
        <v>554629</v>
      </c>
      <c r="I36" s="63">
        <f t="shared" si="6"/>
        <v>492726</v>
      </c>
      <c r="J36" s="63">
        <f t="shared" si="6"/>
        <v>1805811</v>
      </c>
      <c r="K36" s="63">
        <f t="shared" si="6"/>
        <v>263516</v>
      </c>
      <c r="L36" s="63">
        <f t="shared" si="6"/>
        <v>923739</v>
      </c>
      <c r="M36" s="63">
        <f t="shared" si="6"/>
        <v>1000662</v>
      </c>
      <c r="N36" s="63">
        <f t="shared" si="6"/>
        <v>2187917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3993728</v>
      </c>
      <c r="X36" s="63">
        <f t="shared" si="6"/>
        <v>-10885308</v>
      </c>
      <c r="Y36" s="63">
        <f t="shared" si="6"/>
        <v>14879036</v>
      </c>
      <c r="Z36" s="64">
        <f>+IF(X36&lt;&gt;0,+(Y36/X36)*100,0)</f>
        <v>-136.68915936967517</v>
      </c>
      <c r="AA36" s="65">
        <f>SUM(AA32:AA35)</f>
        <v>44978200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3351930</v>
      </c>
      <c r="D5" s="16">
        <f>SUM(D6:D8)</f>
        <v>0</v>
      </c>
      <c r="E5" s="17">
        <f t="shared" si="0"/>
        <v>5557420</v>
      </c>
      <c r="F5" s="18">
        <f t="shared" si="0"/>
        <v>6253345</v>
      </c>
      <c r="G5" s="18">
        <f t="shared" si="0"/>
        <v>0</v>
      </c>
      <c r="H5" s="18">
        <f t="shared" si="0"/>
        <v>0</v>
      </c>
      <c r="I5" s="18">
        <f t="shared" si="0"/>
        <v>86000</v>
      </c>
      <c r="J5" s="18">
        <f t="shared" si="0"/>
        <v>86000</v>
      </c>
      <c r="K5" s="18">
        <f t="shared" si="0"/>
        <v>67281</v>
      </c>
      <c r="L5" s="18">
        <f t="shared" si="0"/>
        <v>70079</v>
      </c>
      <c r="M5" s="18">
        <f t="shared" si="0"/>
        <v>50886</v>
      </c>
      <c r="N5" s="18">
        <f t="shared" si="0"/>
        <v>188246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274246</v>
      </c>
      <c r="X5" s="18">
        <f t="shared" si="0"/>
        <v>2364900</v>
      </c>
      <c r="Y5" s="18">
        <f t="shared" si="0"/>
        <v>-2090654</v>
      </c>
      <c r="Z5" s="4">
        <f>+IF(X5&lt;&gt;0,+(Y5/X5)*100,0)</f>
        <v>-88.40348429109054</v>
      </c>
      <c r="AA5" s="16">
        <f>SUM(AA6:AA8)</f>
        <v>6253345</v>
      </c>
    </row>
    <row r="6" spans="1:27" ht="12.75">
      <c r="A6" s="5" t="s">
        <v>32</v>
      </c>
      <c r="B6" s="3"/>
      <c r="C6" s="19">
        <v>67236</v>
      </c>
      <c r="D6" s="19"/>
      <c r="E6" s="20">
        <v>40000</v>
      </c>
      <c r="F6" s="21">
        <v>40000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40000</v>
      </c>
      <c r="Y6" s="21">
        <v>-40000</v>
      </c>
      <c r="Z6" s="6">
        <v>-100</v>
      </c>
      <c r="AA6" s="28">
        <v>40000</v>
      </c>
    </row>
    <row r="7" spans="1:27" ht="12.75">
      <c r="A7" s="5" t="s">
        <v>33</v>
      </c>
      <c r="B7" s="3"/>
      <c r="C7" s="22">
        <v>226498</v>
      </c>
      <c r="D7" s="22"/>
      <c r="E7" s="23">
        <v>5517420</v>
      </c>
      <c r="F7" s="24">
        <v>6213345</v>
      </c>
      <c r="G7" s="24"/>
      <c r="H7" s="24"/>
      <c r="I7" s="24">
        <v>86000</v>
      </c>
      <c r="J7" s="24">
        <v>86000</v>
      </c>
      <c r="K7" s="24">
        <v>67281</v>
      </c>
      <c r="L7" s="24">
        <v>70079</v>
      </c>
      <c r="M7" s="24">
        <v>50886</v>
      </c>
      <c r="N7" s="24">
        <v>188246</v>
      </c>
      <c r="O7" s="24"/>
      <c r="P7" s="24"/>
      <c r="Q7" s="24"/>
      <c r="R7" s="24"/>
      <c r="S7" s="24"/>
      <c r="T7" s="24"/>
      <c r="U7" s="24"/>
      <c r="V7" s="24"/>
      <c r="W7" s="24">
        <v>274246</v>
      </c>
      <c r="X7" s="24">
        <v>2324900</v>
      </c>
      <c r="Y7" s="24">
        <v>-2050654</v>
      </c>
      <c r="Z7" s="7">
        <v>-88.2</v>
      </c>
      <c r="AA7" s="29">
        <v>6213345</v>
      </c>
    </row>
    <row r="8" spans="1:27" ht="12.75">
      <c r="A8" s="5" t="s">
        <v>34</v>
      </c>
      <c r="B8" s="3"/>
      <c r="C8" s="19">
        <v>3058196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15283115</v>
      </c>
      <c r="D9" s="16">
        <f>SUM(D10:D14)</f>
        <v>0</v>
      </c>
      <c r="E9" s="17">
        <f t="shared" si="1"/>
        <v>9170660</v>
      </c>
      <c r="F9" s="18">
        <f t="shared" si="1"/>
        <v>9432706</v>
      </c>
      <c r="G9" s="18">
        <f t="shared" si="1"/>
        <v>0</v>
      </c>
      <c r="H9" s="18">
        <f t="shared" si="1"/>
        <v>298012</v>
      </c>
      <c r="I9" s="18">
        <f t="shared" si="1"/>
        <v>771732</v>
      </c>
      <c r="J9" s="18">
        <f t="shared" si="1"/>
        <v>1069744</v>
      </c>
      <c r="K9" s="18">
        <f t="shared" si="1"/>
        <v>1505011</v>
      </c>
      <c r="L9" s="18">
        <f t="shared" si="1"/>
        <v>836140</v>
      </c>
      <c r="M9" s="18">
        <f t="shared" si="1"/>
        <v>946968</v>
      </c>
      <c r="N9" s="18">
        <f t="shared" si="1"/>
        <v>3288119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4357863</v>
      </c>
      <c r="X9" s="18">
        <f t="shared" si="1"/>
        <v>6174160</v>
      </c>
      <c r="Y9" s="18">
        <f t="shared" si="1"/>
        <v>-1816297</v>
      </c>
      <c r="Z9" s="4">
        <f>+IF(X9&lt;&gt;0,+(Y9/X9)*100,0)</f>
        <v>-29.417718361688067</v>
      </c>
      <c r="AA9" s="30">
        <f>SUM(AA10:AA14)</f>
        <v>9432706</v>
      </c>
    </row>
    <row r="10" spans="1:27" ht="12.75">
      <c r="A10" s="5" t="s">
        <v>36</v>
      </c>
      <c r="B10" s="3"/>
      <c r="C10" s="19">
        <v>8779726</v>
      </c>
      <c r="D10" s="19"/>
      <c r="E10" s="20">
        <v>2508560</v>
      </c>
      <c r="F10" s="21">
        <v>2508560</v>
      </c>
      <c r="G10" s="21"/>
      <c r="H10" s="21">
        <v>50123</v>
      </c>
      <c r="I10" s="21">
        <v>438488</v>
      </c>
      <c r="J10" s="21">
        <v>488611</v>
      </c>
      <c r="K10" s="21">
        <v>194039</v>
      </c>
      <c r="L10" s="21">
        <v>497176</v>
      </c>
      <c r="M10" s="21">
        <v>116275</v>
      </c>
      <c r="N10" s="21">
        <v>807490</v>
      </c>
      <c r="O10" s="21"/>
      <c r="P10" s="21"/>
      <c r="Q10" s="21"/>
      <c r="R10" s="21"/>
      <c r="S10" s="21"/>
      <c r="T10" s="21"/>
      <c r="U10" s="21"/>
      <c r="V10" s="21"/>
      <c r="W10" s="21">
        <v>1296101</v>
      </c>
      <c r="X10" s="21">
        <v>1022560</v>
      </c>
      <c r="Y10" s="21">
        <v>273541</v>
      </c>
      <c r="Z10" s="6">
        <v>26.75</v>
      </c>
      <c r="AA10" s="28">
        <v>2508560</v>
      </c>
    </row>
    <row r="11" spans="1:27" ht="12.75">
      <c r="A11" s="5" t="s">
        <v>37</v>
      </c>
      <c r="B11" s="3"/>
      <c r="C11" s="19">
        <v>4695806</v>
      </c>
      <c r="D11" s="19"/>
      <c r="E11" s="20">
        <v>4496100</v>
      </c>
      <c r="F11" s="21">
        <v>4496100</v>
      </c>
      <c r="G11" s="21"/>
      <c r="H11" s="21">
        <v>247889</v>
      </c>
      <c r="I11" s="21">
        <v>322809</v>
      </c>
      <c r="J11" s="21">
        <v>570698</v>
      </c>
      <c r="K11" s="21">
        <v>68650</v>
      </c>
      <c r="L11" s="21">
        <v>241317</v>
      </c>
      <c r="M11" s="21">
        <v>830693</v>
      </c>
      <c r="N11" s="21">
        <v>1140660</v>
      </c>
      <c r="O11" s="21"/>
      <c r="P11" s="21"/>
      <c r="Q11" s="21"/>
      <c r="R11" s="21"/>
      <c r="S11" s="21"/>
      <c r="T11" s="21"/>
      <c r="U11" s="21"/>
      <c r="V11" s="21"/>
      <c r="W11" s="21">
        <v>1711358</v>
      </c>
      <c r="X11" s="21">
        <v>2985600</v>
      </c>
      <c r="Y11" s="21">
        <v>-1274242</v>
      </c>
      <c r="Z11" s="6">
        <v>-42.68</v>
      </c>
      <c r="AA11" s="28">
        <v>4496100</v>
      </c>
    </row>
    <row r="12" spans="1:27" ht="12.75">
      <c r="A12" s="5" t="s">
        <v>38</v>
      </c>
      <c r="B12" s="3"/>
      <c r="C12" s="19">
        <v>1807583</v>
      </c>
      <c r="D12" s="19"/>
      <c r="E12" s="20">
        <v>2098000</v>
      </c>
      <c r="F12" s="21">
        <v>2360046</v>
      </c>
      <c r="G12" s="21"/>
      <c r="H12" s="21"/>
      <c r="I12" s="21">
        <v>10435</v>
      </c>
      <c r="J12" s="21">
        <v>10435</v>
      </c>
      <c r="K12" s="21">
        <v>1242322</v>
      </c>
      <c r="L12" s="21">
        <v>97647</v>
      </c>
      <c r="M12" s="21"/>
      <c r="N12" s="21">
        <v>1339969</v>
      </c>
      <c r="O12" s="21"/>
      <c r="P12" s="21"/>
      <c r="Q12" s="21"/>
      <c r="R12" s="21"/>
      <c r="S12" s="21"/>
      <c r="T12" s="21"/>
      <c r="U12" s="21"/>
      <c r="V12" s="21"/>
      <c r="W12" s="21">
        <v>1350404</v>
      </c>
      <c r="X12" s="21">
        <v>2098000</v>
      </c>
      <c r="Y12" s="21">
        <v>-747596</v>
      </c>
      <c r="Z12" s="6">
        <v>-35.63</v>
      </c>
      <c r="AA12" s="28">
        <v>2360046</v>
      </c>
    </row>
    <row r="13" spans="1:27" ht="12.75">
      <c r="A13" s="5" t="s">
        <v>39</v>
      </c>
      <c r="B13" s="3"/>
      <c r="C13" s="19"/>
      <c r="D13" s="19"/>
      <c r="E13" s="20">
        <v>68000</v>
      </c>
      <c r="F13" s="21">
        <v>68000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68000</v>
      </c>
      <c r="Y13" s="21">
        <v>-68000</v>
      </c>
      <c r="Z13" s="6">
        <v>-100</v>
      </c>
      <c r="AA13" s="28">
        <v>68000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5541117</v>
      </c>
      <c r="D15" s="16">
        <f>SUM(D16:D18)</f>
        <v>0</v>
      </c>
      <c r="E15" s="17">
        <f t="shared" si="2"/>
        <v>15311200</v>
      </c>
      <c r="F15" s="18">
        <f t="shared" si="2"/>
        <v>16441648</v>
      </c>
      <c r="G15" s="18">
        <f t="shared" si="2"/>
        <v>0</v>
      </c>
      <c r="H15" s="18">
        <f t="shared" si="2"/>
        <v>604380</v>
      </c>
      <c r="I15" s="18">
        <f t="shared" si="2"/>
        <v>904074</v>
      </c>
      <c r="J15" s="18">
        <f t="shared" si="2"/>
        <v>1508454</v>
      </c>
      <c r="K15" s="18">
        <f t="shared" si="2"/>
        <v>1259238</v>
      </c>
      <c r="L15" s="18">
        <f t="shared" si="2"/>
        <v>1636970</v>
      </c>
      <c r="M15" s="18">
        <f t="shared" si="2"/>
        <v>1214049</v>
      </c>
      <c r="N15" s="18">
        <f t="shared" si="2"/>
        <v>4110257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5618711</v>
      </c>
      <c r="X15" s="18">
        <f t="shared" si="2"/>
        <v>6080400</v>
      </c>
      <c r="Y15" s="18">
        <f t="shared" si="2"/>
        <v>-461689</v>
      </c>
      <c r="Z15" s="4">
        <f>+IF(X15&lt;&gt;0,+(Y15/X15)*100,0)</f>
        <v>-7.59306953489902</v>
      </c>
      <c r="AA15" s="30">
        <f>SUM(AA16:AA18)</f>
        <v>16441648</v>
      </c>
    </row>
    <row r="16" spans="1:27" ht="12.75">
      <c r="A16" s="5" t="s">
        <v>42</v>
      </c>
      <c r="B16" s="3"/>
      <c r="C16" s="19">
        <v>54331</v>
      </c>
      <c r="D16" s="19"/>
      <c r="E16" s="20">
        <v>89200</v>
      </c>
      <c r="F16" s="21">
        <v>154800</v>
      </c>
      <c r="G16" s="21"/>
      <c r="H16" s="21"/>
      <c r="I16" s="21"/>
      <c r="J16" s="21"/>
      <c r="K16" s="21">
        <v>6800</v>
      </c>
      <c r="L16" s="21">
        <v>65600</v>
      </c>
      <c r="M16" s="21"/>
      <c r="N16" s="21">
        <v>72400</v>
      </c>
      <c r="O16" s="21"/>
      <c r="P16" s="21"/>
      <c r="Q16" s="21"/>
      <c r="R16" s="21"/>
      <c r="S16" s="21"/>
      <c r="T16" s="21"/>
      <c r="U16" s="21"/>
      <c r="V16" s="21"/>
      <c r="W16" s="21">
        <v>72400</v>
      </c>
      <c r="X16" s="21">
        <v>81200</v>
      </c>
      <c r="Y16" s="21">
        <v>-8800</v>
      </c>
      <c r="Z16" s="6">
        <v>-10.84</v>
      </c>
      <c r="AA16" s="28">
        <v>154800</v>
      </c>
    </row>
    <row r="17" spans="1:27" ht="12.75">
      <c r="A17" s="5" t="s">
        <v>43</v>
      </c>
      <c r="B17" s="3"/>
      <c r="C17" s="19">
        <v>5486786</v>
      </c>
      <c r="D17" s="19"/>
      <c r="E17" s="20">
        <v>15209500</v>
      </c>
      <c r="F17" s="21">
        <v>16274348</v>
      </c>
      <c r="G17" s="21"/>
      <c r="H17" s="21">
        <v>604380</v>
      </c>
      <c r="I17" s="21">
        <v>898194</v>
      </c>
      <c r="J17" s="21">
        <v>1502574</v>
      </c>
      <c r="K17" s="21">
        <v>1252438</v>
      </c>
      <c r="L17" s="21">
        <v>1571370</v>
      </c>
      <c r="M17" s="21">
        <v>1211555</v>
      </c>
      <c r="N17" s="21">
        <v>4035363</v>
      </c>
      <c r="O17" s="21"/>
      <c r="P17" s="21"/>
      <c r="Q17" s="21"/>
      <c r="R17" s="21"/>
      <c r="S17" s="21"/>
      <c r="T17" s="21"/>
      <c r="U17" s="21"/>
      <c r="V17" s="21"/>
      <c r="W17" s="21">
        <v>5537937</v>
      </c>
      <c r="X17" s="21">
        <v>5990200</v>
      </c>
      <c r="Y17" s="21">
        <v>-452263</v>
      </c>
      <c r="Z17" s="6">
        <v>-7.55</v>
      </c>
      <c r="AA17" s="28">
        <v>16274348</v>
      </c>
    </row>
    <row r="18" spans="1:27" ht="12.75">
      <c r="A18" s="5" t="s">
        <v>44</v>
      </c>
      <c r="B18" s="3"/>
      <c r="C18" s="19"/>
      <c r="D18" s="19"/>
      <c r="E18" s="20">
        <v>12500</v>
      </c>
      <c r="F18" s="21">
        <v>12500</v>
      </c>
      <c r="G18" s="21"/>
      <c r="H18" s="21"/>
      <c r="I18" s="21">
        <v>5880</v>
      </c>
      <c r="J18" s="21">
        <v>5880</v>
      </c>
      <c r="K18" s="21"/>
      <c r="L18" s="21"/>
      <c r="M18" s="21">
        <v>2494</v>
      </c>
      <c r="N18" s="21">
        <v>2494</v>
      </c>
      <c r="O18" s="21"/>
      <c r="P18" s="21"/>
      <c r="Q18" s="21"/>
      <c r="R18" s="21"/>
      <c r="S18" s="21"/>
      <c r="T18" s="21"/>
      <c r="U18" s="21"/>
      <c r="V18" s="21"/>
      <c r="W18" s="21">
        <v>8374</v>
      </c>
      <c r="X18" s="21">
        <v>9000</v>
      </c>
      <c r="Y18" s="21">
        <v>-626</v>
      </c>
      <c r="Z18" s="6">
        <v>-6.96</v>
      </c>
      <c r="AA18" s="28">
        <v>12500</v>
      </c>
    </row>
    <row r="19" spans="1:27" ht="12.75">
      <c r="A19" s="2" t="s">
        <v>45</v>
      </c>
      <c r="B19" s="8"/>
      <c r="C19" s="16">
        <f aca="true" t="shared" si="3" ref="C19:Y19">SUM(C20:C23)</f>
        <v>38107341</v>
      </c>
      <c r="D19" s="16">
        <f>SUM(D20:D23)</f>
        <v>0</v>
      </c>
      <c r="E19" s="17">
        <f t="shared" si="3"/>
        <v>70543050</v>
      </c>
      <c r="F19" s="18">
        <f t="shared" si="3"/>
        <v>85666812</v>
      </c>
      <c r="G19" s="18">
        <f t="shared" si="3"/>
        <v>0</v>
      </c>
      <c r="H19" s="18">
        <f t="shared" si="3"/>
        <v>3436680</v>
      </c>
      <c r="I19" s="18">
        <f t="shared" si="3"/>
        <v>4422798</v>
      </c>
      <c r="J19" s="18">
        <f t="shared" si="3"/>
        <v>7859478</v>
      </c>
      <c r="K19" s="18">
        <f t="shared" si="3"/>
        <v>2227314</v>
      </c>
      <c r="L19" s="18">
        <f t="shared" si="3"/>
        <v>6241798</v>
      </c>
      <c r="M19" s="18">
        <f t="shared" si="3"/>
        <v>6900731</v>
      </c>
      <c r="N19" s="18">
        <f t="shared" si="3"/>
        <v>15369843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23229321</v>
      </c>
      <c r="X19" s="18">
        <f t="shared" si="3"/>
        <v>27468650</v>
      </c>
      <c r="Y19" s="18">
        <f t="shared" si="3"/>
        <v>-4239329</v>
      </c>
      <c r="Z19" s="4">
        <f>+IF(X19&lt;&gt;0,+(Y19/X19)*100,0)</f>
        <v>-15.43333582101778</v>
      </c>
      <c r="AA19" s="30">
        <f>SUM(AA20:AA23)</f>
        <v>85666812</v>
      </c>
    </row>
    <row r="20" spans="1:27" ht="12.75">
      <c r="A20" s="5" t="s">
        <v>46</v>
      </c>
      <c r="B20" s="3"/>
      <c r="C20" s="19">
        <v>9128325</v>
      </c>
      <c r="D20" s="19"/>
      <c r="E20" s="20">
        <v>20386800</v>
      </c>
      <c r="F20" s="21">
        <v>20660333</v>
      </c>
      <c r="G20" s="21"/>
      <c r="H20" s="21">
        <v>907120</v>
      </c>
      <c r="I20" s="21"/>
      <c r="J20" s="21">
        <v>907120</v>
      </c>
      <c r="K20" s="21">
        <v>368593</v>
      </c>
      <c r="L20" s="21">
        <v>647543</v>
      </c>
      <c r="M20" s="21">
        <v>590126</v>
      </c>
      <c r="N20" s="21">
        <v>1606262</v>
      </c>
      <c r="O20" s="21"/>
      <c r="P20" s="21"/>
      <c r="Q20" s="21"/>
      <c r="R20" s="21"/>
      <c r="S20" s="21"/>
      <c r="T20" s="21"/>
      <c r="U20" s="21"/>
      <c r="V20" s="21"/>
      <c r="W20" s="21">
        <v>2513382</v>
      </c>
      <c r="X20" s="21">
        <v>8225000</v>
      </c>
      <c r="Y20" s="21">
        <v>-5711618</v>
      </c>
      <c r="Z20" s="6">
        <v>-69.44</v>
      </c>
      <c r="AA20" s="28">
        <v>20660333</v>
      </c>
    </row>
    <row r="21" spans="1:27" ht="12.75">
      <c r="A21" s="5" t="s">
        <v>47</v>
      </c>
      <c r="B21" s="3"/>
      <c r="C21" s="19">
        <v>11617314</v>
      </c>
      <c r="D21" s="19"/>
      <c r="E21" s="20">
        <v>17138550</v>
      </c>
      <c r="F21" s="21">
        <v>29727266</v>
      </c>
      <c r="G21" s="21"/>
      <c r="H21" s="21">
        <v>2117208</v>
      </c>
      <c r="I21" s="21">
        <v>3123610</v>
      </c>
      <c r="J21" s="21">
        <v>5240818</v>
      </c>
      <c r="K21" s="21">
        <v>1162285</v>
      </c>
      <c r="L21" s="21">
        <v>1124873</v>
      </c>
      <c r="M21" s="21">
        <v>1439443</v>
      </c>
      <c r="N21" s="21">
        <v>3726601</v>
      </c>
      <c r="O21" s="21"/>
      <c r="P21" s="21"/>
      <c r="Q21" s="21"/>
      <c r="R21" s="21"/>
      <c r="S21" s="21"/>
      <c r="T21" s="21"/>
      <c r="U21" s="21"/>
      <c r="V21" s="21"/>
      <c r="W21" s="21">
        <v>8967419</v>
      </c>
      <c r="X21" s="21">
        <v>5819350</v>
      </c>
      <c r="Y21" s="21">
        <v>3148069</v>
      </c>
      <c r="Z21" s="6">
        <v>54.1</v>
      </c>
      <c r="AA21" s="28">
        <v>29727266</v>
      </c>
    </row>
    <row r="22" spans="1:27" ht="12.75">
      <c r="A22" s="5" t="s">
        <v>48</v>
      </c>
      <c r="B22" s="3"/>
      <c r="C22" s="22">
        <v>15988233</v>
      </c>
      <c r="D22" s="22"/>
      <c r="E22" s="23">
        <v>32767700</v>
      </c>
      <c r="F22" s="24">
        <v>35029213</v>
      </c>
      <c r="G22" s="24"/>
      <c r="H22" s="24">
        <v>412352</v>
      </c>
      <c r="I22" s="24">
        <v>1259988</v>
      </c>
      <c r="J22" s="24">
        <v>1672340</v>
      </c>
      <c r="K22" s="24">
        <v>696436</v>
      </c>
      <c r="L22" s="24">
        <v>4469382</v>
      </c>
      <c r="M22" s="24">
        <v>4871162</v>
      </c>
      <c r="N22" s="24">
        <v>10036980</v>
      </c>
      <c r="O22" s="24"/>
      <c r="P22" s="24"/>
      <c r="Q22" s="24"/>
      <c r="R22" s="24"/>
      <c r="S22" s="24"/>
      <c r="T22" s="24"/>
      <c r="U22" s="24"/>
      <c r="V22" s="24"/>
      <c r="W22" s="24">
        <v>11709320</v>
      </c>
      <c r="X22" s="24">
        <v>13174300</v>
      </c>
      <c r="Y22" s="24">
        <v>-1464980</v>
      </c>
      <c r="Z22" s="7">
        <v>-11.12</v>
      </c>
      <c r="AA22" s="29">
        <v>35029213</v>
      </c>
    </row>
    <row r="23" spans="1:27" ht="12.75">
      <c r="A23" s="5" t="s">
        <v>49</v>
      </c>
      <c r="B23" s="3"/>
      <c r="C23" s="19">
        <v>1373469</v>
      </c>
      <c r="D23" s="19"/>
      <c r="E23" s="20">
        <v>250000</v>
      </c>
      <c r="F23" s="21">
        <v>250000</v>
      </c>
      <c r="G23" s="21"/>
      <c r="H23" s="21"/>
      <c r="I23" s="21">
        <v>39200</v>
      </c>
      <c r="J23" s="21">
        <v>39200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39200</v>
      </c>
      <c r="X23" s="21">
        <v>250000</v>
      </c>
      <c r="Y23" s="21">
        <v>-210800</v>
      </c>
      <c r="Z23" s="6">
        <v>-84.32</v>
      </c>
      <c r="AA23" s="28">
        <v>250000</v>
      </c>
    </row>
    <row r="24" spans="1:27" ht="12.75">
      <c r="A24" s="2" t="s">
        <v>50</v>
      </c>
      <c r="B24" s="8"/>
      <c r="C24" s="16">
        <v>8280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62291783</v>
      </c>
      <c r="D25" s="50">
        <f>+D5+D9+D15+D19+D24</f>
        <v>0</v>
      </c>
      <c r="E25" s="51">
        <f t="shared" si="4"/>
        <v>100582330</v>
      </c>
      <c r="F25" s="52">
        <f t="shared" si="4"/>
        <v>117794511</v>
      </c>
      <c r="G25" s="52">
        <f t="shared" si="4"/>
        <v>0</v>
      </c>
      <c r="H25" s="52">
        <f t="shared" si="4"/>
        <v>4339072</v>
      </c>
      <c r="I25" s="52">
        <f t="shared" si="4"/>
        <v>6184604</v>
      </c>
      <c r="J25" s="52">
        <f t="shared" si="4"/>
        <v>10523676</v>
      </c>
      <c r="K25" s="52">
        <f t="shared" si="4"/>
        <v>5058844</v>
      </c>
      <c r="L25" s="52">
        <f t="shared" si="4"/>
        <v>8784987</v>
      </c>
      <c r="M25" s="52">
        <f t="shared" si="4"/>
        <v>9112634</v>
      </c>
      <c r="N25" s="52">
        <f t="shared" si="4"/>
        <v>22956465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33480141</v>
      </c>
      <c r="X25" s="52">
        <f t="shared" si="4"/>
        <v>42088110</v>
      </c>
      <c r="Y25" s="52">
        <f t="shared" si="4"/>
        <v>-8607969</v>
      </c>
      <c r="Z25" s="53">
        <f>+IF(X25&lt;&gt;0,+(Y25/X25)*100,0)</f>
        <v>-20.45225836940647</v>
      </c>
      <c r="AA25" s="54">
        <f>+AA5+AA9+AA15+AA19+AA24</f>
        <v>117794511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23845677</v>
      </c>
      <c r="D28" s="19"/>
      <c r="E28" s="20">
        <v>15188900</v>
      </c>
      <c r="F28" s="21">
        <v>15188900</v>
      </c>
      <c r="G28" s="21"/>
      <c r="H28" s="21"/>
      <c r="I28" s="21"/>
      <c r="J28" s="21"/>
      <c r="K28" s="21">
        <v>211990</v>
      </c>
      <c r="L28" s="21">
        <v>642075</v>
      </c>
      <c r="M28" s="21">
        <v>4554096</v>
      </c>
      <c r="N28" s="21">
        <v>5408161</v>
      </c>
      <c r="O28" s="21"/>
      <c r="P28" s="21"/>
      <c r="Q28" s="21"/>
      <c r="R28" s="21"/>
      <c r="S28" s="21"/>
      <c r="T28" s="21"/>
      <c r="U28" s="21"/>
      <c r="V28" s="21"/>
      <c r="W28" s="21">
        <v>5408161</v>
      </c>
      <c r="X28" s="21">
        <v>3570000</v>
      </c>
      <c r="Y28" s="21">
        <v>1838161</v>
      </c>
      <c r="Z28" s="6">
        <v>51.49</v>
      </c>
      <c r="AA28" s="19">
        <v>15188900</v>
      </c>
    </row>
    <row r="29" spans="1:27" ht="12.75">
      <c r="A29" s="56" t="s">
        <v>55</v>
      </c>
      <c r="B29" s="3"/>
      <c r="C29" s="19">
        <v>2267783</v>
      </c>
      <c r="D29" s="19"/>
      <c r="E29" s="20">
        <v>335000</v>
      </c>
      <c r="F29" s="21">
        <v>662646</v>
      </c>
      <c r="G29" s="21"/>
      <c r="H29" s="21">
        <v>1183069</v>
      </c>
      <c r="I29" s="21">
        <v>1894342</v>
      </c>
      <c r="J29" s="21">
        <v>3077411</v>
      </c>
      <c r="K29" s="21">
        <v>142921</v>
      </c>
      <c r="L29" s="21">
        <v>537587</v>
      </c>
      <c r="M29" s="21">
        <v>973059</v>
      </c>
      <c r="N29" s="21">
        <v>1653567</v>
      </c>
      <c r="O29" s="21"/>
      <c r="P29" s="21"/>
      <c r="Q29" s="21"/>
      <c r="R29" s="21"/>
      <c r="S29" s="21"/>
      <c r="T29" s="21"/>
      <c r="U29" s="21"/>
      <c r="V29" s="21"/>
      <c r="W29" s="21">
        <v>4730978</v>
      </c>
      <c r="X29" s="21">
        <v>135000</v>
      </c>
      <c r="Y29" s="21">
        <v>4595978</v>
      </c>
      <c r="Z29" s="6">
        <v>3404.43</v>
      </c>
      <c r="AA29" s="28">
        <v>662646</v>
      </c>
    </row>
    <row r="30" spans="1:27" ht="12.75">
      <c r="A30" s="56" t="s">
        <v>56</v>
      </c>
      <c r="B30" s="3"/>
      <c r="C30" s="22">
        <v>35000</v>
      </c>
      <c r="D30" s="22"/>
      <c r="E30" s="23"/>
      <c r="F30" s="24">
        <v>273533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273533</v>
      </c>
    </row>
    <row r="31" spans="1:27" ht="12.75">
      <c r="A31" s="57" t="s">
        <v>57</v>
      </c>
      <c r="B31" s="3"/>
      <c r="C31" s="19">
        <v>212789</v>
      </c>
      <c r="D31" s="19"/>
      <c r="E31" s="20">
        <v>1000000</v>
      </c>
      <c r="F31" s="21">
        <v>13000000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13000000</v>
      </c>
    </row>
    <row r="32" spans="1:27" ht="12.75">
      <c r="A32" s="58" t="s">
        <v>58</v>
      </c>
      <c r="B32" s="3"/>
      <c r="C32" s="25">
        <f aca="true" t="shared" si="5" ref="C32:Y32">SUM(C28:C31)</f>
        <v>26361249</v>
      </c>
      <c r="D32" s="25">
        <f>SUM(D28:D31)</f>
        <v>0</v>
      </c>
      <c r="E32" s="26">
        <f t="shared" si="5"/>
        <v>16523900</v>
      </c>
      <c r="F32" s="27">
        <f t="shared" si="5"/>
        <v>29125079</v>
      </c>
      <c r="G32" s="27">
        <f t="shared" si="5"/>
        <v>0</v>
      </c>
      <c r="H32" s="27">
        <f t="shared" si="5"/>
        <v>1183069</v>
      </c>
      <c r="I32" s="27">
        <f t="shared" si="5"/>
        <v>1894342</v>
      </c>
      <c r="J32" s="27">
        <f t="shared" si="5"/>
        <v>3077411</v>
      </c>
      <c r="K32" s="27">
        <f t="shared" si="5"/>
        <v>354911</v>
      </c>
      <c r="L32" s="27">
        <f t="shared" si="5"/>
        <v>1179662</v>
      </c>
      <c r="M32" s="27">
        <f t="shared" si="5"/>
        <v>5527155</v>
      </c>
      <c r="N32" s="27">
        <f t="shared" si="5"/>
        <v>7061728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10139139</v>
      </c>
      <c r="X32" s="27">
        <f t="shared" si="5"/>
        <v>3705000</v>
      </c>
      <c r="Y32" s="27">
        <f t="shared" si="5"/>
        <v>6434139</v>
      </c>
      <c r="Z32" s="13">
        <f>+IF(X32&lt;&gt;0,+(Y32/X32)*100,0)</f>
        <v>173.66097165991903</v>
      </c>
      <c r="AA32" s="31">
        <f>SUM(AA28:AA31)</f>
        <v>29125079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27422667</v>
      </c>
      <c r="D34" s="19"/>
      <c r="E34" s="20">
        <v>70693650</v>
      </c>
      <c r="F34" s="21">
        <v>74700648</v>
      </c>
      <c r="G34" s="21"/>
      <c r="H34" s="21">
        <v>3101040</v>
      </c>
      <c r="I34" s="21">
        <v>3734817</v>
      </c>
      <c r="J34" s="21">
        <v>6835857</v>
      </c>
      <c r="K34" s="21">
        <v>4432004</v>
      </c>
      <c r="L34" s="21">
        <v>6916819</v>
      </c>
      <c r="M34" s="21">
        <v>2897187</v>
      </c>
      <c r="N34" s="21">
        <v>14246010</v>
      </c>
      <c r="O34" s="21"/>
      <c r="P34" s="21"/>
      <c r="Q34" s="21"/>
      <c r="R34" s="21"/>
      <c r="S34" s="21"/>
      <c r="T34" s="21"/>
      <c r="U34" s="21"/>
      <c r="V34" s="21"/>
      <c r="W34" s="21">
        <v>21081867</v>
      </c>
      <c r="X34" s="21">
        <v>34005850</v>
      </c>
      <c r="Y34" s="21">
        <v>-12923983</v>
      </c>
      <c r="Z34" s="6">
        <v>-38.01</v>
      </c>
      <c r="AA34" s="28">
        <v>74700648</v>
      </c>
    </row>
    <row r="35" spans="1:27" ht="12.75">
      <c r="A35" s="59" t="s">
        <v>63</v>
      </c>
      <c r="B35" s="3"/>
      <c r="C35" s="19">
        <v>8507867</v>
      </c>
      <c r="D35" s="19"/>
      <c r="E35" s="20">
        <v>13364780</v>
      </c>
      <c r="F35" s="21">
        <v>13968784</v>
      </c>
      <c r="G35" s="21"/>
      <c r="H35" s="21">
        <v>54964</v>
      </c>
      <c r="I35" s="21">
        <v>555443</v>
      </c>
      <c r="J35" s="21">
        <v>610407</v>
      </c>
      <c r="K35" s="21">
        <v>271929</v>
      </c>
      <c r="L35" s="21">
        <v>688505</v>
      </c>
      <c r="M35" s="21">
        <v>688293</v>
      </c>
      <c r="N35" s="21">
        <v>1648727</v>
      </c>
      <c r="O35" s="21"/>
      <c r="P35" s="21"/>
      <c r="Q35" s="21"/>
      <c r="R35" s="21"/>
      <c r="S35" s="21"/>
      <c r="T35" s="21"/>
      <c r="U35" s="21"/>
      <c r="V35" s="21"/>
      <c r="W35" s="21">
        <v>2259134</v>
      </c>
      <c r="X35" s="21">
        <v>4377260</v>
      </c>
      <c r="Y35" s="21">
        <v>-2118126</v>
      </c>
      <c r="Z35" s="6">
        <v>-48.39</v>
      </c>
      <c r="AA35" s="28">
        <v>13968784</v>
      </c>
    </row>
    <row r="36" spans="1:27" ht="12.75">
      <c r="A36" s="60" t="s">
        <v>64</v>
      </c>
      <c r="B36" s="10"/>
      <c r="C36" s="61">
        <f aca="true" t="shared" si="6" ref="C36:Y36">SUM(C32:C35)</f>
        <v>62291783</v>
      </c>
      <c r="D36" s="61">
        <f>SUM(D32:D35)</f>
        <v>0</v>
      </c>
      <c r="E36" s="62">
        <f t="shared" si="6"/>
        <v>100582330</v>
      </c>
      <c r="F36" s="63">
        <f t="shared" si="6"/>
        <v>117794511</v>
      </c>
      <c r="G36" s="63">
        <f t="shared" si="6"/>
        <v>0</v>
      </c>
      <c r="H36" s="63">
        <f t="shared" si="6"/>
        <v>4339073</v>
      </c>
      <c r="I36" s="63">
        <f t="shared" si="6"/>
        <v>6184602</v>
      </c>
      <c r="J36" s="63">
        <f t="shared" si="6"/>
        <v>10523675</v>
      </c>
      <c r="K36" s="63">
        <f t="shared" si="6"/>
        <v>5058844</v>
      </c>
      <c r="L36" s="63">
        <f t="shared" si="6"/>
        <v>8784986</v>
      </c>
      <c r="M36" s="63">
        <f t="shared" si="6"/>
        <v>9112635</v>
      </c>
      <c r="N36" s="63">
        <f t="shared" si="6"/>
        <v>22956465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33480140</v>
      </c>
      <c r="X36" s="63">
        <f t="shared" si="6"/>
        <v>42088110</v>
      </c>
      <c r="Y36" s="63">
        <f t="shared" si="6"/>
        <v>-8607970</v>
      </c>
      <c r="Z36" s="64">
        <f>+IF(X36&lt;&gt;0,+(Y36/X36)*100,0)</f>
        <v>-20.452260745374407</v>
      </c>
      <c r="AA36" s="65">
        <f>SUM(AA32:AA35)</f>
        <v>117794511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7535905</v>
      </c>
      <c r="D5" s="16">
        <f>SUM(D6:D8)</f>
        <v>0</v>
      </c>
      <c r="E5" s="17">
        <f t="shared" si="0"/>
        <v>8938082</v>
      </c>
      <c r="F5" s="18">
        <f t="shared" si="0"/>
        <v>9727599</v>
      </c>
      <c r="G5" s="18">
        <f t="shared" si="0"/>
        <v>19503</v>
      </c>
      <c r="H5" s="18">
        <f t="shared" si="0"/>
        <v>356563</v>
      </c>
      <c r="I5" s="18">
        <f t="shared" si="0"/>
        <v>153983</v>
      </c>
      <c r="J5" s="18">
        <f t="shared" si="0"/>
        <v>530049</v>
      </c>
      <c r="K5" s="18">
        <f t="shared" si="0"/>
        <v>278491</v>
      </c>
      <c r="L5" s="18">
        <f t="shared" si="0"/>
        <v>121666</v>
      </c>
      <c r="M5" s="18">
        <f t="shared" si="0"/>
        <v>2195591</v>
      </c>
      <c r="N5" s="18">
        <f t="shared" si="0"/>
        <v>2595748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3125797</v>
      </c>
      <c r="X5" s="18">
        <f t="shared" si="0"/>
        <v>230000</v>
      </c>
      <c r="Y5" s="18">
        <f t="shared" si="0"/>
        <v>2895797</v>
      </c>
      <c r="Z5" s="4">
        <f>+IF(X5&lt;&gt;0,+(Y5/X5)*100,0)</f>
        <v>1259.0421739130434</v>
      </c>
      <c r="AA5" s="16">
        <f>SUM(AA6:AA8)</f>
        <v>9727599</v>
      </c>
    </row>
    <row r="6" spans="1:27" ht="12.75">
      <c r="A6" s="5" t="s">
        <v>32</v>
      </c>
      <c r="B6" s="3"/>
      <c r="C6" s="19">
        <v>604801</v>
      </c>
      <c r="D6" s="19"/>
      <c r="E6" s="20">
        <v>842500</v>
      </c>
      <c r="F6" s="21">
        <v>842500</v>
      </c>
      <c r="G6" s="21">
        <v>3913</v>
      </c>
      <c r="H6" s="21">
        <v>3550</v>
      </c>
      <c r="I6" s="21">
        <v>3855</v>
      </c>
      <c r="J6" s="21">
        <v>11318</v>
      </c>
      <c r="K6" s="21">
        <v>19531</v>
      </c>
      <c r="L6" s="21">
        <v>3164</v>
      </c>
      <c r="M6" s="21">
        <v>677770</v>
      </c>
      <c r="N6" s="21">
        <v>700465</v>
      </c>
      <c r="O6" s="21"/>
      <c r="P6" s="21"/>
      <c r="Q6" s="21"/>
      <c r="R6" s="21"/>
      <c r="S6" s="21"/>
      <c r="T6" s="21"/>
      <c r="U6" s="21"/>
      <c r="V6" s="21"/>
      <c r="W6" s="21">
        <v>711783</v>
      </c>
      <c r="X6" s="21"/>
      <c r="Y6" s="21">
        <v>711783</v>
      </c>
      <c r="Z6" s="6"/>
      <c r="AA6" s="28">
        <v>842500</v>
      </c>
    </row>
    <row r="7" spans="1:27" ht="12.75">
      <c r="A7" s="5" t="s">
        <v>33</v>
      </c>
      <c r="B7" s="3"/>
      <c r="C7" s="22">
        <v>6931104</v>
      </c>
      <c r="D7" s="22"/>
      <c r="E7" s="23">
        <v>8095582</v>
      </c>
      <c r="F7" s="24">
        <v>8885099</v>
      </c>
      <c r="G7" s="24">
        <v>15590</v>
      </c>
      <c r="H7" s="24">
        <v>353013</v>
      </c>
      <c r="I7" s="24">
        <v>150128</v>
      </c>
      <c r="J7" s="24">
        <v>518731</v>
      </c>
      <c r="K7" s="24">
        <v>258960</v>
      </c>
      <c r="L7" s="24">
        <v>111547</v>
      </c>
      <c r="M7" s="24">
        <v>1517821</v>
      </c>
      <c r="N7" s="24">
        <v>1888328</v>
      </c>
      <c r="O7" s="24"/>
      <c r="P7" s="24"/>
      <c r="Q7" s="24"/>
      <c r="R7" s="24"/>
      <c r="S7" s="24"/>
      <c r="T7" s="24"/>
      <c r="U7" s="24"/>
      <c r="V7" s="24"/>
      <c r="W7" s="24">
        <v>2407059</v>
      </c>
      <c r="X7" s="24">
        <v>230000</v>
      </c>
      <c r="Y7" s="24">
        <v>2177059</v>
      </c>
      <c r="Z7" s="7">
        <v>946.55</v>
      </c>
      <c r="AA7" s="29">
        <v>8885099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>
        <v>6955</v>
      </c>
      <c r="M8" s="21"/>
      <c r="N8" s="21">
        <v>6955</v>
      </c>
      <c r="O8" s="21"/>
      <c r="P8" s="21"/>
      <c r="Q8" s="21"/>
      <c r="R8" s="21"/>
      <c r="S8" s="21"/>
      <c r="T8" s="21"/>
      <c r="U8" s="21"/>
      <c r="V8" s="21"/>
      <c r="W8" s="21">
        <v>6955</v>
      </c>
      <c r="X8" s="21"/>
      <c r="Y8" s="21">
        <v>6955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16036582</v>
      </c>
      <c r="D9" s="16">
        <f>SUM(D10:D14)</f>
        <v>0</v>
      </c>
      <c r="E9" s="17">
        <f t="shared" si="1"/>
        <v>25201000</v>
      </c>
      <c r="F9" s="18">
        <f t="shared" si="1"/>
        <v>39739587</v>
      </c>
      <c r="G9" s="18">
        <f t="shared" si="1"/>
        <v>136904</v>
      </c>
      <c r="H9" s="18">
        <f t="shared" si="1"/>
        <v>1311466</v>
      </c>
      <c r="I9" s="18">
        <f t="shared" si="1"/>
        <v>1348713</v>
      </c>
      <c r="J9" s="18">
        <f t="shared" si="1"/>
        <v>2797083</v>
      </c>
      <c r="K9" s="18">
        <f t="shared" si="1"/>
        <v>2171333</v>
      </c>
      <c r="L9" s="18">
        <f t="shared" si="1"/>
        <v>1700250</v>
      </c>
      <c r="M9" s="18">
        <f t="shared" si="1"/>
        <v>1125394</v>
      </c>
      <c r="N9" s="18">
        <f t="shared" si="1"/>
        <v>4996977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7794060</v>
      </c>
      <c r="X9" s="18">
        <f t="shared" si="1"/>
        <v>1971000</v>
      </c>
      <c r="Y9" s="18">
        <f t="shared" si="1"/>
        <v>5823060</v>
      </c>
      <c r="Z9" s="4">
        <f>+IF(X9&lt;&gt;0,+(Y9/X9)*100,0)</f>
        <v>295.43683409436835</v>
      </c>
      <c r="AA9" s="30">
        <f>SUM(AA10:AA14)</f>
        <v>39739587</v>
      </c>
    </row>
    <row r="10" spans="1:27" ht="12.75">
      <c r="A10" s="5" t="s">
        <v>36</v>
      </c>
      <c r="B10" s="3"/>
      <c r="C10" s="19">
        <v>4034975</v>
      </c>
      <c r="D10" s="19"/>
      <c r="E10" s="20">
        <v>360000</v>
      </c>
      <c r="F10" s="21">
        <v>360000</v>
      </c>
      <c r="G10" s="21"/>
      <c r="H10" s="21"/>
      <c r="I10" s="21">
        <v>5065</v>
      </c>
      <c r="J10" s="21">
        <v>5065</v>
      </c>
      <c r="K10" s="21">
        <v>32620</v>
      </c>
      <c r="L10" s="21">
        <v>23568</v>
      </c>
      <c r="M10" s="21">
        <v>30620</v>
      </c>
      <c r="N10" s="21">
        <v>86808</v>
      </c>
      <c r="O10" s="21"/>
      <c r="P10" s="21"/>
      <c r="Q10" s="21"/>
      <c r="R10" s="21"/>
      <c r="S10" s="21"/>
      <c r="T10" s="21"/>
      <c r="U10" s="21"/>
      <c r="V10" s="21"/>
      <c r="W10" s="21">
        <v>91873</v>
      </c>
      <c r="X10" s="21"/>
      <c r="Y10" s="21">
        <v>91873</v>
      </c>
      <c r="Z10" s="6"/>
      <c r="AA10" s="28">
        <v>360000</v>
      </c>
    </row>
    <row r="11" spans="1:27" ht="12.75">
      <c r="A11" s="5" t="s">
        <v>37</v>
      </c>
      <c r="B11" s="3"/>
      <c r="C11" s="19">
        <v>5610002</v>
      </c>
      <c r="D11" s="19"/>
      <c r="E11" s="20">
        <v>4196000</v>
      </c>
      <c r="F11" s="21">
        <v>4041000</v>
      </c>
      <c r="G11" s="21">
        <v>23780</v>
      </c>
      <c r="H11" s="21">
        <v>86053</v>
      </c>
      <c r="I11" s="21">
        <v>54772</v>
      </c>
      <c r="J11" s="21">
        <v>164605</v>
      </c>
      <c r="K11" s="21">
        <v>344245</v>
      </c>
      <c r="L11" s="21">
        <v>505893</v>
      </c>
      <c r="M11" s="21"/>
      <c r="N11" s="21">
        <v>850138</v>
      </c>
      <c r="O11" s="21"/>
      <c r="P11" s="21"/>
      <c r="Q11" s="21"/>
      <c r="R11" s="21"/>
      <c r="S11" s="21"/>
      <c r="T11" s="21"/>
      <c r="U11" s="21"/>
      <c r="V11" s="21"/>
      <c r="W11" s="21">
        <v>1014743</v>
      </c>
      <c r="X11" s="21">
        <v>1396000</v>
      </c>
      <c r="Y11" s="21">
        <v>-381257</v>
      </c>
      <c r="Z11" s="6">
        <v>-27.31</v>
      </c>
      <c r="AA11" s="28">
        <v>4041000</v>
      </c>
    </row>
    <row r="12" spans="1:27" ht="12.75">
      <c r="A12" s="5" t="s">
        <v>38</v>
      </c>
      <c r="B12" s="3"/>
      <c r="C12" s="19">
        <v>2526648</v>
      </c>
      <c r="D12" s="19"/>
      <c r="E12" s="20">
        <v>5395000</v>
      </c>
      <c r="F12" s="21">
        <v>5433700</v>
      </c>
      <c r="G12" s="21">
        <v>113124</v>
      </c>
      <c r="H12" s="21">
        <v>22993</v>
      </c>
      <c r="I12" s="21">
        <v>134827</v>
      </c>
      <c r="J12" s="21">
        <v>270944</v>
      </c>
      <c r="K12" s="21">
        <v>325575</v>
      </c>
      <c r="L12" s="21">
        <v>399308</v>
      </c>
      <c r="M12" s="21">
        <v>460997</v>
      </c>
      <c r="N12" s="21">
        <v>1185880</v>
      </c>
      <c r="O12" s="21"/>
      <c r="P12" s="21"/>
      <c r="Q12" s="21"/>
      <c r="R12" s="21"/>
      <c r="S12" s="21"/>
      <c r="T12" s="21"/>
      <c r="U12" s="21"/>
      <c r="V12" s="21"/>
      <c r="W12" s="21">
        <v>1456824</v>
      </c>
      <c r="X12" s="21">
        <v>575000</v>
      </c>
      <c r="Y12" s="21">
        <v>881824</v>
      </c>
      <c r="Z12" s="6">
        <v>153.36</v>
      </c>
      <c r="AA12" s="28">
        <v>5433700</v>
      </c>
    </row>
    <row r="13" spans="1:27" ht="12.75">
      <c r="A13" s="5" t="s">
        <v>39</v>
      </c>
      <c r="B13" s="3"/>
      <c r="C13" s="19">
        <v>3864957</v>
      </c>
      <c r="D13" s="19"/>
      <c r="E13" s="20">
        <v>15250000</v>
      </c>
      <c r="F13" s="21">
        <v>29904887</v>
      </c>
      <c r="G13" s="21"/>
      <c r="H13" s="21">
        <v>1202420</v>
      </c>
      <c r="I13" s="21">
        <v>1154049</v>
      </c>
      <c r="J13" s="21">
        <v>2356469</v>
      </c>
      <c r="K13" s="21">
        <v>1468893</v>
      </c>
      <c r="L13" s="21">
        <v>771481</v>
      </c>
      <c r="M13" s="21">
        <v>633777</v>
      </c>
      <c r="N13" s="21">
        <v>2874151</v>
      </c>
      <c r="O13" s="21"/>
      <c r="P13" s="21"/>
      <c r="Q13" s="21"/>
      <c r="R13" s="21"/>
      <c r="S13" s="21"/>
      <c r="T13" s="21"/>
      <c r="U13" s="21"/>
      <c r="V13" s="21"/>
      <c r="W13" s="21">
        <v>5230620</v>
      </c>
      <c r="X13" s="21"/>
      <c r="Y13" s="21">
        <v>5230620</v>
      </c>
      <c r="Z13" s="6"/>
      <c r="AA13" s="28">
        <v>29904887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27105794</v>
      </c>
      <c r="D15" s="16">
        <f>SUM(D16:D18)</f>
        <v>0</v>
      </c>
      <c r="E15" s="17">
        <f t="shared" si="2"/>
        <v>25652817</v>
      </c>
      <c r="F15" s="18">
        <f t="shared" si="2"/>
        <v>26925906</v>
      </c>
      <c r="G15" s="18">
        <f t="shared" si="2"/>
        <v>242212</v>
      </c>
      <c r="H15" s="18">
        <f t="shared" si="2"/>
        <v>2588549</v>
      </c>
      <c r="I15" s="18">
        <f t="shared" si="2"/>
        <v>1350133</v>
      </c>
      <c r="J15" s="18">
        <f t="shared" si="2"/>
        <v>4180894</v>
      </c>
      <c r="K15" s="18">
        <f t="shared" si="2"/>
        <v>970162</v>
      </c>
      <c r="L15" s="18">
        <f t="shared" si="2"/>
        <v>3032612</v>
      </c>
      <c r="M15" s="18">
        <f t="shared" si="2"/>
        <v>1032354</v>
      </c>
      <c r="N15" s="18">
        <f t="shared" si="2"/>
        <v>5035128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9216022</v>
      </c>
      <c r="X15" s="18">
        <f t="shared" si="2"/>
        <v>4415000</v>
      </c>
      <c r="Y15" s="18">
        <f t="shared" si="2"/>
        <v>4801022</v>
      </c>
      <c r="Z15" s="4">
        <f>+IF(X15&lt;&gt;0,+(Y15/X15)*100,0)</f>
        <v>108.74342015855038</v>
      </c>
      <c r="AA15" s="30">
        <f>SUM(AA16:AA18)</f>
        <v>26925906</v>
      </c>
    </row>
    <row r="16" spans="1:27" ht="12.75">
      <c r="A16" s="5" t="s">
        <v>42</v>
      </c>
      <c r="B16" s="3"/>
      <c r="C16" s="19">
        <v>1335516</v>
      </c>
      <c r="D16" s="19"/>
      <c r="E16" s="20">
        <v>3320478</v>
      </c>
      <c r="F16" s="21">
        <v>4767267</v>
      </c>
      <c r="G16" s="21">
        <v>8387</v>
      </c>
      <c r="H16" s="21">
        <v>24510</v>
      </c>
      <c r="I16" s="21">
        <v>153242</v>
      </c>
      <c r="J16" s="21">
        <v>186139</v>
      </c>
      <c r="K16" s="21">
        <v>19204</v>
      </c>
      <c r="L16" s="21">
        <v>1535270</v>
      </c>
      <c r="M16" s="21">
        <v>25189</v>
      </c>
      <c r="N16" s="21">
        <v>1579663</v>
      </c>
      <c r="O16" s="21"/>
      <c r="P16" s="21"/>
      <c r="Q16" s="21"/>
      <c r="R16" s="21"/>
      <c r="S16" s="21"/>
      <c r="T16" s="21"/>
      <c r="U16" s="21"/>
      <c r="V16" s="21"/>
      <c r="W16" s="21">
        <v>1765802</v>
      </c>
      <c r="X16" s="21">
        <v>15000</v>
      </c>
      <c r="Y16" s="21">
        <v>1750802</v>
      </c>
      <c r="Z16" s="6">
        <v>11672.01</v>
      </c>
      <c r="AA16" s="28">
        <v>4767267</v>
      </c>
    </row>
    <row r="17" spans="1:27" ht="12.75">
      <c r="A17" s="5" t="s">
        <v>43</v>
      </c>
      <c r="B17" s="3"/>
      <c r="C17" s="19">
        <v>25770278</v>
      </c>
      <c r="D17" s="19"/>
      <c r="E17" s="20">
        <v>22197339</v>
      </c>
      <c r="F17" s="21">
        <v>22158639</v>
      </c>
      <c r="G17" s="21">
        <v>233825</v>
      </c>
      <c r="H17" s="21">
        <v>2564039</v>
      </c>
      <c r="I17" s="21">
        <v>1196891</v>
      </c>
      <c r="J17" s="21">
        <v>3994755</v>
      </c>
      <c r="K17" s="21">
        <v>950958</v>
      </c>
      <c r="L17" s="21">
        <v>1497342</v>
      </c>
      <c r="M17" s="21">
        <v>1007165</v>
      </c>
      <c r="N17" s="21">
        <v>3455465</v>
      </c>
      <c r="O17" s="21"/>
      <c r="P17" s="21"/>
      <c r="Q17" s="21"/>
      <c r="R17" s="21"/>
      <c r="S17" s="21"/>
      <c r="T17" s="21"/>
      <c r="U17" s="21"/>
      <c r="V17" s="21"/>
      <c r="W17" s="21">
        <v>7450220</v>
      </c>
      <c r="X17" s="21">
        <v>4400000</v>
      </c>
      <c r="Y17" s="21">
        <v>3050220</v>
      </c>
      <c r="Z17" s="6">
        <v>69.32</v>
      </c>
      <c r="AA17" s="28">
        <v>22158639</v>
      </c>
    </row>
    <row r="18" spans="1:27" ht="12.75">
      <c r="A18" s="5" t="s">
        <v>44</v>
      </c>
      <c r="B18" s="3"/>
      <c r="C18" s="19"/>
      <c r="D18" s="19"/>
      <c r="E18" s="20">
        <v>135000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87148386</v>
      </c>
      <c r="D19" s="16">
        <f>SUM(D20:D23)</f>
        <v>0</v>
      </c>
      <c r="E19" s="17">
        <f t="shared" si="3"/>
        <v>121963035</v>
      </c>
      <c r="F19" s="18">
        <f t="shared" si="3"/>
        <v>123715243</v>
      </c>
      <c r="G19" s="18">
        <f t="shared" si="3"/>
        <v>1004259</v>
      </c>
      <c r="H19" s="18">
        <f t="shared" si="3"/>
        <v>3220377</v>
      </c>
      <c r="I19" s="18">
        <f t="shared" si="3"/>
        <v>2440443</v>
      </c>
      <c r="J19" s="18">
        <f t="shared" si="3"/>
        <v>6665079</v>
      </c>
      <c r="K19" s="18">
        <f t="shared" si="3"/>
        <v>4277995</v>
      </c>
      <c r="L19" s="18">
        <f t="shared" si="3"/>
        <v>6011446</v>
      </c>
      <c r="M19" s="18">
        <f t="shared" si="3"/>
        <v>9018620</v>
      </c>
      <c r="N19" s="18">
        <f t="shared" si="3"/>
        <v>19308061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25973140</v>
      </c>
      <c r="X19" s="18">
        <f t="shared" si="3"/>
        <v>9155526</v>
      </c>
      <c r="Y19" s="18">
        <f t="shared" si="3"/>
        <v>16817614</v>
      </c>
      <c r="Z19" s="4">
        <f>+IF(X19&lt;&gt;0,+(Y19/X19)*100,0)</f>
        <v>183.6881245271981</v>
      </c>
      <c r="AA19" s="30">
        <f>SUM(AA20:AA23)</f>
        <v>123715243</v>
      </c>
    </row>
    <row r="20" spans="1:27" ht="12.75">
      <c r="A20" s="5" t="s">
        <v>46</v>
      </c>
      <c r="B20" s="3"/>
      <c r="C20" s="19">
        <v>25522455</v>
      </c>
      <c r="D20" s="19"/>
      <c r="E20" s="20">
        <v>27317391</v>
      </c>
      <c r="F20" s="21">
        <v>28340274</v>
      </c>
      <c r="G20" s="21">
        <v>699842</v>
      </c>
      <c r="H20" s="21">
        <v>305502</v>
      </c>
      <c r="I20" s="21">
        <v>1250818</v>
      </c>
      <c r="J20" s="21">
        <v>2256162</v>
      </c>
      <c r="K20" s="21">
        <v>2257675</v>
      </c>
      <c r="L20" s="21">
        <v>2658477</v>
      </c>
      <c r="M20" s="21">
        <v>1564307</v>
      </c>
      <c r="N20" s="21">
        <v>6480459</v>
      </c>
      <c r="O20" s="21"/>
      <c r="P20" s="21"/>
      <c r="Q20" s="21"/>
      <c r="R20" s="21"/>
      <c r="S20" s="21"/>
      <c r="T20" s="21"/>
      <c r="U20" s="21"/>
      <c r="V20" s="21"/>
      <c r="W20" s="21">
        <v>8736621</v>
      </c>
      <c r="X20" s="21">
        <v>4592000</v>
      </c>
      <c r="Y20" s="21">
        <v>4144621</v>
      </c>
      <c r="Z20" s="6">
        <v>90.26</v>
      </c>
      <c r="AA20" s="28">
        <v>28340274</v>
      </c>
    </row>
    <row r="21" spans="1:27" ht="12.75">
      <c r="A21" s="5" t="s">
        <v>47</v>
      </c>
      <c r="B21" s="3"/>
      <c r="C21" s="19">
        <v>29800856</v>
      </c>
      <c r="D21" s="19"/>
      <c r="E21" s="20">
        <v>33124995</v>
      </c>
      <c r="F21" s="21">
        <v>33124995</v>
      </c>
      <c r="G21" s="21">
        <v>183317</v>
      </c>
      <c r="H21" s="21">
        <v>577224</v>
      </c>
      <c r="I21" s="21">
        <v>185634</v>
      </c>
      <c r="J21" s="21">
        <v>946175</v>
      </c>
      <c r="K21" s="21">
        <v>545392</v>
      </c>
      <c r="L21" s="21">
        <v>277320</v>
      </c>
      <c r="M21" s="21">
        <v>1982873</v>
      </c>
      <c r="N21" s="21">
        <v>2805585</v>
      </c>
      <c r="O21" s="21"/>
      <c r="P21" s="21"/>
      <c r="Q21" s="21"/>
      <c r="R21" s="21"/>
      <c r="S21" s="21"/>
      <c r="T21" s="21"/>
      <c r="U21" s="21"/>
      <c r="V21" s="21"/>
      <c r="W21" s="21">
        <v>3751760</v>
      </c>
      <c r="X21" s="21">
        <v>2659999</v>
      </c>
      <c r="Y21" s="21">
        <v>1091761</v>
      </c>
      <c r="Z21" s="6">
        <v>41.04</v>
      </c>
      <c r="AA21" s="28">
        <v>33124995</v>
      </c>
    </row>
    <row r="22" spans="1:27" ht="12.75">
      <c r="A22" s="5" t="s">
        <v>48</v>
      </c>
      <c r="B22" s="3"/>
      <c r="C22" s="22">
        <v>27304179</v>
      </c>
      <c r="D22" s="22"/>
      <c r="E22" s="23">
        <v>48040649</v>
      </c>
      <c r="F22" s="24">
        <v>48594649</v>
      </c>
      <c r="G22" s="24">
        <v>121100</v>
      </c>
      <c r="H22" s="24">
        <v>2154082</v>
      </c>
      <c r="I22" s="24">
        <v>1001041</v>
      </c>
      <c r="J22" s="24">
        <v>3276223</v>
      </c>
      <c r="K22" s="24">
        <v>1335009</v>
      </c>
      <c r="L22" s="24">
        <v>180445</v>
      </c>
      <c r="M22" s="24">
        <v>5414328</v>
      </c>
      <c r="N22" s="24">
        <v>6929782</v>
      </c>
      <c r="O22" s="24"/>
      <c r="P22" s="24"/>
      <c r="Q22" s="24"/>
      <c r="R22" s="24"/>
      <c r="S22" s="24"/>
      <c r="T22" s="24"/>
      <c r="U22" s="24"/>
      <c r="V22" s="24"/>
      <c r="W22" s="24">
        <v>10206005</v>
      </c>
      <c r="X22" s="24">
        <v>1703527</v>
      </c>
      <c r="Y22" s="24">
        <v>8502478</v>
      </c>
      <c r="Z22" s="7">
        <v>499.11</v>
      </c>
      <c r="AA22" s="29">
        <v>48594649</v>
      </c>
    </row>
    <row r="23" spans="1:27" ht="12.75">
      <c r="A23" s="5" t="s">
        <v>49</v>
      </c>
      <c r="B23" s="3"/>
      <c r="C23" s="19">
        <v>4520896</v>
      </c>
      <c r="D23" s="19"/>
      <c r="E23" s="20">
        <v>13480000</v>
      </c>
      <c r="F23" s="21">
        <v>13655325</v>
      </c>
      <c r="G23" s="21"/>
      <c r="H23" s="21">
        <v>183569</v>
      </c>
      <c r="I23" s="21">
        <v>2950</v>
      </c>
      <c r="J23" s="21">
        <v>186519</v>
      </c>
      <c r="K23" s="21">
        <v>139919</v>
      </c>
      <c r="L23" s="21">
        <v>2895204</v>
      </c>
      <c r="M23" s="21">
        <v>57112</v>
      </c>
      <c r="N23" s="21">
        <v>3092235</v>
      </c>
      <c r="O23" s="21"/>
      <c r="P23" s="21"/>
      <c r="Q23" s="21"/>
      <c r="R23" s="21"/>
      <c r="S23" s="21"/>
      <c r="T23" s="21"/>
      <c r="U23" s="21"/>
      <c r="V23" s="21"/>
      <c r="W23" s="21">
        <v>3278754</v>
      </c>
      <c r="X23" s="21">
        <v>200000</v>
      </c>
      <c r="Y23" s="21">
        <v>3078754</v>
      </c>
      <c r="Z23" s="6">
        <v>1539.38</v>
      </c>
      <c r="AA23" s="28">
        <v>13655325</v>
      </c>
    </row>
    <row r="24" spans="1:27" ht="12.75">
      <c r="A24" s="2" t="s">
        <v>50</v>
      </c>
      <c r="B24" s="8"/>
      <c r="C24" s="16">
        <v>9761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137836428</v>
      </c>
      <c r="D25" s="50">
        <f>+D5+D9+D15+D19+D24</f>
        <v>0</v>
      </c>
      <c r="E25" s="51">
        <f t="shared" si="4"/>
        <v>181754934</v>
      </c>
      <c r="F25" s="52">
        <f t="shared" si="4"/>
        <v>200108335</v>
      </c>
      <c r="G25" s="52">
        <f t="shared" si="4"/>
        <v>1402878</v>
      </c>
      <c r="H25" s="52">
        <f t="shared" si="4"/>
        <v>7476955</v>
      </c>
      <c r="I25" s="52">
        <f t="shared" si="4"/>
        <v>5293272</v>
      </c>
      <c r="J25" s="52">
        <f t="shared" si="4"/>
        <v>14173105</v>
      </c>
      <c r="K25" s="52">
        <f t="shared" si="4"/>
        <v>7697981</v>
      </c>
      <c r="L25" s="52">
        <f t="shared" si="4"/>
        <v>10865974</v>
      </c>
      <c r="M25" s="52">
        <f t="shared" si="4"/>
        <v>13371959</v>
      </c>
      <c r="N25" s="52">
        <f t="shared" si="4"/>
        <v>31935914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46109019</v>
      </c>
      <c r="X25" s="52">
        <f t="shared" si="4"/>
        <v>15771526</v>
      </c>
      <c r="Y25" s="52">
        <f t="shared" si="4"/>
        <v>30337493</v>
      </c>
      <c r="Z25" s="53">
        <f>+IF(X25&lt;&gt;0,+(Y25/X25)*100,0)</f>
        <v>192.35610428566014</v>
      </c>
      <c r="AA25" s="54">
        <f>+AA5+AA9+AA15+AA19+AA24</f>
        <v>200108335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28377762</v>
      </c>
      <c r="D28" s="19"/>
      <c r="E28" s="20">
        <v>31112867</v>
      </c>
      <c r="F28" s="21">
        <v>31112867</v>
      </c>
      <c r="G28" s="21">
        <v>184011</v>
      </c>
      <c r="H28" s="21">
        <v>2667994</v>
      </c>
      <c r="I28" s="21">
        <v>1326285</v>
      </c>
      <c r="J28" s="21">
        <v>4178290</v>
      </c>
      <c r="K28" s="21">
        <v>1336620</v>
      </c>
      <c r="L28" s="21">
        <v>2628840</v>
      </c>
      <c r="M28" s="21">
        <v>5467916</v>
      </c>
      <c r="N28" s="21">
        <v>9433376</v>
      </c>
      <c r="O28" s="21"/>
      <c r="P28" s="21"/>
      <c r="Q28" s="21"/>
      <c r="R28" s="21"/>
      <c r="S28" s="21"/>
      <c r="T28" s="21"/>
      <c r="U28" s="21"/>
      <c r="V28" s="21"/>
      <c r="W28" s="21">
        <v>13611666</v>
      </c>
      <c r="X28" s="21">
        <v>3284526</v>
      </c>
      <c r="Y28" s="21">
        <v>10327140</v>
      </c>
      <c r="Z28" s="6">
        <v>314.42</v>
      </c>
      <c r="AA28" s="19">
        <v>31112867</v>
      </c>
    </row>
    <row r="29" spans="1:27" ht="12.75">
      <c r="A29" s="56" t="s">
        <v>55</v>
      </c>
      <c r="B29" s="3"/>
      <c r="C29" s="19">
        <v>4883014</v>
      </c>
      <c r="D29" s="19"/>
      <c r="E29" s="20">
        <v>15000000</v>
      </c>
      <c r="F29" s="21">
        <v>29077126</v>
      </c>
      <c r="G29" s="21"/>
      <c r="H29" s="21">
        <v>1045582</v>
      </c>
      <c r="I29" s="21">
        <v>1003520</v>
      </c>
      <c r="J29" s="21">
        <v>2049102</v>
      </c>
      <c r="K29" s="21">
        <v>1166682</v>
      </c>
      <c r="L29" s="21">
        <v>670854</v>
      </c>
      <c r="M29" s="21">
        <v>551110</v>
      </c>
      <c r="N29" s="21">
        <v>2388646</v>
      </c>
      <c r="O29" s="21"/>
      <c r="P29" s="21"/>
      <c r="Q29" s="21"/>
      <c r="R29" s="21"/>
      <c r="S29" s="21"/>
      <c r="T29" s="21"/>
      <c r="U29" s="21"/>
      <c r="V29" s="21"/>
      <c r="W29" s="21">
        <v>4437748</v>
      </c>
      <c r="X29" s="21"/>
      <c r="Y29" s="21">
        <v>4437748</v>
      </c>
      <c r="Z29" s="6"/>
      <c r="AA29" s="28">
        <v>29077126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33260776</v>
      </c>
      <c r="D32" s="25">
        <f>SUM(D28:D31)</f>
        <v>0</v>
      </c>
      <c r="E32" s="26">
        <f t="shared" si="5"/>
        <v>46112867</v>
      </c>
      <c r="F32" s="27">
        <f t="shared" si="5"/>
        <v>60189993</v>
      </c>
      <c r="G32" s="27">
        <f t="shared" si="5"/>
        <v>184011</v>
      </c>
      <c r="H32" s="27">
        <f t="shared" si="5"/>
        <v>3713576</v>
      </c>
      <c r="I32" s="27">
        <f t="shared" si="5"/>
        <v>2329805</v>
      </c>
      <c r="J32" s="27">
        <f t="shared" si="5"/>
        <v>6227392</v>
      </c>
      <c r="K32" s="27">
        <f t="shared" si="5"/>
        <v>2503302</v>
      </c>
      <c r="L32" s="27">
        <f t="shared" si="5"/>
        <v>3299694</v>
      </c>
      <c r="M32" s="27">
        <f t="shared" si="5"/>
        <v>6019026</v>
      </c>
      <c r="N32" s="27">
        <f t="shared" si="5"/>
        <v>11822022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18049414</v>
      </c>
      <c r="X32" s="27">
        <f t="shared" si="5"/>
        <v>3284526</v>
      </c>
      <c r="Y32" s="27">
        <f t="shared" si="5"/>
        <v>14764888</v>
      </c>
      <c r="Z32" s="13">
        <f>+IF(X32&lt;&gt;0,+(Y32/X32)*100,0)</f>
        <v>449.52872956402234</v>
      </c>
      <c r="AA32" s="31">
        <f>SUM(AA28:AA31)</f>
        <v>60189993</v>
      </c>
    </row>
    <row r="33" spans="1:27" ht="12.75">
      <c r="A33" s="59" t="s">
        <v>59</v>
      </c>
      <c r="B33" s="3" t="s">
        <v>60</v>
      </c>
      <c r="C33" s="19">
        <v>3489650</v>
      </c>
      <c r="D33" s="19"/>
      <c r="E33" s="20">
        <v>2180000</v>
      </c>
      <c r="F33" s="21">
        <v>2180000</v>
      </c>
      <c r="G33" s="21">
        <v>276033</v>
      </c>
      <c r="H33" s="21">
        <v>163762</v>
      </c>
      <c r="I33" s="21">
        <v>239378</v>
      </c>
      <c r="J33" s="21">
        <v>679173</v>
      </c>
      <c r="K33" s="21">
        <v>245988</v>
      </c>
      <c r="L33" s="21">
        <v>157788</v>
      </c>
      <c r="M33" s="21">
        <v>126560</v>
      </c>
      <c r="N33" s="21">
        <v>530336</v>
      </c>
      <c r="O33" s="21"/>
      <c r="P33" s="21"/>
      <c r="Q33" s="21"/>
      <c r="R33" s="21"/>
      <c r="S33" s="21"/>
      <c r="T33" s="21"/>
      <c r="U33" s="21"/>
      <c r="V33" s="21"/>
      <c r="W33" s="21">
        <v>1209509</v>
      </c>
      <c r="X33" s="21">
        <v>1084000</v>
      </c>
      <c r="Y33" s="21">
        <v>125509</v>
      </c>
      <c r="Z33" s="6">
        <v>11.58</v>
      </c>
      <c r="AA33" s="28">
        <v>2180000</v>
      </c>
    </row>
    <row r="34" spans="1:27" ht="12.75">
      <c r="A34" s="59" t="s">
        <v>61</v>
      </c>
      <c r="B34" s="3" t="s">
        <v>62</v>
      </c>
      <c r="C34" s="19">
        <v>5597080</v>
      </c>
      <c r="D34" s="19"/>
      <c r="E34" s="20">
        <v>40020000</v>
      </c>
      <c r="F34" s="21">
        <v>40020000</v>
      </c>
      <c r="G34" s="21"/>
      <c r="H34" s="21">
        <v>26600</v>
      </c>
      <c r="I34" s="21">
        <v>94327</v>
      </c>
      <c r="J34" s="21">
        <v>120927</v>
      </c>
      <c r="K34" s="21">
        <v>26600</v>
      </c>
      <c r="L34" s="21">
        <v>66666</v>
      </c>
      <c r="M34" s="21">
        <v>2808975</v>
      </c>
      <c r="N34" s="21">
        <v>2902241</v>
      </c>
      <c r="O34" s="21"/>
      <c r="P34" s="21"/>
      <c r="Q34" s="21"/>
      <c r="R34" s="21"/>
      <c r="S34" s="21"/>
      <c r="T34" s="21"/>
      <c r="U34" s="21"/>
      <c r="V34" s="21"/>
      <c r="W34" s="21">
        <v>3023168</v>
      </c>
      <c r="X34" s="21">
        <v>1370000</v>
      </c>
      <c r="Y34" s="21">
        <v>1653168</v>
      </c>
      <c r="Z34" s="6">
        <v>120.67</v>
      </c>
      <c r="AA34" s="28">
        <v>40020000</v>
      </c>
    </row>
    <row r="35" spans="1:27" ht="12.75">
      <c r="A35" s="59" t="s">
        <v>63</v>
      </c>
      <c r="B35" s="3"/>
      <c r="C35" s="19">
        <v>95488920</v>
      </c>
      <c r="D35" s="19"/>
      <c r="E35" s="20">
        <v>93442067</v>
      </c>
      <c r="F35" s="21">
        <v>97718343</v>
      </c>
      <c r="G35" s="21">
        <v>942834</v>
      </c>
      <c r="H35" s="21">
        <v>3573016</v>
      </c>
      <c r="I35" s="21">
        <v>2629762</v>
      </c>
      <c r="J35" s="21">
        <v>7145612</v>
      </c>
      <c r="K35" s="21">
        <v>4922088</v>
      </c>
      <c r="L35" s="21">
        <v>7341827</v>
      </c>
      <c r="M35" s="21">
        <v>4417397</v>
      </c>
      <c r="N35" s="21">
        <v>16681312</v>
      </c>
      <c r="O35" s="21"/>
      <c r="P35" s="21"/>
      <c r="Q35" s="21"/>
      <c r="R35" s="21"/>
      <c r="S35" s="21"/>
      <c r="T35" s="21"/>
      <c r="U35" s="21"/>
      <c r="V35" s="21"/>
      <c r="W35" s="21">
        <v>23826924</v>
      </c>
      <c r="X35" s="21">
        <v>10033000</v>
      </c>
      <c r="Y35" s="21">
        <v>13793924</v>
      </c>
      <c r="Z35" s="6">
        <v>137.49</v>
      </c>
      <c r="AA35" s="28">
        <v>97718343</v>
      </c>
    </row>
    <row r="36" spans="1:27" ht="12.75">
      <c r="A36" s="60" t="s">
        <v>64</v>
      </c>
      <c r="B36" s="10"/>
      <c r="C36" s="61">
        <f aca="true" t="shared" si="6" ref="C36:Y36">SUM(C32:C35)</f>
        <v>137836426</v>
      </c>
      <c r="D36" s="61">
        <f>SUM(D32:D35)</f>
        <v>0</v>
      </c>
      <c r="E36" s="62">
        <f t="shared" si="6"/>
        <v>181754934</v>
      </c>
      <c r="F36" s="63">
        <f t="shared" si="6"/>
        <v>200108336</v>
      </c>
      <c r="G36" s="63">
        <f t="shared" si="6"/>
        <v>1402878</v>
      </c>
      <c r="H36" s="63">
        <f t="shared" si="6"/>
        <v>7476954</v>
      </c>
      <c r="I36" s="63">
        <f t="shared" si="6"/>
        <v>5293272</v>
      </c>
      <c r="J36" s="63">
        <f t="shared" si="6"/>
        <v>14173104</v>
      </c>
      <c r="K36" s="63">
        <f t="shared" si="6"/>
        <v>7697978</v>
      </c>
      <c r="L36" s="63">
        <f t="shared" si="6"/>
        <v>10865975</v>
      </c>
      <c r="M36" s="63">
        <f t="shared" si="6"/>
        <v>13371958</v>
      </c>
      <c r="N36" s="63">
        <f t="shared" si="6"/>
        <v>31935911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46109015</v>
      </c>
      <c r="X36" s="63">
        <f t="shared" si="6"/>
        <v>15771526</v>
      </c>
      <c r="Y36" s="63">
        <f t="shared" si="6"/>
        <v>30337489</v>
      </c>
      <c r="Z36" s="64">
        <f>+IF(X36&lt;&gt;0,+(Y36/X36)*100,0)</f>
        <v>192.35607892349796</v>
      </c>
      <c r="AA36" s="65">
        <f>SUM(AA32:AA35)</f>
        <v>200108336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5450380</v>
      </c>
      <c r="D5" s="16">
        <f>SUM(D6:D8)</f>
        <v>0</v>
      </c>
      <c r="E5" s="17">
        <f t="shared" si="0"/>
        <v>11527000</v>
      </c>
      <c r="F5" s="18">
        <f t="shared" si="0"/>
        <v>11527000</v>
      </c>
      <c r="G5" s="18">
        <f t="shared" si="0"/>
        <v>0</v>
      </c>
      <c r="H5" s="18">
        <f t="shared" si="0"/>
        <v>449902</v>
      </c>
      <c r="I5" s="18">
        <f t="shared" si="0"/>
        <v>65415</v>
      </c>
      <c r="J5" s="18">
        <f t="shared" si="0"/>
        <v>515317</v>
      </c>
      <c r="K5" s="18">
        <f t="shared" si="0"/>
        <v>315447</v>
      </c>
      <c r="L5" s="18">
        <f t="shared" si="0"/>
        <v>1013564</v>
      </c>
      <c r="M5" s="18">
        <f t="shared" si="0"/>
        <v>405151</v>
      </c>
      <c r="N5" s="18">
        <f t="shared" si="0"/>
        <v>1734162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2249479</v>
      </c>
      <c r="X5" s="18">
        <f t="shared" si="0"/>
        <v>8828710</v>
      </c>
      <c r="Y5" s="18">
        <f t="shared" si="0"/>
        <v>-6579231</v>
      </c>
      <c r="Z5" s="4">
        <f>+IF(X5&lt;&gt;0,+(Y5/X5)*100,0)</f>
        <v>-74.52086431653096</v>
      </c>
      <c r="AA5" s="16">
        <f>SUM(AA6:AA8)</f>
        <v>11527000</v>
      </c>
    </row>
    <row r="6" spans="1:27" ht="12.75">
      <c r="A6" s="5" t="s">
        <v>32</v>
      </c>
      <c r="B6" s="3"/>
      <c r="C6" s="19">
        <v>739585</v>
      </c>
      <c r="D6" s="19"/>
      <c r="E6" s="20">
        <v>1209500</v>
      </c>
      <c r="F6" s="21">
        <v>1209500</v>
      </c>
      <c r="G6" s="21"/>
      <c r="H6" s="21">
        <v>109799</v>
      </c>
      <c r="I6" s="21">
        <v>3496</v>
      </c>
      <c r="J6" s="21">
        <v>113295</v>
      </c>
      <c r="K6" s="21">
        <v>12506</v>
      </c>
      <c r="L6" s="21">
        <v>176312</v>
      </c>
      <c r="M6" s="21">
        <v>92110</v>
      </c>
      <c r="N6" s="21">
        <v>280928</v>
      </c>
      <c r="O6" s="21"/>
      <c r="P6" s="21"/>
      <c r="Q6" s="21"/>
      <c r="R6" s="21"/>
      <c r="S6" s="21"/>
      <c r="T6" s="21"/>
      <c r="U6" s="21"/>
      <c r="V6" s="21"/>
      <c r="W6" s="21">
        <v>394223</v>
      </c>
      <c r="X6" s="21">
        <v>659490</v>
      </c>
      <c r="Y6" s="21">
        <v>-265267</v>
      </c>
      <c r="Z6" s="6">
        <v>-40.22</v>
      </c>
      <c r="AA6" s="28">
        <v>1209500</v>
      </c>
    </row>
    <row r="7" spans="1:27" ht="12.75">
      <c r="A7" s="5" t="s">
        <v>33</v>
      </c>
      <c r="B7" s="3"/>
      <c r="C7" s="22">
        <v>378529</v>
      </c>
      <c r="D7" s="22"/>
      <c r="E7" s="23">
        <v>10267500</v>
      </c>
      <c r="F7" s="24">
        <v>10267500</v>
      </c>
      <c r="G7" s="24"/>
      <c r="H7" s="24"/>
      <c r="I7" s="24">
        <v>15778</v>
      </c>
      <c r="J7" s="24">
        <v>15778</v>
      </c>
      <c r="K7" s="24">
        <v>57006</v>
      </c>
      <c r="L7" s="24">
        <v>78464</v>
      </c>
      <c r="M7" s="24">
        <v>1692</v>
      </c>
      <c r="N7" s="24">
        <v>137162</v>
      </c>
      <c r="O7" s="24"/>
      <c r="P7" s="24"/>
      <c r="Q7" s="24"/>
      <c r="R7" s="24"/>
      <c r="S7" s="24"/>
      <c r="T7" s="24"/>
      <c r="U7" s="24"/>
      <c r="V7" s="24"/>
      <c r="W7" s="24">
        <v>152940</v>
      </c>
      <c r="X7" s="24">
        <v>8144224</v>
      </c>
      <c r="Y7" s="24">
        <v>-7991284</v>
      </c>
      <c r="Z7" s="7">
        <v>-98.12</v>
      </c>
      <c r="AA7" s="29">
        <v>10267500</v>
      </c>
    </row>
    <row r="8" spans="1:27" ht="12.75">
      <c r="A8" s="5" t="s">
        <v>34</v>
      </c>
      <c r="B8" s="3"/>
      <c r="C8" s="19">
        <v>4332266</v>
      </c>
      <c r="D8" s="19"/>
      <c r="E8" s="20">
        <v>50000</v>
      </c>
      <c r="F8" s="21">
        <v>50000</v>
      </c>
      <c r="G8" s="21"/>
      <c r="H8" s="21">
        <v>340103</v>
      </c>
      <c r="I8" s="21">
        <v>46141</v>
      </c>
      <c r="J8" s="21">
        <v>386244</v>
      </c>
      <c r="K8" s="21">
        <v>245935</v>
      </c>
      <c r="L8" s="21">
        <v>758788</v>
      </c>
      <c r="M8" s="21">
        <v>311349</v>
      </c>
      <c r="N8" s="21">
        <v>1316072</v>
      </c>
      <c r="O8" s="21"/>
      <c r="P8" s="21"/>
      <c r="Q8" s="21"/>
      <c r="R8" s="21"/>
      <c r="S8" s="21"/>
      <c r="T8" s="21"/>
      <c r="U8" s="21"/>
      <c r="V8" s="21"/>
      <c r="W8" s="21">
        <v>1702316</v>
      </c>
      <c r="X8" s="21">
        <v>24996</v>
      </c>
      <c r="Y8" s="21">
        <v>1677320</v>
      </c>
      <c r="Z8" s="6">
        <v>6710.35</v>
      </c>
      <c r="AA8" s="28">
        <v>50000</v>
      </c>
    </row>
    <row r="9" spans="1:27" ht="12.75">
      <c r="A9" s="2" t="s">
        <v>35</v>
      </c>
      <c r="B9" s="3"/>
      <c r="C9" s="16">
        <f aca="true" t="shared" si="1" ref="C9:Y9">SUM(C10:C14)</f>
        <v>16685450</v>
      </c>
      <c r="D9" s="16">
        <f>SUM(D10:D14)</f>
        <v>0</v>
      </c>
      <c r="E9" s="17">
        <f t="shared" si="1"/>
        <v>27536236</v>
      </c>
      <c r="F9" s="18">
        <f t="shared" si="1"/>
        <v>27536236</v>
      </c>
      <c r="G9" s="18">
        <f t="shared" si="1"/>
        <v>432840</v>
      </c>
      <c r="H9" s="18">
        <f t="shared" si="1"/>
        <v>107943</v>
      </c>
      <c r="I9" s="18">
        <f t="shared" si="1"/>
        <v>109742</v>
      </c>
      <c r="J9" s="18">
        <f t="shared" si="1"/>
        <v>650525</v>
      </c>
      <c r="K9" s="18">
        <f t="shared" si="1"/>
        <v>119822</v>
      </c>
      <c r="L9" s="18">
        <f t="shared" si="1"/>
        <v>463296</v>
      </c>
      <c r="M9" s="18">
        <f t="shared" si="1"/>
        <v>1526357</v>
      </c>
      <c r="N9" s="18">
        <f t="shared" si="1"/>
        <v>2109475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2760000</v>
      </c>
      <c r="X9" s="18">
        <f t="shared" si="1"/>
        <v>15307403</v>
      </c>
      <c r="Y9" s="18">
        <f t="shared" si="1"/>
        <v>-12547403</v>
      </c>
      <c r="Z9" s="4">
        <f>+IF(X9&lt;&gt;0,+(Y9/X9)*100,0)</f>
        <v>-81.96950847900196</v>
      </c>
      <c r="AA9" s="30">
        <f>SUM(AA10:AA14)</f>
        <v>27536236</v>
      </c>
    </row>
    <row r="10" spans="1:27" ht="12.75">
      <c r="A10" s="5" t="s">
        <v>36</v>
      </c>
      <c r="B10" s="3"/>
      <c r="C10" s="19">
        <v>2986610</v>
      </c>
      <c r="D10" s="19"/>
      <c r="E10" s="20">
        <v>6465555</v>
      </c>
      <c r="F10" s="21">
        <v>6465555</v>
      </c>
      <c r="G10" s="21"/>
      <c r="H10" s="21">
        <v>66768</v>
      </c>
      <c r="I10" s="21">
        <v>1850</v>
      </c>
      <c r="J10" s="21">
        <v>68618</v>
      </c>
      <c r="K10" s="21">
        <v>12336</v>
      </c>
      <c r="L10" s="21">
        <v>22184</v>
      </c>
      <c r="M10" s="21">
        <v>71519</v>
      </c>
      <c r="N10" s="21">
        <v>106039</v>
      </c>
      <c r="O10" s="21"/>
      <c r="P10" s="21"/>
      <c r="Q10" s="21"/>
      <c r="R10" s="21"/>
      <c r="S10" s="21"/>
      <c r="T10" s="21"/>
      <c r="U10" s="21"/>
      <c r="V10" s="21"/>
      <c r="W10" s="21">
        <v>174657</v>
      </c>
      <c r="X10" s="21">
        <v>3716579</v>
      </c>
      <c r="Y10" s="21">
        <v>-3541922</v>
      </c>
      <c r="Z10" s="6">
        <v>-95.3</v>
      </c>
      <c r="AA10" s="28">
        <v>6465555</v>
      </c>
    </row>
    <row r="11" spans="1:27" ht="12.75">
      <c r="A11" s="5" t="s">
        <v>37</v>
      </c>
      <c r="B11" s="3"/>
      <c r="C11" s="19">
        <v>8945447</v>
      </c>
      <c r="D11" s="19"/>
      <c r="E11" s="20">
        <v>12571681</v>
      </c>
      <c r="F11" s="21">
        <v>12571681</v>
      </c>
      <c r="G11" s="21">
        <v>432840</v>
      </c>
      <c r="H11" s="21">
        <v>20994</v>
      </c>
      <c r="I11" s="21">
        <v>7322</v>
      </c>
      <c r="J11" s="21">
        <v>461156</v>
      </c>
      <c r="K11" s="21">
        <v>340</v>
      </c>
      <c r="L11" s="21">
        <v>327812</v>
      </c>
      <c r="M11" s="21">
        <v>575321</v>
      </c>
      <c r="N11" s="21">
        <v>903473</v>
      </c>
      <c r="O11" s="21"/>
      <c r="P11" s="21"/>
      <c r="Q11" s="21"/>
      <c r="R11" s="21"/>
      <c r="S11" s="21"/>
      <c r="T11" s="21"/>
      <c r="U11" s="21"/>
      <c r="V11" s="21"/>
      <c r="W11" s="21">
        <v>1364629</v>
      </c>
      <c r="X11" s="21">
        <v>6801834</v>
      </c>
      <c r="Y11" s="21">
        <v>-5437205</v>
      </c>
      <c r="Z11" s="6">
        <v>-79.94</v>
      </c>
      <c r="AA11" s="28">
        <v>12571681</v>
      </c>
    </row>
    <row r="12" spans="1:27" ht="12.75">
      <c r="A12" s="5" t="s">
        <v>38</v>
      </c>
      <c r="B12" s="3"/>
      <c r="C12" s="19">
        <v>2663524</v>
      </c>
      <c r="D12" s="19"/>
      <c r="E12" s="20">
        <v>6772500</v>
      </c>
      <c r="F12" s="21">
        <v>6772500</v>
      </c>
      <c r="G12" s="21"/>
      <c r="H12" s="21">
        <v>10339</v>
      </c>
      <c r="I12" s="21">
        <v>80109</v>
      </c>
      <c r="J12" s="21">
        <v>90448</v>
      </c>
      <c r="K12" s="21">
        <v>55656</v>
      </c>
      <c r="L12" s="21">
        <v>55332</v>
      </c>
      <c r="M12" s="21">
        <v>480993</v>
      </c>
      <c r="N12" s="21">
        <v>591981</v>
      </c>
      <c r="O12" s="21"/>
      <c r="P12" s="21"/>
      <c r="Q12" s="21"/>
      <c r="R12" s="21"/>
      <c r="S12" s="21"/>
      <c r="T12" s="21"/>
      <c r="U12" s="21"/>
      <c r="V12" s="21"/>
      <c r="W12" s="21">
        <v>682429</v>
      </c>
      <c r="X12" s="21">
        <v>3622500</v>
      </c>
      <c r="Y12" s="21">
        <v>-2940071</v>
      </c>
      <c r="Z12" s="6">
        <v>-81.16</v>
      </c>
      <c r="AA12" s="28">
        <v>6772500</v>
      </c>
    </row>
    <row r="13" spans="1:27" ht="12.75">
      <c r="A13" s="5" t="s">
        <v>39</v>
      </c>
      <c r="B13" s="3"/>
      <c r="C13" s="19">
        <v>1949648</v>
      </c>
      <c r="D13" s="19"/>
      <c r="E13" s="20">
        <v>1376500</v>
      </c>
      <c r="F13" s="21">
        <v>1376500</v>
      </c>
      <c r="G13" s="21"/>
      <c r="H13" s="21"/>
      <c r="I13" s="21"/>
      <c r="J13" s="21"/>
      <c r="K13" s="21"/>
      <c r="L13" s="21">
        <v>8373</v>
      </c>
      <c r="M13" s="21">
        <v>394018</v>
      </c>
      <c r="N13" s="21">
        <v>402391</v>
      </c>
      <c r="O13" s="21"/>
      <c r="P13" s="21"/>
      <c r="Q13" s="21"/>
      <c r="R13" s="21"/>
      <c r="S13" s="21"/>
      <c r="T13" s="21"/>
      <c r="U13" s="21"/>
      <c r="V13" s="21"/>
      <c r="W13" s="21">
        <v>402391</v>
      </c>
      <c r="X13" s="21">
        <v>961500</v>
      </c>
      <c r="Y13" s="21">
        <v>-559109</v>
      </c>
      <c r="Z13" s="6">
        <v>-58.15</v>
      </c>
      <c r="AA13" s="28">
        <v>1376500</v>
      </c>
    </row>
    <row r="14" spans="1:27" ht="12.75">
      <c r="A14" s="5" t="s">
        <v>40</v>
      </c>
      <c r="B14" s="3"/>
      <c r="C14" s="22">
        <v>140221</v>
      </c>
      <c r="D14" s="22"/>
      <c r="E14" s="23">
        <v>350000</v>
      </c>
      <c r="F14" s="24">
        <v>350000</v>
      </c>
      <c r="G14" s="24"/>
      <c r="H14" s="24">
        <v>9842</v>
      </c>
      <c r="I14" s="24">
        <v>20461</v>
      </c>
      <c r="J14" s="24">
        <v>30303</v>
      </c>
      <c r="K14" s="24">
        <v>51490</v>
      </c>
      <c r="L14" s="24">
        <v>49595</v>
      </c>
      <c r="M14" s="24">
        <v>4506</v>
      </c>
      <c r="N14" s="24">
        <v>105591</v>
      </c>
      <c r="O14" s="24"/>
      <c r="P14" s="24"/>
      <c r="Q14" s="24"/>
      <c r="R14" s="24"/>
      <c r="S14" s="24"/>
      <c r="T14" s="24"/>
      <c r="U14" s="24"/>
      <c r="V14" s="24"/>
      <c r="W14" s="24">
        <v>135894</v>
      </c>
      <c r="X14" s="24">
        <v>204990</v>
      </c>
      <c r="Y14" s="24">
        <v>-69096</v>
      </c>
      <c r="Z14" s="7">
        <v>-33.71</v>
      </c>
      <c r="AA14" s="29">
        <v>350000</v>
      </c>
    </row>
    <row r="15" spans="1:27" ht="12.75">
      <c r="A15" s="2" t="s">
        <v>41</v>
      </c>
      <c r="B15" s="8"/>
      <c r="C15" s="16">
        <f aca="true" t="shared" si="2" ref="C15:Y15">SUM(C16:C18)</f>
        <v>128489354</v>
      </c>
      <c r="D15" s="16">
        <f>SUM(D16:D18)</f>
        <v>0</v>
      </c>
      <c r="E15" s="17">
        <f t="shared" si="2"/>
        <v>123637301</v>
      </c>
      <c r="F15" s="18">
        <f t="shared" si="2"/>
        <v>123637301</v>
      </c>
      <c r="G15" s="18">
        <f t="shared" si="2"/>
        <v>0</v>
      </c>
      <c r="H15" s="18">
        <f t="shared" si="2"/>
        <v>4411048</v>
      </c>
      <c r="I15" s="18">
        <f t="shared" si="2"/>
        <v>9243918</v>
      </c>
      <c r="J15" s="18">
        <f t="shared" si="2"/>
        <v>13654966</v>
      </c>
      <c r="K15" s="18">
        <f t="shared" si="2"/>
        <v>7759234</v>
      </c>
      <c r="L15" s="18">
        <f t="shared" si="2"/>
        <v>6799397</v>
      </c>
      <c r="M15" s="18">
        <f t="shared" si="2"/>
        <v>7122036</v>
      </c>
      <c r="N15" s="18">
        <f t="shared" si="2"/>
        <v>21680667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35335633</v>
      </c>
      <c r="X15" s="18">
        <f t="shared" si="2"/>
        <v>73386493</v>
      </c>
      <c r="Y15" s="18">
        <f t="shared" si="2"/>
        <v>-38050860</v>
      </c>
      <c r="Z15" s="4">
        <f>+IF(X15&lt;&gt;0,+(Y15/X15)*100,0)</f>
        <v>-51.849950099127916</v>
      </c>
      <c r="AA15" s="30">
        <f>SUM(AA16:AA18)</f>
        <v>123637301</v>
      </c>
    </row>
    <row r="16" spans="1:27" ht="12.75">
      <c r="A16" s="5" t="s">
        <v>42</v>
      </c>
      <c r="B16" s="3"/>
      <c r="C16" s="19">
        <v>606301</v>
      </c>
      <c r="D16" s="19"/>
      <c r="E16" s="20">
        <v>1618000</v>
      </c>
      <c r="F16" s="21">
        <v>1618000</v>
      </c>
      <c r="G16" s="21"/>
      <c r="H16" s="21">
        <v>418710</v>
      </c>
      <c r="I16" s="21">
        <v>206510</v>
      </c>
      <c r="J16" s="21">
        <v>625220</v>
      </c>
      <c r="K16" s="21">
        <v>17356</v>
      </c>
      <c r="L16" s="21">
        <v>85475</v>
      </c>
      <c r="M16" s="21">
        <v>99490</v>
      </c>
      <c r="N16" s="21">
        <v>202321</v>
      </c>
      <c r="O16" s="21"/>
      <c r="P16" s="21"/>
      <c r="Q16" s="21"/>
      <c r="R16" s="21"/>
      <c r="S16" s="21"/>
      <c r="T16" s="21"/>
      <c r="U16" s="21"/>
      <c r="V16" s="21"/>
      <c r="W16" s="21">
        <v>827541</v>
      </c>
      <c r="X16" s="21">
        <v>557498</v>
      </c>
      <c r="Y16" s="21">
        <v>270043</v>
      </c>
      <c r="Z16" s="6">
        <v>48.44</v>
      </c>
      <c r="AA16" s="28">
        <v>1618000</v>
      </c>
    </row>
    <row r="17" spans="1:27" ht="12.75">
      <c r="A17" s="5" t="s">
        <v>43</v>
      </c>
      <c r="B17" s="3"/>
      <c r="C17" s="19">
        <v>127883053</v>
      </c>
      <c r="D17" s="19"/>
      <c r="E17" s="20">
        <v>122019301</v>
      </c>
      <c r="F17" s="21">
        <v>122019301</v>
      </c>
      <c r="G17" s="21"/>
      <c r="H17" s="21">
        <v>3992338</v>
      </c>
      <c r="I17" s="21">
        <v>9037408</v>
      </c>
      <c r="J17" s="21">
        <v>13029746</v>
      </c>
      <c r="K17" s="21">
        <v>7741878</v>
      </c>
      <c r="L17" s="21">
        <v>6713922</v>
      </c>
      <c r="M17" s="21">
        <v>7022546</v>
      </c>
      <c r="N17" s="21">
        <v>21478346</v>
      </c>
      <c r="O17" s="21"/>
      <c r="P17" s="21"/>
      <c r="Q17" s="21"/>
      <c r="R17" s="21"/>
      <c r="S17" s="21"/>
      <c r="T17" s="21"/>
      <c r="U17" s="21"/>
      <c r="V17" s="21"/>
      <c r="W17" s="21">
        <v>34508092</v>
      </c>
      <c r="X17" s="21">
        <v>72828995</v>
      </c>
      <c r="Y17" s="21">
        <v>-38320903</v>
      </c>
      <c r="Z17" s="6">
        <v>-52.62</v>
      </c>
      <c r="AA17" s="28">
        <v>122019301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118695309</v>
      </c>
      <c r="D19" s="16">
        <f>SUM(D20:D23)</f>
        <v>0</v>
      </c>
      <c r="E19" s="17">
        <f t="shared" si="3"/>
        <v>266147628</v>
      </c>
      <c r="F19" s="18">
        <f t="shared" si="3"/>
        <v>266147628</v>
      </c>
      <c r="G19" s="18">
        <f t="shared" si="3"/>
        <v>37651</v>
      </c>
      <c r="H19" s="18">
        <f t="shared" si="3"/>
        <v>5102980</v>
      </c>
      <c r="I19" s="18">
        <f t="shared" si="3"/>
        <v>7857449</v>
      </c>
      <c r="J19" s="18">
        <f t="shared" si="3"/>
        <v>12998080</v>
      </c>
      <c r="K19" s="18">
        <f t="shared" si="3"/>
        <v>7217790</v>
      </c>
      <c r="L19" s="18">
        <f t="shared" si="3"/>
        <v>7109464</v>
      </c>
      <c r="M19" s="18">
        <f t="shared" si="3"/>
        <v>12628596</v>
      </c>
      <c r="N19" s="18">
        <f t="shared" si="3"/>
        <v>26955850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39953930</v>
      </c>
      <c r="X19" s="18">
        <f t="shared" si="3"/>
        <v>116134720</v>
      </c>
      <c r="Y19" s="18">
        <f t="shared" si="3"/>
        <v>-76180790</v>
      </c>
      <c r="Z19" s="4">
        <f>+IF(X19&lt;&gt;0,+(Y19/X19)*100,0)</f>
        <v>-65.59691193124675</v>
      </c>
      <c r="AA19" s="30">
        <f>SUM(AA20:AA23)</f>
        <v>266147628</v>
      </c>
    </row>
    <row r="20" spans="1:27" ht="12.75">
      <c r="A20" s="5" t="s">
        <v>46</v>
      </c>
      <c r="B20" s="3"/>
      <c r="C20" s="19">
        <v>31873285</v>
      </c>
      <c r="D20" s="19"/>
      <c r="E20" s="20">
        <v>49412110</v>
      </c>
      <c r="F20" s="21">
        <v>49412110</v>
      </c>
      <c r="G20" s="21">
        <v>12073</v>
      </c>
      <c r="H20" s="21">
        <v>198043</v>
      </c>
      <c r="I20" s="21">
        <v>2284981</v>
      </c>
      <c r="J20" s="21">
        <v>2495097</v>
      </c>
      <c r="K20" s="21">
        <v>1998459</v>
      </c>
      <c r="L20" s="21">
        <v>3319772</v>
      </c>
      <c r="M20" s="21">
        <v>7304013</v>
      </c>
      <c r="N20" s="21">
        <v>12622244</v>
      </c>
      <c r="O20" s="21"/>
      <c r="P20" s="21"/>
      <c r="Q20" s="21"/>
      <c r="R20" s="21"/>
      <c r="S20" s="21"/>
      <c r="T20" s="21"/>
      <c r="U20" s="21"/>
      <c r="V20" s="21"/>
      <c r="W20" s="21">
        <v>15117341</v>
      </c>
      <c r="X20" s="21">
        <v>15686582</v>
      </c>
      <c r="Y20" s="21">
        <v>-569241</v>
      </c>
      <c r="Z20" s="6">
        <v>-3.63</v>
      </c>
      <c r="AA20" s="28">
        <v>49412110</v>
      </c>
    </row>
    <row r="21" spans="1:27" ht="12.75">
      <c r="A21" s="5" t="s">
        <v>47</v>
      </c>
      <c r="B21" s="3"/>
      <c r="C21" s="19">
        <v>29316560</v>
      </c>
      <c r="D21" s="19"/>
      <c r="E21" s="20">
        <v>63862491</v>
      </c>
      <c r="F21" s="21">
        <v>63862491</v>
      </c>
      <c r="G21" s="21"/>
      <c r="H21" s="21">
        <v>873496</v>
      </c>
      <c r="I21" s="21">
        <v>2184101</v>
      </c>
      <c r="J21" s="21">
        <v>3057597</v>
      </c>
      <c r="K21" s="21">
        <v>826600</v>
      </c>
      <c r="L21" s="21">
        <v>303276</v>
      </c>
      <c r="M21" s="21">
        <v>98539</v>
      </c>
      <c r="N21" s="21">
        <v>1228415</v>
      </c>
      <c r="O21" s="21"/>
      <c r="P21" s="21"/>
      <c r="Q21" s="21"/>
      <c r="R21" s="21"/>
      <c r="S21" s="21"/>
      <c r="T21" s="21"/>
      <c r="U21" s="21"/>
      <c r="V21" s="21"/>
      <c r="W21" s="21">
        <v>4286012</v>
      </c>
      <c r="X21" s="21">
        <v>26636708</v>
      </c>
      <c r="Y21" s="21">
        <v>-22350696</v>
      </c>
      <c r="Z21" s="6">
        <v>-83.91</v>
      </c>
      <c r="AA21" s="28">
        <v>63862491</v>
      </c>
    </row>
    <row r="22" spans="1:27" ht="12.75">
      <c r="A22" s="5" t="s">
        <v>48</v>
      </c>
      <c r="B22" s="3"/>
      <c r="C22" s="22">
        <v>48863079</v>
      </c>
      <c r="D22" s="22"/>
      <c r="E22" s="23">
        <v>138709027</v>
      </c>
      <c r="F22" s="24">
        <v>138709027</v>
      </c>
      <c r="G22" s="24">
        <v>25578</v>
      </c>
      <c r="H22" s="24">
        <v>3857741</v>
      </c>
      <c r="I22" s="24">
        <v>3296658</v>
      </c>
      <c r="J22" s="24">
        <v>7179977</v>
      </c>
      <c r="K22" s="24">
        <v>4338431</v>
      </c>
      <c r="L22" s="24">
        <v>3148810</v>
      </c>
      <c r="M22" s="24">
        <v>4803556</v>
      </c>
      <c r="N22" s="24">
        <v>12290797</v>
      </c>
      <c r="O22" s="24"/>
      <c r="P22" s="24"/>
      <c r="Q22" s="24"/>
      <c r="R22" s="24"/>
      <c r="S22" s="24"/>
      <c r="T22" s="24"/>
      <c r="U22" s="24"/>
      <c r="V22" s="24"/>
      <c r="W22" s="24">
        <v>19470774</v>
      </c>
      <c r="X22" s="24">
        <v>67829440</v>
      </c>
      <c r="Y22" s="24">
        <v>-48358666</v>
      </c>
      <c r="Z22" s="7">
        <v>-71.29</v>
      </c>
      <c r="AA22" s="29">
        <v>138709027</v>
      </c>
    </row>
    <row r="23" spans="1:27" ht="12.75">
      <c r="A23" s="5" t="s">
        <v>49</v>
      </c>
      <c r="B23" s="3"/>
      <c r="C23" s="19">
        <v>8642385</v>
      </c>
      <c r="D23" s="19"/>
      <c r="E23" s="20">
        <v>14164000</v>
      </c>
      <c r="F23" s="21">
        <v>14164000</v>
      </c>
      <c r="G23" s="21"/>
      <c r="H23" s="21">
        <v>173700</v>
      </c>
      <c r="I23" s="21">
        <v>91709</v>
      </c>
      <c r="J23" s="21">
        <v>265409</v>
      </c>
      <c r="K23" s="21">
        <v>54300</v>
      </c>
      <c r="L23" s="21">
        <v>337606</v>
      </c>
      <c r="M23" s="21">
        <v>422488</v>
      </c>
      <c r="N23" s="21">
        <v>814394</v>
      </c>
      <c r="O23" s="21"/>
      <c r="P23" s="21"/>
      <c r="Q23" s="21"/>
      <c r="R23" s="21"/>
      <c r="S23" s="21"/>
      <c r="T23" s="21"/>
      <c r="U23" s="21"/>
      <c r="V23" s="21"/>
      <c r="W23" s="21">
        <v>1079803</v>
      </c>
      <c r="X23" s="21">
        <v>5981990</v>
      </c>
      <c r="Y23" s="21">
        <v>-4902187</v>
      </c>
      <c r="Z23" s="6">
        <v>-81.95</v>
      </c>
      <c r="AA23" s="28">
        <v>14164000</v>
      </c>
    </row>
    <row r="24" spans="1:27" ht="12.75">
      <c r="A24" s="2" t="s">
        <v>50</v>
      </c>
      <c r="B24" s="8"/>
      <c r="C24" s="16">
        <v>35872</v>
      </c>
      <c r="D24" s="16"/>
      <c r="E24" s="17">
        <v>262500</v>
      </c>
      <c r="F24" s="18">
        <v>262500</v>
      </c>
      <c r="G24" s="18"/>
      <c r="H24" s="18">
        <v>27651</v>
      </c>
      <c r="I24" s="18"/>
      <c r="J24" s="18">
        <v>27651</v>
      </c>
      <c r="K24" s="18">
        <v>24187</v>
      </c>
      <c r="L24" s="18">
        <v>1508</v>
      </c>
      <c r="M24" s="18">
        <v>2695</v>
      </c>
      <c r="N24" s="18">
        <v>28390</v>
      </c>
      <c r="O24" s="18"/>
      <c r="P24" s="18"/>
      <c r="Q24" s="18"/>
      <c r="R24" s="18"/>
      <c r="S24" s="18"/>
      <c r="T24" s="18"/>
      <c r="U24" s="18"/>
      <c r="V24" s="18"/>
      <c r="W24" s="18">
        <v>56041</v>
      </c>
      <c r="X24" s="18">
        <v>227498</v>
      </c>
      <c r="Y24" s="18">
        <v>-171457</v>
      </c>
      <c r="Z24" s="4">
        <v>-75.37</v>
      </c>
      <c r="AA24" s="30">
        <v>262500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269356365</v>
      </c>
      <c r="D25" s="50">
        <f>+D5+D9+D15+D19+D24</f>
        <v>0</v>
      </c>
      <c r="E25" s="51">
        <f t="shared" si="4"/>
        <v>429110665</v>
      </c>
      <c r="F25" s="52">
        <f t="shared" si="4"/>
        <v>429110665</v>
      </c>
      <c r="G25" s="52">
        <f t="shared" si="4"/>
        <v>470491</v>
      </c>
      <c r="H25" s="52">
        <f t="shared" si="4"/>
        <v>10099524</v>
      </c>
      <c r="I25" s="52">
        <f t="shared" si="4"/>
        <v>17276524</v>
      </c>
      <c r="J25" s="52">
        <f t="shared" si="4"/>
        <v>27846539</v>
      </c>
      <c r="K25" s="52">
        <f t="shared" si="4"/>
        <v>15436480</v>
      </c>
      <c r="L25" s="52">
        <f t="shared" si="4"/>
        <v>15387229</v>
      </c>
      <c r="M25" s="52">
        <f t="shared" si="4"/>
        <v>21684835</v>
      </c>
      <c r="N25" s="52">
        <f t="shared" si="4"/>
        <v>52508544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80355083</v>
      </c>
      <c r="X25" s="52">
        <f t="shared" si="4"/>
        <v>213884824</v>
      </c>
      <c r="Y25" s="52">
        <f t="shared" si="4"/>
        <v>-133529741</v>
      </c>
      <c r="Z25" s="53">
        <f>+IF(X25&lt;&gt;0,+(Y25/X25)*100,0)</f>
        <v>-62.43067577342467</v>
      </c>
      <c r="AA25" s="54">
        <f>+AA5+AA9+AA15+AA19+AA24</f>
        <v>429110665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148511212</v>
      </c>
      <c r="D28" s="19"/>
      <c r="E28" s="20">
        <v>111653951</v>
      </c>
      <c r="F28" s="21">
        <v>111653951</v>
      </c>
      <c r="G28" s="21">
        <v>432840</v>
      </c>
      <c r="H28" s="21">
        <v>5639491</v>
      </c>
      <c r="I28" s="21">
        <v>9146158</v>
      </c>
      <c r="J28" s="21">
        <v>15218489</v>
      </c>
      <c r="K28" s="21">
        <v>6689683</v>
      </c>
      <c r="L28" s="21">
        <v>8418422</v>
      </c>
      <c r="M28" s="21">
        <v>12677136</v>
      </c>
      <c r="N28" s="21">
        <v>27785241</v>
      </c>
      <c r="O28" s="21"/>
      <c r="P28" s="21"/>
      <c r="Q28" s="21"/>
      <c r="R28" s="21"/>
      <c r="S28" s="21"/>
      <c r="T28" s="21"/>
      <c r="U28" s="21"/>
      <c r="V28" s="21"/>
      <c r="W28" s="21">
        <v>43003730</v>
      </c>
      <c r="X28" s="21">
        <v>76670690</v>
      </c>
      <c r="Y28" s="21">
        <v>-33666960</v>
      </c>
      <c r="Z28" s="6">
        <v>-43.91</v>
      </c>
      <c r="AA28" s="19">
        <v>111653951</v>
      </c>
    </row>
    <row r="29" spans="1:27" ht="12.75">
      <c r="A29" s="56" t="s">
        <v>55</v>
      </c>
      <c r="B29" s="3"/>
      <c r="C29" s="19">
        <v>47776520</v>
      </c>
      <c r="D29" s="19"/>
      <c r="E29" s="20">
        <v>75051260</v>
      </c>
      <c r="F29" s="21">
        <v>75051260</v>
      </c>
      <c r="G29" s="21"/>
      <c r="H29" s="21">
        <v>289994</v>
      </c>
      <c r="I29" s="21">
        <v>400012</v>
      </c>
      <c r="J29" s="21">
        <v>690006</v>
      </c>
      <c r="K29" s="21">
        <v>1015215</v>
      </c>
      <c r="L29" s="21">
        <v>880224</v>
      </c>
      <c r="M29" s="21">
        <v>730551</v>
      </c>
      <c r="N29" s="21">
        <v>2625990</v>
      </c>
      <c r="O29" s="21"/>
      <c r="P29" s="21"/>
      <c r="Q29" s="21"/>
      <c r="R29" s="21"/>
      <c r="S29" s="21"/>
      <c r="T29" s="21"/>
      <c r="U29" s="21"/>
      <c r="V29" s="21"/>
      <c r="W29" s="21">
        <v>3315996</v>
      </c>
      <c r="X29" s="21">
        <v>37275588</v>
      </c>
      <c r="Y29" s="21">
        <v>-33959592</v>
      </c>
      <c r="Z29" s="6">
        <v>-91.1</v>
      </c>
      <c r="AA29" s="28">
        <v>75051260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196287732</v>
      </c>
      <c r="D32" s="25">
        <f>SUM(D28:D31)</f>
        <v>0</v>
      </c>
      <c r="E32" s="26">
        <f t="shared" si="5"/>
        <v>186705211</v>
      </c>
      <c r="F32" s="27">
        <f t="shared" si="5"/>
        <v>186705211</v>
      </c>
      <c r="G32" s="27">
        <f t="shared" si="5"/>
        <v>432840</v>
      </c>
      <c r="H32" s="27">
        <f t="shared" si="5"/>
        <v>5929485</v>
      </c>
      <c r="I32" s="27">
        <f t="shared" si="5"/>
        <v>9546170</v>
      </c>
      <c r="J32" s="27">
        <f t="shared" si="5"/>
        <v>15908495</v>
      </c>
      <c r="K32" s="27">
        <f t="shared" si="5"/>
        <v>7704898</v>
      </c>
      <c r="L32" s="27">
        <f t="shared" si="5"/>
        <v>9298646</v>
      </c>
      <c r="M32" s="27">
        <f t="shared" si="5"/>
        <v>13407687</v>
      </c>
      <c r="N32" s="27">
        <f t="shared" si="5"/>
        <v>30411231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46319726</v>
      </c>
      <c r="X32" s="27">
        <f t="shared" si="5"/>
        <v>113946278</v>
      </c>
      <c r="Y32" s="27">
        <f t="shared" si="5"/>
        <v>-67626552</v>
      </c>
      <c r="Z32" s="13">
        <f>+IF(X32&lt;&gt;0,+(Y32/X32)*100,0)</f>
        <v>-59.349505036048654</v>
      </c>
      <c r="AA32" s="31">
        <f>SUM(AA28:AA31)</f>
        <v>186705211</v>
      </c>
    </row>
    <row r="33" spans="1:27" ht="12.75">
      <c r="A33" s="59" t="s">
        <v>59</v>
      </c>
      <c r="B33" s="3" t="s">
        <v>60</v>
      </c>
      <c r="C33" s="19">
        <v>225000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19525260</v>
      </c>
      <c r="D34" s="19"/>
      <c r="E34" s="20">
        <v>81544397</v>
      </c>
      <c r="F34" s="21">
        <v>81544397</v>
      </c>
      <c r="G34" s="21"/>
      <c r="H34" s="21">
        <v>567500</v>
      </c>
      <c r="I34" s="21"/>
      <c r="J34" s="21">
        <v>567500</v>
      </c>
      <c r="K34" s="21"/>
      <c r="L34" s="21">
        <v>11538</v>
      </c>
      <c r="M34" s="21">
        <v>1383540</v>
      </c>
      <c r="N34" s="21">
        <v>1395078</v>
      </c>
      <c r="O34" s="21"/>
      <c r="P34" s="21"/>
      <c r="Q34" s="21"/>
      <c r="R34" s="21"/>
      <c r="S34" s="21"/>
      <c r="T34" s="21"/>
      <c r="U34" s="21"/>
      <c r="V34" s="21"/>
      <c r="W34" s="21">
        <v>1962578</v>
      </c>
      <c r="X34" s="21">
        <v>26699873</v>
      </c>
      <c r="Y34" s="21">
        <v>-24737295</v>
      </c>
      <c r="Z34" s="6">
        <v>-92.65</v>
      </c>
      <c r="AA34" s="28">
        <v>81544397</v>
      </c>
    </row>
    <row r="35" spans="1:27" ht="12.75">
      <c r="A35" s="59" t="s">
        <v>63</v>
      </c>
      <c r="B35" s="3"/>
      <c r="C35" s="19">
        <v>53318374</v>
      </c>
      <c r="D35" s="19"/>
      <c r="E35" s="20">
        <v>160861057</v>
      </c>
      <c r="F35" s="21">
        <v>160861057</v>
      </c>
      <c r="G35" s="21">
        <v>37651</v>
      </c>
      <c r="H35" s="21">
        <v>3602539</v>
      </c>
      <c r="I35" s="21">
        <v>7730354</v>
      </c>
      <c r="J35" s="21">
        <v>11370544</v>
      </c>
      <c r="K35" s="21">
        <v>7731582</v>
      </c>
      <c r="L35" s="21">
        <v>6077045</v>
      </c>
      <c r="M35" s="21">
        <v>6893608</v>
      </c>
      <c r="N35" s="21">
        <v>20702235</v>
      </c>
      <c r="O35" s="21"/>
      <c r="P35" s="21"/>
      <c r="Q35" s="21"/>
      <c r="R35" s="21"/>
      <c r="S35" s="21"/>
      <c r="T35" s="21"/>
      <c r="U35" s="21"/>
      <c r="V35" s="21"/>
      <c r="W35" s="21">
        <v>32072779</v>
      </c>
      <c r="X35" s="21">
        <v>73238673</v>
      </c>
      <c r="Y35" s="21">
        <v>-41165894</v>
      </c>
      <c r="Z35" s="6">
        <v>-56.21</v>
      </c>
      <c r="AA35" s="28">
        <v>160861057</v>
      </c>
    </row>
    <row r="36" spans="1:27" ht="12.75">
      <c r="A36" s="60" t="s">
        <v>64</v>
      </c>
      <c r="B36" s="10"/>
      <c r="C36" s="61">
        <f aca="true" t="shared" si="6" ref="C36:Y36">SUM(C32:C35)</f>
        <v>269356366</v>
      </c>
      <c r="D36" s="61">
        <f>SUM(D32:D35)</f>
        <v>0</v>
      </c>
      <c r="E36" s="62">
        <f t="shared" si="6"/>
        <v>429110665</v>
      </c>
      <c r="F36" s="63">
        <f t="shared" si="6"/>
        <v>429110665</v>
      </c>
      <c r="G36" s="63">
        <f t="shared" si="6"/>
        <v>470491</v>
      </c>
      <c r="H36" s="63">
        <f t="shared" si="6"/>
        <v>10099524</v>
      </c>
      <c r="I36" s="63">
        <f t="shared" si="6"/>
        <v>17276524</v>
      </c>
      <c r="J36" s="63">
        <f t="shared" si="6"/>
        <v>27846539</v>
      </c>
      <c r="K36" s="63">
        <f t="shared" si="6"/>
        <v>15436480</v>
      </c>
      <c r="L36" s="63">
        <f t="shared" si="6"/>
        <v>15387229</v>
      </c>
      <c r="M36" s="63">
        <f t="shared" si="6"/>
        <v>21684835</v>
      </c>
      <c r="N36" s="63">
        <f t="shared" si="6"/>
        <v>52508544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80355083</v>
      </c>
      <c r="X36" s="63">
        <f t="shared" si="6"/>
        <v>213884824</v>
      </c>
      <c r="Y36" s="63">
        <f t="shared" si="6"/>
        <v>-133529741</v>
      </c>
      <c r="Z36" s="64">
        <f>+IF(X36&lt;&gt;0,+(Y36/X36)*100,0)</f>
        <v>-62.43067577342467</v>
      </c>
      <c r="AA36" s="65">
        <f>SUM(AA32:AA35)</f>
        <v>429110665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4714676</v>
      </c>
      <c r="D5" s="16">
        <f>SUM(D6:D8)</f>
        <v>0</v>
      </c>
      <c r="E5" s="17">
        <f t="shared" si="0"/>
        <v>5141000</v>
      </c>
      <c r="F5" s="18">
        <f t="shared" si="0"/>
        <v>6393304</v>
      </c>
      <c r="G5" s="18">
        <f t="shared" si="0"/>
        <v>0</v>
      </c>
      <c r="H5" s="18">
        <f t="shared" si="0"/>
        <v>74327</v>
      </c>
      <c r="I5" s="18">
        <f t="shared" si="0"/>
        <v>9261</v>
      </c>
      <c r="J5" s="18">
        <f t="shared" si="0"/>
        <v>83588</v>
      </c>
      <c r="K5" s="18">
        <f t="shared" si="0"/>
        <v>160107</v>
      </c>
      <c r="L5" s="18">
        <f t="shared" si="0"/>
        <v>61999</v>
      </c>
      <c r="M5" s="18">
        <f t="shared" si="0"/>
        <v>5600</v>
      </c>
      <c r="N5" s="18">
        <f t="shared" si="0"/>
        <v>227706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311294</v>
      </c>
      <c r="X5" s="18">
        <f t="shared" si="0"/>
        <v>2570502</v>
      </c>
      <c r="Y5" s="18">
        <f t="shared" si="0"/>
        <v>-2259208</v>
      </c>
      <c r="Z5" s="4">
        <f>+IF(X5&lt;&gt;0,+(Y5/X5)*100,0)</f>
        <v>-87.88975849853453</v>
      </c>
      <c r="AA5" s="16">
        <f>SUM(AA6:AA8)</f>
        <v>6393304</v>
      </c>
    </row>
    <row r="6" spans="1:27" ht="12.75">
      <c r="A6" s="5" t="s">
        <v>32</v>
      </c>
      <c r="B6" s="3"/>
      <c r="C6" s="19">
        <v>1888988</v>
      </c>
      <c r="D6" s="19"/>
      <c r="E6" s="20">
        <v>2715000</v>
      </c>
      <c r="F6" s="21">
        <v>3967304</v>
      </c>
      <c r="G6" s="21"/>
      <c r="H6" s="21">
        <v>9280</v>
      </c>
      <c r="I6" s="21"/>
      <c r="J6" s="21">
        <v>9280</v>
      </c>
      <c r="K6" s="21">
        <v>2937</v>
      </c>
      <c r="L6" s="21">
        <v>61999</v>
      </c>
      <c r="M6" s="21">
        <v>5600</v>
      </c>
      <c r="N6" s="21">
        <v>70536</v>
      </c>
      <c r="O6" s="21"/>
      <c r="P6" s="21"/>
      <c r="Q6" s="21"/>
      <c r="R6" s="21"/>
      <c r="S6" s="21"/>
      <c r="T6" s="21"/>
      <c r="U6" s="21"/>
      <c r="V6" s="21"/>
      <c r="W6" s="21">
        <v>79816</v>
      </c>
      <c r="X6" s="21">
        <v>1357500</v>
      </c>
      <c r="Y6" s="21">
        <v>-1277684</v>
      </c>
      <c r="Z6" s="6">
        <v>-94.12</v>
      </c>
      <c r="AA6" s="28">
        <v>3967304</v>
      </c>
    </row>
    <row r="7" spans="1:27" ht="12.75">
      <c r="A7" s="5" t="s">
        <v>33</v>
      </c>
      <c r="B7" s="3"/>
      <c r="C7" s="22">
        <v>2718805</v>
      </c>
      <c r="D7" s="22"/>
      <c r="E7" s="23">
        <v>2426000</v>
      </c>
      <c r="F7" s="24">
        <v>210000</v>
      </c>
      <c r="G7" s="24"/>
      <c r="H7" s="24">
        <v>65047</v>
      </c>
      <c r="I7" s="24">
        <v>9261</v>
      </c>
      <c r="J7" s="24">
        <v>74308</v>
      </c>
      <c r="K7" s="24">
        <v>157170</v>
      </c>
      <c r="L7" s="24"/>
      <c r="M7" s="24"/>
      <c r="N7" s="24">
        <v>157170</v>
      </c>
      <c r="O7" s="24"/>
      <c r="P7" s="24"/>
      <c r="Q7" s="24"/>
      <c r="R7" s="24"/>
      <c r="S7" s="24"/>
      <c r="T7" s="24"/>
      <c r="U7" s="24"/>
      <c r="V7" s="24"/>
      <c r="W7" s="24">
        <v>231478</v>
      </c>
      <c r="X7" s="24">
        <v>1213002</v>
      </c>
      <c r="Y7" s="24">
        <v>-981524</v>
      </c>
      <c r="Z7" s="7">
        <v>-80.92</v>
      </c>
      <c r="AA7" s="29">
        <v>210000</v>
      </c>
    </row>
    <row r="8" spans="1:27" ht="12.75">
      <c r="A8" s="5" t="s">
        <v>34</v>
      </c>
      <c r="B8" s="3"/>
      <c r="C8" s="19">
        <v>106883</v>
      </c>
      <c r="D8" s="19"/>
      <c r="E8" s="20"/>
      <c r="F8" s="21">
        <v>2216000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2216000</v>
      </c>
    </row>
    <row r="9" spans="1:27" ht="12.75">
      <c r="A9" s="2" t="s">
        <v>35</v>
      </c>
      <c r="B9" s="3"/>
      <c r="C9" s="16">
        <f aca="true" t="shared" si="1" ref="C9:Y9">SUM(C10:C14)</f>
        <v>2181713</v>
      </c>
      <c r="D9" s="16">
        <f>SUM(D10:D14)</f>
        <v>0</v>
      </c>
      <c r="E9" s="17">
        <f t="shared" si="1"/>
        <v>11720569</v>
      </c>
      <c r="F9" s="18">
        <f t="shared" si="1"/>
        <v>6668334</v>
      </c>
      <c r="G9" s="18">
        <f t="shared" si="1"/>
        <v>46900</v>
      </c>
      <c r="H9" s="18">
        <f t="shared" si="1"/>
        <v>113150</v>
      </c>
      <c r="I9" s="18">
        <f t="shared" si="1"/>
        <v>978150</v>
      </c>
      <c r="J9" s="18">
        <f t="shared" si="1"/>
        <v>1138200</v>
      </c>
      <c r="K9" s="18">
        <f t="shared" si="1"/>
        <v>316003</v>
      </c>
      <c r="L9" s="18">
        <f t="shared" si="1"/>
        <v>755599</v>
      </c>
      <c r="M9" s="18">
        <f t="shared" si="1"/>
        <v>191208</v>
      </c>
      <c r="N9" s="18">
        <f t="shared" si="1"/>
        <v>1262810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2401010</v>
      </c>
      <c r="X9" s="18">
        <f t="shared" si="1"/>
        <v>6143070</v>
      </c>
      <c r="Y9" s="18">
        <f t="shared" si="1"/>
        <v>-3742060</v>
      </c>
      <c r="Z9" s="4">
        <f>+IF(X9&lt;&gt;0,+(Y9/X9)*100,0)</f>
        <v>-60.91514503334652</v>
      </c>
      <c r="AA9" s="30">
        <f>SUM(AA10:AA14)</f>
        <v>6668334</v>
      </c>
    </row>
    <row r="10" spans="1:27" ht="12.75">
      <c r="A10" s="5" t="s">
        <v>36</v>
      </c>
      <c r="B10" s="3"/>
      <c r="C10" s="19">
        <v>265136</v>
      </c>
      <c r="D10" s="19"/>
      <c r="E10" s="20">
        <v>3376087</v>
      </c>
      <c r="F10" s="21">
        <v>3876087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1688046</v>
      </c>
      <c r="Y10" s="21">
        <v>-1688046</v>
      </c>
      <c r="Z10" s="6">
        <v>-100</v>
      </c>
      <c r="AA10" s="28">
        <v>3876087</v>
      </c>
    </row>
    <row r="11" spans="1:27" ht="12.75">
      <c r="A11" s="5" t="s">
        <v>37</v>
      </c>
      <c r="B11" s="3"/>
      <c r="C11" s="19">
        <v>604106</v>
      </c>
      <c r="D11" s="19"/>
      <c r="E11" s="20">
        <v>7195482</v>
      </c>
      <c r="F11" s="21"/>
      <c r="G11" s="21">
        <v>46900</v>
      </c>
      <c r="H11" s="21">
        <v>113150</v>
      </c>
      <c r="I11" s="21">
        <v>410463</v>
      </c>
      <c r="J11" s="21">
        <v>570513</v>
      </c>
      <c r="K11" s="21">
        <v>165090</v>
      </c>
      <c r="L11" s="21">
        <v>729661</v>
      </c>
      <c r="M11" s="21">
        <v>250</v>
      </c>
      <c r="N11" s="21">
        <v>895001</v>
      </c>
      <c r="O11" s="21"/>
      <c r="P11" s="21"/>
      <c r="Q11" s="21"/>
      <c r="R11" s="21"/>
      <c r="S11" s="21"/>
      <c r="T11" s="21"/>
      <c r="U11" s="21"/>
      <c r="V11" s="21"/>
      <c r="W11" s="21">
        <v>1465514</v>
      </c>
      <c r="X11" s="21">
        <v>3880524</v>
      </c>
      <c r="Y11" s="21">
        <v>-2415010</v>
      </c>
      <c r="Z11" s="6">
        <v>-62.23</v>
      </c>
      <c r="AA11" s="28"/>
    </row>
    <row r="12" spans="1:27" ht="12.75">
      <c r="A12" s="5" t="s">
        <v>38</v>
      </c>
      <c r="B12" s="3"/>
      <c r="C12" s="19">
        <v>1303277</v>
      </c>
      <c r="D12" s="19"/>
      <c r="E12" s="20">
        <v>1149000</v>
      </c>
      <c r="F12" s="21">
        <v>2792247</v>
      </c>
      <c r="G12" s="21"/>
      <c r="H12" s="21"/>
      <c r="I12" s="21">
        <v>567687</v>
      </c>
      <c r="J12" s="21">
        <v>567687</v>
      </c>
      <c r="K12" s="21">
        <v>150913</v>
      </c>
      <c r="L12" s="21">
        <v>25938</v>
      </c>
      <c r="M12" s="21">
        <v>190958</v>
      </c>
      <c r="N12" s="21">
        <v>367809</v>
      </c>
      <c r="O12" s="21"/>
      <c r="P12" s="21"/>
      <c r="Q12" s="21"/>
      <c r="R12" s="21"/>
      <c r="S12" s="21"/>
      <c r="T12" s="21"/>
      <c r="U12" s="21"/>
      <c r="V12" s="21"/>
      <c r="W12" s="21">
        <v>935496</v>
      </c>
      <c r="X12" s="21">
        <v>574500</v>
      </c>
      <c r="Y12" s="21">
        <v>360996</v>
      </c>
      <c r="Z12" s="6">
        <v>62.84</v>
      </c>
      <c r="AA12" s="28">
        <v>2792247</v>
      </c>
    </row>
    <row r="13" spans="1:27" ht="12.75">
      <c r="A13" s="5" t="s">
        <v>39</v>
      </c>
      <c r="B13" s="3"/>
      <c r="C13" s="19">
        <v>9194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15489396</v>
      </c>
      <c r="D15" s="16">
        <f>SUM(D16:D18)</f>
        <v>0</v>
      </c>
      <c r="E15" s="17">
        <f t="shared" si="2"/>
        <v>2711613</v>
      </c>
      <c r="F15" s="18">
        <f t="shared" si="2"/>
        <v>3189222</v>
      </c>
      <c r="G15" s="18">
        <f t="shared" si="2"/>
        <v>0</v>
      </c>
      <c r="H15" s="18">
        <f t="shared" si="2"/>
        <v>55818</v>
      </c>
      <c r="I15" s="18">
        <f t="shared" si="2"/>
        <v>35944</v>
      </c>
      <c r="J15" s="18">
        <f t="shared" si="2"/>
        <v>91762</v>
      </c>
      <c r="K15" s="18">
        <f t="shared" si="2"/>
        <v>317938</v>
      </c>
      <c r="L15" s="18">
        <f t="shared" si="2"/>
        <v>566107</v>
      </c>
      <c r="M15" s="18">
        <f t="shared" si="2"/>
        <v>746762</v>
      </c>
      <c r="N15" s="18">
        <f t="shared" si="2"/>
        <v>1630807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1722569</v>
      </c>
      <c r="X15" s="18">
        <f t="shared" si="2"/>
        <v>1355808</v>
      </c>
      <c r="Y15" s="18">
        <f t="shared" si="2"/>
        <v>366761</v>
      </c>
      <c r="Z15" s="4">
        <f>+IF(X15&lt;&gt;0,+(Y15/X15)*100,0)</f>
        <v>27.05110163090939</v>
      </c>
      <c r="AA15" s="30">
        <f>SUM(AA16:AA18)</f>
        <v>3189222</v>
      </c>
    </row>
    <row r="16" spans="1:27" ht="12.75">
      <c r="A16" s="5" t="s">
        <v>42</v>
      </c>
      <c r="B16" s="3"/>
      <c r="C16" s="19"/>
      <c r="D16" s="19"/>
      <c r="E16" s="20">
        <v>230000</v>
      </c>
      <c r="F16" s="21">
        <v>230000</v>
      </c>
      <c r="G16" s="21"/>
      <c r="H16" s="21"/>
      <c r="I16" s="21"/>
      <c r="J16" s="21"/>
      <c r="K16" s="21">
        <v>31817</v>
      </c>
      <c r="L16" s="21">
        <v>152274</v>
      </c>
      <c r="M16" s="21">
        <v>17990</v>
      </c>
      <c r="N16" s="21">
        <v>202081</v>
      </c>
      <c r="O16" s="21"/>
      <c r="P16" s="21"/>
      <c r="Q16" s="21"/>
      <c r="R16" s="21"/>
      <c r="S16" s="21"/>
      <c r="T16" s="21"/>
      <c r="U16" s="21"/>
      <c r="V16" s="21"/>
      <c r="W16" s="21">
        <v>202081</v>
      </c>
      <c r="X16" s="21">
        <v>115002</v>
      </c>
      <c r="Y16" s="21">
        <v>87079</v>
      </c>
      <c r="Z16" s="6">
        <v>75.72</v>
      </c>
      <c r="AA16" s="28">
        <v>230000</v>
      </c>
    </row>
    <row r="17" spans="1:27" ht="12.75">
      <c r="A17" s="5" t="s">
        <v>43</v>
      </c>
      <c r="B17" s="3"/>
      <c r="C17" s="19">
        <v>15489396</v>
      </c>
      <c r="D17" s="19"/>
      <c r="E17" s="20">
        <v>2481613</v>
      </c>
      <c r="F17" s="21">
        <v>2959222</v>
      </c>
      <c r="G17" s="21"/>
      <c r="H17" s="21">
        <v>55818</v>
      </c>
      <c r="I17" s="21">
        <v>35944</v>
      </c>
      <c r="J17" s="21">
        <v>91762</v>
      </c>
      <c r="K17" s="21">
        <v>286121</v>
      </c>
      <c r="L17" s="21">
        <v>413833</v>
      </c>
      <c r="M17" s="21">
        <v>728772</v>
      </c>
      <c r="N17" s="21">
        <v>1428726</v>
      </c>
      <c r="O17" s="21"/>
      <c r="P17" s="21"/>
      <c r="Q17" s="21"/>
      <c r="R17" s="21"/>
      <c r="S17" s="21"/>
      <c r="T17" s="21"/>
      <c r="U17" s="21"/>
      <c r="V17" s="21"/>
      <c r="W17" s="21">
        <v>1520488</v>
      </c>
      <c r="X17" s="21">
        <v>1240806</v>
      </c>
      <c r="Y17" s="21">
        <v>279682</v>
      </c>
      <c r="Z17" s="6">
        <v>22.54</v>
      </c>
      <c r="AA17" s="28">
        <v>2959222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35666429</v>
      </c>
      <c r="D19" s="16">
        <f>SUM(D20:D23)</f>
        <v>0</v>
      </c>
      <c r="E19" s="17">
        <f t="shared" si="3"/>
        <v>39158373</v>
      </c>
      <c r="F19" s="18">
        <f t="shared" si="3"/>
        <v>49330331</v>
      </c>
      <c r="G19" s="18">
        <f t="shared" si="3"/>
        <v>198639</v>
      </c>
      <c r="H19" s="18">
        <f t="shared" si="3"/>
        <v>554539</v>
      </c>
      <c r="I19" s="18">
        <f t="shared" si="3"/>
        <v>3581461</v>
      </c>
      <c r="J19" s="18">
        <f t="shared" si="3"/>
        <v>4334639</v>
      </c>
      <c r="K19" s="18">
        <f t="shared" si="3"/>
        <v>142775</v>
      </c>
      <c r="L19" s="18">
        <f t="shared" si="3"/>
        <v>2811209</v>
      </c>
      <c r="M19" s="18">
        <f t="shared" si="3"/>
        <v>2880673</v>
      </c>
      <c r="N19" s="18">
        <f t="shared" si="3"/>
        <v>5834657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10169296</v>
      </c>
      <c r="X19" s="18">
        <f t="shared" si="3"/>
        <v>19710686</v>
      </c>
      <c r="Y19" s="18">
        <f t="shared" si="3"/>
        <v>-9541390</v>
      </c>
      <c r="Z19" s="4">
        <f>+IF(X19&lt;&gt;0,+(Y19/X19)*100,0)</f>
        <v>-48.4071939454568</v>
      </c>
      <c r="AA19" s="30">
        <f>SUM(AA20:AA23)</f>
        <v>49330331</v>
      </c>
    </row>
    <row r="20" spans="1:27" ht="12.75">
      <c r="A20" s="5" t="s">
        <v>46</v>
      </c>
      <c r="B20" s="3"/>
      <c r="C20" s="19">
        <v>22747724</v>
      </c>
      <c r="D20" s="19"/>
      <c r="E20" s="20">
        <v>4638512</v>
      </c>
      <c r="F20" s="21">
        <v>4664164</v>
      </c>
      <c r="G20" s="21"/>
      <c r="H20" s="21"/>
      <c r="I20" s="21">
        <v>127944</v>
      </c>
      <c r="J20" s="21">
        <v>127944</v>
      </c>
      <c r="K20" s="21"/>
      <c r="L20" s="21">
        <v>216972</v>
      </c>
      <c r="M20" s="21"/>
      <c r="N20" s="21">
        <v>216972</v>
      </c>
      <c r="O20" s="21"/>
      <c r="P20" s="21"/>
      <c r="Q20" s="21"/>
      <c r="R20" s="21"/>
      <c r="S20" s="21"/>
      <c r="T20" s="21"/>
      <c r="U20" s="21"/>
      <c r="V20" s="21"/>
      <c r="W20" s="21">
        <v>344916</v>
      </c>
      <c r="X20" s="21">
        <v>2450756</v>
      </c>
      <c r="Y20" s="21">
        <v>-2105840</v>
      </c>
      <c r="Z20" s="6">
        <v>-85.93</v>
      </c>
      <c r="AA20" s="28">
        <v>4664164</v>
      </c>
    </row>
    <row r="21" spans="1:27" ht="12.75">
      <c r="A21" s="5" t="s">
        <v>47</v>
      </c>
      <c r="B21" s="3"/>
      <c r="C21" s="19">
        <v>11707310</v>
      </c>
      <c r="D21" s="19"/>
      <c r="E21" s="20">
        <v>29738629</v>
      </c>
      <c r="F21" s="21">
        <v>32856632</v>
      </c>
      <c r="G21" s="21">
        <v>198639</v>
      </c>
      <c r="H21" s="21">
        <v>49799</v>
      </c>
      <c r="I21" s="21">
        <v>3270667</v>
      </c>
      <c r="J21" s="21">
        <v>3519105</v>
      </c>
      <c r="K21" s="21">
        <v>142775</v>
      </c>
      <c r="L21" s="21">
        <v>980108</v>
      </c>
      <c r="M21" s="21">
        <v>709015</v>
      </c>
      <c r="N21" s="21">
        <v>1831898</v>
      </c>
      <c r="O21" s="21"/>
      <c r="P21" s="21"/>
      <c r="Q21" s="21"/>
      <c r="R21" s="21"/>
      <c r="S21" s="21"/>
      <c r="T21" s="21"/>
      <c r="U21" s="21"/>
      <c r="V21" s="21"/>
      <c r="W21" s="21">
        <v>5351003</v>
      </c>
      <c r="X21" s="21">
        <v>14869314</v>
      </c>
      <c r="Y21" s="21">
        <v>-9518311</v>
      </c>
      <c r="Z21" s="6">
        <v>-64.01</v>
      </c>
      <c r="AA21" s="28">
        <v>32856632</v>
      </c>
    </row>
    <row r="22" spans="1:27" ht="12.75">
      <c r="A22" s="5" t="s">
        <v>48</v>
      </c>
      <c r="B22" s="3"/>
      <c r="C22" s="22">
        <v>479962</v>
      </c>
      <c r="D22" s="22"/>
      <c r="E22" s="23">
        <v>1304348</v>
      </c>
      <c r="F22" s="24">
        <v>8355392</v>
      </c>
      <c r="G22" s="24"/>
      <c r="H22" s="24">
        <v>461940</v>
      </c>
      <c r="I22" s="24">
        <v>99000</v>
      </c>
      <c r="J22" s="24">
        <v>560940</v>
      </c>
      <c r="K22" s="24"/>
      <c r="L22" s="24">
        <v>1614129</v>
      </c>
      <c r="M22" s="24">
        <v>2171658</v>
      </c>
      <c r="N22" s="24">
        <v>3785787</v>
      </c>
      <c r="O22" s="24"/>
      <c r="P22" s="24"/>
      <c r="Q22" s="24"/>
      <c r="R22" s="24"/>
      <c r="S22" s="24"/>
      <c r="T22" s="24"/>
      <c r="U22" s="24"/>
      <c r="V22" s="24"/>
      <c r="W22" s="24">
        <v>4346727</v>
      </c>
      <c r="X22" s="24">
        <v>652176</v>
      </c>
      <c r="Y22" s="24">
        <v>3694551</v>
      </c>
      <c r="Z22" s="7">
        <v>566.5</v>
      </c>
      <c r="AA22" s="29">
        <v>8355392</v>
      </c>
    </row>
    <row r="23" spans="1:27" ht="12.75">
      <c r="A23" s="5" t="s">
        <v>49</v>
      </c>
      <c r="B23" s="3"/>
      <c r="C23" s="19">
        <v>731433</v>
      </c>
      <c r="D23" s="19"/>
      <c r="E23" s="20">
        <v>3476884</v>
      </c>
      <c r="F23" s="21">
        <v>3454143</v>
      </c>
      <c r="G23" s="21"/>
      <c r="H23" s="21">
        <v>42800</v>
      </c>
      <c r="I23" s="21">
        <v>83850</v>
      </c>
      <c r="J23" s="21">
        <v>126650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126650</v>
      </c>
      <c r="X23" s="21">
        <v>1738440</v>
      </c>
      <c r="Y23" s="21">
        <v>-1611790</v>
      </c>
      <c r="Z23" s="6">
        <v>-92.71</v>
      </c>
      <c r="AA23" s="28">
        <v>3454143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58052214</v>
      </c>
      <c r="D25" s="50">
        <f>+D5+D9+D15+D19+D24</f>
        <v>0</v>
      </c>
      <c r="E25" s="51">
        <f t="shared" si="4"/>
        <v>58731555</v>
      </c>
      <c r="F25" s="52">
        <f t="shared" si="4"/>
        <v>65581191</v>
      </c>
      <c r="G25" s="52">
        <f t="shared" si="4"/>
        <v>245539</v>
      </c>
      <c r="H25" s="52">
        <f t="shared" si="4"/>
        <v>797834</v>
      </c>
      <c r="I25" s="52">
        <f t="shared" si="4"/>
        <v>4604816</v>
      </c>
      <c r="J25" s="52">
        <f t="shared" si="4"/>
        <v>5648189</v>
      </c>
      <c r="K25" s="52">
        <f t="shared" si="4"/>
        <v>936823</v>
      </c>
      <c r="L25" s="52">
        <f t="shared" si="4"/>
        <v>4194914</v>
      </c>
      <c r="M25" s="52">
        <f t="shared" si="4"/>
        <v>3824243</v>
      </c>
      <c r="N25" s="52">
        <f t="shared" si="4"/>
        <v>8955980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14604169</v>
      </c>
      <c r="X25" s="52">
        <f t="shared" si="4"/>
        <v>29780066</v>
      </c>
      <c r="Y25" s="52">
        <f t="shared" si="4"/>
        <v>-15175897</v>
      </c>
      <c r="Z25" s="53">
        <f>+IF(X25&lt;&gt;0,+(Y25/X25)*100,0)</f>
        <v>-50.95991728158024</v>
      </c>
      <c r="AA25" s="54">
        <f>+AA5+AA9+AA15+AA19+AA24</f>
        <v>65581191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33808267</v>
      </c>
      <c r="D28" s="19"/>
      <c r="E28" s="20">
        <v>41935652</v>
      </c>
      <c r="F28" s="21">
        <v>42109566</v>
      </c>
      <c r="G28" s="21">
        <v>245539</v>
      </c>
      <c r="H28" s="21">
        <v>155950</v>
      </c>
      <c r="I28" s="21">
        <v>3941827</v>
      </c>
      <c r="J28" s="21">
        <v>4343316</v>
      </c>
      <c r="K28" s="21">
        <v>506813</v>
      </c>
      <c r="L28" s="21">
        <v>3452744</v>
      </c>
      <c r="M28" s="21">
        <v>1039363</v>
      </c>
      <c r="N28" s="21">
        <v>4998920</v>
      </c>
      <c r="O28" s="21"/>
      <c r="P28" s="21"/>
      <c r="Q28" s="21"/>
      <c r="R28" s="21"/>
      <c r="S28" s="21"/>
      <c r="T28" s="21"/>
      <c r="U28" s="21"/>
      <c r="V28" s="21"/>
      <c r="W28" s="21">
        <v>9342236</v>
      </c>
      <c r="X28" s="21">
        <v>21250608</v>
      </c>
      <c r="Y28" s="21">
        <v>-11908372</v>
      </c>
      <c r="Z28" s="6">
        <v>-56.04</v>
      </c>
      <c r="AA28" s="19">
        <v>42109566</v>
      </c>
    </row>
    <row r="29" spans="1:27" ht="12.75">
      <c r="A29" s="56" t="s">
        <v>55</v>
      </c>
      <c r="B29" s="3"/>
      <c r="C29" s="19">
        <v>3705395</v>
      </c>
      <c r="D29" s="19"/>
      <c r="E29" s="20">
        <v>1926087</v>
      </c>
      <c r="F29" s="21">
        <v>3178391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963042</v>
      </c>
      <c r="Y29" s="21">
        <v>-963042</v>
      </c>
      <c r="Z29" s="6">
        <v>-100</v>
      </c>
      <c r="AA29" s="28">
        <v>3178391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37513662</v>
      </c>
      <c r="D32" s="25">
        <f>SUM(D28:D31)</f>
        <v>0</v>
      </c>
      <c r="E32" s="26">
        <f t="shared" si="5"/>
        <v>43861739</v>
      </c>
      <c r="F32" s="27">
        <f t="shared" si="5"/>
        <v>45287957</v>
      </c>
      <c r="G32" s="27">
        <f t="shared" si="5"/>
        <v>245539</v>
      </c>
      <c r="H32" s="27">
        <f t="shared" si="5"/>
        <v>155950</v>
      </c>
      <c r="I32" s="27">
        <f t="shared" si="5"/>
        <v>3941827</v>
      </c>
      <c r="J32" s="27">
        <f t="shared" si="5"/>
        <v>4343316</v>
      </c>
      <c r="K32" s="27">
        <f t="shared" si="5"/>
        <v>506813</v>
      </c>
      <c r="L32" s="27">
        <f t="shared" si="5"/>
        <v>3452744</v>
      </c>
      <c r="M32" s="27">
        <f t="shared" si="5"/>
        <v>1039363</v>
      </c>
      <c r="N32" s="27">
        <f t="shared" si="5"/>
        <v>4998920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9342236</v>
      </c>
      <c r="X32" s="27">
        <f t="shared" si="5"/>
        <v>22213650</v>
      </c>
      <c r="Y32" s="27">
        <f t="shared" si="5"/>
        <v>-12871414</v>
      </c>
      <c r="Z32" s="13">
        <f>+IF(X32&lt;&gt;0,+(Y32/X32)*100,0)</f>
        <v>-57.94371478797946</v>
      </c>
      <c r="AA32" s="31">
        <f>SUM(AA28:AA31)</f>
        <v>45287957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20538551</v>
      </c>
      <c r="D35" s="19"/>
      <c r="E35" s="20">
        <v>14869816</v>
      </c>
      <c r="F35" s="21">
        <v>20293234</v>
      </c>
      <c r="G35" s="21"/>
      <c r="H35" s="21">
        <v>641884</v>
      </c>
      <c r="I35" s="21">
        <v>662989</v>
      </c>
      <c r="J35" s="21">
        <v>1304873</v>
      </c>
      <c r="K35" s="21">
        <v>430011</v>
      </c>
      <c r="L35" s="21">
        <v>742171</v>
      </c>
      <c r="M35" s="21">
        <v>2784880</v>
      </c>
      <c r="N35" s="21">
        <v>3957062</v>
      </c>
      <c r="O35" s="21"/>
      <c r="P35" s="21"/>
      <c r="Q35" s="21"/>
      <c r="R35" s="21"/>
      <c r="S35" s="21"/>
      <c r="T35" s="21"/>
      <c r="U35" s="21"/>
      <c r="V35" s="21"/>
      <c r="W35" s="21">
        <v>5261935</v>
      </c>
      <c r="X35" s="21">
        <v>7566410</v>
      </c>
      <c r="Y35" s="21">
        <v>-2304475</v>
      </c>
      <c r="Z35" s="6">
        <v>-30.46</v>
      </c>
      <c r="AA35" s="28">
        <v>20293234</v>
      </c>
    </row>
    <row r="36" spans="1:27" ht="12.75">
      <c r="A36" s="60" t="s">
        <v>64</v>
      </c>
      <c r="B36" s="10"/>
      <c r="C36" s="61">
        <f aca="true" t="shared" si="6" ref="C36:Y36">SUM(C32:C35)</f>
        <v>58052213</v>
      </c>
      <c r="D36" s="61">
        <f>SUM(D32:D35)</f>
        <v>0</v>
      </c>
      <c r="E36" s="62">
        <f t="shared" si="6"/>
        <v>58731555</v>
      </c>
      <c r="F36" s="63">
        <f t="shared" si="6"/>
        <v>65581191</v>
      </c>
      <c r="G36" s="63">
        <f t="shared" si="6"/>
        <v>245539</v>
      </c>
      <c r="H36" s="63">
        <f t="shared" si="6"/>
        <v>797834</v>
      </c>
      <c r="I36" s="63">
        <f t="shared" si="6"/>
        <v>4604816</v>
      </c>
      <c r="J36" s="63">
        <f t="shared" si="6"/>
        <v>5648189</v>
      </c>
      <c r="K36" s="63">
        <f t="shared" si="6"/>
        <v>936824</v>
      </c>
      <c r="L36" s="63">
        <f t="shared" si="6"/>
        <v>4194915</v>
      </c>
      <c r="M36" s="63">
        <f t="shared" si="6"/>
        <v>3824243</v>
      </c>
      <c r="N36" s="63">
        <f t="shared" si="6"/>
        <v>8955982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14604171</v>
      </c>
      <c r="X36" s="63">
        <f t="shared" si="6"/>
        <v>29780060</v>
      </c>
      <c r="Y36" s="63">
        <f t="shared" si="6"/>
        <v>-15175889</v>
      </c>
      <c r="Z36" s="64">
        <f>+IF(X36&lt;&gt;0,+(Y36/X36)*100,0)</f>
        <v>-50.9599006852236</v>
      </c>
      <c r="AA36" s="65">
        <f>SUM(AA32:AA35)</f>
        <v>65581191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113154706</v>
      </c>
      <c r="D5" s="16">
        <f>SUM(D6:D8)</f>
        <v>0</v>
      </c>
      <c r="E5" s="17">
        <f t="shared" si="0"/>
        <v>2091747</v>
      </c>
      <c r="F5" s="18">
        <f t="shared" si="0"/>
        <v>2092000</v>
      </c>
      <c r="G5" s="18">
        <f t="shared" si="0"/>
        <v>0</v>
      </c>
      <c r="H5" s="18">
        <f t="shared" si="0"/>
        <v>47698</v>
      </c>
      <c r="I5" s="18">
        <f t="shared" si="0"/>
        <v>163384</v>
      </c>
      <c r="J5" s="18">
        <f t="shared" si="0"/>
        <v>211082</v>
      </c>
      <c r="K5" s="18">
        <f t="shared" si="0"/>
        <v>111069</v>
      </c>
      <c r="L5" s="18">
        <f t="shared" si="0"/>
        <v>99323</v>
      </c>
      <c r="M5" s="18">
        <f t="shared" si="0"/>
        <v>83383</v>
      </c>
      <c r="N5" s="18">
        <f t="shared" si="0"/>
        <v>293775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504857</v>
      </c>
      <c r="X5" s="18">
        <f t="shared" si="0"/>
        <v>2091750</v>
      </c>
      <c r="Y5" s="18">
        <f t="shared" si="0"/>
        <v>-1586893</v>
      </c>
      <c r="Z5" s="4">
        <f>+IF(X5&lt;&gt;0,+(Y5/X5)*100,0)</f>
        <v>-75.86437193737301</v>
      </c>
      <c r="AA5" s="16">
        <f>SUM(AA6:AA8)</f>
        <v>2092000</v>
      </c>
    </row>
    <row r="6" spans="1:27" ht="12.75">
      <c r="A6" s="5" t="s">
        <v>32</v>
      </c>
      <c r="B6" s="3"/>
      <c r="C6" s="19">
        <v>113154706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2091747</v>
      </c>
      <c r="F7" s="24">
        <v>2092000</v>
      </c>
      <c r="G7" s="24"/>
      <c r="H7" s="24">
        <v>47698</v>
      </c>
      <c r="I7" s="24">
        <v>34547</v>
      </c>
      <c r="J7" s="24">
        <v>82245</v>
      </c>
      <c r="K7" s="24">
        <v>104375</v>
      </c>
      <c r="L7" s="24">
        <v>22600</v>
      </c>
      <c r="M7" s="24">
        <v>3250</v>
      </c>
      <c r="N7" s="24">
        <v>130225</v>
      </c>
      <c r="O7" s="24"/>
      <c r="P7" s="24"/>
      <c r="Q7" s="24"/>
      <c r="R7" s="24"/>
      <c r="S7" s="24"/>
      <c r="T7" s="24"/>
      <c r="U7" s="24"/>
      <c r="V7" s="24"/>
      <c r="W7" s="24">
        <v>212470</v>
      </c>
      <c r="X7" s="24">
        <v>2091750</v>
      </c>
      <c r="Y7" s="24">
        <v>-1879280</v>
      </c>
      <c r="Z7" s="7">
        <v>-89.84</v>
      </c>
      <c r="AA7" s="29">
        <v>2092000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>
        <v>128837</v>
      </c>
      <c r="J8" s="21">
        <v>128837</v>
      </c>
      <c r="K8" s="21">
        <v>6694</v>
      </c>
      <c r="L8" s="21">
        <v>76723</v>
      </c>
      <c r="M8" s="21">
        <v>80133</v>
      </c>
      <c r="N8" s="21">
        <v>163550</v>
      </c>
      <c r="O8" s="21"/>
      <c r="P8" s="21"/>
      <c r="Q8" s="21"/>
      <c r="R8" s="21"/>
      <c r="S8" s="21"/>
      <c r="T8" s="21"/>
      <c r="U8" s="21"/>
      <c r="V8" s="21"/>
      <c r="W8" s="21">
        <v>292387</v>
      </c>
      <c r="X8" s="21"/>
      <c r="Y8" s="21">
        <v>292387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6031664</v>
      </c>
      <c r="F9" s="18">
        <f t="shared" si="1"/>
        <v>56148111</v>
      </c>
      <c r="G9" s="18">
        <f t="shared" si="1"/>
        <v>404773</v>
      </c>
      <c r="H9" s="18">
        <f t="shared" si="1"/>
        <v>1235430</v>
      </c>
      <c r="I9" s="18">
        <f t="shared" si="1"/>
        <v>659503</v>
      </c>
      <c r="J9" s="18">
        <f t="shared" si="1"/>
        <v>2299706</v>
      </c>
      <c r="K9" s="18">
        <f t="shared" si="1"/>
        <v>0</v>
      </c>
      <c r="L9" s="18">
        <f t="shared" si="1"/>
        <v>218229</v>
      </c>
      <c r="M9" s="18">
        <f t="shared" si="1"/>
        <v>376958</v>
      </c>
      <c r="N9" s="18">
        <f t="shared" si="1"/>
        <v>595187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2894893</v>
      </c>
      <c r="X9" s="18">
        <f t="shared" si="1"/>
        <v>3015630</v>
      </c>
      <c r="Y9" s="18">
        <f t="shared" si="1"/>
        <v>-120737</v>
      </c>
      <c r="Z9" s="4">
        <f>+IF(X9&lt;&gt;0,+(Y9/X9)*100,0)</f>
        <v>-4.0037073513660495</v>
      </c>
      <c r="AA9" s="30">
        <f>SUM(AA10:AA14)</f>
        <v>56148111</v>
      </c>
    </row>
    <row r="10" spans="1:27" ht="12.75">
      <c r="A10" s="5" t="s">
        <v>36</v>
      </c>
      <c r="B10" s="3"/>
      <c r="C10" s="19"/>
      <c r="D10" s="19"/>
      <c r="E10" s="20">
        <v>703403</v>
      </c>
      <c r="F10" s="21">
        <v>703000</v>
      </c>
      <c r="G10" s="21"/>
      <c r="H10" s="21"/>
      <c r="I10" s="21">
        <v>189680</v>
      </c>
      <c r="J10" s="21">
        <v>189680</v>
      </c>
      <c r="K10" s="21"/>
      <c r="L10" s="21">
        <v>218229</v>
      </c>
      <c r="M10" s="21">
        <v>365390</v>
      </c>
      <c r="N10" s="21">
        <v>583619</v>
      </c>
      <c r="O10" s="21"/>
      <c r="P10" s="21"/>
      <c r="Q10" s="21"/>
      <c r="R10" s="21"/>
      <c r="S10" s="21"/>
      <c r="T10" s="21"/>
      <c r="U10" s="21"/>
      <c r="V10" s="21"/>
      <c r="W10" s="21">
        <v>773299</v>
      </c>
      <c r="X10" s="21">
        <v>351498</v>
      </c>
      <c r="Y10" s="21">
        <v>421801</v>
      </c>
      <c r="Z10" s="6">
        <v>120</v>
      </c>
      <c r="AA10" s="28">
        <v>703000</v>
      </c>
    </row>
    <row r="11" spans="1:27" ht="12.75">
      <c r="A11" s="5" t="s">
        <v>37</v>
      </c>
      <c r="B11" s="3"/>
      <c r="C11" s="19"/>
      <c r="D11" s="19"/>
      <c r="E11" s="20">
        <v>4978261</v>
      </c>
      <c r="F11" s="21">
        <v>4978000</v>
      </c>
      <c r="G11" s="21">
        <v>404773</v>
      </c>
      <c r="H11" s="21">
        <v>1235430</v>
      </c>
      <c r="I11" s="21">
        <v>469823</v>
      </c>
      <c r="J11" s="21">
        <v>2110026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2110026</v>
      </c>
      <c r="X11" s="21">
        <v>2489130</v>
      </c>
      <c r="Y11" s="21">
        <v>-379104</v>
      </c>
      <c r="Z11" s="6">
        <v>-15.23</v>
      </c>
      <c r="AA11" s="28">
        <v>4978000</v>
      </c>
    </row>
    <row r="12" spans="1:27" ht="12.75">
      <c r="A12" s="5" t="s">
        <v>38</v>
      </c>
      <c r="B12" s="3"/>
      <c r="C12" s="19"/>
      <c r="D12" s="19"/>
      <c r="E12" s="20">
        <v>350000</v>
      </c>
      <c r="F12" s="21">
        <v>350000</v>
      </c>
      <c r="G12" s="21"/>
      <c r="H12" s="21"/>
      <c r="I12" s="21"/>
      <c r="J12" s="21"/>
      <c r="K12" s="21"/>
      <c r="L12" s="21"/>
      <c r="M12" s="21">
        <v>11568</v>
      </c>
      <c r="N12" s="21">
        <v>11568</v>
      </c>
      <c r="O12" s="21"/>
      <c r="P12" s="21"/>
      <c r="Q12" s="21"/>
      <c r="R12" s="21"/>
      <c r="S12" s="21"/>
      <c r="T12" s="21"/>
      <c r="U12" s="21"/>
      <c r="V12" s="21"/>
      <c r="W12" s="21">
        <v>11568</v>
      </c>
      <c r="X12" s="21">
        <v>175002</v>
      </c>
      <c r="Y12" s="21">
        <v>-163434</v>
      </c>
      <c r="Z12" s="6">
        <v>-93.39</v>
      </c>
      <c r="AA12" s="28">
        <v>350000</v>
      </c>
    </row>
    <row r="13" spans="1:27" ht="12.75">
      <c r="A13" s="5" t="s">
        <v>39</v>
      </c>
      <c r="B13" s="3"/>
      <c r="C13" s="19"/>
      <c r="D13" s="19"/>
      <c r="E13" s="20"/>
      <c r="F13" s="21">
        <v>50117111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50117111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27318348</v>
      </c>
      <c r="F15" s="18">
        <f t="shared" si="2"/>
        <v>21918348</v>
      </c>
      <c r="G15" s="18">
        <f t="shared" si="2"/>
        <v>556523</v>
      </c>
      <c r="H15" s="18">
        <f t="shared" si="2"/>
        <v>4048299</v>
      </c>
      <c r="I15" s="18">
        <f t="shared" si="2"/>
        <v>224821</v>
      </c>
      <c r="J15" s="18">
        <f t="shared" si="2"/>
        <v>4829643</v>
      </c>
      <c r="K15" s="18">
        <f t="shared" si="2"/>
        <v>452094</v>
      </c>
      <c r="L15" s="18">
        <f t="shared" si="2"/>
        <v>5815424</v>
      </c>
      <c r="M15" s="18">
        <f t="shared" si="2"/>
        <v>1677359</v>
      </c>
      <c r="N15" s="18">
        <f t="shared" si="2"/>
        <v>7944877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12774520</v>
      </c>
      <c r="X15" s="18">
        <f t="shared" si="2"/>
        <v>13659174</v>
      </c>
      <c r="Y15" s="18">
        <f t="shared" si="2"/>
        <v>-884654</v>
      </c>
      <c r="Z15" s="4">
        <f>+IF(X15&lt;&gt;0,+(Y15/X15)*100,0)</f>
        <v>-6.476628821039984</v>
      </c>
      <c r="AA15" s="30">
        <f>SUM(AA16:AA18)</f>
        <v>21918348</v>
      </c>
    </row>
    <row r="16" spans="1:27" ht="12.75">
      <c r="A16" s="5" t="s">
        <v>42</v>
      </c>
      <c r="B16" s="3"/>
      <c r="C16" s="19"/>
      <c r="D16" s="19"/>
      <c r="E16" s="20">
        <v>2094000</v>
      </c>
      <c r="F16" s="21">
        <v>2094000</v>
      </c>
      <c r="G16" s="21"/>
      <c r="H16" s="21"/>
      <c r="I16" s="21">
        <v>55</v>
      </c>
      <c r="J16" s="21">
        <v>55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55</v>
      </c>
      <c r="X16" s="21">
        <v>1047000</v>
      </c>
      <c r="Y16" s="21">
        <v>-1046945</v>
      </c>
      <c r="Z16" s="6">
        <v>-99.99</v>
      </c>
      <c r="AA16" s="28">
        <v>2094000</v>
      </c>
    </row>
    <row r="17" spans="1:27" ht="12.75">
      <c r="A17" s="5" t="s">
        <v>43</v>
      </c>
      <c r="B17" s="3"/>
      <c r="C17" s="19"/>
      <c r="D17" s="19"/>
      <c r="E17" s="20">
        <v>25224348</v>
      </c>
      <c r="F17" s="21">
        <v>19824348</v>
      </c>
      <c r="G17" s="21">
        <v>556523</v>
      </c>
      <c r="H17" s="21">
        <v>4048299</v>
      </c>
      <c r="I17" s="21">
        <v>224766</v>
      </c>
      <c r="J17" s="21">
        <v>4829588</v>
      </c>
      <c r="K17" s="21">
        <v>452094</v>
      </c>
      <c r="L17" s="21">
        <v>5815424</v>
      </c>
      <c r="M17" s="21">
        <v>1677359</v>
      </c>
      <c r="N17" s="21">
        <v>7944877</v>
      </c>
      <c r="O17" s="21"/>
      <c r="P17" s="21"/>
      <c r="Q17" s="21"/>
      <c r="R17" s="21"/>
      <c r="S17" s="21"/>
      <c r="T17" s="21"/>
      <c r="U17" s="21"/>
      <c r="V17" s="21"/>
      <c r="W17" s="21">
        <v>12774465</v>
      </c>
      <c r="X17" s="21">
        <v>12612174</v>
      </c>
      <c r="Y17" s="21">
        <v>162291</v>
      </c>
      <c r="Z17" s="6">
        <v>1.29</v>
      </c>
      <c r="AA17" s="28">
        <v>19824348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46527423</v>
      </c>
      <c r="F19" s="18">
        <f t="shared" si="3"/>
        <v>42427835</v>
      </c>
      <c r="G19" s="18">
        <f t="shared" si="3"/>
        <v>525450</v>
      </c>
      <c r="H19" s="18">
        <f t="shared" si="3"/>
        <v>2799513</v>
      </c>
      <c r="I19" s="18">
        <f t="shared" si="3"/>
        <v>2587093</v>
      </c>
      <c r="J19" s="18">
        <f t="shared" si="3"/>
        <v>5912056</v>
      </c>
      <c r="K19" s="18">
        <f t="shared" si="3"/>
        <v>422014</v>
      </c>
      <c r="L19" s="18">
        <f t="shared" si="3"/>
        <v>7176407</v>
      </c>
      <c r="M19" s="18">
        <f t="shared" si="3"/>
        <v>3940900</v>
      </c>
      <c r="N19" s="18">
        <f t="shared" si="3"/>
        <v>11539321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17451377</v>
      </c>
      <c r="X19" s="18">
        <f t="shared" si="3"/>
        <v>23263908</v>
      </c>
      <c r="Y19" s="18">
        <f t="shared" si="3"/>
        <v>-5812531</v>
      </c>
      <c r="Z19" s="4">
        <f>+IF(X19&lt;&gt;0,+(Y19/X19)*100,0)</f>
        <v>-24.98518735545206</v>
      </c>
      <c r="AA19" s="30">
        <f>SUM(AA20:AA23)</f>
        <v>42427835</v>
      </c>
    </row>
    <row r="20" spans="1:27" ht="12.75">
      <c r="A20" s="5" t="s">
        <v>46</v>
      </c>
      <c r="B20" s="3"/>
      <c r="C20" s="19"/>
      <c r="D20" s="19"/>
      <c r="E20" s="20">
        <v>12305930</v>
      </c>
      <c r="F20" s="21">
        <v>12805939</v>
      </c>
      <c r="G20" s="21"/>
      <c r="H20" s="21"/>
      <c r="I20" s="21">
        <v>821114</v>
      </c>
      <c r="J20" s="21">
        <v>821114</v>
      </c>
      <c r="K20" s="21">
        <v>390363</v>
      </c>
      <c r="L20" s="21">
        <v>352917</v>
      </c>
      <c r="M20" s="21">
        <v>1027495</v>
      </c>
      <c r="N20" s="21">
        <v>1770775</v>
      </c>
      <c r="O20" s="21"/>
      <c r="P20" s="21"/>
      <c r="Q20" s="21"/>
      <c r="R20" s="21"/>
      <c r="S20" s="21"/>
      <c r="T20" s="21"/>
      <c r="U20" s="21"/>
      <c r="V20" s="21"/>
      <c r="W20" s="21">
        <v>2591889</v>
      </c>
      <c r="X20" s="21">
        <v>6152964</v>
      </c>
      <c r="Y20" s="21">
        <v>-3561075</v>
      </c>
      <c r="Z20" s="6">
        <v>-57.88</v>
      </c>
      <c r="AA20" s="28">
        <v>12805939</v>
      </c>
    </row>
    <row r="21" spans="1:27" ht="12.75">
      <c r="A21" s="5" t="s">
        <v>47</v>
      </c>
      <c r="B21" s="3"/>
      <c r="C21" s="19"/>
      <c r="D21" s="19"/>
      <c r="E21" s="20">
        <v>13819623</v>
      </c>
      <c r="F21" s="21">
        <v>12219623</v>
      </c>
      <c r="G21" s="21">
        <v>105708</v>
      </c>
      <c r="H21" s="21">
        <v>217889</v>
      </c>
      <c r="I21" s="21">
        <v>732723</v>
      </c>
      <c r="J21" s="21">
        <v>1056320</v>
      </c>
      <c r="K21" s="21">
        <v>12310</v>
      </c>
      <c r="L21" s="21">
        <v>2104865</v>
      </c>
      <c r="M21" s="21">
        <v>2287262</v>
      </c>
      <c r="N21" s="21">
        <v>4404437</v>
      </c>
      <c r="O21" s="21"/>
      <c r="P21" s="21"/>
      <c r="Q21" s="21"/>
      <c r="R21" s="21"/>
      <c r="S21" s="21"/>
      <c r="T21" s="21"/>
      <c r="U21" s="21"/>
      <c r="V21" s="21"/>
      <c r="W21" s="21">
        <v>5460757</v>
      </c>
      <c r="X21" s="21">
        <v>6909810</v>
      </c>
      <c r="Y21" s="21">
        <v>-1449053</v>
      </c>
      <c r="Z21" s="6">
        <v>-20.97</v>
      </c>
      <c r="AA21" s="28">
        <v>12219623</v>
      </c>
    </row>
    <row r="22" spans="1:27" ht="12.75">
      <c r="A22" s="5" t="s">
        <v>48</v>
      </c>
      <c r="B22" s="3"/>
      <c r="C22" s="22"/>
      <c r="D22" s="22"/>
      <c r="E22" s="23">
        <v>19402273</v>
      </c>
      <c r="F22" s="24">
        <v>16402273</v>
      </c>
      <c r="G22" s="24">
        <v>419742</v>
      </c>
      <c r="H22" s="24">
        <v>2581624</v>
      </c>
      <c r="I22" s="24">
        <v>1023376</v>
      </c>
      <c r="J22" s="24">
        <v>4024742</v>
      </c>
      <c r="K22" s="24">
        <v>19341</v>
      </c>
      <c r="L22" s="24">
        <v>4697205</v>
      </c>
      <c r="M22" s="24">
        <v>626143</v>
      </c>
      <c r="N22" s="24">
        <v>5342689</v>
      </c>
      <c r="O22" s="24"/>
      <c r="P22" s="24"/>
      <c r="Q22" s="24"/>
      <c r="R22" s="24"/>
      <c r="S22" s="24"/>
      <c r="T22" s="24"/>
      <c r="U22" s="24"/>
      <c r="V22" s="24"/>
      <c r="W22" s="24">
        <v>9367431</v>
      </c>
      <c r="X22" s="24">
        <v>9701136</v>
      </c>
      <c r="Y22" s="24">
        <v>-333705</v>
      </c>
      <c r="Z22" s="7">
        <v>-3.44</v>
      </c>
      <c r="AA22" s="29">
        <v>16402273</v>
      </c>
    </row>
    <row r="23" spans="1:27" ht="12.75">
      <c r="A23" s="5" t="s">
        <v>49</v>
      </c>
      <c r="B23" s="3"/>
      <c r="C23" s="19"/>
      <c r="D23" s="19"/>
      <c r="E23" s="20">
        <v>999597</v>
      </c>
      <c r="F23" s="21">
        <v>1000000</v>
      </c>
      <c r="G23" s="21"/>
      <c r="H23" s="21"/>
      <c r="I23" s="21">
        <v>9880</v>
      </c>
      <c r="J23" s="21">
        <v>9880</v>
      </c>
      <c r="K23" s="21"/>
      <c r="L23" s="21">
        <v>21420</v>
      </c>
      <c r="M23" s="21"/>
      <c r="N23" s="21">
        <v>21420</v>
      </c>
      <c r="O23" s="21"/>
      <c r="P23" s="21"/>
      <c r="Q23" s="21"/>
      <c r="R23" s="21"/>
      <c r="S23" s="21"/>
      <c r="T23" s="21"/>
      <c r="U23" s="21"/>
      <c r="V23" s="21"/>
      <c r="W23" s="21">
        <v>31300</v>
      </c>
      <c r="X23" s="21">
        <v>499998</v>
      </c>
      <c r="Y23" s="21">
        <v>-468698</v>
      </c>
      <c r="Z23" s="6">
        <v>-93.74</v>
      </c>
      <c r="AA23" s="28">
        <v>1000000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>
        <v>2287116</v>
      </c>
      <c r="L24" s="18"/>
      <c r="M24" s="18">
        <v>12648</v>
      </c>
      <c r="N24" s="18">
        <v>2299764</v>
      </c>
      <c r="O24" s="18"/>
      <c r="P24" s="18"/>
      <c r="Q24" s="18"/>
      <c r="R24" s="18"/>
      <c r="S24" s="18"/>
      <c r="T24" s="18"/>
      <c r="U24" s="18"/>
      <c r="V24" s="18"/>
      <c r="W24" s="18">
        <v>2299764</v>
      </c>
      <c r="X24" s="18"/>
      <c r="Y24" s="18">
        <v>2299764</v>
      </c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113154706</v>
      </c>
      <c r="D25" s="50">
        <f>+D5+D9+D15+D19+D24</f>
        <v>0</v>
      </c>
      <c r="E25" s="51">
        <f t="shared" si="4"/>
        <v>81969182</v>
      </c>
      <c r="F25" s="52">
        <f t="shared" si="4"/>
        <v>122586294</v>
      </c>
      <c r="G25" s="52">
        <f t="shared" si="4"/>
        <v>1486746</v>
      </c>
      <c r="H25" s="52">
        <f t="shared" si="4"/>
        <v>8130940</v>
      </c>
      <c r="I25" s="52">
        <f t="shared" si="4"/>
        <v>3634801</v>
      </c>
      <c r="J25" s="52">
        <f t="shared" si="4"/>
        <v>13252487</v>
      </c>
      <c r="K25" s="52">
        <f t="shared" si="4"/>
        <v>3272293</v>
      </c>
      <c r="L25" s="52">
        <f t="shared" si="4"/>
        <v>13309383</v>
      </c>
      <c r="M25" s="52">
        <f t="shared" si="4"/>
        <v>6091248</v>
      </c>
      <c r="N25" s="52">
        <f t="shared" si="4"/>
        <v>22672924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35925411</v>
      </c>
      <c r="X25" s="52">
        <f t="shared" si="4"/>
        <v>42030462</v>
      </c>
      <c r="Y25" s="52">
        <f t="shared" si="4"/>
        <v>-6105051</v>
      </c>
      <c r="Z25" s="53">
        <f>+IF(X25&lt;&gt;0,+(Y25/X25)*100,0)</f>
        <v>-14.52530072117694</v>
      </c>
      <c r="AA25" s="54">
        <f>+AA5+AA9+AA15+AA19+AA24</f>
        <v>122586294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24210838</v>
      </c>
      <c r="F28" s="21">
        <v>24210175</v>
      </c>
      <c r="G28" s="21">
        <v>1385103</v>
      </c>
      <c r="H28" s="21">
        <v>2438308</v>
      </c>
      <c r="I28" s="21">
        <v>1987686</v>
      </c>
      <c r="J28" s="21">
        <v>5811097</v>
      </c>
      <c r="K28" s="21">
        <v>353778</v>
      </c>
      <c r="L28" s="21">
        <v>1190358</v>
      </c>
      <c r="M28" s="21">
        <v>3196821</v>
      </c>
      <c r="N28" s="21">
        <v>4740957</v>
      </c>
      <c r="O28" s="21"/>
      <c r="P28" s="21"/>
      <c r="Q28" s="21"/>
      <c r="R28" s="21"/>
      <c r="S28" s="21"/>
      <c r="T28" s="21"/>
      <c r="U28" s="21"/>
      <c r="V28" s="21"/>
      <c r="W28" s="21">
        <v>10552054</v>
      </c>
      <c r="X28" s="21">
        <v>12105216</v>
      </c>
      <c r="Y28" s="21">
        <v>-1553162</v>
      </c>
      <c r="Z28" s="6">
        <v>-12.83</v>
      </c>
      <c r="AA28" s="19">
        <v>24210175</v>
      </c>
    </row>
    <row r="29" spans="1:27" ht="12.75">
      <c r="A29" s="56" t="s">
        <v>55</v>
      </c>
      <c r="B29" s="3"/>
      <c r="C29" s="19"/>
      <c r="D29" s="19"/>
      <c r="E29" s="20">
        <v>10703000</v>
      </c>
      <c r="F29" s="21">
        <v>50820111</v>
      </c>
      <c r="G29" s="21"/>
      <c r="H29" s="21"/>
      <c r="I29" s="21"/>
      <c r="J29" s="21"/>
      <c r="K29" s="21">
        <v>23627</v>
      </c>
      <c r="L29" s="21">
        <v>13375</v>
      </c>
      <c r="M29" s="21">
        <v>97068</v>
      </c>
      <c r="N29" s="21">
        <v>134070</v>
      </c>
      <c r="O29" s="21"/>
      <c r="P29" s="21"/>
      <c r="Q29" s="21"/>
      <c r="R29" s="21"/>
      <c r="S29" s="21"/>
      <c r="T29" s="21"/>
      <c r="U29" s="21"/>
      <c r="V29" s="21"/>
      <c r="W29" s="21">
        <v>134070</v>
      </c>
      <c r="X29" s="21">
        <v>5351502</v>
      </c>
      <c r="Y29" s="21">
        <v>-5217432</v>
      </c>
      <c r="Z29" s="6">
        <v>-97.49</v>
      </c>
      <c r="AA29" s="28">
        <v>50820111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34913838</v>
      </c>
      <c r="F32" s="27">
        <f t="shared" si="5"/>
        <v>75030286</v>
      </c>
      <c r="G32" s="27">
        <f t="shared" si="5"/>
        <v>1385103</v>
      </c>
      <c r="H32" s="27">
        <f t="shared" si="5"/>
        <v>2438308</v>
      </c>
      <c r="I32" s="27">
        <f t="shared" si="5"/>
        <v>1987686</v>
      </c>
      <c r="J32" s="27">
        <f t="shared" si="5"/>
        <v>5811097</v>
      </c>
      <c r="K32" s="27">
        <f t="shared" si="5"/>
        <v>377405</v>
      </c>
      <c r="L32" s="27">
        <f t="shared" si="5"/>
        <v>1203733</v>
      </c>
      <c r="M32" s="27">
        <f t="shared" si="5"/>
        <v>3293889</v>
      </c>
      <c r="N32" s="27">
        <f t="shared" si="5"/>
        <v>4875027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10686124</v>
      </c>
      <c r="X32" s="27">
        <f t="shared" si="5"/>
        <v>17456718</v>
      </c>
      <c r="Y32" s="27">
        <f t="shared" si="5"/>
        <v>-6770594</v>
      </c>
      <c r="Z32" s="13">
        <f>+IF(X32&lt;&gt;0,+(Y32/X32)*100,0)</f>
        <v>-38.785033933640904</v>
      </c>
      <c r="AA32" s="31">
        <f>SUM(AA28:AA31)</f>
        <v>75030286</v>
      </c>
    </row>
    <row r="33" spans="1:27" ht="12.75">
      <c r="A33" s="59" t="s">
        <v>59</v>
      </c>
      <c r="B33" s="3" t="s">
        <v>60</v>
      </c>
      <c r="C33" s="19">
        <v>76507598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34145108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2502000</v>
      </c>
      <c r="D35" s="19"/>
      <c r="E35" s="20">
        <v>47055344</v>
      </c>
      <c r="F35" s="21">
        <v>47556008</v>
      </c>
      <c r="G35" s="21">
        <v>101643</v>
      </c>
      <c r="H35" s="21">
        <v>5692632</v>
      </c>
      <c r="I35" s="21">
        <v>1647116</v>
      </c>
      <c r="J35" s="21">
        <v>7441391</v>
      </c>
      <c r="K35" s="21">
        <v>2894889</v>
      </c>
      <c r="L35" s="21">
        <v>12105650</v>
      </c>
      <c r="M35" s="21">
        <v>2797360</v>
      </c>
      <c r="N35" s="21">
        <v>17797899</v>
      </c>
      <c r="O35" s="21"/>
      <c r="P35" s="21"/>
      <c r="Q35" s="21"/>
      <c r="R35" s="21"/>
      <c r="S35" s="21"/>
      <c r="T35" s="21"/>
      <c r="U35" s="21"/>
      <c r="V35" s="21"/>
      <c r="W35" s="21">
        <v>25239290</v>
      </c>
      <c r="X35" s="21">
        <v>23527872</v>
      </c>
      <c r="Y35" s="21">
        <v>1711418</v>
      </c>
      <c r="Z35" s="6">
        <v>7.27</v>
      </c>
      <c r="AA35" s="28">
        <v>47556008</v>
      </c>
    </row>
    <row r="36" spans="1:27" ht="12.75">
      <c r="A36" s="60" t="s">
        <v>64</v>
      </c>
      <c r="B36" s="10"/>
      <c r="C36" s="61">
        <f aca="true" t="shared" si="6" ref="C36:Y36">SUM(C32:C35)</f>
        <v>113154706</v>
      </c>
      <c r="D36" s="61">
        <f>SUM(D32:D35)</f>
        <v>0</v>
      </c>
      <c r="E36" s="62">
        <f t="shared" si="6"/>
        <v>81969182</v>
      </c>
      <c r="F36" s="63">
        <f t="shared" si="6"/>
        <v>122586294</v>
      </c>
      <c r="G36" s="63">
        <f t="shared" si="6"/>
        <v>1486746</v>
      </c>
      <c r="H36" s="63">
        <f t="shared" si="6"/>
        <v>8130940</v>
      </c>
      <c r="I36" s="63">
        <f t="shared" si="6"/>
        <v>3634802</v>
      </c>
      <c r="J36" s="63">
        <f t="shared" si="6"/>
        <v>13252488</v>
      </c>
      <c r="K36" s="63">
        <f t="shared" si="6"/>
        <v>3272294</v>
      </c>
      <c r="L36" s="63">
        <f t="shared" si="6"/>
        <v>13309383</v>
      </c>
      <c r="M36" s="63">
        <f t="shared" si="6"/>
        <v>6091249</v>
      </c>
      <c r="N36" s="63">
        <f t="shared" si="6"/>
        <v>22672926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35925414</v>
      </c>
      <c r="X36" s="63">
        <f t="shared" si="6"/>
        <v>40984590</v>
      </c>
      <c r="Y36" s="63">
        <f t="shared" si="6"/>
        <v>-5059176</v>
      </c>
      <c r="Z36" s="64">
        <f>+IF(X36&lt;&gt;0,+(Y36/X36)*100,0)</f>
        <v>-12.344093231138825</v>
      </c>
      <c r="AA36" s="65">
        <f>SUM(AA32:AA35)</f>
        <v>122586294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8579692</v>
      </c>
      <c r="D5" s="16">
        <f>SUM(D6:D8)</f>
        <v>0</v>
      </c>
      <c r="E5" s="17">
        <f t="shared" si="0"/>
        <v>3346000</v>
      </c>
      <c r="F5" s="18">
        <f t="shared" si="0"/>
        <v>3380000</v>
      </c>
      <c r="G5" s="18">
        <f t="shared" si="0"/>
        <v>1510</v>
      </c>
      <c r="H5" s="18">
        <f t="shared" si="0"/>
        <v>25777</v>
      </c>
      <c r="I5" s="18">
        <f t="shared" si="0"/>
        <v>33819</v>
      </c>
      <c r="J5" s="18">
        <f t="shared" si="0"/>
        <v>61106</v>
      </c>
      <c r="K5" s="18">
        <f t="shared" si="0"/>
        <v>126001</v>
      </c>
      <c r="L5" s="18">
        <f t="shared" si="0"/>
        <v>958011</v>
      </c>
      <c r="M5" s="18">
        <f t="shared" si="0"/>
        <v>530395</v>
      </c>
      <c r="N5" s="18">
        <f t="shared" si="0"/>
        <v>1614407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1675513</v>
      </c>
      <c r="X5" s="18">
        <f t="shared" si="0"/>
        <v>2706000</v>
      </c>
      <c r="Y5" s="18">
        <f t="shared" si="0"/>
        <v>-1030487</v>
      </c>
      <c r="Z5" s="4">
        <f>+IF(X5&lt;&gt;0,+(Y5/X5)*100,0)</f>
        <v>-38.08155949741315</v>
      </c>
      <c r="AA5" s="16">
        <f>SUM(AA6:AA8)</f>
        <v>3380000</v>
      </c>
    </row>
    <row r="6" spans="1:27" ht="12.75">
      <c r="A6" s="5" t="s">
        <v>32</v>
      </c>
      <c r="B6" s="3"/>
      <c r="C6" s="19">
        <v>1450942</v>
      </c>
      <c r="D6" s="19"/>
      <c r="E6" s="20"/>
      <c r="F6" s="21">
        <v>80000</v>
      </c>
      <c r="G6" s="21"/>
      <c r="H6" s="21"/>
      <c r="I6" s="21">
        <v>1002</v>
      </c>
      <c r="J6" s="21">
        <v>1002</v>
      </c>
      <c r="K6" s="21"/>
      <c r="L6" s="21">
        <v>662682</v>
      </c>
      <c r="M6" s="21">
        <v>126013</v>
      </c>
      <c r="N6" s="21">
        <v>788695</v>
      </c>
      <c r="O6" s="21"/>
      <c r="P6" s="21"/>
      <c r="Q6" s="21"/>
      <c r="R6" s="21"/>
      <c r="S6" s="21"/>
      <c r="T6" s="21"/>
      <c r="U6" s="21"/>
      <c r="V6" s="21"/>
      <c r="W6" s="21">
        <v>789697</v>
      </c>
      <c r="X6" s="21"/>
      <c r="Y6" s="21">
        <v>789697</v>
      </c>
      <c r="Z6" s="6"/>
      <c r="AA6" s="28">
        <v>80000</v>
      </c>
    </row>
    <row r="7" spans="1:27" ht="12.75">
      <c r="A7" s="5" t="s">
        <v>33</v>
      </c>
      <c r="B7" s="3"/>
      <c r="C7" s="22">
        <v>4656462</v>
      </c>
      <c r="D7" s="22"/>
      <c r="E7" s="23">
        <v>3346000</v>
      </c>
      <c r="F7" s="24">
        <v>10000</v>
      </c>
      <c r="G7" s="24"/>
      <c r="H7" s="24"/>
      <c r="I7" s="24">
        <v>19348</v>
      </c>
      <c r="J7" s="24">
        <v>19348</v>
      </c>
      <c r="K7" s="24">
        <v>3919</v>
      </c>
      <c r="L7" s="24">
        <v>146</v>
      </c>
      <c r="M7" s="24">
        <v>206</v>
      </c>
      <c r="N7" s="24">
        <v>4271</v>
      </c>
      <c r="O7" s="24"/>
      <c r="P7" s="24"/>
      <c r="Q7" s="24"/>
      <c r="R7" s="24"/>
      <c r="S7" s="24"/>
      <c r="T7" s="24"/>
      <c r="U7" s="24"/>
      <c r="V7" s="24"/>
      <c r="W7" s="24">
        <v>23619</v>
      </c>
      <c r="X7" s="24">
        <v>2706000</v>
      </c>
      <c r="Y7" s="24">
        <v>-2682381</v>
      </c>
      <c r="Z7" s="7">
        <v>-99.13</v>
      </c>
      <c r="AA7" s="29">
        <v>10000</v>
      </c>
    </row>
    <row r="8" spans="1:27" ht="12.75">
      <c r="A8" s="5" t="s">
        <v>34</v>
      </c>
      <c r="B8" s="3"/>
      <c r="C8" s="19">
        <v>2472288</v>
      </c>
      <c r="D8" s="19"/>
      <c r="E8" s="20"/>
      <c r="F8" s="21">
        <v>3290000</v>
      </c>
      <c r="G8" s="21">
        <v>1510</v>
      </c>
      <c r="H8" s="21">
        <v>25777</v>
      </c>
      <c r="I8" s="21">
        <v>13469</v>
      </c>
      <c r="J8" s="21">
        <v>40756</v>
      </c>
      <c r="K8" s="21">
        <v>122082</v>
      </c>
      <c r="L8" s="21">
        <v>295183</v>
      </c>
      <c r="M8" s="21">
        <v>404176</v>
      </c>
      <c r="N8" s="21">
        <v>821441</v>
      </c>
      <c r="O8" s="21"/>
      <c r="P8" s="21"/>
      <c r="Q8" s="21"/>
      <c r="R8" s="21"/>
      <c r="S8" s="21"/>
      <c r="T8" s="21"/>
      <c r="U8" s="21"/>
      <c r="V8" s="21"/>
      <c r="W8" s="21">
        <v>862197</v>
      </c>
      <c r="X8" s="21"/>
      <c r="Y8" s="21">
        <v>862197</v>
      </c>
      <c r="Z8" s="6"/>
      <c r="AA8" s="28">
        <v>3290000</v>
      </c>
    </row>
    <row r="9" spans="1:27" ht="12.75">
      <c r="A9" s="2" t="s">
        <v>35</v>
      </c>
      <c r="B9" s="3"/>
      <c r="C9" s="16">
        <f aca="true" t="shared" si="1" ref="C9:Y9">SUM(C10:C14)</f>
        <v>40561747</v>
      </c>
      <c r="D9" s="16">
        <f>SUM(D10:D14)</f>
        <v>0</v>
      </c>
      <c r="E9" s="17">
        <f t="shared" si="1"/>
        <v>29510700</v>
      </c>
      <c r="F9" s="18">
        <f t="shared" si="1"/>
        <v>38851423</v>
      </c>
      <c r="G9" s="18">
        <f t="shared" si="1"/>
        <v>1892403</v>
      </c>
      <c r="H9" s="18">
        <f t="shared" si="1"/>
        <v>4534850</v>
      </c>
      <c r="I9" s="18">
        <f t="shared" si="1"/>
        <v>3803142</v>
      </c>
      <c r="J9" s="18">
        <f t="shared" si="1"/>
        <v>10230395</v>
      </c>
      <c r="K9" s="18">
        <f t="shared" si="1"/>
        <v>2153725</v>
      </c>
      <c r="L9" s="18">
        <f t="shared" si="1"/>
        <v>1566107</v>
      </c>
      <c r="M9" s="18">
        <f t="shared" si="1"/>
        <v>1350078</v>
      </c>
      <c r="N9" s="18">
        <f t="shared" si="1"/>
        <v>5069910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15300305</v>
      </c>
      <c r="X9" s="18">
        <f t="shared" si="1"/>
        <v>14310000</v>
      </c>
      <c r="Y9" s="18">
        <f t="shared" si="1"/>
        <v>990305</v>
      </c>
      <c r="Z9" s="4">
        <f>+IF(X9&lt;&gt;0,+(Y9/X9)*100,0)</f>
        <v>6.92037037037037</v>
      </c>
      <c r="AA9" s="30">
        <f>SUM(AA10:AA14)</f>
        <v>38851423</v>
      </c>
    </row>
    <row r="10" spans="1:27" ht="12.75">
      <c r="A10" s="5" t="s">
        <v>36</v>
      </c>
      <c r="B10" s="3"/>
      <c r="C10" s="19">
        <v>12327310</v>
      </c>
      <c r="D10" s="19"/>
      <c r="E10" s="20">
        <v>17450700</v>
      </c>
      <c r="F10" s="21">
        <v>21837344</v>
      </c>
      <c r="G10" s="21"/>
      <c r="H10" s="21">
        <v>889328</v>
      </c>
      <c r="I10" s="21">
        <v>688456</v>
      </c>
      <c r="J10" s="21">
        <v>1577784</v>
      </c>
      <c r="K10" s="21">
        <v>887148</v>
      </c>
      <c r="L10" s="21">
        <v>888811</v>
      </c>
      <c r="M10" s="21">
        <v>916050</v>
      </c>
      <c r="N10" s="21">
        <v>2692009</v>
      </c>
      <c r="O10" s="21"/>
      <c r="P10" s="21"/>
      <c r="Q10" s="21"/>
      <c r="R10" s="21"/>
      <c r="S10" s="21"/>
      <c r="T10" s="21"/>
      <c r="U10" s="21"/>
      <c r="V10" s="21"/>
      <c r="W10" s="21">
        <v>4269793</v>
      </c>
      <c r="X10" s="21">
        <v>8800000</v>
      </c>
      <c r="Y10" s="21">
        <v>-4530207</v>
      </c>
      <c r="Z10" s="6">
        <v>-51.48</v>
      </c>
      <c r="AA10" s="28">
        <v>21837344</v>
      </c>
    </row>
    <row r="11" spans="1:27" ht="12.75">
      <c r="A11" s="5" t="s">
        <v>37</v>
      </c>
      <c r="B11" s="3"/>
      <c r="C11" s="19">
        <v>2409783</v>
      </c>
      <c r="D11" s="19"/>
      <c r="E11" s="20">
        <v>1400000</v>
      </c>
      <c r="F11" s="21">
        <v>2796512</v>
      </c>
      <c r="G11" s="21"/>
      <c r="H11" s="21"/>
      <c r="I11" s="21">
        <v>218944</v>
      </c>
      <c r="J11" s="21">
        <v>218944</v>
      </c>
      <c r="K11" s="21">
        <v>427631</v>
      </c>
      <c r="L11" s="21">
        <v>677296</v>
      </c>
      <c r="M11" s="21">
        <v>384420</v>
      </c>
      <c r="N11" s="21">
        <v>1489347</v>
      </c>
      <c r="O11" s="21"/>
      <c r="P11" s="21"/>
      <c r="Q11" s="21"/>
      <c r="R11" s="21"/>
      <c r="S11" s="21"/>
      <c r="T11" s="21"/>
      <c r="U11" s="21"/>
      <c r="V11" s="21"/>
      <c r="W11" s="21">
        <v>1708291</v>
      </c>
      <c r="X11" s="21">
        <v>400000</v>
      </c>
      <c r="Y11" s="21">
        <v>1308291</v>
      </c>
      <c r="Z11" s="6">
        <v>327.07</v>
      </c>
      <c r="AA11" s="28">
        <v>2796512</v>
      </c>
    </row>
    <row r="12" spans="1:27" ht="12.75">
      <c r="A12" s="5" t="s">
        <v>38</v>
      </c>
      <c r="B12" s="3"/>
      <c r="C12" s="19">
        <v>2317770</v>
      </c>
      <c r="D12" s="19"/>
      <c r="E12" s="20">
        <v>660000</v>
      </c>
      <c r="F12" s="21">
        <v>60000</v>
      </c>
      <c r="G12" s="21"/>
      <c r="H12" s="21"/>
      <c r="I12" s="21"/>
      <c r="J12" s="21"/>
      <c r="K12" s="21"/>
      <c r="L12" s="21"/>
      <c r="M12" s="21">
        <v>49608</v>
      </c>
      <c r="N12" s="21">
        <v>49608</v>
      </c>
      <c r="O12" s="21"/>
      <c r="P12" s="21"/>
      <c r="Q12" s="21"/>
      <c r="R12" s="21"/>
      <c r="S12" s="21"/>
      <c r="T12" s="21"/>
      <c r="U12" s="21"/>
      <c r="V12" s="21"/>
      <c r="W12" s="21">
        <v>49608</v>
      </c>
      <c r="X12" s="21">
        <v>660000</v>
      </c>
      <c r="Y12" s="21">
        <v>-610392</v>
      </c>
      <c r="Z12" s="6">
        <v>-92.48</v>
      </c>
      <c r="AA12" s="28">
        <v>60000</v>
      </c>
    </row>
    <row r="13" spans="1:27" ht="12.75">
      <c r="A13" s="5" t="s">
        <v>39</v>
      </c>
      <c r="B13" s="3"/>
      <c r="C13" s="19">
        <v>23506884</v>
      </c>
      <c r="D13" s="19"/>
      <c r="E13" s="20">
        <v>10000000</v>
      </c>
      <c r="F13" s="21">
        <v>14157567</v>
      </c>
      <c r="G13" s="21">
        <v>1892403</v>
      </c>
      <c r="H13" s="21">
        <v>3645522</v>
      </c>
      <c r="I13" s="21">
        <v>2895742</v>
      </c>
      <c r="J13" s="21">
        <v>8433667</v>
      </c>
      <c r="K13" s="21">
        <v>838946</v>
      </c>
      <c r="L13" s="21"/>
      <c r="M13" s="21"/>
      <c r="N13" s="21">
        <v>838946</v>
      </c>
      <c r="O13" s="21"/>
      <c r="P13" s="21"/>
      <c r="Q13" s="21"/>
      <c r="R13" s="21"/>
      <c r="S13" s="21"/>
      <c r="T13" s="21"/>
      <c r="U13" s="21"/>
      <c r="V13" s="21"/>
      <c r="W13" s="21">
        <v>9272613</v>
      </c>
      <c r="X13" s="21">
        <v>4450000</v>
      </c>
      <c r="Y13" s="21">
        <v>4822613</v>
      </c>
      <c r="Z13" s="6">
        <v>108.37</v>
      </c>
      <c r="AA13" s="28">
        <v>14157567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5083336</v>
      </c>
      <c r="D15" s="16">
        <f>SUM(D16:D18)</f>
        <v>0</v>
      </c>
      <c r="E15" s="17">
        <f t="shared" si="2"/>
        <v>19350000</v>
      </c>
      <c r="F15" s="18">
        <f t="shared" si="2"/>
        <v>24350000</v>
      </c>
      <c r="G15" s="18">
        <f t="shared" si="2"/>
        <v>0</v>
      </c>
      <c r="H15" s="18">
        <f t="shared" si="2"/>
        <v>101761</v>
      </c>
      <c r="I15" s="18">
        <f t="shared" si="2"/>
        <v>0</v>
      </c>
      <c r="J15" s="18">
        <f t="shared" si="2"/>
        <v>101761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101761</v>
      </c>
      <c r="X15" s="18">
        <f t="shared" si="2"/>
        <v>8602859</v>
      </c>
      <c r="Y15" s="18">
        <f t="shared" si="2"/>
        <v>-8501098</v>
      </c>
      <c r="Z15" s="4">
        <f>+IF(X15&lt;&gt;0,+(Y15/X15)*100,0)</f>
        <v>-98.81712579504092</v>
      </c>
      <c r="AA15" s="30">
        <f>SUM(AA16:AA18)</f>
        <v>24350000</v>
      </c>
    </row>
    <row r="16" spans="1:27" ht="12.75">
      <c r="A16" s="5" t="s">
        <v>42</v>
      </c>
      <c r="B16" s="3"/>
      <c r="C16" s="19"/>
      <c r="D16" s="19"/>
      <c r="E16" s="20">
        <v>250000</v>
      </c>
      <c r="F16" s="21">
        <v>250000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250000</v>
      </c>
    </row>
    <row r="17" spans="1:27" ht="12.75">
      <c r="A17" s="5" t="s">
        <v>43</v>
      </c>
      <c r="B17" s="3"/>
      <c r="C17" s="19">
        <v>5083336</v>
      </c>
      <c r="D17" s="19"/>
      <c r="E17" s="20">
        <v>19100000</v>
      </c>
      <c r="F17" s="21">
        <v>24100000</v>
      </c>
      <c r="G17" s="21"/>
      <c r="H17" s="21">
        <v>101761</v>
      </c>
      <c r="I17" s="21"/>
      <c r="J17" s="21">
        <v>101761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101761</v>
      </c>
      <c r="X17" s="21">
        <v>8602859</v>
      </c>
      <c r="Y17" s="21">
        <v>-8501098</v>
      </c>
      <c r="Z17" s="6">
        <v>-98.82</v>
      </c>
      <c r="AA17" s="28">
        <v>24100000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75441708</v>
      </c>
      <c r="D19" s="16">
        <f>SUM(D20:D23)</f>
        <v>0</v>
      </c>
      <c r="E19" s="17">
        <f t="shared" si="3"/>
        <v>98534810</v>
      </c>
      <c r="F19" s="18">
        <f t="shared" si="3"/>
        <v>109675544</v>
      </c>
      <c r="G19" s="18">
        <f t="shared" si="3"/>
        <v>0</v>
      </c>
      <c r="H19" s="18">
        <f t="shared" si="3"/>
        <v>4064208</v>
      </c>
      <c r="I19" s="18">
        <f t="shared" si="3"/>
        <v>9709847</v>
      </c>
      <c r="J19" s="18">
        <f t="shared" si="3"/>
        <v>13774055</v>
      </c>
      <c r="K19" s="18">
        <f t="shared" si="3"/>
        <v>3703137</v>
      </c>
      <c r="L19" s="18">
        <f t="shared" si="3"/>
        <v>5567331</v>
      </c>
      <c r="M19" s="18">
        <f t="shared" si="3"/>
        <v>5116843</v>
      </c>
      <c r="N19" s="18">
        <f t="shared" si="3"/>
        <v>14387311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28161366</v>
      </c>
      <c r="X19" s="18">
        <f t="shared" si="3"/>
        <v>36619705</v>
      </c>
      <c r="Y19" s="18">
        <f t="shared" si="3"/>
        <v>-8458339</v>
      </c>
      <c r="Z19" s="4">
        <f>+IF(X19&lt;&gt;0,+(Y19/X19)*100,0)</f>
        <v>-23.09778027977014</v>
      </c>
      <c r="AA19" s="30">
        <f>SUM(AA20:AA23)</f>
        <v>109675544</v>
      </c>
    </row>
    <row r="20" spans="1:27" ht="12.75">
      <c r="A20" s="5" t="s">
        <v>46</v>
      </c>
      <c r="B20" s="3"/>
      <c r="C20" s="19">
        <v>25056351</v>
      </c>
      <c r="D20" s="19"/>
      <c r="E20" s="20">
        <v>26594000</v>
      </c>
      <c r="F20" s="21">
        <v>27229198</v>
      </c>
      <c r="G20" s="21"/>
      <c r="H20" s="21">
        <v>9458</v>
      </c>
      <c r="I20" s="21">
        <v>652525</v>
      </c>
      <c r="J20" s="21">
        <v>661983</v>
      </c>
      <c r="K20" s="21">
        <v>909808</v>
      </c>
      <c r="L20" s="21">
        <v>385238</v>
      </c>
      <c r="M20" s="21">
        <v>18937</v>
      </c>
      <c r="N20" s="21">
        <v>1313983</v>
      </c>
      <c r="O20" s="21"/>
      <c r="P20" s="21"/>
      <c r="Q20" s="21"/>
      <c r="R20" s="21"/>
      <c r="S20" s="21"/>
      <c r="T20" s="21"/>
      <c r="U20" s="21"/>
      <c r="V20" s="21"/>
      <c r="W20" s="21">
        <v>1975966</v>
      </c>
      <c r="X20" s="21">
        <v>9615000</v>
      </c>
      <c r="Y20" s="21">
        <v>-7639034</v>
      </c>
      <c r="Z20" s="6">
        <v>-79.45</v>
      </c>
      <c r="AA20" s="28">
        <v>27229198</v>
      </c>
    </row>
    <row r="21" spans="1:27" ht="12.75">
      <c r="A21" s="5" t="s">
        <v>47</v>
      </c>
      <c r="B21" s="3"/>
      <c r="C21" s="19">
        <v>34002047</v>
      </c>
      <c r="D21" s="19"/>
      <c r="E21" s="20">
        <v>42919120</v>
      </c>
      <c r="F21" s="21">
        <v>48620015</v>
      </c>
      <c r="G21" s="21"/>
      <c r="H21" s="21">
        <v>2365414</v>
      </c>
      <c r="I21" s="21">
        <v>6754152</v>
      </c>
      <c r="J21" s="21">
        <v>9119566</v>
      </c>
      <c r="K21" s="21">
        <v>440480</v>
      </c>
      <c r="L21" s="21">
        <v>2993915</v>
      </c>
      <c r="M21" s="21">
        <v>1983360</v>
      </c>
      <c r="N21" s="21">
        <v>5417755</v>
      </c>
      <c r="O21" s="21"/>
      <c r="P21" s="21"/>
      <c r="Q21" s="21"/>
      <c r="R21" s="21"/>
      <c r="S21" s="21"/>
      <c r="T21" s="21"/>
      <c r="U21" s="21"/>
      <c r="V21" s="21"/>
      <c r="W21" s="21">
        <v>14537321</v>
      </c>
      <c r="X21" s="21">
        <v>17964705</v>
      </c>
      <c r="Y21" s="21">
        <v>-3427384</v>
      </c>
      <c r="Z21" s="6">
        <v>-19.08</v>
      </c>
      <c r="AA21" s="28">
        <v>48620015</v>
      </c>
    </row>
    <row r="22" spans="1:27" ht="12.75">
      <c r="A22" s="5" t="s">
        <v>48</v>
      </c>
      <c r="B22" s="3"/>
      <c r="C22" s="22">
        <v>13203033</v>
      </c>
      <c r="D22" s="22"/>
      <c r="E22" s="23">
        <v>27491690</v>
      </c>
      <c r="F22" s="24">
        <v>29996331</v>
      </c>
      <c r="G22" s="24"/>
      <c r="H22" s="24">
        <v>1288056</v>
      </c>
      <c r="I22" s="24">
        <v>2303170</v>
      </c>
      <c r="J22" s="24">
        <v>3591226</v>
      </c>
      <c r="K22" s="24">
        <v>591680</v>
      </c>
      <c r="L22" s="24">
        <v>1786898</v>
      </c>
      <c r="M22" s="24">
        <v>2963646</v>
      </c>
      <c r="N22" s="24">
        <v>5342224</v>
      </c>
      <c r="O22" s="24"/>
      <c r="P22" s="24"/>
      <c r="Q22" s="24"/>
      <c r="R22" s="24"/>
      <c r="S22" s="24"/>
      <c r="T22" s="24"/>
      <c r="U22" s="24"/>
      <c r="V22" s="24"/>
      <c r="W22" s="24">
        <v>8933450</v>
      </c>
      <c r="X22" s="24">
        <v>7640000</v>
      </c>
      <c r="Y22" s="24">
        <v>1293450</v>
      </c>
      <c r="Z22" s="7">
        <v>16.93</v>
      </c>
      <c r="AA22" s="29">
        <v>29996331</v>
      </c>
    </row>
    <row r="23" spans="1:27" ht="12.75">
      <c r="A23" s="5" t="s">
        <v>49</v>
      </c>
      <c r="B23" s="3"/>
      <c r="C23" s="19">
        <v>3180277</v>
      </c>
      <c r="D23" s="19"/>
      <c r="E23" s="20">
        <v>1530000</v>
      </c>
      <c r="F23" s="21">
        <v>3830000</v>
      </c>
      <c r="G23" s="21"/>
      <c r="H23" s="21">
        <v>401280</v>
      </c>
      <c r="I23" s="21"/>
      <c r="J23" s="21">
        <v>401280</v>
      </c>
      <c r="K23" s="21">
        <v>1761169</v>
      </c>
      <c r="L23" s="21">
        <v>401280</v>
      </c>
      <c r="M23" s="21">
        <v>150900</v>
      </c>
      <c r="N23" s="21">
        <v>2313349</v>
      </c>
      <c r="O23" s="21"/>
      <c r="P23" s="21"/>
      <c r="Q23" s="21"/>
      <c r="R23" s="21"/>
      <c r="S23" s="21"/>
      <c r="T23" s="21"/>
      <c r="U23" s="21"/>
      <c r="V23" s="21"/>
      <c r="W23" s="21">
        <v>2714629</v>
      </c>
      <c r="X23" s="21">
        <v>1400000</v>
      </c>
      <c r="Y23" s="21">
        <v>1314629</v>
      </c>
      <c r="Z23" s="6">
        <v>93.9</v>
      </c>
      <c r="AA23" s="28">
        <v>3830000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129666483</v>
      </c>
      <c r="D25" s="50">
        <f>+D5+D9+D15+D19+D24</f>
        <v>0</v>
      </c>
      <c r="E25" s="51">
        <f t="shared" si="4"/>
        <v>150741510</v>
      </c>
      <c r="F25" s="52">
        <f t="shared" si="4"/>
        <v>176256967</v>
      </c>
      <c r="G25" s="52">
        <f t="shared" si="4"/>
        <v>1893913</v>
      </c>
      <c r="H25" s="52">
        <f t="shared" si="4"/>
        <v>8726596</v>
      </c>
      <c r="I25" s="52">
        <f t="shared" si="4"/>
        <v>13546808</v>
      </c>
      <c r="J25" s="52">
        <f t="shared" si="4"/>
        <v>24167317</v>
      </c>
      <c r="K25" s="52">
        <f t="shared" si="4"/>
        <v>5982863</v>
      </c>
      <c r="L25" s="52">
        <f t="shared" si="4"/>
        <v>8091449</v>
      </c>
      <c r="M25" s="52">
        <f t="shared" si="4"/>
        <v>6997316</v>
      </c>
      <c r="N25" s="52">
        <f t="shared" si="4"/>
        <v>21071628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45238945</v>
      </c>
      <c r="X25" s="52">
        <f t="shared" si="4"/>
        <v>62238564</v>
      </c>
      <c r="Y25" s="52">
        <f t="shared" si="4"/>
        <v>-16999619</v>
      </c>
      <c r="Z25" s="53">
        <f>+IF(X25&lt;&gt;0,+(Y25/X25)*100,0)</f>
        <v>-27.313642711936602</v>
      </c>
      <c r="AA25" s="54">
        <f>+AA5+AA9+AA15+AA19+AA24</f>
        <v>176256967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30077657</v>
      </c>
      <c r="D28" s="19"/>
      <c r="E28" s="20">
        <v>42055790</v>
      </c>
      <c r="F28" s="21">
        <v>42055790</v>
      </c>
      <c r="G28" s="21"/>
      <c r="H28" s="21">
        <v>2917323</v>
      </c>
      <c r="I28" s="21">
        <v>5055567</v>
      </c>
      <c r="J28" s="21">
        <v>7972890</v>
      </c>
      <c r="K28" s="21">
        <v>1795841</v>
      </c>
      <c r="L28" s="21">
        <v>2741003</v>
      </c>
      <c r="M28" s="21">
        <v>22842</v>
      </c>
      <c r="N28" s="21">
        <v>4559686</v>
      </c>
      <c r="O28" s="21"/>
      <c r="P28" s="21"/>
      <c r="Q28" s="21"/>
      <c r="R28" s="21"/>
      <c r="S28" s="21"/>
      <c r="T28" s="21"/>
      <c r="U28" s="21"/>
      <c r="V28" s="21"/>
      <c r="W28" s="21">
        <v>12532576</v>
      </c>
      <c r="X28" s="21">
        <v>24014705</v>
      </c>
      <c r="Y28" s="21">
        <v>-11482129</v>
      </c>
      <c r="Z28" s="6">
        <v>-47.81</v>
      </c>
      <c r="AA28" s="19">
        <v>42055790</v>
      </c>
    </row>
    <row r="29" spans="1:27" ht="12.75">
      <c r="A29" s="56" t="s">
        <v>55</v>
      </c>
      <c r="B29" s="3"/>
      <c r="C29" s="19">
        <v>29246532</v>
      </c>
      <c r="D29" s="19"/>
      <c r="E29" s="20">
        <v>11360000</v>
      </c>
      <c r="F29" s="21">
        <v>21096667</v>
      </c>
      <c r="G29" s="21">
        <v>1892403</v>
      </c>
      <c r="H29" s="21">
        <v>4436944</v>
      </c>
      <c r="I29" s="21">
        <v>3449568</v>
      </c>
      <c r="J29" s="21">
        <v>9778915</v>
      </c>
      <c r="K29" s="21">
        <v>838946</v>
      </c>
      <c r="L29" s="21">
        <v>968030</v>
      </c>
      <c r="M29" s="21">
        <v>892584</v>
      </c>
      <c r="N29" s="21">
        <v>2699560</v>
      </c>
      <c r="O29" s="21"/>
      <c r="P29" s="21"/>
      <c r="Q29" s="21"/>
      <c r="R29" s="21"/>
      <c r="S29" s="21"/>
      <c r="T29" s="21"/>
      <c r="U29" s="21"/>
      <c r="V29" s="21"/>
      <c r="W29" s="21">
        <v>12478475</v>
      </c>
      <c r="X29" s="21">
        <v>4506000</v>
      </c>
      <c r="Y29" s="21">
        <v>7972475</v>
      </c>
      <c r="Z29" s="6">
        <v>176.93</v>
      </c>
      <c r="AA29" s="28">
        <v>21096667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59324189</v>
      </c>
      <c r="D32" s="25">
        <f>SUM(D28:D31)</f>
        <v>0</v>
      </c>
      <c r="E32" s="26">
        <f t="shared" si="5"/>
        <v>53415790</v>
      </c>
      <c r="F32" s="27">
        <f t="shared" si="5"/>
        <v>63152457</v>
      </c>
      <c r="G32" s="27">
        <f t="shared" si="5"/>
        <v>1892403</v>
      </c>
      <c r="H32" s="27">
        <f t="shared" si="5"/>
        <v>7354267</v>
      </c>
      <c r="I32" s="27">
        <f t="shared" si="5"/>
        <v>8505135</v>
      </c>
      <c r="J32" s="27">
        <f t="shared" si="5"/>
        <v>17751805</v>
      </c>
      <c r="K32" s="27">
        <f t="shared" si="5"/>
        <v>2634787</v>
      </c>
      <c r="L32" s="27">
        <f t="shared" si="5"/>
        <v>3709033</v>
      </c>
      <c r="M32" s="27">
        <f t="shared" si="5"/>
        <v>915426</v>
      </c>
      <c r="N32" s="27">
        <f t="shared" si="5"/>
        <v>7259246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25011051</v>
      </c>
      <c r="X32" s="27">
        <f t="shared" si="5"/>
        <v>28520705</v>
      </c>
      <c r="Y32" s="27">
        <f t="shared" si="5"/>
        <v>-3509654</v>
      </c>
      <c r="Z32" s="13">
        <f>+IF(X32&lt;&gt;0,+(Y32/X32)*100,0)</f>
        <v>-12.305635502348206</v>
      </c>
      <c r="AA32" s="31">
        <f>SUM(AA28:AA31)</f>
        <v>63152457</v>
      </c>
    </row>
    <row r="33" spans="1:27" ht="12.75">
      <c r="A33" s="59" t="s">
        <v>59</v>
      </c>
      <c r="B33" s="3" t="s">
        <v>60</v>
      </c>
      <c r="C33" s="19">
        <v>1333600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24935811</v>
      </c>
      <c r="D34" s="19"/>
      <c r="E34" s="20">
        <v>50195720</v>
      </c>
      <c r="F34" s="21">
        <v>60237813</v>
      </c>
      <c r="G34" s="21"/>
      <c r="H34" s="21">
        <v>834053</v>
      </c>
      <c r="I34" s="21">
        <v>3873367</v>
      </c>
      <c r="J34" s="21">
        <v>4707420</v>
      </c>
      <c r="K34" s="21">
        <v>2278175</v>
      </c>
      <c r="L34" s="21">
        <v>1799725</v>
      </c>
      <c r="M34" s="21">
        <v>4860135</v>
      </c>
      <c r="N34" s="21">
        <v>8938035</v>
      </c>
      <c r="O34" s="21"/>
      <c r="P34" s="21"/>
      <c r="Q34" s="21"/>
      <c r="R34" s="21"/>
      <c r="S34" s="21"/>
      <c r="T34" s="21"/>
      <c r="U34" s="21"/>
      <c r="V34" s="21"/>
      <c r="W34" s="21">
        <v>13645455</v>
      </c>
      <c r="X34" s="21">
        <v>15380000</v>
      </c>
      <c r="Y34" s="21">
        <v>-1734545</v>
      </c>
      <c r="Z34" s="6">
        <v>-11.28</v>
      </c>
      <c r="AA34" s="28">
        <v>60237813</v>
      </c>
    </row>
    <row r="35" spans="1:27" ht="12.75">
      <c r="A35" s="59" t="s">
        <v>63</v>
      </c>
      <c r="B35" s="3"/>
      <c r="C35" s="19">
        <v>44072883</v>
      </c>
      <c r="D35" s="19"/>
      <c r="E35" s="20">
        <v>47130000</v>
      </c>
      <c r="F35" s="21">
        <v>52866697</v>
      </c>
      <c r="G35" s="21">
        <v>1510</v>
      </c>
      <c r="H35" s="21">
        <v>538276</v>
      </c>
      <c r="I35" s="21">
        <v>1168306</v>
      </c>
      <c r="J35" s="21">
        <v>1708092</v>
      </c>
      <c r="K35" s="21">
        <v>1069901</v>
      </c>
      <c r="L35" s="21">
        <v>2582691</v>
      </c>
      <c r="M35" s="21">
        <v>1221755</v>
      </c>
      <c r="N35" s="21">
        <v>4874347</v>
      </c>
      <c r="O35" s="21"/>
      <c r="P35" s="21"/>
      <c r="Q35" s="21"/>
      <c r="R35" s="21"/>
      <c r="S35" s="21"/>
      <c r="T35" s="21"/>
      <c r="U35" s="21"/>
      <c r="V35" s="21"/>
      <c r="W35" s="21">
        <v>6582439</v>
      </c>
      <c r="X35" s="21">
        <v>18337859</v>
      </c>
      <c r="Y35" s="21">
        <v>-11755420</v>
      </c>
      <c r="Z35" s="6">
        <v>-64.1</v>
      </c>
      <c r="AA35" s="28">
        <v>52866697</v>
      </c>
    </row>
    <row r="36" spans="1:27" ht="12.75">
      <c r="A36" s="60" t="s">
        <v>64</v>
      </c>
      <c r="B36" s="10"/>
      <c r="C36" s="61">
        <f aca="true" t="shared" si="6" ref="C36:Y36">SUM(C32:C35)</f>
        <v>129666483</v>
      </c>
      <c r="D36" s="61">
        <f>SUM(D32:D35)</f>
        <v>0</v>
      </c>
      <c r="E36" s="62">
        <f t="shared" si="6"/>
        <v>150741510</v>
      </c>
      <c r="F36" s="63">
        <f t="shared" si="6"/>
        <v>176256967</v>
      </c>
      <c r="G36" s="63">
        <f t="shared" si="6"/>
        <v>1893913</v>
      </c>
      <c r="H36" s="63">
        <f t="shared" si="6"/>
        <v>8726596</v>
      </c>
      <c r="I36" s="63">
        <f t="shared" si="6"/>
        <v>13546808</v>
      </c>
      <c r="J36" s="63">
        <f t="shared" si="6"/>
        <v>24167317</v>
      </c>
      <c r="K36" s="63">
        <f t="shared" si="6"/>
        <v>5982863</v>
      </c>
      <c r="L36" s="63">
        <f t="shared" si="6"/>
        <v>8091449</v>
      </c>
      <c r="M36" s="63">
        <f t="shared" si="6"/>
        <v>6997316</v>
      </c>
      <c r="N36" s="63">
        <f t="shared" si="6"/>
        <v>21071628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45238945</v>
      </c>
      <c r="X36" s="63">
        <f t="shared" si="6"/>
        <v>62238564</v>
      </c>
      <c r="Y36" s="63">
        <f t="shared" si="6"/>
        <v>-16999619</v>
      </c>
      <c r="Z36" s="64">
        <f>+IF(X36&lt;&gt;0,+(Y36/X36)*100,0)</f>
        <v>-27.313642711936602</v>
      </c>
      <c r="AA36" s="65">
        <f>SUM(AA32:AA35)</f>
        <v>176256967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139403490</v>
      </c>
      <c r="D5" s="16">
        <f>SUM(D6:D8)</f>
        <v>0</v>
      </c>
      <c r="E5" s="17">
        <f t="shared" si="0"/>
        <v>1440100</v>
      </c>
      <c r="F5" s="18">
        <f t="shared" si="0"/>
        <v>1440100</v>
      </c>
      <c r="G5" s="18">
        <f t="shared" si="0"/>
        <v>29000</v>
      </c>
      <c r="H5" s="18">
        <f t="shared" si="0"/>
        <v>0</v>
      </c>
      <c r="I5" s="18">
        <f t="shared" si="0"/>
        <v>0</v>
      </c>
      <c r="J5" s="18">
        <f t="shared" si="0"/>
        <v>29000</v>
      </c>
      <c r="K5" s="18">
        <f t="shared" si="0"/>
        <v>78400</v>
      </c>
      <c r="L5" s="18">
        <f t="shared" si="0"/>
        <v>137026</v>
      </c>
      <c r="M5" s="18">
        <f t="shared" si="0"/>
        <v>297489</v>
      </c>
      <c r="N5" s="18">
        <f t="shared" si="0"/>
        <v>512915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541915</v>
      </c>
      <c r="X5" s="18">
        <f t="shared" si="0"/>
        <v>602000</v>
      </c>
      <c r="Y5" s="18">
        <f t="shared" si="0"/>
        <v>-60085</v>
      </c>
      <c r="Z5" s="4">
        <f>+IF(X5&lt;&gt;0,+(Y5/X5)*100,0)</f>
        <v>-9.980897009966776</v>
      </c>
      <c r="AA5" s="16">
        <f>SUM(AA6:AA8)</f>
        <v>1440100</v>
      </c>
    </row>
    <row r="6" spans="1:27" ht="12.75">
      <c r="A6" s="5" t="s">
        <v>32</v>
      </c>
      <c r="B6" s="3"/>
      <c r="C6" s="19">
        <v>135142653</v>
      </c>
      <c r="D6" s="19"/>
      <c r="E6" s="20">
        <v>1368100</v>
      </c>
      <c r="F6" s="21">
        <v>1368100</v>
      </c>
      <c r="G6" s="21"/>
      <c r="H6" s="21"/>
      <c r="I6" s="21"/>
      <c r="J6" s="21"/>
      <c r="K6" s="21">
        <v>9600</v>
      </c>
      <c r="L6" s="21">
        <v>1940</v>
      </c>
      <c r="M6" s="21"/>
      <c r="N6" s="21">
        <v>11540</v>
      </c>
      <c r="O6" s="21"/>
      <c r="P6" s="21"/>
      <c r="Q6" s="21"/>
      <c r="R6" s="21"/>
      <c r="S6" s="21"/>
      <c r="T6" s="21"/>
      <c r="U6" s="21"/>
      <c r="V6" s="21"/>
      <c r="W6" s="21">
        <v>11540</v>
      </c>
      <c r="X6" s="21">
        <v>530000</v>
      </c>
      <c r="Y6" s="21">
        <v>-518460</v>
      </c>
      <c r="Z6" s="6">
        <v>-97.82</v>
      </c>
      <c r="AA6" s="28">
        <v>1368100</v>
      </c>
    </row>
    <row r="7" spans="1:27" ht="12.75">
      <c r="A7" s="5" t="s">
        <v>33</v>
      </c>
      <c r="B7" s="3"/>
      <c r="C7" s="22"/>
      <c r="D7" s="22"/>
      <c r="E7" s="23">
        <v>72000</v>
      </c>
      <c r="F7" s="24">
        <v>72000</v>
      </c>
      <c r="G7" s="24"/>
      <c r="H7" s="24"/>
      <c r="I7" s="24"/>
      <c r="J7" s="24"/>
      <c r="K7" s="24">
        <v>38400</v>
      </c>
      <c r="L7" s="24"/>
      <c r="M7" s="24"/>
      <c r="N7" s="24">
        <v>38400</v>
      </c>
      <c r="O7" s="24"/>
      <c r="P7" s="24"/>
      <c r="Q7" s="24"/>
      <c r="R7" s="24"/>
      <c r="S7" s="24"/>
      <c r="T7" s="24"/>
      <c r="U7" s="24"/>
      <c r="V7" s="24"/>
      <c r="W7" s="24">
        <v>38400</v>
      </c>
      <c r="X7" s="24">
        <v>72000</v>
      </c>
      <c r="Y7" s="24">
        <v>-33600</v>
      </c>
      <c r="Z7" s="7">
        <v>-46.67</v>
      </c>
      <c r="AA7" s="29">
        <v>72000</v>
      </c>
    </row>
    <row r="8" spans="1:27" ht="12.75">
      <c r="A8" s="5" t="s">
        <v>34</v>
      </c>
      <c r="B8" s="3"/>
      <c r="C8" s="19">
        <v>4260837</v>
      </c>
      <c r="D8" s="19"/>
      <c r="E8" s="20"/>
      <c r="F8" s="21"/>
      <c r="G8" s="21">
        <v>29000</v>
      </c>
      <c r="H8" s="21"/>
      <c r="I8" s="21"/>
      <c r="J8" s="21">
        <v>29000</v>
      </c>
      <c r="K8" s="21">
        <v>30400</v>
      </c>
      <c r="L8" s="21">
        <v>135086</v>
      </c>
      <c r="M8" s="21">
        <v>297489</v>
      </c>
      <c r="N8" s="21">
        <v>462975</v>
      </c>
      <c r="O8" s="21"/>
      <c r="P8" s="21"/>
      <c r="Q8" s="21"/>
      <c r="R8" s="21"/>
      <c r="S8" s="21"/>
      <c r="T8" s="21"/>
      <c r="U8" s="21"/>
      <c r="V8" s="21"/>
      <c r="W8" s="21">
        <v>491975</v>
      </c>
      <c r="X8" s="21"/>
      <c r="Y8" s="21">
        <v>491975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5885386</v>
      </c>
      <c r="D9" s="16">
        <f>SUM(D10:D14)</f>
        <v>0</v>
      </c>
      <c r="E9" s="17">
        <f t="shared" si="1"/>
        <v>7833200</v>
      </c>
      <c r="F9" s="18">
        <f t="shared" si="1"/>
        <v>7833200</v>
      </c>
      <c r="G9" s="18">
        <f t="shared" si="1"/>
        <v>0</v>
      </c>
      <c r="H9" s="18">
        <f t="shared" si="1"/>
        <v>0</v>
      </c>
      <c r="I9" s="18">
        <f t="shared" si="1"/>
        <v>6000</v>
      </c>
      <c r="J9" s="18">
        <f t="shared" si="1"/>
        <v>6000</v>
      </c>
      <c r="K9" s="18">
        <f t="shared" si="1"/>
        <v>11517</v>
      </c>
      <c r="L9" s="18">
        <f t="shared" si="1"/>
        <v>54576</v>
      </c>
      <c r="M9" s="18">
        <f t="shared" si="1"/>
        <v>29541</v>
      </c>
      <c r="N9" s="18">
        <f t="shared" si="1"/>
        <v>95634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101634</v>
      </c>
      <c r="X9" s="18">
        <f t="shared" si="1"/>
        <v>2293000</v>
      </c>
      <c r="Y9" s="18">
        <f t="shared" si="1"/>
        <v>-2191366</v>
      </c>
      <c r="Z9" s="4">
        <f>+IF(X9&lt;&gt;0,+(Y9/X9)*100,0)</f>
        <v>-95.56764064544265</v>
      </c>
      <c r="AA9" s="30">
        <f>SUM(AA10:AA14)</f>
        <v>7833200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892475</v>
      </c>
      <c r="D11" s="19"/>
      <c r="E11" s="20">
        <v>2000000</v>
      </c>
      <c r="F11" s="21">
        <v>2000000</v>
      </c>
      <c r="G11" s="21"/>
      <c r="H11" s="21"/>
      <c r="I11" s="21"/>
      <c r="J11" s="21"/>
      <c r="K11" s="21"/>
      <c r="L11" s="21">
        <v>28533</v>
      </c>
      <c r="M11" s="21">
        <v>29541</v>
      </c>
      <c r="N11" s="21">
        <v>58074</v>
      </c>
      <c r="O11" s="21"/>
      <c r="P11" s="21"/>
      <c r="Q11" s="21"/>
      <c r="R11" s="21"/>
      <c r="S11" s="21"/>
      <c r="T11" s="21"/>
      <c r="U11" s="21"/>
      <c r="V11" s="21"/>
      <c r="W11" s="21">
        <v>58074</v>
      </c>
      <c r="X11" s="21">
        <v>1800000</v>
      </c>
      <c r="Y11" s="21">
        <v>-1741926</v>
      </c>
      <c r="Z11" s="6">
        <v>-96.77</v>
      </c>
      <c r="AA11" s="28">
        <v>2000000</v>
      </c>
    </row>
    <row r="12" spans="1:27" ht="12.75">
      <c r="A12" s="5" t="s">
        <v>38</v>
      </c>
      <c r="B12" s="3"/>
      <c r="C12" s="19">
        <v>4992911</v>
      </c>
      <c r="D12" s="19"/>
      <c r="E12" s="20">
        <v>5790200</v>
      </c>
      <c r="F12" s="21">
        <v>5790200</v>
      </c>
      <c r="G12" s="21"/>
      <c r="H12" s="21"/>
      <c r="I12" s="21">
        <v>6000</v>
      </c>
      <c r="J12" s="21">
        <v>6000</v>
      </c>
      <c r="K12" s="21">
        <v>7800</v>
      </c>
      <c r="L12" s="21"/>
      <c r="M12" s="21"/>
      <c r="N12" s="21">
        <v>7800</v>
      </c>
      <c r="O12" s="21"/>
      <c r="P12" s="21"/>
      <c r="Q12" s="21"/>
      <c r="R12" s="21"/>
      <c r="S12" s="21"/>
      <c r="T12" s="21"/>
      <c r="U12" s="21"/>
      <c r="V12" s="21"/>
      <c r="W12" s="21">
        <v>13800</v>
      </c>
      <c r="X12" s="21">
        <v>450000</v>
      </c>
      <c r="Y12" s="21">
        <v>-436200</v>
      </c>
      <c r="Z12" s="6">
        <v>-96.93</v>
      </c>
      <c r="AA12" s="28">
        <v>5790200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>
        <v>43000</v>
      </c>
      <c r="F14" s="24">
        <v>43000</v>
      </c>
      <c r="G14" s="24"/>
      <c r="H14" s="24"/>
      <c r="I14" s="24"/>
      <c r="J14" s="24"/>
      <c r="K14" s="24">
        <v>3717</v>
      </c>
      <c r="L14" s="24">
        <v>26043</v>
      </c>
      <c r="M14" s="24"/>
      <c r="N14" s="24">
        <v>29760</v>
      </c>
      <c r="O14" s="24"/>
      <c r="P14" s="24"/>
      <c r="Q14" s="24"/>
      <c r="R14" s="24"/>
      <c r="S14" s="24"/>
      <c r="T14" s="24"/>
      <c r="U14" s="24"/>
      <c r="V14" s="24"/>
      <c r="W14" s="24">
        <v>29760</v>
      </c>
      <c r="X14" s="24">
        <v>43000</v>
      </c>
      <c r="Y14" s="24">
        <v>-13240</v>
      </c>
      <c r="Z14" s="7">
        <v>-30.79</v>
      </c>
      <c r="AA14" s="29">
        <v>43000</v>
      </c>
    </row>
    <row r="15" spans="1:27" ht="12.75">
      <c r="A15" s="2" t="s">
        <v>41</v>
      </c>
      <c r="B15" s="8"/>
      <c r="C15" s="16">
        <f aca="true" t="shared" si="2" ref="C15:Y15">SUM(C16:C18)</f>
        <v>56306</v>
      </c>
      <c r="D15" s="16">
        <f>SUM(D16:D18)</f>
        <v>0</v>
      </c>
      <c r="E15" s="17">
        <f t="shared" si="2"/>
        <v>30000</v>
      </c>
      <c r="F15" s="18">
        <f t="shared" si="2"/>
        <v>30000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30000</v>
      </c>
      <c r="Y15" s="18">
        <f t="shared" si="2"/>
        <v>-30000</v>
      </c>
      <c r="Z15" s="4">
        <f>+IF(X15&lt;&gt;0,+(Y15/X15)*100,0)</f>
        <v>-100</v>
      </c>
      <c r="AA15" s="30">
        <f>SUM(AA16:AA18)</f>
        <v>30000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56306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>
        <v>30000</v>
      </c>
      <c r="F18" s="21">
        <v>30000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30000</v>
      </c>
      <c r="Y18" s="21">
        <v>-30000</v>
      </c>
      <c r="Z18" s="6">
        <v>-100</v>
      </c>
      <c r="AA18" s="28">
        <v>30000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145345182</v>
      </c>
      <c r="D25" s="50">
        <f>+D5+D9+D15+D19+D24</f>
        <v>0</v>
      </c>
      <c r="E25" s="51">
        <f t="shared" si="4"/>
        <v>9303300</v>
      </c>
      <c r="F25" s="52">
        <f t="shared" si="4"/>
        <v>9303300</v>
      </c>
      <c r="G25" s="52">
        <f t="shared" si="4"/>
        <v>29000</v>
      </c>
      <c r="H25" s="52">
        <f t="shared" si="4"/>
        <v>0</v>
      </c>
      <c r="I25" s="52">
        <f t="shared" si="4"/>
        <v>6000</v>
      </c>
      <c r="J25" s="52">
        <f t="shared" si="4"/>
        <v>35000</v>
      </c>
      <c r="K25" s="52">
        <f t="shared" si="4"/>
        <v>89917</v>
      </c>
      <c r="L25" s="52">
        <f t="shared" si="4"/>
        <v>191602</v>
      </c>
      <c r="M25" s="52">
        <f t="shared" si="4"/>
        <v>327030</v>
      </c>
      <c r="N25" s="52">
        <f t="shared" si="4"/>
        <v>608549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643549</v>
      </c>
      <c r="X25" s="52">
        <f t="shared" si="4"/>
        <v>2925000</v>
      </c>
      <c r="Y25" s="52">
        <f t="shared" si="4"/>
        <v>-2281451</v>
      </c>
      <c r="Z25" s="53">
        <f>+IF(X25&lt;&gt;0,+(Y25/X25)*100,0)</f>
        <v>-77.99832478632479</v>
      </c>
      <c r="AA25" s="54">
        <f>+AA5+AA9+AA15+AA19+AA24</f>
        <v>9303300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145345182</v>
      </c>
      <c r="D35" s="19"/>
      <c r="E35" s="20">
        <v>9303300</v>
      </c>
      <c r="F35" s="21">
        <v>9303300</v>
      </c>
      <c r="G35" s="21">
        <v>29000</v>
      </c>
      <c r="H35" s="21"/>
      <c r="I35" s="21">
        <v>6000</v>
      </c>
      <c r="J35" s="21">
        <v>35000</v>
      </c>
      <c r="K35" s="21">
        <v>89917</v>
      </c>
      <c r="L35" s="21">
        <v>191602</v>
      </c>
      <c r="M35" s="21">
        <v>327030</v>
      </c>
      <c r="N35" s="21">
        <v>608549</v>
      </c>
      <c r="O35" s="21"/>
      <c r="P35" s="21"/>
      <c r="Q35" s="21"/>
      <c r="R35" s="21"/>
      <c r="S35" s="21"/>
      <c r="T35" s="21"/>
      <c r="U35" s="21"/>
      <c r="V35" s="21"/>
      <c r="W35" s="21">
        <v>643549</v>
      </c>
      <c r="X35" s="21"/>
      <c r="Y35" s="21">
        <v>643549</v>
      </c>
      <c r="Z35" s="6"/>
      <c r="AA35" s="28">
        <v>9303300</v>
      </c>
    </row>
    <row r="36" spans="1:27" ht="12.75">
      <c r="A36" s="60" t="s">
        <v>64</v>
      </c>
      <c r="B36" s="10"/>
      <c r="C36" s="61">
        <f aca="true" t="shared" si="6" ref="C36:Y36">SUM(C32:C35)</f>
        <v>145345182</v>
      </c>
      <c r="D36" s="61">
        <f>SUM(D32:D35)</f>
        <v>0</v>
      </c>
      <c r="E36" s="62">
        <f t="shared" si="6"/>
        <v>9303300</v>
      </c>
      <c r="F36" s="63">
        <f t="shared" si="6"/>
        <v>9303300</v>
      </c>
      <c r="G36" s="63">
        <f t="shared" si="6"/>
        <v>29000</v>
      </c>
      <c r="H36" s="63">
        <f t="shared" si="6"/>
        <v>0</v>
      </c>
      <c r="I36" s="63">
        <f t="shared" si="6"/>
        <v>6000</v>
      </c>
      <c r="J36" s="63">
        <f t="shared" si="6"/>
        <v>35000</v>
      </c>
      <c r="K36" s="63">
        <f t="shared" si="6"/>
        <v>89917</v>
      </c>
      <c r="L36" s="63">
        <f t="shared" si="6"/>
        <v>191602</v>
      </c>
      <c r="M36" s="63">
        <f t="shared" si="6"/>
        <v>327030</v>
      </c>
      <c r="N36" s="63">
        <f t="shared" si="6"/>
        <v>608549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643549</v>
      </c>
      <c r="X36" s="63">
        <f t="shared" si="6"/>
        <v>0</v>
      </c>
      <c r="Y36" s="63">
        <f t="shared" si="6"/>
        <v>643549</v>
      </c>
      <c r="Z36" s="64">
        <f>+IF(X36&lt;&gt;0,+(Y36/X36)*100,0)</f>
        <v>0</v>
      </c>
      <c r="AA36" s="65">
        <f>SUM(AA32:AA35)</f>
        <v>9303300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10366600</v>
      </c>
      <c r="F19" s="18">
        <f t="shared" si="3"/>
        <v>10366600</v>
      </c>
      <c r="G19" s="18">
        <f t="shared" si="3"/>
        <v>0</v>
      </c>
      <c r="H19" s="18">
        <f t="shared" si="3"/>
        <v>3358323</v>
      </c>
      <c r="I19" s="18">
        <f t="shared" si="3"/>
        <v>0</v>
      </c>
      <c r="J19" s="18">
        <f t="shared" si="3"/>
        <v>3358323</v>
      </c>
      <c r="K19" s="18">
        <f t="shared" si="3"/>
        <v>741240</v>
      </c>
      <c r="L19" s="18">
        <f t="shared" si="3"/>
        <v>953876</v>
      </c>
      <c r="M19" s="18">
        <f t="shared" si="3"/>
        <v>310636</v>
      </c>
      <c r="N19" s="18">
        <f t="shared" si="3"/>
        <v>2005752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5364075</v>
      </c>
      <c r="X19" s="18">
        <f t="shared" si="3"/>
        <v>10366600</v>
      </c>
      <c r="Y19" s="18">
        <f t="shared" si="3"/>
        <v>-5002525</v>
      </c>
      <c r="Z19" s="4">
        <f>+IF(X19&lt;&gt;0,+(Y19/X19)*100,0)</f>
        <v>-48.256178496324736</v>
      </c>
      <c r="AA19" s="30">
        <f>SUM(AA20:AA23)</f>
        <v>10366600</v>
      </c>
    </row>
    <row r="20" spans="1:27" ht="12.75">
      <c r="A20" s="5" t="s">
        <v>46</v>
      </c>
      <c r="B20" s="3"/>
      <c r="C20" s="19"/>
      <c r="D20" s="19"/>
      <c r="E20" s="20">
        <v>2000000</v>
      </c>
      <c r="F20" s="21">
        <v>2000000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2000000</v>
      </c>
      <c r="Y20" s="21">
        <v>-2000000</v>
      </c>
      <c r="Z20" s="6">
        <v>-100</v>
      </c>
      <c r="AA20" s="28">
        <v>2000000</v>
      </c>
    </row>
    <row r="21" spans="1:27" ht="12.75">
      <c r="A21" s="5" t="s">
        <v>47</v>
      </c>
      <c r="B21" s="3"/>
      <c r="C21" s="19"/>
      <c r="D21" s="19"/>
      <c r="E21" s="20">
        <v>8366600</v>
      </c>
      <c r="F21" s="21">
        <v>8366600</v>
      </c>
      <c r="G21" s="21"/>
      <c r="H21" s="21">
        <v>3358323</v>
      </c>
      <c r="I21" s="21"/>
      <c r="J21" s="21">
        <v>3358323</v>
      </c>
      <c r="K21" s="21">
        <v>741240</v>
      </c>
      <c r="L21" s="21">
        <v>953876</v>
      </c>
      <c r="M21" s="21">
        <v>310636</v>
      </c>
      <c r="N21" s="21">
        <v>2005752</v>
      </c>
      <c r="O21" s="21"/>
      <c r="P21" s="21"/>
      <c r="Q21" s="21"/>
      <c r="R21" s="21"/>
      <c r="S21" s="21"/>
      <c r="T21" s="21"/>
      <c r="U21" s="21"/>
      <c r="V21" s="21"/>
      <c r="W21" s="21">
        <v>5364075</v>
      </c>
      <c r="X21" s="21">
        <v>8366600</v>
      </c>
      <c r="Y21" s="21">
        <v>-3002525</v>
      </c>
      <c r="Z21" s="6">
        <v>-35.89</v>
      </c>
      <c r="AA21" s="28">
        <v>8366600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10366600</v>
      </c>
      <c r="F25" s="52">
        <f t="shared" si="4"/>
        <v>10366600</v>
      </c>
      <c r="G25" s="52">
        <f t="shared" si="4"/>
        <v>0</v>
      </c>
      <c r="H25" s="52">
        <f t="shared" si="4"/>
        <v>3358323</v>
      </c>
      <c r="I25" s="52">
        <f t="shared" si="4"/>
        <v>0</v>
      </c>
      <c r="J25" s="52">
        <f t="shared" si="4"/>
        <v>3358323</v>
      </c>
      <c r="K25" s="52">
        <f t="shared" si="4"/>
        <v>741240</v>
      </c>
      <c r="L25" s="52">
        <f t="shared" si="4"/>
        <v>953876</v>
      </c>
      <c r="M25" s="52">
        <f t="shared" si="4"/>
        <v>310636</v>
      </c>
      <c r="N25" s="52">
        <f t="shared" si="4"/>
        <v>2005752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5364075</v>
      </c>
      <c r="X25" s="52">
        <f t="shared" si="4"/>
        <v>10366600</v>
      </c>
      <c r="Y25" s="52">
        <f t="shared" si="4"/>
        <v>-5002525</v>
      </c>
      <c r="Z25" s="53">
        <f>+IF(X25&lt;&gt;0,+(Y25/X25)*100,0)</f>
        <v>-48.256178496324736</v>
      </c>
      <c r="AA25" s="54">
        <f>+AA5+AA9+AA15+AA19+AA24</f>
        <v>10366600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8258600</v>
      </c>
      <c r="F28" s="21">
        <v>8258600</v>
      </c>
      <c r="G28" s="21"/>
      <c r="H28" s="21"/>
      <c r="I28" s="21"/>
      <c r="J28" s="21"/>
      <c r="K28" s="21">
        <v>741240</v>
      </c>
      <c r="L28" s="21">
        <v>953876</v>
      </c>
      <c r="M28" s="21">
        <v>310636</v>
      </c>
      <c r="N28" s="21">
        <v>2005752</v>
      </c>
      <c r="O28" s="21"/>
      <c r="P28" s="21"/>
      <c r="Q28" s="21"/>
      <c r="R28" s="21"/>
      <c r="S28" s="21"/>
      <c r="T28" s="21"/>
      <c r="U28" s="21"/>
      <c r="V28" s="21"/>
      <c r="W28" s="21">
        <v>2005752</v>
      </c>
      <c r="X28" s="21">
        <v>8258600</v>
      </c>
      <c r="Y28" s="21">
        <v>-6252848</v>
      </c>
      <c r="Z28" s="6">
        <v>-75.71</v>
      </c>
      <c r="AA28" s="19">
        <v>8258600</v>
      </c>
    </row>
    <row r="29" spans="1:27" ht="12.75">
      <c r="A29" s="56" t="s">
        <v>55</v>
      </c>
      <c r="B29" s="3"/>
      <c r="C29" s="19"/>
      <c r="D29" s="19"/>
      <c r="E29" s="20">
        <v>2108000</v>
      </c>
      <c r="F29" s="21">
        <v>2108000</v>
      </c>
      <c r="G29" s="21"/>
      <c r="H29" s="21">
        <v>3358323</v>
      </c>
      <c r="I29" s="21"/>
      <c r="J29" s="21">
        <v>3358323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3358323</v>
      </c>
      <c r="X29" s="21">
        <v>2108000</v>
      </c>
      <c r="Y29" s="21">
        <v>1250323</v>
      </c>
      <c r="Z29" s="6">
        <v>59.31</v>
      </c>
      <c r="AA29" s="28">
        <v>2108000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10366600</v>
      </c>
      <c r="F32" s="27">
        <f t="shared" si="5"/>
        <v>10366600</v>
      </c>
      <c r="G32" s="27">
        <f t="shared" si="5"/>
        <v>0</v>
      </c>
      <c r="H32" s="27">
        <f t="shared" si="5"/>
        <v>3358323</v>
      </c>
      <c r="I32" s="27">
        <f t="shared" si="5"/>
        <v>0</v>
      </c>
      <c r="J32" s="27">
        <f t="shared" si="5"/>
        <v>3358323</v>
      </c>
      <c r="K32" s="27">
        <f t="shared" si="5"/>
        <v>741240</v>
      </c>
      <c r="L32" s="27">
        <f t="shared" si="5"/>
        <v>953876</v>
      </c>
      <c r="M32" s="27">
        <f t="shared" si="5"/>
        <v>310636</v>
      </c>
      <c r="N32" s="27">
        <f t="shared" si="5"/>
        <v>2005752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5364075</v>
      </c>
      <c r="X32" s="27">
        <f t="shared" si="5"/>
        <v>10366600</v>
      </c>
      <c r="Y32" s="27">
        <f t="shared" si="5"/>
        <v>-5002525</v>
      </c>
      <c r="Z32" s="13">
        <f>+IF(X32&lt;&gt;0,+(Y32/X32)*100,0)</f>
        <v>-48.256178496324736</v>
      </c>
      <c r="AA32" s="31">
        <f>SUM(AA28:AA31)</f>
        <v>10366600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10366600</v>
      </c>
      <c r="F36" s="63">
        <f t="shared" si="6"/>
        <v>10366600</v>
      </c>
      <c r="G36" s="63">
        <f t="shared" si="6"/>
        <v>0</v>
      </c>
      <c r="H36" s="63">
        <f t="shared" si="6"/>
        <v>3358323</v>
      </c>
      <c r="I36" s="63">
        <f t="shared" si="6"/>
        <v>0</v>
      </c>
      <c r="J36" s="63">
        <f t="shared" si="6"/>
        <v>3358323</v>
      </c>
      <c r="K36" s="63">
        <f t="shared" si="6"/>
        <v>741240</v>
      </c>
      <c r="L36" s="63">
        <f t="shared" si="6"/>
        <v>953876</v>
      </c>
      <c r="M36" s="63">
        <f t="shared" si="6"/>
        <v>310636</v>
      </c>
      <c r="N36" s="63">
        <f t="shared" si="6"/>
        <v>2005752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5364075</v>
      </c>
      <c r="X36" s="63">
        <f t="shared" si="6"/>
        <v>10366600</v>
      </c>
      <c r="Y36" s="63">
        <f t="shared" si="6"/>
        <v>-5002525</v>
      </c>
      <c r="Z36" s="64">
        <f>+IF(X36&lt;&gt;0,+(Y36/X36)*100,0)</f>
        <v>-48.256178496324736</v>
      </c>
      <c r="AA36" s="65">
        <f>SUM(AA32:AA35)</f>
        <v>10366600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13400635</v>
      </c>
      <c r="D5" s="16">
        <f>SUM(D6:D8)</f>
        <v>0</v>
      </c>
      <c r="E5" s="17">
        <f t="shared" si="0"/>
        <v>20000</v>
      </c>
      <c r="F5" s="18">
        <f t="shared" si="0"/>
        <v>3020000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20000</v>
      </c>
      <c r="Y5" s="18">
        <f t="shared" si="0"/>
        <v>-20000</v>
      </c>
      <c r="Z5" s="4">
        <f>+IF(X5&lt;&gt;0,+(Y5/X5)*100,0)</f>
        <v>-100</v>
      </c>
      <c r="AA5" s="16">
        <f>SUM(AA6:AA8)</f>
        <v>3020000</v>
      </c>
    </row>
    <row r="6" spans="1:27" ht="12.75">
      <c r="A6" s="5" t="s">
        <v>32</v>
      </c>
      <c r="B6" s="3"/>
      <c r="C6" s="19">
        <v>13400635</v>
      </c>
      <c r="D6" s="19"/>
      <c r="E6" s="20">
        <v>20000</v>
      </c>
      <c r="F6" s="21">
        <v>61000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20000</v>
      </c>
      <c r="Y6" s="21">
        <v>-20000</v>
      </c>
      <c r="Z6" s="6">
        <v>-100</v>
      </c>
      <c r="AA6" s="28">
        <v>61000</v>
      </c>
    </row>
    <row r="7" spans="1:27" ht="12.75">
      <c r="A7" s="5" t="s">
        <v>33</v>
      </c>
      <c r="B7" s="3"/>
      <c r="C7" s="22"/>
      <c r="D7" s="22"/>
      <c r="E7" s="23"/>
      <c r="F7" s="24">
        <v>2959000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2959000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500000</v>
      </c>
      <c r="F9" s="18">
        <f t="shared" si="1"/>
        <v>710000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500000</v>
      </c>
      <c r="Y9" s="18">
        <f t="shared" si="1"/>
        <v>-500000</v>
      </c>
      <c r="Z9" s="4">
        <f>+IF(X9&lt;&gt;0,+(Y9/X9)*100,0)</f>
        <v>-100</v>
      </c>
      <c r="AA9" s="30">
        <f>SUM(AA10:AA14)</f>
        <v>710000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500000</v>
      </c>
      <c r="F11" s="21">
        <v>710000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500000</v>
      </c>
      <c r="Y11" s="21">
        <v>-500000</v>
      </c>
      <c r="Z11" s="6">
        <v>-100</v>
      </c>
      <c r="AA11" s="28">
        <v>710000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4366427</v>
      </c>
      <c r="F15" s="18">
        <f t="shared" si="2"/>
        <v>5061427</v>
      </c>
      <c r="G15" s="18">
        <f t="shared" si="2"/>
        <v>0</v>
      </c>
      <c r="H15" s="18">
        <f t="shared" si="2"/>
        <v>0</v>
      </c>
      <c r="I15" s="18">
        <f t="shared" si="2"/>
        <v>10100</v>
      </c>
      <c r="J15" s="18">
        <f t="shared" si="2"/>
        <v>10100</v>
      </c>
      <c r="K15" s="18">
        <f t="shared" si="2"/>
        <v>746870</v>
      </c>
      <c r="L15" s="18">
        <f t="shared" si="2"/>
        <v>2129968</v>
      </c>
      <c r="M15" s="18">
        <f t="shared" si="2"/>
        <v>462992</v>
      </c>
      <c r="N15" s="18">
        <f t="shared" si="2"/>
        <v>3339830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3349930</v>
      </c>
      <c r="X15" s="18">
        <f t="shared" si="2"/>
        <v>2183214</v>
      </c>
      <c r="Y15" s="18">
        <f t="shared" si="2"/>
        <v>1166716</v>
      </c>
      <c r="Z15" s="4">
        <f>+IF(X15&lt;&gt;0,+(Y15/X15)*100,0)</f>
        <v>53.44029490466807</v>
      </c>
      <c r="AA15" s="30">
        <f>SUM(AA16:AA18)</f>
        <v>5061427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4366427</v>
      </c>
      <c r="F17" s="21">
        <v>5061427</v>
      </c>
      <c r="G17" s="21"/>
      <c r="H17" s="21"/>
      <c r="I17" s="21">
        <v>10100</v>
      </c>
      <c r="J17" s="21">
        <v>10100</v>
      </c>
      <c r="K17" s="21">
        <v>746870</v>
      </c>
      <c r="L17" s="21">
        <v>2129968</v>
      </c>
      <c r="M17" s="21">
        <v>462992</v>
      </c>
      <c r="N17" s="21">
        <v>3339830</v>
      </c>
      <c r="O17" s="21"/>
      <c r="P17" s="21"/>
      <c r="Q17" s="21"/>
      <c r="R17" s="21"/>
      <c r="S17" s="21"/>
      <c r="T17" s="21"/>
      <c r="U17" s="21"/>
      <c r="V17" s="21"/>
      <c r="W17" s="21">
        <v>3349930</v>
      </c>
      <c r="X17" s="21">
        <v>2183214</v>
      </c>
      <c r="Y17" s="21">
        <v>1166716</v>
      </c>
      <c r="Z17" s="6">
        <v>53.44</v>
      </c>
      <c r="AA17" s="28">
        <v>5061427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10813323</v>
      </c>
      <c r="F19" s="18">
        <f t="shared" si="3"/>
        <v>10851331</v>
      </c>
      <c r="G19" s="18">
        <f t="shared" si="3"/>
        <v>563345</v>
      </c>
      <c r="H19" s="18">
        <f t="shared" si="3"/>
        <v>0</v>
      </c>
      <c r="I19" s="18">
        <f t="shared" si="3"/>
        <v>0</v>
      </c>
      <c r="J19" s="18">
        <f t="shared" si="3"/>
        <v>563345</v>
      </c>
      <c r="K19" s="18">
        <f t="shared" si="3"/>
        <v>0</v>
      </c>
      <c r="L19" s="18">
        <f t="shared" si="3"/>
        <v>-1805320</v>
      </c>
      <c r="M19" s="18">
        <f t="shared" si="3"/>
        <v>269049</v>
      </c>
      <c r="N19" s="18">
        <f t="shared" si="3"/>
        <v>-1536271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-972926</v>
      </c>
      <c r="X19" s="18">
        <f t="shared" si="3"/>
        <v>5406660</v>
      </c>
      <c r="Y19" s="18">
        <f t="shared" si="3"/>
        <v>-6379586</v>
      </c>
      <c r="Z19" s="4">
        <f>+IF(X19&lt;&gt;0,+(Y19/X19)*100,0)</f>
        <v>-117.99495437109047</v>
      </c>
      <c r="AA19" s="30">
        <f>SUM(AA20:AA23)</f>
        <v>10851331</v>
      </c>
    </row>
    <row r="20" spans="1:27" ht="12.75">
      <c r="A20" s="5" t="s">
        <v>46</v>
      </c>
      <c r="B20" s="3"/>
      <c r="C20" s="19"/>
      <c r="D20" s="19"/>
      <c r="E20" s="20">
        <v>2250000</v>
      </c>
      <c r="F20" s="21">
        <v>2700000</v>
      </c>
      <c r="G20" s="21">
        <v>563345</v>
      </c>
      <c r="H20" s="21"/>
      <c r="I20" s="21"/>
      <c r="J20" s="21">
        <v>563345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563345</v>
      </c>
      <c r="X20" s="21">
        <v>1125000</v>
      </c>
      <c r="Y20" s="21">
        <v>-561655</v>
      </c>
      <c r="Z20" s="6">
        <v>-49.92</v>
      </c>
      <c r="AA20" s="28">
        <v>2700000</v>
      </c>
    </row>
    <row r="21" spans="1:27" ht="12.75">
      <c r="A21" s="5" t="s">
        <v>47</v>
      </c>
      <c r="B21" s="3"/>
      <c r="C21" s="19"/>
      <c r="D21" s="19"/>
      <c r="E21" s="20">
        <v>4975285</v>
      </c>
      <c r="F21" s="21">
        <v>4669293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2487642</v>
      </c>
      <c r="Y21" s="21">
        <v>-2487642</v>
      </c>
      <c r="Z21" s="6">
        <v>-100</v>
      </c>
      <c r="AA21" s="28">
        <v>4669293</v>
      </c>
    </row>
    <row r="22" spans="1:27" ht="12.75">
      <c r="A22" s="5" t="s">
        <v>48</v>
      </c>
      <c r="B22" s="3"/>
      <c r="C22" s="22"/>
      <c r="D22" s="22"/>
      <c r="E22" s="23">
        <v>900000</v>
      </c>
      <c r="F22" s="24">
        <v>3000000</v>
      </c>
      <c r="G22" s="24"/>
      <c r="H22" s="24"/>
      <c r="I22" s="24"/>
      <c r="J22" s="24"/>
      <c r="K22" s="24"/>
      <c r="L22" s="24">
        <v>-1805320</v>
      </c>
      <c r="M22" s="24">
        <v>269049</v>
      </c>
      <c r="N22" s="24">
        <v>-1536271</v>
      </c>
      <c r="O22" s="24"/>
      <c r="P22" s="24"/>
      <c r="Q22" s="24"/>
      <c r="R22" s="24"/>
      <c r="S22" s="24"/>
      <c r="T22" s="24"/>
      <c r="U22" s="24"/>
      <c r="V22" s="24"/>
      <c r="W22" s="24">
        <v>-1536271</v>
      </c>
      <c r="X22" s="24">
        <v>450000</v>
      </c>
      <c r="Y22" s="24">
        <v>-1986271</v>
      </c>
      <c r="Z22" s="7">
        <v>-441.39</v>
      </c>
      <c r="AA22" s="29">
        <v>3000000</v>
      </c>
    </row>
    <row r="23" spans="1:27" ht="12.75">
      <c r="A23" s="5" t="s">
        <v>49</v>
      </c>
      <c r="B23" s="3"/>
      <c r="C23" s="19"/>
      <c r="D23" s="19"/>
      <c r="E23" s="20">
        <v>2688038</v>
      </c>
      <c r="F23" s="21">
        <v>482038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1344018</v>
      </c>
      <c r="Y23" s="21">
        <v>-1344018</v>
      </c>
      <c r="Z23" s="6">
        <v>-100</v>
      </c>
      <c r="AA23" s="28">
        <v>482038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13400635</v>
      </c>
      <c r="D25" s="50">
        <f>+D5+D9+D15+D19+D24</f>
        <v>0</v>
      </c>
      <c r="E25" s="51">
        <f t="shared" si="4"/>
        <v>15699750</v>
      </c>
      <c r="F25" s="52">
        <f t="shared" si="4"/>
        <v>19642758</v>
      </c>
      <c r="G25" s="52">
        <f t="shared" si="4"/>
        <v>563345</v>
      </c>
      <c r="H25" s="52">
        <f t="shared" si="4"/>
        <v>0</v>
      </c>
      <c r="I25" s="52">
        <f t="shared" si="4"/>
        <v>10100</v>
      </c>
      <c r="J25" s="52">
        <f t="shared" si="4"/>
        <v>573445</v>
      </c>
      <c r="K25" s="52">
        <f t="shared" si="4"/>
        <v>746870</v>
      </c>
      <c r="L25" s="52">
        <f t="shared" si="4"/>
        <v>324648</v>
      </c>
      <c r="M25" s="52">
        <f t="shared" si="4"/>
        <v>732041</v>
      </c>
      <c r="N25" s="52">
        <f t="shared" si="4"/>
        <v>1803559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2377004</v>
      </c>
      <c r="X25" s="52">
        <f t="shared" si="4"/>
        <v>8109874</v>
      </c>
      <c r="Y25" s="52">
        <f t="shared" si="4"/>
        <v>-5732870</v>
      </c>
      <c r="Z25" s="53">
        <f>+IF(X25&lt;&gt;0,+(Y25/X25)*100,0)</f>
        <v>-70.69000085574696</v>
      </c>
      <c r="AA25" s="54">
        <f>+AA5+AA9+AA15+AA19+AA24</f>
        <v>19642758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10123767</v>
      </c>
      <c r="D28" s="19"/>
      <c r="E28" s="20">
        <v>12399750</v>
      </c>
      <c r="F28" s="21">
        <v>14487758</v>
      </c>
      <c r="G28" s="21">
        <v>563345</v>
      </c>
      <c r="H28" s="21"/>
      <c r="I28" s="21">
        <v>10100</v>
      </c>
      <c r="J28" s="21">
        <v>573445</v>
      </c>
      <c r="K28" s="21">
        <v>746870</v>
      </c>
      <c r="L28" s="21">
        <v>324648</v>
      </c>
      <c r="M28" s="21">
        <v>732041</v>
      </c>
      <c r="N28" s="21">
        <v>1803559</v>
      </c>
      <c r="O28" s="21"/>
      <c r="P28" s="21"/>
      <c r="Q28" s="21"/>
      <c r="R28" s="21"/>
      <c r="S28" s="21"/>
      <c r="T28" s="21"/>
      <c r="U28" s="21"/>
      <c r="V28" s="21"/>
      <c r="W28" s="21">
        <v>2377004</v>
      </c>
      <c r="X28" s="21">
        <v>6199878</v>
      </c>
      <c r="Y28" s="21">
        <v>-3822874</v>
      </c>
      <c r="Z28" s="6">
        <v>-61.66</v>
      </c>
      <c r="AA28" s="19">
        <v>14487758</v>
      </c>
    </row>
    <row r="29" spans="1:27" ht="12.75">
      <c r="A29" s="56" t="s">
        <v>55</v>
      </c>
      <c r="B29" s="3"/>
      <c r="C29" s="19">
        <v>602018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10725785</v>
      </c>
      <c r="D32" s="25">
        <f>SUM(D28:D31)</f>
        <v>0</v>
      </c>
      <c r="E32" s="26">
        <f t="shared" si="5"/>
        <v>12399750</v>
      </c>
      <c r="F32" s="27">
        <f t="shared" si="5"/>
        <v>14487758</v>
      </c>
      <c r="G32" s="27">
        <f t="shared" si="5"/>
        <v>563345</v>
      </c>
      <c r="H32" s="27">
        <f t="shared" si="5"/>
        <v>0</v>
      </c>
      <c r="I32" s="27">
        <f t="shared" si="5"/>
        <v>10100</v>
      </c>
      <c r="J32" s="27">
        <f t="shared" si="5"/>
        <v>573445</v>
      </c>
      <c r="K32" s="27">
        <f t="shared" si="5"/>
        <v>746870</v>
      </c>
      <c r="L32" s="27">
        <f t="shared" si="5"/>
        <v>324648</v>
      </c>
      <c r="M32" s="27">
        <f t="shared" si="5"/>
        <v>732041</v>
      </c>
      <c r="N32" s="27">
        <f t="shared" si="5"/>
        <v>1803559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2377004</v>
      </c>
      <c r="X32" s="27">
        <f t="shared" si="5"/>
        <v>6199878</v>
      </c>
      <c r="Y32" s="27">
        <f t="shared" si="5"/>
        <v>-3822874</v>
      </c>
      <c r="Z32" s="13">
        <f>+IF(X32&lt;&gt;0,+(Y32/X32)*100,0)</f>
        <v>-61.660471383469165</v>
      </c>
      <c r="AA32" s="31">
        <f>SUM(AA28:AA31)</f>
        <v>14487758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>
        <v>210000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210000</v>
      </c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2674851</v>
      </c>
      <c r="D35" s="19"/>
      <c r="E35" s="20">
        <v>3300000</v>
      </c>
      <c r="F35" s="21">
        <v>4945000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1650000</v>
      </c>
      <c r="Y35" s="21">
        <v>-1650000</v>
      </c>
      <c r="Z35" s="6">
        <v>-100</v>
      </c>
      <c r="AA35" s="28">
        <v>4945000</v>
      </c>
    </row>
    <row r="36" spans="1:27" ht="12.75">
      <c r="A36" s="60" t="s">
        <v>64</v>
      </c>
      <c r="B36" s="10"/>
      <c r="C36" s="61">
        <f aca="true" t="shared" si="6" ref="C36:Y36">SUM(C32:C35)</f>
        <v>13400636</v>
      </c>
      <c r="D36" s="61">
        <f>SUM(D32:D35)</f>
        <v>0</v>
      </c>
      <c r="E36" s="62">
        <f t="shared" si="6"/>
        <v>15699750</v>
      </c>
      <c r="F36" s="63">
        <f t="shared" si="6"/>
        <v>19642758</v>
      </c>
      <c r="G36" s="63">
        <f t="shared" si="6"/>
        <v>563345</v>
      </c>
      <c r="H36" s="63">
        <f t="shared" si="6"/>
        <v>0</v>
      </c>
      <c r="I36" s="63">
        <f t="shared" si="6"/>
        <v>10100</v>
      </c>
      <c r="J36" s="63">
        <f t="shared" si="6"/>
        <v>573445</v>
      </c>
      <c r="K36" s="63">
        <f t="shared" si="6"/>
        <v>746870</v>
      </c>
      <c r="L36" s="63">
        <f t="shared" si="6"/>
        <v>324648</v>
      </c>
      <c r="M36" s="63">
        <f t="shared" si="6"/>
        <v>732041</v>
      </c>
      <c r="N36" s="63">
        <f t="shared" si="6"/>
        <v>1803559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2377004</v>
      </c>
      <c r="X36" s="63">
        <f t="shared" si="6"/>
        <v>7849878</v>
      </c>
      <c r="Y36" s="63">
        <f t="shared" si="6"/>
        <v>-5472874</v>
      </c>
      <c r="Z36" s="64">
        <f>+IF(X36&lt;&gt;0,+(Y36/X36)*100,0)</f>
        <v>-69.71922366181997</v>
      </c>
      <c r="AA36" s="65">
        <f>SUM(AA32:AA35)</f>
        <v>19642758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2098137</v>
      </c>
      <c r="D5" s="16">
        <f>SUM(D6:D8)</f>
        <v>0</v>
      </c>
      <c r="E5" s="17">
        <f t="shared" si="0"/>
        <v>1600000</v>
      </c>
      <c r="F5" s="18">
        <f t="shared" si="0"/>
        <v>2051019</v>
      </c>
      <c r="G5" s="18">
        <f t="shared" si="0"/>
        <v>0</v>
      </c>
      <c r="H5" s="18">
        <f t="shared" si="0"/>
        <v>39307</v>
      </c>
      <c r="I5" s="18">
        <f t="shared" si="0"/>
        <v>130831</v>
      </c>
      <c r="J5" s="18">
        <f t="shared" si="0"/>
        <v>170138</v>
      </c>
      <c r="K5" s="18">
        <f t="shared" si="0"/>
        <v>107335</v>
      </c>
      <c r="L5" s="18">
        <f t="shared" si="0"/>
        <v>237688</v>
      </c>
      <c r="M5" s="18">
        <f t="shared" si="0"/>
        <v>295958</v>
      </c>
      <c r="N5" s="18">
        <f t="shared" si="0"/>
        <v>640981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811119</v>
      </c>
      <c r="X5" s="18">
        <f t="shared" si="0"/>
        <v>1274998</v>
      </c>
      <c r="Y5" s="18">
        <f t="shared" si="0"/>
        <v>-463879</v>
      </c>
      <c r="Z5" s="4">
        <f>+IF(X5&lt;&gt;0,+(Y5/X5)*100,0)</f>
        <v>-36.382723737605865</v>
      </c>
      <c r="AA5" s="16">
        <f>SUM(AA6:AA8)</f>
        <v>2051019</v>
      </c>
    </row>
    <row r="6" spans="1:27" ht="12.75">
      <c r="A6" s="5" t="s">
        <v>32</v>
      </c>
      <c r="B6" s="3"/>
      <c r="C6" s="19">
        <v>667368</v>
      </c>
      <c r="D6" s="19"/>
      <c r="E6" s="20">
        <v>900000</v>
      </c>
      <c r="F6" s="21">
        <v>1230740</v>
      </c>
      <c r="G6" s="21"/>
      <c r="H6" s="21">
        <v>39307</v>
      </c>
      <c r="I6" s="21">
        <v>36337</v>
      </c>
      <c r="J6" s="21">
        <v>75644</v>
      </c>
      <c r="K6" s="21">
        <v>56626</v>
      </c>
      <c r="L6" s="21">
        <v>237688</v>
      </c>
      <c r="M6" s="21">
        <v>270556</v>
      </c>
      <c r="N6" s="21">
        <v>564870</v>
      </c>
      <c r="O6" s="21"/>
      <c r="P6" s="21"/>
      <c r="Q6" s="21"/>
      <c r="R6" s="21"/>
      <c r="S6" s="21"/>
      <c r="T6" s="21"/>
      <c r="U6" s="21"/>
      <c r="V6" s="21"/>
      <c r="W6" s="21">
        <v>640514</v>
      </c>
      <c r="X6" s="21">
        <v>825000</v>
      </c>
      <c r="Y6" s="21">
        <v>-184486</v>
      </c>
      <c r="Z6" s="6">
        <v>-22.36</v>
      </c>
      <c r="AA6" s="28">
        <v>1230740</v>
      </c>
    </row>
    <row r="7" spans="1:27" ht="12.75">
      <c r="A7" s="5" t="s">
        <v>33</v>
      </c>
      <c r="B7" s="3"/>
      <c r="C7" s="22">
        <v>64943</v>
      </c>
      <c r="D7" s="22"/>
      <c r="E7" s="23">
        <v>700000</v>
      </c>
      <c r="F7" s="24">
        <v>75000</v>
      </c>
      <c r="G7" s="24"/>
      <c r="H7" s="24"/>
      <c r="I7" s="24">
        <v>94494</v>
      </c>
      <c r="J7" s="24">
        <v>94494</v>
      </c>
      <c r="K7" s="24">
        <v>50709</v>
      </c>
      <c r="L7" s="24"/>
      <c r="M7" s="24">
        <v>25402</v>
      </c>
      <c r="N7" s="24">
        <v>76111</v>
      </c>
      <c r="O7" s="24"/>
      <c r="P7" s="24"/>
      <c r="Q7" s="24"/>
      <c r="R7" s="24"/>
      <c r="S7" s="24"/>
      <c r="T7" s="24"/>
      <c r="U7" s="24"/>
      <c r="V7" s="24"/>
      <c r="W7" s="24">
        <v>170605</v>
      </c>
      <c r="X7" s="24">
        <v>449998</v>
      </c>
      <c r="Y7" s="24">
        <v>-279393</v>
      </c>
      <c r="Z7" s="7">
        <v>-62.09</v>
      </c>
      <c r="AA7" s="29">
        <v>75000</v>
      </c>
    </row>
    <row r="8" spans="1:27" ht="12.75">
      <c r="A8" s="5" t="s">
        <v>34</v>
      </c>
      <c r="B8" s="3"/>
      <c r="C8" s="19">
        <v>1365826</v>
      </c>
      <c r="D8" s="19"/>
      <c r="E8" s="20"/>
      <c r="F8" s="21">
        <v>745279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745279</v>
      </c>
    </row>
    <row r="9" spans="1:27" ht="12.75">
      <c r="A9" s="2" t="s">
        <v>35</v>
      </c>
      <c r="B9" s="3"/>
      <c r="C9" s="16">
        <f aca="true" t="shared" si="1" ref="C9:Y9">SUM(C10:C14)</f>
        <v>2743054</v>
      </c>
      <c r="D9" s="16">
        <f>SUM(D10:D14)</f>
        <v>0</v>
      </c>
      <c r="E9" s="17">
        <f t="shared" si="1"/>
        <v>2224947</v>
      </c>
      <c r="F9" s="18">
        <f t="shared" si="1"/>
        <v>2868747</v>
      </c>
      <c r="G9" s="18">
        <f t="shared" si="1"/>
        <v>0</v>
      </c>
      <c r="H9" s="18">
        <f t="shared" si="1"/>
        <v>0</v>
      </c>
      <c r="I9" s="18">
        <f t="shared" si="1"/>
        <v>12650</v>
      </c>
      <c r="J9" s="18">
        <f t="shared" si="1"/>
        <v>12650</v>
      </c>
      <c r="K9" s="18">
        <f t="shared" si="1"/>
        <v>70109</v>
      </c>
      <c r="L9" s="18">
        <f t="shared" si="1"/>
        <v>77884</v>
      </c>
      <c r="M9" s="18">
        <f t="shared" si="1"/>
        <v>141536</v>
      </c>
      <c r="N9" s="18">
        <f t="shared" si="1"/>
        <v>289529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302179</v>
      </c>
      <c r="X9" s="18">
        <f t="shared" si="1"/>
        <v>1969949</v>
      </c>
      <c r="Y9" s="18">
        <f t="shared" si="1"/>
        <v>-1667770</v>
      </c>
      <c r="Z9" s="4">
        <f>+IF(X9&lt;&gt;0,+(Y9/X9)*100,0)</f>
        <v>-84.66056735478938</v>
      </c>
      <c r="AA9" s="30">
        <f>SUM(AA10:AA14)</f>
        <v>2868747</v>
      </c>
    </row>
    <row r="10" spans="1:27" ht="12.75">
      <c r="A10" s="5" t="s">
        <v>36</v>
      </c>
      <c r="B10" s="3"/>
      <c r="C10" s="19">
        <v>346046</v>
      </c>
      <c r="D10" s="19"/>
      <c r="E10" s="20">
        <v>930000</v>
      </c>
      <c r="F10" s="21">
        <v>1543800</v>
      </c>
      <c r="G10" s="21"/>
      <c r="H10" s="21"/>
      <c r="I10" s="21"/>
      <c r="J10" s="21"/>
      <c r="K10" s="21">
        <v>29865</v>
      </c>
      <c r="L10" s="21">
        <v>9596</v>
      </c>
      <c r="M10" s="21">
        <v>122722</v>
      </c>
      <c r="N10" s="21">
        <v>162183</v>
      </c>
      <c r="O10" s="21"/>
      <c r="P10" s="21"/>
      <c r="Q10" s="21"/>
      <c r="R10" s="21"/>
      <c r="S10" s="21"/>
      <c r="T10" s="21"/>
      <c r="U10" s="21"/>
      <c r="V10" s="21"/>
      <c r="W10" s="21">
        <v>162183</v>
      </c>
      <c r="X10" s="21">
        <v>790000</v>
      </c>
      <c r="Y10" s="21">
        <v>-627817</v>
      </c>
      <c r="Z10" s="6">
        <v>-79.47</v>
      </c>
      <c r="AA10" s="28">
        <v>1543800</v>
      </c>
    </row>
    <row r="11" spans="1:27" ht="12.75">
      <c r="A11" s="5" t="s">
        <v>37</v>
      </c>
      <c r="B11" s="3"/>
      <c r="C11" s="19">
        <v>2397008</v>
      </c>
      <c r="D11" s="19"/>
      <c r="E11" s="20">
        <v>1294947</v>
      </c>
      <c r="F11" s="21">
        <v>1324947</v>
      </c>
      <c r="G11" s="21"/>
      <c r="H11" s="21"/>
      <c r="I11" s="21">
        <v>12650</v>
      </c>
      <c r="J11" s="21">
        <v>12650</v>
      </c>
      <c r="K11" s="21">
        <v>40244</v>
      </c>
      <c r="L11" s="21">
        <v>68288</v>
      </c>
      <c r="M11" s="21">
        <v>18814</v>
      </c>
      <c r="N11" s="21">
        <v>127346</v>
      </c>
      <c r="O11" s="21"/>
      <c r="P11" s="21"/>
      <c r="Q11" s="21"/>
      <c r="R11" s="21"/>
      <c r="S11" s="21"/>
      <c r="T11" s="21"/>
      <c r="U11" s="21"/>
      <c r="V11" s="21"/>
      <c r="W11" s="21">
        <v>139996</v>
      </c>
      <c r="X11" s="21">
        <v>1179949</v>
      </c>
      <c r="Y11" s="21">
        <v>-1039953</v>
      </c>
      <c r="Z11" s="6">
        <v>-88.14</v>
      </c>
      <c r="AA11" s="28">
        <v>1324947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17337352</v>
      </c>
      <c r="D15" s="16">
        <f>SUM(D16:D18)</f>
        <v>0</v>
      </c>
      <c r="E15" s="17">
        <f t="shared" si="2"/>
        <v>22635573</v>
      </c>
      <c r="F15" s="18">
        <f t="shared" si="2"/>
        <v>21968356</v>
      </c>
      <c r="G15" s="18">
        <f t="shared" si="2"/>
        <v>0</v>
      </c>
      <c r="H15" s="18">
        <f t="shared" si="2"/>
        <v>2302126</v>
      </c>
      <c r="I15" s="18">
        <f t="shared" si="2"/>
        <v>828756</v>
      </c>
      <c r="J15" s="18">
        <f t="shared" si="2"/>
        <v>3130882</v>
      </c>
      <c r="K15" s="18">
        <f t="shared" si="2"/>
        <v>1002617</v>
      </c>
      <c r="L15" s="18">
        <f t="shared" si="2"/>
        <v>2340526</v>
      </c>
      <c r="M15" s="18">
        <f t="shared" si="2"/>
        <v>2658202</v>
      </c>
      <c r="N15" s="18">
        <f t="shared" si="2"/>
        <v>6001345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9132227</v>
      </c>
      <c r="X15" s="18">
        <f t="shared" si="2"/>
        <v>8457323</v>
      </c>
      <c r="Y15" s="18">
        <f t="shared" si="2"/>
        <v>674904</v>
      </c>
      <c r="Z15" s="4">
        <f>+IF(X15&lt;&gt;0,+(Y15/X15)*100,0)</f>
        <v>7.980113801967834</v>
      </c>
      <c r="AA15" s="30">
        <f>SUM(AA16:AA18)</f>
        <v>21968356</v>
      </c>
    </row>
    <row r="16" spans="1:27" ht="12.75">
      <c r="A16" s="5" t="s">
        <v>42</v>
      </c>
      <c r="B16" s="3"/>
      <c r="C16" s="19">
        <v>41553</v>
      </c>
      <c r="D16" s="19"/>
      <c r="E16" s="20">
        <v>185000</v>
      </c>
      <c r="F16" s="21">
        <v>185000</v>
      </c>
      <c r="G16" s="21"/>
      <c r="H16" s="21">
        <v>6310</v>
      </c>
      <c r="I16" s="21">
        <v>6103</v>
      </c>
      <c r="J16" s="21">
        <v>12413</v>
      </c>
      <c r="K16" s="21">
        <v>24926</v>
      </c>
      <c r="L16" s="21">
        <v>15643</v>
      </c>
      <c r="M16" s="21">
        <v>-2417</v>
      </c>
      <c r="N16" s="21">
        <v>38152</v>
      </c>
      <c r="O16" s="21"/>
      <c r="P16" s="21"/>
      <c r="Q16" s="21"/>
      <c r="R16" s="21"/>
      <c r="S16" s="21"/>
      <c r="T16" s="21"/>
      <c r="U16" s="21"/>
      <c r="V16" s="21"/>
      <c r="W16" s="21">
        <v>50565</v>
      </c>
      <c r="X16" s="21">
        <v>137502</v>
      </c>
      <c r="Y16" s="21">
        <v>-86937</v>
      </c>
      <c r="Z16" s="6">
        <v>-63.23</v>
      </c>
      <c r="AA16" s="28">
        <v>185000</v>
      </c>
    </row>
    <row r="17" spans="1:27" ht="12.75">
      <c r="A17" s="5" t="s">
        <v>43</v>
      </c>
      <c r="B17" s="3"/>
      <c r="C17" s="19">
        <v>17295799</v>
      </c>
      <c r="D17" s="19"/>
      <c r="E17" s="20">
        <v>22450573</v>
      </c>
      <c r="F17" s="21">
        <v>21783356</v>
      </c>
      <c r="G17" s="21"/>
      <c r="H17" s="21">
        <v>2295816</v>
      </c>
      <c r="I17" s="21">
        <v>822653</v>
      </c>
      <c r="J17" s="21">
        <v>3118469</v>
      </c>
      <c r="K17" s="21">
        <v>977691</v>
      </c>
      <c r="L17" s="21">
        <v>2324883</v>
      </c>
      <c r="M17" s="21">
        <v>2660619</v>
      </c>
      <c r="N17" s="21">
        <v>5963193</v>
      </c>
      <c r="O17" s="21"/>
      <c r="P17" s="21"/>
      <c r="Q17" s="21"/>
      <c r="R17" s="21"/>
      <c r="S17" s="21"/>
      <c r="T17" s="21"/>
      <c r="U17" s="21"/>
      <c r="V17" s="21"/>
      <c r="W17" s="21">
        <v>9081662</v>
      </c>
      <c r="X17" s="21">
        <v>8319821</v>
      </c>
      <c r="Y17" s="21">
        <v>761841</v>
      </c>
      <c r="Z17" s="6">
        <v>9.16</v>
      </c>
      <c r="AA17" s="28">
        <v>21783356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18483760</v>
      </c>
      <c r="D19" s="16">
        <f>SUM(D20:D23)</f>
        <v>0</v>
      </c>
      <c r="E19" s="17">
        <f t="shared" si="3"/>
        <v>33401708</v>
      </c>
      <c r="F19" s="18">
        <f t="shared" si="3"/>
        <v>48637385</v>
      </c>
      <c r="G19" s="18">
        <f t="shared" si="3"/>
        <v>0</v>
      </c>
      <c r="H19" s="18">
        <f t="shared" si="3"/>
        <v>123481</v>
      </c>
      <c r="I19" s="18">
        <f t="shared" si="3"/>
        <v>504553</v>
      </c>
      <c r="J19" s="18">
        <f t="shared" si="3"/>
        <v>628034</v>
      </c>
      <c r="K19" s="18">
        <f t="shared" si="3"/>
        <v>556963</v>
      </c>
      <c r="L19" s="18">
        <f t="shared" si="3"/>
        <v>125989</v>
      </c>
      <c r="M19" s="18">
        <f t="shared" si="3"/>
        <v>1054642</v>
      </c>
      <c r="N19" s="18">
        <f t="shared" si="3"/>
        <v>1737594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2365628</v>
      </c>
      <c r="X19" s="18">
        <f t="shared" si="3"/>
        <v>23361710</v>
      </c>
      <c r="Y19" s="18">
        <f t="shared" si="3"/>
        <v>-20996082</v>
      </c>
      <c r="Z19" s="4">
        <f>+IF(X19&lt;&gt;0,+(Y19/X19)*100,0)</f>
        <v>-89.8739090588831</v>
      </c>
      <c r="AA19" s="30">
        <f>SUM(AA20:AA23)</f>
        <v>48637385</v>
      </c>
    </row>
    <row r="20" spans="1:27" ht="12.75">
      <c r="A20" s="5" t="s">
        <v>46</v>
      </c>
      <c r="B20" s="3"/>
      <c r="C20" s="19">
        <v>1950098</v>
      </c>
      <c r="D20" s="19"/>
      <c r="E20" s="20">
        <v>6900000</v>
      </c>
      <c r="F20" s="21">
        <v>6842891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6900000</v>
      </c>
      <c r="Y20" s="21">
        <v>-6900000</v>
      </c>
      <c r="Z20" s="6">
        <v>-100</v>
      </c>
      <c r="AA20" s="28">
        <v>6842891</v>
      </c>
    </row>
    <row r="21" spans="1:27" ht="12.75">
      <c r="A21" s="5" t="s">
        <v>47</v>
      </c>
      <c r="B21" s="3"/>
      <c r="C21" s="19">
        <v>11771563</v>
      </c>
      <c r="D21" s="19"/>
      <c r="E21" s="20">
        <v>19509708</v>
      </c>
      <c r="F21" s="21">
        <v>34208377</v>
      </c>
      <c r="G21" s="21"/>
      <c r="H21" s="21">
        <v>84297</v>
      </c>
      <c r="I21" s="21">
        <v>475441</v>
      </c>
      <c r="J21" s="21">
        <v>559738</v>
      </c>
      <c r="K21" s="21">
        <v>556963</v>
      </c>
      <c r="L21" s="21">
        <v>125989</v>
      </c>
      <c r="M21" s="21">
        <v>503241</v>
      </c>
      <c r="N21" s="21">
        <v>1186193</v>
      </c>
      <c r="O21" s="21"/>
      <c r="P21" s="21"/>
      <c r="Q21" s="21"/>
      <c r="R21" s="21"/>
      <c r="S21" s="21"/>
      <c r="T21" s="21"/>
      <c r="U21" s="21"/>
      <c r="V21" s="21"/>
      <c r="W21" s="21">
        <v>1745931</v>
      </c>
      <c r="X21" s="21">
        <v>9509708</v>
      </c>
      <c r="Y21" s="21">
        <v>-7763777</v>
      </c>
      <c r="Z21" s="6">
        <v>-81.64</v>
      </c>
      <c r="AA21" s="28">
        <v>34208377</v>
      </c>
    </row>
    <row r="22" spans="1:27" ht="12.75">
      <c r="A22" s="5" t="s">
        <v>48</v>
      </c>
      <c r="B22" s="3"/>
      <c r="C22" s="22">
        <v>2740306</v>
      </c>
      <c r="D22" s="22"/>
      <c r="E22" s="23">
        <v>1892000</v>
      </c>
      <c r="F22" s="24">
        <v>3117815</v>
      </c>
      <c r="G22" s="24"/>
      <c r="H22" s="24">
        <v>39184</v>
      </c>
      <c r="I22" s="24">
        <v>29112</v>
      </c>
      <c r="J22" s="24">
        <v>68296</v>
      </c>
      <c r="K22" s="24"/>
      <c r="L22" s="24"/>
      <c r="M22" s="24">
        <v>551401</v>
      </c>
      <c r="N22" s="24">
        <v>551401</v>
      </c>
      <c r="O22" s="24"/>
      <c r="P22" s="24"/>
      <c r="Q22" s="24"/>
      <c r="R22" s="24"/>
      <c r="S22" s="24"/>
      <c r="T22" s="24"/>
      <c r="U22" s="24"/>
      <c r="V22" s="24"/>
      <c r="W22" s="24">
        <v>619697</v>
      </c>
      <c r="X22" s="24">
        <v>1852002</v>
      </c>
      <c r="Y22" s="24">
        <v>-1232305</v>
      </c>
      <c r="Z22" s="7">
        <v>-66.54</v>
      </c>
      <c r="AA22" s="29">
        <v>3117815</v>
      </c>
    </row>
    <row r="23" spans="1:27" ht="12.75">
      <c r="A23" s="5" t="s">
        <v>49</v>
      </c>
      <c r="B23" s="3"/>
      <c r="C23" s="19">
        <v>2021793</v>
      </c>
      <c r="D23" s="19"/>
      <c r="E23" s="20">
        <v>5100000</v>
      </c>
      <c r="F23" s="21">
        <v>4468302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5100000</v>
      </c>
      <c r="Y23" s="21">
        <v>-5100000</v>
      </c>
      <c r="Z23" s="6">
        <v>-100</v>
      </c>
      <c r="AA23" s="28">
        <v>4468302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40662303</v>
      </c>
      <c r="D25" s="50">
        <f>+D5+D9+D15+D19+D24</f>
        <v>0</v>
      </c>
      <c r="E25" s="51">
        <f t="shared" si="4"/>
        <v>59862228</v>
      </c>
      <c r="F25" s="52">
        <f t="shared" si="4"/>
        <v>75525507</v>
      </c>
      <c r="G25" s="52">
        <f t="shared" si="4"/>
        <v>0</v>
      </c>
      <c r="H25" s="52">
        <f t="shared" si="4"/>
        <v>2464914</v>
      </c>
      <c r="I25" s="52">
        <f t="shared" si="4"/>
        <v>1476790</v>
      </c>
      <c r="J25" s="52">
        <f t="shared" si="4"/>
        <v>3941704</v>
      </c>
      <c r="K25" s="52">
        <f t="shared" si="4"/>
        <v>1737024</v>
      </c>
      <c r="L25" s="52">
        <f t="shared" si="4"/>
        <v>2782087</v>
      </c>
      <c r="M25" s="52">
        <f t="shared" si="4"/>
        <v>4150338</v>
      </c>
      <c r="N25" s="52">
        <f t="shared" si="4"/>
        <v>8669449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12611153</v>
      </c>
      <c r="X25" s="52">
        <f t="shared" si="4"/>
        <v>35063980</v>
      </c>
      <c r="Y25" s="52">
        <f t="shared" si="4"/>
        <v>-22452827</v>
      </c>
      <c r="Z25" s="53">
        <f>+IF(X25&lt;&gt;0,+(Y25/X25)*100,0)</f>
        <v>-64.03388035243005</v>
      </c>
      <c r="AA25" s="54">
        <f>+AA5+AA9+AA15+AA19+AA24</f>
        <v>75525507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30161790</v>
      </c>
      <c r="D28" s="19"/>
      <c r="E28" s="20">
        <v>35948520</v>
      </c>
      <c r="F28" s="21">
        <v>32707000</v>
      </c>
      <c r="G28" s="21"/>
      <c r="H28" s="21">
        <v>2277620</v>
      </c>
      <c r="I28" s="21">
        <v>1298094</v>
      </c>
      <c r="J28" s="21">
        <v>3575714</v>
      </c>
      <c r="K28" s="21">
        <v>1530470</v>
      </c>
      <c r="L28" s="21">
        <v>2067576</v>
      </c>
      <c r="M28" s="21">
        <v>1363571</v>
      </c>
      <c r="N28" s="21">
        <v>4961617</v>
      </c>
      <c r="O28" s="21"/>
      <c r="P28" s="21"/>
      <c r="Q28" s="21"/>
      <c r="R28" s="21"/>
      <c r="S28" s="21"/>
      <c r="T28" s="21"/>
      <c r="U28" s="21"/>
      <c r="V28" s="21"/>
      <c r="W28" s="21">
        <v>8537331</v>
      </c>
      <c r="X28" s="21">
        <v>8842766</v>
      </c>
      <c r="Y28" s="21">
        <v>-305435</v>
      </c>
      <c r="Z28" s="6">
        <v>-3.45</v>
      </c>
      <c r="AA28" s="19">
        <v>32707000</v>
      </c>
    </row>
    <row r="29" spans="1:27" ht="12.75">
      <c r="A29" s="56" t="s">
        <v>55</v>
      </c>
      <c r="B29" s="3"/>
      <c r="C29" s="19">
        <v>1313532</v>
      </c>
      <c r="D29" s="19"/>
      <c r="E29" s="20">
        <v>4368708</v>
      </c>
      <c r="F29" s="21">
        <v>22074875</v>
      </c>
      <c r="G29" s="21"/>
      <c r="H29" s="21"/>
      <c r="I29" s="21"/>
      <c r="J29" s="21"/>
      <c r="K29" s="21">
        <v>9565</v>
      </c>
      <c r="L29" s="21"/>
      <c r="M29" s="21"/>
      <c r="N29" s="21">
        <v>9565</v>
      </c>
      <c r="O29" s="21"/>
      <c r="P29" s="21"/>
      <c r="Q29" s="21"/>
      <c r="R29" s="21"/>
      <c r="S29" s="21"/>
      <c r="T29" s="21"/>
      <c r="U29" s="21"/>
      <c r="V29" s="21"/>
      <c r="W29" s="21">
        <v>9565</v>
      </c>
      <c r="X29" s="21">
        <v>7328708</v>
      </c>
      <c r="Y29" s="21">
        <v>-7319143</v>
      </c>
      <c r="Z29" s="6">
        <v>-99.87</v>
      </c>
      <c r="AA29" s="28">
        <v>22074875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31475322</v>
      </c>
      <c r="D32" s="25">
        <f>SUM(D28:D31)</f>
        <v>0</v>
      </c>
      <c r="E32" s="26">
        <f t="shared" si="5"/>
        <v>40317228</v>
      </c>
      <c r="F32" s="27">
        <f t="shared" si="5"/>
        <v>54781875</v>
      </c>
      <c r="G32" s="27">
        <f t="shared" si="5"/>
        <v>0</v>
      </c>
      <c r="H32" s="27">
        <f t="shared" si="5"/>
        <v>2277620</v>
      </c>
      <c r="I32" s="27">
        <f t="shared" si="5"/>
        <v>1298094</v>
      </c>
      <c r="J32" s="27">
        <f t="shared" si="5"/>
        <v>3575714</v>
      </c>
      <c r="K32" s="27">
        <f t="shared" si="5"/>
        <v>1540035</v>
      </c>
      <c r="L32" s="27">
        <f t="shared" si="5"/>
        <v>2067576</v>
      </c>
      <c r="M32" s="27">
        <f t="shared" si="5"/>
        <v>1363571</v>
      </c>
      <c r="N32" s="27">
        <f t="shared" si="5"/>
        <v>4971182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8546896</v>
      </c>
      <c r="X32" s="27">
        <f t="shared" si="5"/>
        <v>16171474</v>
      </c>
      <c r="Y32" s="27">
        <f t="shared" si="5"/>
        <v>-7624578</v>
      </c>
      <c r="Z32" s="13">
        <f>+IF(X32&lt;&gt;0,+(Y32/X32)*100,0)</f>
        <v>-47.14831808157995</v>
      </c>
      <c r="AA32" s="31">
        <f>SUM(AA28:AA31)</f>
        <v>54781875</v>
      </c>
    </row>
    <row r="33" spans="1:27" ht="12.75">
      <c r="A33" s="59" t="s">
        <v>59</v>
      </c>
      <c r="B33" s="3" t="s">
        <v>60</v>
      </c>
      <c r="C33" s="19">
        <v>7761</v>
      </c>
      <c r="D33" s="19"/>
      <c r="E33" s="20">
        <v>5000000</v>
      </c>
      <c r="F33" s="21">
        <v>5000000</v>
      </c>
      <c r="G33" s="21"/>
      <c r="H33" s="21">
        <v>84297</v>
      </c>
      <c r="I33" s="21"/>
      <c r="J33" s="21">
        <v>84297</v>
      </c>
      <c r="K33" s="21"/>
      <c r="L33" s="21"/>
      <c r="M33" s="21">
        <v>282590</v>
      </c>
      <c r="N33" s="21">
        <v>282590</v>
      </c>
      <c r="O33" s="21"/>
      <c r="P33" s="21"/>
      <c r="Q33" s="21"/>
      <c r="R33" s="21"/>
      <c r="S33" s="21"/>
      <c r="T33" s="21"/>
      <c r="U33" s="21"/>
      <c r="V33" s="21"/>
      <c r="W33" s="21">
        <v>366887</v>
      </c>
      <c r="X33" s="21">
        <v>5000000</v>
      </c>
      <c r="Y33" s="21">
        <v>-4633113</v>
      </c>
      <c r="Z33" s="6">
        <v>-92.66</v>
      </c>
      <c r="AA33" s="28">
        <v>5000000</v>
      </c>
    </row>
    <row r="34" spans="1:27" ht="12.75">
      <c r="A34" s="59" t="s">
        <v>61</v>
      </c>
      <c r="B34" s="3" t="s">
        <v>62</v>
      </c>
      <c r="C34" s="19"/>
      <c r="D34" s="19"/>
      <c r="E34" s="20">
        <v>10000000</v>
      </c>
      <c r="F34" s="21">
        <v>10000000</v>
      </c>
      <c r="G34" s="21"/>
      <c r="H34" s="21"/>
      <c r="I34" s="21"/>
      <c r="J34" s="21"/>
      <c r="K34" s="21"/>
      <c r="L34" s="21">
        <v>383296</v>
      </c>
      <c r="M34" s="21">
        <v>1888995</v>
      </c>
      <c r="N34" s="21">
        <v>2272291</v>
      </c>
      <c r="O34" s="21"/>
      <c r="P34" s="21"/>
      <c r="Q34" s="21"/>
      <c r="R34" s="21"/>
      <c r="S34" s="21"/>
      <c r="T34" s="21"/>
      <c r="U34" s="21"/>
      <c r="V34" s="21"/>
      <c r="W34" s="21">
        <v>2272291</v>
      </c>
      <c r="X34" s="21">
        <v>10000000</v>
      </c>
      <c r="Y34" s="21">
        <v>-7727709</v>
      </c>
      <c r="Z34" s="6">
        <v>-77.28</v>
      </c>
      <c r="AA34" s="28">
        <v>10000000</v>
      </c>
    </row>
    <row r="35" spans="1:27" ht="12.75">
      <c r="A35" s="59" t="s">
        <v>63</v>
      </c>
      <c r="B35" s="3"/>
      <c r="C35" s="19">
        <v>9179223</v>
      </c>
      <c r="D35" s="19"/>
      <c r="E35" s="20">
        <v>4545000</v>
      </c>
      <c r="F35" s="21">
        <v>5743632</v>
      </c>
      <c r="G35" s="21"/>
      <c r="H35" s="21">
        <v>102997</v>
      </c>
      <c r="I35" s="21">
        <v>178696</v>
      </c>
      <c r="J35" s="21">
        <v>281693</v>
      </c>
      <c r="K35" s="21">
        <v>196989</v>
      </c>
      <c r="L35" s="21">
        <v>331215</v>
      </c>
      <c r="M35" s="21">
        <v>615182</v>
      </c>
      <c r="N35" s="21">
        <v>1143386</v>
      </c>
      <c r="O35" s="21"/>
      <c r="P35" s="21"/>
      <c r="Q35" s="21"/>
      <c r="R35" s="21"/>
      <c r="S35" s="21"/>
      <c r="T35" s="21"/>
      <c r="U35" s="21"/>
      <c r="V35" s="21"/>
      <c r="W35" s="21">
        <v>1425079</v>
      </c>
      <c r="X35" s="21">
        <v>3892500</v>
      </c>
      <c r="Y35" s="21">
        <v>-2467421</v>
      </c>
      <c r="Z35" s="6">
        <v>-63.39</v>
      </c>
      <c r="AA35" s="28">
        <v>5743632</v>
      </c>
    </row>
    <row r="36" spans="1:27" ht="12.75">
      <c r="A36" s="60" t="s">
        <v>64</v>
      </c>
      <c r="B36" s="10"/>
      <c r="C36" s="61">
        <f aca="true" t="shared" si="6" ref="C36:Y36">SUM(C32:C35)</f>
        <v>40662306</v>
      </c>
      <c r="D36" s="61">
        <f>SUM(D32:D35)</f>
        <v>0</v>
      </c>
      <c r="E36" s="62">
        <f t="shared" si="6"/>
        <v>59862228</v>
      </c>
      <c r="F36" s="63">
        <f t="shared" si="6"/>
        <v>75525507</v>
      </c>
      <c r="G36" s="63">
        <f t="shared" si="6"/>
        <v>0</v>
      </c>
      <c r="H36" s="63">
        <f t="shared" si="6"/>
        <v>2464914</v>
      </c>
      <c r="I36" s="63">
        <f t="shared" si="6"/>
        <v>1476790</v>
      </c>
      <c r="J36" s="63">
        <f t="shared" si="6"/>
        <v>3941704</v>
      </c>
      <c r="K36" s="63">
        <f t="shared" si="6"/>
        <v>1737024</v>
      </c>
      <c r="L36" s="63">
        <f t="shared" si="6"/>
        <v>2782087</v>
      </c>
      <c r="M36" s="63">
        <f t="shared" si="6"/>
        <v>4150338</v>
      </c>
      <c r="N36" s="63">
        <f t="shared" si="6"/>
        <v>8669449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12611153</v>
      </c>
      <c r="X36" s="63">
        <f t="shared" si="6"/>
        <v>35063974</v>
      </c>
      <c r="Y36" s="63">
        <f t="shared" si="6"/>
        <v>-22452821</v>
      </c>
      <c r="Z36" s="64">
        <f>+IF(X36&lt;&gt;0,+(Y36/X36)*100,0)</f>
        <v>-64.03387419805867</v>
      </c>
      <c r="AA36" s="65">
        <f>SUM(AA32:AA35)</f>
        <v>75525507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1591126</v>
      </c>
      <c r="D5" s="16">
        <f>SUM(D6:D8)</f>
        <v>0</v>
      </c>
      <c r="E5" s="17">
        <f t="shared" si="0"/>
        <v>500000</v>
      </c>
      <c r="F5" s="18">
        <f t="shared" si="0"/>
        <v>500000</v>
      </c>
      <c r="G5" s="18">
        <f t="shared" si="0"/>
        <v>890</v>
      </c>
      <c r="H5" s="18">
        <f t="shared" si="0"/>
        <v>1578</v>
      </c>
      <c r="I5" s="18">
        <f t="shared" si="0"/>
        <v>35089</v>
      </c>
      <c r="J5" s="18">
        <f t="shared" si="0"/>
        <v>37557</v>
      </c>
      <c r="K5" s="18">
        <f t="shared" si="0"/>
        <v>63387</v>
      </c>
      <c r="L5" s="18">
        <f t="shared" si="0"/>
        <v>31146</v>
      </c>
      <c r="M5" s="18">
        <f t="shared" si="0"/>
        <v>99792</v>
      </c>
      <c r="N5" s="18">
        <f t="shared" si="0"/>
        <v>194325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231882</v>
      </c>
      <c r="X5" s="18">
        <f t="shared" si="0"/>
        <v>250002</v>
      </c>
      <c r="Y5" s="18">
        <f t="shared" si="0"/>
        <v>-18120</v>
      </c>
      <c r="Z5" s="4">
        <f>+IF(X5&lt;&gt;0,+(Y5/X5)*100,0)</f>
        <v>-7.247942016463868</v>
      </c>
      <c r="AA5" s="16">
        <f>SUM(AA6:AA8)</f>
        <v>500000</v>
      </c>
    </row>
    <row r="6" spans="1:27" ht="12.75">
      <c r="A6" s="5" t="s">
        <v>32</v>
      </c>
      <c r="B6" s="3"/>
      <c r="C6" s="19">
        <v>89881</v>
      </c>
      <c r="D6" s="19"/>
      <c r="E6" s="20">
        <v>50000</v>
      </c>
      <c r="F6" s="21">
        <v>50000</v>
      </c>
      <c r="G6" s="21">
        <v>890</v>
      </c>
      <c r="H6" s="21"/>
      <c r="I6" s="21"/>
      <c r="J6" s="21">
        <v>890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890</v>
      </c>
      <c r="X6" s="21">
        <v>25002</v>
      </c>
      <c r="Y6" s="21">
        <v>-24112</v>
      </c>
      <c r="Z6" s="6">
        <v>-96.44</v>
      </c>
      <c r="AA6" s="28">
        <v>50000</v>
      </c>
    </row>
    <row r="7" spans="1:27" ht="12.75">
      <c r="A7" s="5" t="s">
        <v>33</v>
      </c>
      <c r="B7" s="3"/>
      <c r="C7" s="22">
        <v>1501245</v>
      </c>
      <c r="D7" s="22"/>
      <c r="E7" s="23">
        <v>450000</v>
      </c>
      <c r="F7" s="24">
        <v>450000</v>
      </c>
      <c r="G7" s="24"/>
      <c r="H7" s="24"/>
      <c r="I7" s="24">
        <v>1916</v>
      </c>
      <c r="J7" s="24">
        <v>1916</v>
      </c>
      <c r="K7" s="24"/>
      <c r="L7" s="24">
        <v>29121</v>
      </c>
      <c r="M7" s="24">
        <v>99792</v>
      </c>
      <c r="N7" s="24">
        <v>128913</v>
      </c>
      <c r="O7" s="24"/>
      <c r="P7" s="24"/>
      <c r="Q7" s="24"/>
      <c r="R7" s="24"/>
      <c r="S7" s="24"/>
      <c r="T7" s="24"/>
      <c r="U7" s="24"/>
      <c r="V7" s="24"/>
      <c r="W7" s="24">
        <v>130829</v>
      </c>
      <c r="X7" s="24">
        <v>225000</v>
      </c>
      <c r="Y7" s="24">
        <v>-94171</v>
      </c>
      <c r="Z7" s="7">
        <v>-41.85</v>
      </c>
      <c r="AA7" s="29">
        <v>450000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>
        <v>1578</v>
      </c>
      <c r="I8" s="21">
        <v>33173</v>
      </c>
      <c r="J8" s="21">
        <v>34751</v>
      </c>
      <c r="K8" s="21">
        <v>63387</v>
      </c>
      <c r="L8" s="21">
        <v>2025</v>
      </c>
      <c r="M8" s="21"/>
      <c r="N8" s="21">
        <v>65412</v>
      </c>
      <c r="O8" s="21"/>
      <c r="P8" s="21"/>
      <c r="Q8" s="21"/>
      <c r="R8" s="21"/>
      <c r="S8" s="21"/>
      <c r="T8" s="21"/>
      <c r="U8" s="21"/>
      <c r="V8" s="21"/>
      <c r="W8" s="21">
        <v>100163</v>
      </c>
      <c r="X8" s="21"/>
      <c r="Y8" s="21">
        <v>100163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11392571</v>
      </c>
      <c r="D9" s="16">
        <f>SUM(D10:D14)</f>
        <v>0</v>
      </c>
      <c r="E9" s="17">
        <f t="shared" si="1"/>
        <v>3008951</v>
      </c>
      <c r="F9" s="18">
        <f t="shared" si="1"/>
        <v>3008951</v>
      </c>
      <c r="G9" s="18">
        <f t="shared" si="1"/>
        <v>21231</v>
      </c>
      <c r="H9" s="18">
        <f t="shared" si="1"/>
        <v>0</v>
      </c>
      <c r="I9" s="18">
        <f t="shared" si="1"/>
        <v>0</v>
      </c>
      <c r="J9" s="18">
        <f t="shared" si="1"/>
        <v>21231</v>
      </c>
      <c r="K9" s="18">
        <f t="shared" si="1"/>
        <v>0</v>
      </c>
      <c r="L9" s="18">
        <f t="shared" si="1"/>
        <v>85000</v>
      </c>
      <c r="M9" s="18">
        <f t="shared" si="1"/>
        <v>91575</v>
      </c>
      <c r="N9" s="18">
        <f t="shared" si="1"/>
        <v>176575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197806</v>
      </c>
      <c r="X9" s="18">
        <f t="shared" si="1"/>
        <v>1504476</v>
      </c>
      <c r="Y9" s="18">
        <f t="shared" si="1"/>
        <v>-1306670</v>
      </c>
      <c r="Z9" s="4">
        <f>+IF(X9&lt;&gt;0,+(Y9/X9)*100,0)</f>
        <v>-86.85216646859105</v>
      </c>
      <c r="AA9" s="30">
        <f>SUM(AA10:AA14)</f>
        <v>3008951</v>
      </c>
    </row>
    <row r="10" spans="1:27" ht="12.75">
      <c r="A10" s="5" t="s">
        <v>36</v>
      </c>
      <c r="B10" s="3"/>
      <c r="C10" s="19">
        <v>186072</v>
      </c>
      <c r="D10" s="19"/>
      <c r="E10" s="20">
        <v>200000</v>
      </c>
      <c r="F10" s="21">
        <v>200000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100002</v>
      </c>
      <c r="Y10" s="21">
        <v>-100002</v>
      </c>
      <c r="Z10" s="6">
        <v>-100</v>
      </c>
      <c r="AA10" s="28">
        <v>200000</v>
      </c>
    </row>
    <row r="11" spans="1:27" ht="12.75">
      <c r="A11" s="5" t="s">
        <v>37</v>
      </c>
      <c r="B11" s="3"/>
      <c r="C11" s="19">
        <v>10503053</v>
      </c>
      <c r="D11" s="19"/>
      <c r="E11" s="20">
        <v>2808951</v>
      </c>
      <c r="F11" s="21">
        <v>2808951</v>
      </c>
      <c r="G11" s="21">
        <v>21231</v>
      </c>
      <c r="H11" s="21"/>
      <c r="I11" s="21"/>
      <c r="J11" s="21">
        <v>21231</v>
      </c>
      <c r="K11" s="21"/>
      <c r="L11" s="21">
        <v>85000</v>
      </c>
      <c r="M11" s="21">
        <v>91575</v>
      </c>
      <c r="N11" s="21">
        <v>176575</v>
      </c>
      <c r="O11" s="21"/>
      <c r="P11" s="21"/>
      <c r="Q11" s="21"/>
      <c r="R11" s="21"/>
      <c r="S11" s="21"/>
      <c r="T11" s="21"/>
      <c r="U11" s="21"/>
      <c r="V11" s="21"/>
      <c r="W11" s="21">
        <v>197806</v>
      </c>
      <c r="X11" s="21">
        <v>1404474</v>
      </c>
      <c r="Y11" s="21">
        <v>-1206668</v>
      </c>
      <c r="Z11" s="6">
        <v>-85.92</v>
      </c>
      <c r="AA11" s="28">
        <v>2808951</v>
      </c>
    </row>
    <row r="12" spans="1:27" ht="12.75">
      <c r="A12" s="5" t="s">
        <v>38</v>
      </c>
      <c r="B12" s="3"/>
      <c r="C12" s="19">
        <v>703446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16431734</v>
      </c>
      <c r="D15" s="16">
        <f>SUM(D16:D18)</f>
        <v>0</v>
      </c>
      <c r="E15" s="17">
        <f t="shared" si="2"/>
        <v>6301026</v>
      </c>
      <c r="F15" s="18">
        <f t="shared" si="2"/>
        <v>6301026</v>
      </c>
      <c r="G15" s="18">
        <f t="shared" si="2"/>
        <v>0</v>
      </c>
      <c r="H15" s="18">
        <f t="shared" si="2"/>
        <v>175476</v>
      </c>
      <c r="I15" s="18">
        <f t="shared" si="2"/>
        <v>607857</v>
      </c>
      <c r="J15" s="18">
        <f t="shared" si="2"/>
        <v>783333</v>
      </c>
      <c r="K15" s="18">
        <f t="shared" si="2"/>
        <v>328906</v>
      </c>
      <c r="L15" s="18">
        <f t="shared" si="2"/>
        <v>314511</v>
      </c>
      <c r="M15" s="18">
        <f t="shared" si="2"/>
        <v>1315722</v>
      </c>
      <c r="N15" s="18">
        <f t="shared" si="2"/>
        <v>1959139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2742472</v>
      </c>
      <c r="X15" s="18">
        <f t="shared" si="2"/>
        <v>3150516</v>
      </c>
      <c r="Y15" s="18">
        <f t="shared" si="2"/>
        <v>-408044</v>
      </c>
      <c r="Z15" s="4">
        <f>+IF(X15&lt;&gt;0,+(Y15/X15)*100,0)</f>
        <v>-12.95165617314751</v>
      </c>
      <c r="AA15" s="30">
        <f>SUM(AA16:AA18)</f>
        <v>6301026</v>
      </c>
    </row>
    <row r="16" spans="1:27" ht="12.75">
      <c r="A16" s="5" t="s">
        <v>42</v>
      </c>
      <c r="B16" s="3"/>
      <c r="C16" s="19">
        <v>141340</v>
      </c>
      <c r="D16" s="19"/>
      <c r="E16" s="20">
        <v>200000</v>
      </c>
      <c r="F16" s="21">
        <v>200000</v>
      </c>
      <c r="G16" s="21"/>
      <c r="H16" s="21"/>
      <c r="I16" s="21">
        <v>3661</v>
      </c>
      <c r="J16" s="21">
        <v>3661</v>
      </c>
      <c r="K16" s="21">
        <v>5141</v>
      </c>
      <c r="L16" s="21">
        <v>29062</v>
      </c>
      <c r="M16" s="21"/>
      <c r="N16" s="21">
        <v>34203</v>
      </c>
      <c r="O16" s="21"/>
      <c r="P16" s="21"/>
      <c r="Q16" s="21"/>
      <c r="R16" s="21"/>
      <c r="S16" s="21"/>
      <c r="T16" s="21"/>
      <c r="U16" s="21"/>
      <c r="V16" s="21"/>
      <c r="W16" s="21">
        <v>37864</v>
      </c>
      <c r="X16" s="21">
        <v>100002</v>
      </c>
      <c r="Y16" s="21">
        <v>-62138</v>
      </c>
      <c r="Z16" s="6">
        <v>-62.14</v>
      </c>
      <c r="AA16" s="28">
        <v>200000</v>
      </c>
    </row>
    <row r="17" spans="1:27" ht="12.75">
      <c r="A17" s="5" t="s">
        <v>43</v>
      </c>
      <c r="B17" s="3"/>
      <c r="C17" s="19">
        <v>16290394</v>
      </c>
      <c r="D17" s="19"/>
      <c r="E17" s="20">
        <v>6101026</v>
      </c>
      <c r="F17" s="21">
        <v>6101026</v>
      </c>
      <c r="G17" s="21"/>
      <c r="H17" s="21">
        <v>175476</v>
      </c>
      <c r="I17" s="21">
        <v>604196</v>
      </c>
      <c r="J17" s="21">
        <v>779672</v>
      </c>
      <c r="K17" s="21">
        <v>323765</v>
      </c>
      <c r="L17" s="21">
        <v>285449</v>
      </c>
      <c r="M17" s="21">
        <v>1315722</v>
      </c>
      <c r="N17" s="21">
        <v>1924936</v>
      </c>
      <c r="O17" s="21"/>
      <c r="P17" s="21"/>
      <c r="Q17" s="21"/>
      <c r="R17" s="21"/>
      <c r="S17" s="21"/>
      <c r="T17" s="21"/>
      <c r="U17" s="21"/>
      <c r="V17" s="21"/>
      <c r="W17" s="21">
        <v>2704608</v>
      </c>
      <c r="X17" s="21">
        <v>3050514</v>
      </c>
      <c r="Y17" s="21">
        <v>-345906</v>
      </c>
      <c r="Z17" s="6">
        <v>-11.34</v>
      </c>
      <c r="AA17" s="28">
        <v>6101026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50363590</v>
      </c>
      <c r="D19" s="16">
        <f>SUM(D20:D23)</f>
        <v>0</v>
      </c>
      <c r="E19" s="17">
        <f t="shared" si="3"/>
        <v>14377223</v>
      </c>
      <c r="F19" s="18">
        <f t="shared" si="3"/>
        <v>14377223</v>
      </c>
      <c r="G19" s="18">
        <f t="shared" si="3"/>
        <v>117831</v>
      </c>
      <c r="H19" s="18">
        <f t="shared" si="3"/>
        <v>1402908</v>
      </c>
      <c r="I19" s="18">
        <f t="shared" si="3"/>
        <v>1597889</v>
      </c>
      <c r="J19" s="18">
        <f t="shared" si="3"/>
        <v>3118628</v>
      </c>
      <c r="K19" s="18">
        <f t="shared" si="3"/>
        <v>341455</v>
      </c>
      <c r="L19" s="18">
        <f t="shared" si="3"/>
        <v>800323</v>
      </c>
      <c r="M19" s="18">
        <f t="shared" si="3"/>
        <v>1998298</v>
      </c>
      <c r="N19" s="18">
        <f t="shared" si="3"/>
        <v>3140076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6258704</v>
      </c>
      <c r="X19" s="18">
        <f t="shared" si="3"/>
        <v>7188612</v>
      </c>
      <c r="Y19" s="18">
        <f t="shared" si="3"/>
        <v>-929908</v>
      </c>
      <c r="Z19" s="4">
        <f>+IF(X19&lt;&gt;0,+(Y19/X19)*100,0)</f>
        <v>-12.935849090199888</v>
      </c>
      <c r="AA19" s="30">
        <f>SUM(AA20:AA23)</f>
        <v>14377223</v>
      </c>
    </row>
    <row r="20" spans="1:27" ht="12.75">
      <c r="A20" s="5" t="s">
        <v>46</v>
      </c>
      <c r="B20" s="3"/>
      <c r="C20" s="19">
        <v>5739131</v>
      </c>
      <c r="D20" s="19"/>
      <c r="E20" s="20">
        <v>14060018</v>
      </c>
      <c r="F20" s="21">
        <v>14060018</v>
      </c>
      <c r="G20" s="21">
        <v>117831</v>
      </c>
      <c r="H20" s="21">
        <v>1402908</v>
      </c>
      <c r="I20" s="21">
        <v>1597889</v>
      </c>
      <c r="J20" s="21">
        <v>3118628</v>
      </c>
      <c r="K20" s="21">
        <v>341455</v>
      </c>
      <c r="L20" s="21">
        <v>249189</v>
      </c>
      <c r="M20" s="21">
        <v>588271</v>
      </c>
      <c r="N20" s="21">
        <v>1178915</v>
      </c>
      <c r="O20" s="21"/>
      <c r="P20" s="21"/>
      <c r="Q20" s="21"/>
      <c r="R20" s="21"/>
      <c r="S20" s="21"/>
      <c r="T20" s="21"/>
      <c r="U20" s="21"/>
      <c r="V20" s="21"/>
      <c r="W20" s="21">
        <v>4297543</v>
      </c>
      <c r="X20" s="21">
        <v>7030008</v>
      </c>
      <c r="Y20" s="21">
        <v>-2732465</v>
      </c>
      <c r="Z20" s="6">
        <v>-38.87</v>
      </c>
      <c r="AA20" s="28">
        <v>14060018</v>
      </c>
    </row>
    <row r="21" spans="1:27" ht="12.75">
      <c r="A21" s="5" t="s">
        <v>47</v>
      </c>
      <c r="B21" s="3"/>
      <c r="C21" s="19">
        <v>35637016</v>
      </c>
      <c r="D21" s="19"/>
      <c r="E21" s="20"/>
      <c r="F21" s="21"/>
      <c r="G21" s="21"/>
      <c r="H21" s="21"/>
      <c r="I21" s="21"/>
      <c r="J21" s="21"/>
      <c r="K21" s="21"/>
      <c r="L21" s="21">
        <v>551134</v>
      </c>
      <c r="M21" s="21">
        <v>1410027</v>
      </c>
      <c r="N21" s="21">
        <v>1961161</v>
      </c>
      <c r="O21" s="21"/>
      <c r="P21" s="21"/>
      <c r="Q21" s="21"/>
      <c r="R21" s="21"/>
      <c r="S21" s="21"/>
      <c r="T21" s="21"/>
      <c r="U21" s="21"/>
      <c r="V21" s="21"/>
      <c r="W21" s="21">
        <v>1961161</v>
      </c>
      <c r="X21" s="21"/>
      <c r="Y21" s="21">
        <v>1961161</v>
      </c>
      <c r="Z21" s="6"/>
      <c r="AA21" s="28"/>
    </row>
    <row r="22" spans="1:27" ht="12.75">
      <c r="A22" s="5" t="s">
        <v>48</v>
      </c>
      <c r="B22" s="3"/>
      <c r="C22" s="22">
        <v>8987443</v>
      </c>
      <c r="D22" s="22"/>
      <c r="E22" s="23">
        <v>317205</v>
      </c>
      <c r="F22" s="24">
        <v>317205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158604</v>
      </c>
      <c r="Y22" s="24">
        <v>-158604</v>
      </c>
      <c r="Z22" s="7">
        <v>-100</v>
      </c>
      <c r="AA22" s="29">
        <v>317205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79779021</v>
      </c>
      <c r="D25" s="50">
        <f>+D5+D9+D15+D19+D24</f>
        <v>0</v>
      </c>
      <c r="E25" s="51">
        <f t="shared" si="4"/>
        <v>24187200</v>
      </c>
      <c r="F25" s="52">
        <f t="shared" si="4"/>
        <v>24187200</v>
      </c>
      <c r="G25" s="52">
        <f t="shared" si="4"/>
        <v>139952</v>
      </c>
      <c r="H25" s="52">
        <f t="shared" si="4"/>
        <v>1579962</v>
      </c>
      <c r="I25" s="52">
        <f t="shared" si="4"/>
        <v>2240835</v>
      </c>
      <c r="J25" s="52">
        <f t="shared" si="4"/>
        <v>3960749</v>
      </c>
      <c r="K25" s="52">
        <f t="shared" si="4"/>
        <v>733748</v>
      </c>
      <c r="L25" s="52">
        <f t="shared" si="4"/>
        <v>1230980</v>
      </c>
      <c r="M25" s="52">
        <f t="shared" si="4"/>
        <v>3505387</v>
      </c>
      <c r="N25" s="52">
        <f t="shared" si="4"/>
        <v>5470115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9430864</v>
      </c>
      <c r="X25" s="52">
        <f t="shared" si="4"/>
        <v>12093606</v>
      </c>
      <c r="Y25" s="52">
        <f t="shared" si="4"/>
        <v>-2662742</v>
      </c>
      <c r="Z25" s="53">
        <f>+IF(X25&lt;&gt;0,+(Y25/X25)*100,0)</f>
        <v>-22.01776707460124</v>
      </c>
      <c r="AA25" s="54">
        <f>+AA5+AA9+AA15+AA19+AA24</f>
        <v>24187200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31234214</v>
      </c>
      <c r="D28" s="19"/>
      <c r="E28" s="20">
        <v>23087200</v>
      </c>
      <c r="F28" s="21">
        <v>23087200</v>
      </c>
      <c r="G28" s="21">
        <v>117831</v>
      </c>
      <c r="H28" s="21">
        <v>1578384</v>
      </c>
      <c r="I28" s="21">
        <v>2202085</v>
      </c>
      <c r="J28" s="21">
        <v>3898300</v>
      </c>
      <c r="K28" s="21">
        <v>665220</v>
      </c>
      <c r="L28" s="21">
        <v>1085772</v>
      </c>
      <c r="M28" s="21">
        <v>3405595</v>
      </c>
      <c r="N28" s="21">
        <v>5156587</v>
      </c>
      <c r="O28" s="21"/>
      <c r="P28" s="21"/>
      <c r="Q28" s="21"/>
      <c r="R28" s="21"/>
      <c r="S28" s="21"/>
      <c r="T28" s="21"/>
      <c r="U28" s="21"/>
      <c r="V28" s="21"/>
      <c r="W28" s="21">
        <v>9054887</v>
      </c>
      <c r="X28" s="21">
        <v>11543598</v>
      </c>
      <c r="Y28" s="21">
        <v>-2488711</v>
      </c>
      <c r="Z28" s="6">
        <v>-21.56</v>
      </c>
      <c r="AA28" s="19">
        <v>23087200</v>
      </c>
    </row>
    <row r="29" spans="1:27" ht="12.75">
      <c r="A29" s="56" t="s">
        <v>55</v>
      </c>
      <c r="B29" s="3"/>
      <c r="C29" s="19">
        <v>39661176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70895390</v>
      </c>
      <c r="D32" s="25">
        <f>SUM(D28:D31)</f>
        <v>0</v>
      </c>
      <c r="E32" s="26">
        <f t="shared" si="5"/>
        <v>23087200</v>
      </c>
      <c r="F32" s="27">
        <f t="shared" si="5"/>
        <v>23087200</v>
      </c>
      <c r="G32" s="27">
        <f t="shared" si="5"/>
        <v>117831</v>
      </c>
      <c r="H32" s="27">
        <f t="shared" si="5"/>
        <v>1578384</v>
      </c>
      <c r="I32" s="27">
        <f t="shared" si="5"/>
        <v>2202085</v>
      </c>
      <c r="J32" s="27">
        <f t="shared" si="5"/>
        <v>3898300</v>
      </c>
      <c r="K32" s="27">
        <f t="shared" si="5"/>
        <v>665220</v>
      </c>
      <c r="L32" s="27">
        <f t="shared" si="5"/>
        <v>1085772</v>
      </c>
      <c r="M32" s="27">
        <f t="shared" si="5"/>
        <v>3405595</v>
      </c>
      <c r="N32" s="27">
        <f t="shared" si="5"/>
        <v>5156587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9054887</v>
      </c>
      <c r="X32" s="27">
        <f t="shared" si="5"/>
        <v>11543598</v>
      </c>
      <c r="Y32" s="27">
        <f t="shared" si="5"/>
        <v>-2488711</v>
      </c>
      <c r="Z32" s="13">
        <f>+IF(X32&lt;&gt;0,+(Y32/X32)*100,0)</f>
        <v>-21.55923135923479</v>
      </c>
      <c r="AA32" s="31">
        <f>SUM(AA28:AA31)</f>
        <v>23087200</v>
      </c>
    </row>
    <row r="33" spans="1:27" ht="12.75">
      <c r="A33" s="59" t="s">
        <v>59</v>
      </c>
      <c r="B33" s="3" t="s">
        <v>60</v>
      </c>
      <c r="C33" s="19">
        <v>155232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548509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8179890</v>
      </c>
      <c r="D35" s="19"/>
      <c r="E35" s="20">
        <v>1100000</v>
      </c>
      <c r="F35" s="21">
        <v>1100000</v>
      </c>
      <c r="G35" s="21">
        <v>22121</v>
      </c>
      <c r="H35" s="21">
        <v>1578</v>
      </c>
      <c r="I35" s="21">
        <v>38750</v>
      </c>
      <c r="J35" s="21">
        <v>62449</v>
      </c>
      <c r="K35" s="21">
        <v>68528</v>
      </c>
      <c r="L35" s="21">
        <v>145208</v>
      </c>
      <c r="M35" s="21">
        <v>99792</v>
      </c>
      <c r="N35" s="21">
        <v>313528</v>
      </c>
      <c r="O35" s="21"/>
      <c r="P35" s="21"/>
      <c r="Q35" s="21"/>
      <c r="R35" s="21"/>
      <c r="S35" s="21"/>
      <c r="T35" s="21"/>
      <c r="U35" s="21"/>
      <c r="V35" s="21"/>
      <c r="W35" s="21">
        <v>375977</v>
      </c>
      <c r="X35" s="21">
        <v>550002</v>
      </c>
      <c r="Y35" s="21">
        <v>-174025</v>
      </c>
      <c r="Z35" s="6">
        <v>-31.64</v>
      </c>
      <c r="AA35" s="28">
        <v>1100000</v>
      </c>
    </row>
    <row r="36" spans="1:27" ht="12.75">
      <c r="A36" s="60" t="s">
        <v>64</v>
      </c>
      <c r="B36" s="10"/>
      <c r="C36" s="61">
        <f aca="true" t="shared" si="6" ref="C36:Y36">SUM(C32:C35)</f>
        <v>79779021</v>
      </c>
      <c r="D36" s="61">
        <f>SUM(D32:D35)</f>
        <v>0</v>
      </c>
      <c r="E36" s="62">
        <f t="shared" si="6"/>
        <v>24187200</v>
      </c>
      <c r="F36" s="63">
        <f t="shared" si="6"/>
        <v>24187200</v>
      </c>
      <c r="G36" s="63">
        <f t="shared" si="6"/>
        <v>139952</v>
      </c>
      <c r="H36" s="63">
        <f t="shared" si="6"/>
        <v>1579962</v>
      </c>
      <c r="I36" s="63">
        <f t="shared" si="6"/>
        <v>2240835</v>
      </c>
      <c r="J36" s="63">
        <f t="shared" si="6"/>
        <v>3960749</v>
      </c>
      <c r="K36" s="63">
        <f t="shared" si="6"/>
        <v>733748</v>
      </c>
      <c r="L36" s="63">
        <f t="shared" si="6"/>
        <v>1230980</v>
      </c>
      <c r="M36" s="63">
        <f t="shared" si="6"/>
        <v>3505387</v>
      </c>
      <c r="N36" s="63">
        <f t="shared" si="6"/>
        <v>5470115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9430864</v>
      </c>
      <c r="X36" s="63">
        <f t="shared" si="6"/>
        <v>12093600</v>
      </c>
      <c r="Y36" s="63">
        <f t="shared" si="6"/>
        <v>-2662736</v>
      </c>
      <c r="Z36" s="64">
        <f>+IF(X36&lt;&gt;0,+(Y36/X36)*100,0)</f>
        <v>-22.017728385261627</v>
      </c>
      <c r="AA36" s="65">
        <f>SUM(AA32:AA35)</f>
        <v>24187200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886048</v>
      </c>
      <c r="D5" s="16">
        <f>SUM(D6:D8)</f>
        <v>0</v>
      </c>
      <c r="E5" s="17">
        <f t="shared" si="0"/>
        <v>719350</v>
      </c>
      <c r="F5" s="18">
        <f t="shared" si="0"/>
        <v>719350</v>
      </c>
      <c r="G5" s="18">
        <f t="shared" si="0"/>
        <v>1250</v>
      </c>
      <c r="H5" s="18">
        <f t="shared" si="0"/>
        <v>39371</v>
      </c>
      <c r="I5" s="18">
        <f t="shared" si="0"/>
        <v>69514</v>
      </c>
      <c r="J5" s="18">
        <f t="shared" si="0"/>
        <v>110135</v>
      </c>
      <c r="K5" s="18">
        <f t="shared" si="0"/>
        <v>30636</v>
      </c>
      <c r="L5" s="18">
        <f t="shared" si="0"/>
        <v>2694</v>
      </c>
      <c r="M5" s="18">
        <f t="shared" si="0"/>
        <v>59435</v>
      </c>
      <c r="N5" s="18">
        <f t="shared" si="0"/>
        <v>92765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202900</v>
      </c>
      <c r="X5" s="18">
        <f t="shared" si="0"/>
        <v>359676</v>
      </c>
      <c r="Y5" s="18">
        <f t="shared" si="0"/>
        <v>-156776</v>
      </c>
      <c r="Z5" s="4">
        <f>+IF(X5&lt;&gt;0,+(Y5/X5)*100,0)</f>
        <v>-43.58811819526463</v>
      </c>
      <c r="AA5" s="16">
        <f>SUM(AA6:AA8)</f>
        <v>719350</v>
      </c>
    </row>
    <row r="6" spans="1:27" ht="12.75">
      <c r="A6" s="5" t="s">
        <v>32</v>
      </c>
      <c r="B6" s="3"/>
      <c r="C6" s="19">
        <v>585891</v>
      </c>
      <c r="D6" s="19"/>
      <c r="E6" s="20">
        <v>46750</v>
      </c>
      <c r="F6" s="21">
        <v>46750</v>
      </c>
      <c r="G6" s="21"/>
      <c r="H6" s="21">
        <v>18995</v>
      </c>
      <c r="I6" s="21">
        <v>14000</v>
      </c>
      <c r="J6" s="21">
        <v>32995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32995</v>
      </c>
      <c r="X6" s="21">
        <v>23376</v>
      </c>
      <c r="Y6" s="21">
        <v>9619</v>
      </c>
      <c r="Z6" s="6">
        <v>41.15</v>
      </c>
      <c r="AA6" s="28">
        <v>46750</v>
      </c>
    </row>
    <row r="7" spans="1:27" ht="12.75">
      <c r="A7" s="5" t="s">
        <v>33</v>
      </c>
      <c r="B7" s="3"/>
      <c r="C7" s="22">
        <v>154804</v>
      </c>
      <c r="D7" s="22"/>
      <c r="E7" s="23">
        <v>672600</v>
      </c>
      <c r="F7" s="24">
        <v>672600</v>
      </c>
      <c r="G7" s="24"/>
      <c r="H7" s="24">
        <v>7945</v>
      </c>
      <c r="I7" s="24">
        <v>20467</v>
      </c>
      <c r="J7" s="24">
        <v>28412</v>
      </c>
      <c r="K7" s="24">
        <v>25679</v>
      </c>
      <c r="L7" s="24"/>
      <c r="M7" s="24"/>
      <c r="N7" s="24">
        <v>25679</v>
      </c>
      <c r="O7" s="24"/>
      <c r="P7" s="24"/>
      <c r="Q7" s="24"/>
      <c r="R7" s="24"/>
      <c r="S7" s="24"/>
      <c r="T7" s="24"/>
      <c r="U7" s="24"/>
      <c r="V7" s="24"/>
      <c r="W7" s="24">
        <v>54091</v>
      </c>
      <c r="X7" s="24">
        <v>336300</v>
      </c>
      <c r="Y7" s="24">
        <v>-282209</v>
      </c>
      <c r="Z7" s="7">
        <v>-83.92</v>
      </c>
      <c r="AA7" s="29">
        <v>672600</v>
      </c>
    </row>
    <row r="8" spans="1:27" ht="12.75">
      <c r="A8" s="5" t="s">
        <v>34</v>
      </c>
      <c r="B8" s="3"/>
      <c r="C8" s="19">
        <v>145353</v>
      </c>
      <c r="D8" s="19"/>
      <c r="E8" s="20"/>
      <c r="F8" s="21"/>
      <c r="G8" s="21">
        <v>1250</v>
      </c>
      <c r="H8" s="21">
        <v>12431</v>
      </c>
      <c r="I8" s="21">
        <v>35047</v>
      </c>
      <c r="J8" s="21">
        <v>48728</v>
      </c>
      <c r="K8" s="21">
        <v>4957</v>
      </c>
      <c r="L8" s="21">
        <v>2694</v>
      </c>
      <c r="M8" s="21">
        <v>59435</v>
      </c>
      <c r="N8" s="21">
        <v>67086</v>
      </c>
      <c r="O8" s="21"/>
      <c r="P8" s="21"/>
      <c r="Q8" s="21"/>
      <c r="R8" s="21"/>
      <c r="S8" s="21"/>
      <c r="T8" s="21"/>
      <c r="U8" s="21"/>
      <c r="V8" s="21"/>
      <c r="W8" s="21">
        <v>115814</v>
      </c>
      <c r="X8" s="21"/>
      <c r="Y8" s="21">
        <v>115814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914751</v>
      </c>
      <c r="D9" s="16">
        <f>SUM(D10:D14)</f>
        <v>0</v>
      </c>
      <c r="E9" s="17">
        <f t="shared" si="1"/>
        <v>164000</v>
      </c>
      <c r="F9" s="18">
        <f t="shared" si="1"/>
        <v>164000</v>
      </c>
      <c r="G9" s="18">
        <f t="shared" si="1"/>
        <v>0</v>
      </c>
      <c r="H9" s="18">
        <f t="shared" si="1"/>
        <v>0</v>
      </c>
      <c r="I9" s="18">
        <f t="shared" si="1"/>
        <v>20728</v>
      </c>
      <c r="J9" s="18">
        <f t="shared" si="1"/>
        <v>20728</v>
      </c>
      <c r="K9" s="18">
        <f t="shared" si="1"/>
        <v>0</v>
      </c>
      <c r="L9" s="18">
        <f t="shared" si="1"/>
        <v>2435</v>
      </c>
      <c r="M9" s="18">
        <f t="shared" si="1"/>
        <v>0</v>
      </c>
      <c r="N9" s="18">
        <f t="shared" si="1"/>
        <v>2435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23163</v>
      </c>
      <c r="X9" s="18">
        <f t="shared" si="1"/>
        <v>81996</v>
      </c>
      <c r="Y9" s="18">
        <f t="shared" si="1"/>
        <v>-58833</v>
      </c>
      <c r="Z9" s="4">
        <f>+IF(X9&lt;&gt;0,+(Y9/X9)*100,0)</f>
        <v>-71.75106102736719</v>
      </c>
      <c r="AA9" s="30">
        <f>SUM(AA10:AA14)</f>
        <v>164000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891984</v>
      </c>
      <c r="D12" s="19"/>
      <c r="E12" s="20">
        <v>100000</v>
      </c>
      <c r="F12" s="21">
        <v>100000</v>
      </c>
      <c r="G12" s="21"/>
      <c r="H12" s="21"/>
      <c r="I12" s="21">
        <v>4150</v>
      </c>
      <c r="J12" s="21">
        <v>4150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4150</v>
      </c>
      <c r="X12" s="21">
        <v>49998</v>
      </c>
      <c r="Y12" s="21">
        <v>-45848</v>
      </c>
      <c r="Z12" s="6">
        <v>-91.7</v>
      </c>
      <c r="AA12" s="28">
        <v>100000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22767</v>
      </c>
      <c r="D14" s="22"/>
      <c r="E14" s="23">
        <v>64000</v>
      </c>
      <c r="F14" s="24">
        <v>64000</v>
      </c>
      <c r="G14" s="24"/>
      <c r="H14" s="24"/>
      <c r="I14" s="24">
        <v>16578</v>
      </c>
      <c r="J14" s="24">
        <v>16578</v>
      </c>
      <c r="K14" s="24"/>
      <c r="L14" s="24">
        <v>2435</v>
      </c>
      <c r="M14" s="24"/>
      <c r="N14" s="24">
        <v>2435</v>
      </c>
      <c r="O14" s="24"/>
      <c r="P14" s="24"/>
      <c r="Q14" s="24"/>
      <c r="R14" s="24"/>
      <c r="S14" s="24"/>
      <c r="T14" s="24"/>
      <c r="U14" s="24"/>
      <c r="V14" s="24"/>
      <c r="W14" s="24">
        <v>19013</v>
      </c>
      <c r="X14" s="24">
        <v>31998</v>
      </c>
      <c r="Y14" s="24">
        <v>-12985</v>
      </c>
      <c r="Z14" s="7">
        <v>-40.58</v>
      </c>
      <c r="AA14" s="29">
        <v>64000</v>
      </c>
    </row>
    <row r="15" spans="1:27" ht="12.75">
      <c r="A15" s="2" t="s">
        <v>41</v>
      </c>
      <c r="B15" s="8"/>
      <c r="C15" s="16">
        <f aca="true" t="shared" si="2" ref="C15:Y15">SUM(C16:C18)</f>
        <v>5713</v>
      </c>
      <c r="D15" s="16">
        <f>SUM(D16:D18)</f>
        <v>0</v>
      </c>
      <c r="E15" s="17">
        <f t="shared" si="2"/>
        <v>132000</v>
      </c>
      <c r="F15" s="18">
        <f t="shared" si="2"/>
        <v>132000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66000</v>
      </c>
      <c r="Y15" s="18">
        <f t="shared" si="2"/>
        <v>-66000</v>
      </c>
      <c r="Z15" s="4">
        <f>+IF(X15&lt;&gt;0,+(Y15/X15)*100,0)</f>
        <v>-100</v>
      </c>
      <c r="AA15" s="30">
        <f>SUM(AA16:AA18)</f>
        <v>132000</v>
      </c>
    </row>
    <row r="16" spans="1:27" ht="12.75">
      <c r="A16" s="5" t="s">
        <v>42</v>
      </c>
      <c r="B16" s="3"/>
      <c r="C16" s="19"/>
      <c r="D16" s="19"/>
      <c r="E16" s="20">
        <v>32000</v>
      </c>
      <c r="F16" s="21">
        <v>32000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16002</v>
      </c>
      <c r="Y16" s="21">
        <v>-16002</v>
      </c>
      <c r="Z16" s="6">
        <v>-100</v>
      </c>
      <c r="AA16" s="28">
        <v>32000</v>
      </c>
    </row>
    <row r="17" spans="1:27" ht="12.75">
      <c r="A17" s="5" t="s">
        <v>43</v>
      </c>
      <c r="B17" s="3"/>
      <c r="C17" s="19">
        <v>5713</v>
      </c>
      <c r="D17" s="19"/>
      <c r="E17" s="20">
        <v>100000</v>
      </c>
      <c r="F17" s="21">
        <v>100000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49998</v>
      </c>
      <c r="Y17" s="21">
        <v>-49998</v>
      </c>
      <c r="Z17" s="6">
        <v>-100</v>
      </c>
      <c r="AA17" s="28">
        <v>100000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1806512</v>
      </c>
      <c r="D25" s="50">
        <f>+D5+D9+D15+D19+D24</f>
        <v>0</v>
      </c>
      <c r="E25" s="51">
        <f t="shared" si="4"/>
        <v>1015350</v>
      </c>
      <c r="F25" s="52">
        <f t="shared" si="4"/>
        <v>1015350</v>
      </c>
      <c r="G25" s="52">
        <f t="shared" si="4"/>
        <v>1250</v>
      </c>
      <c r="H25" s="52">
        <f t="shared" si="4"/>
        <v>39371</v>
      </c>
      <c r="I25" s="52">
        <f t="shared" si="4"/>
        <v>90242</v>
      </c>
      <c r="J25" s="52">
        <f t="shared" si="4"/>
        <v>130863</v>
      </c>
      <c r="K25" s="52">
        <f t="shared" si="4"/>
        <v>30636</v>
      </c>
      <c r="L25" s="52">
        <f t="shared" si="4"/>
        <v>5129</v>
      </c>
      <c r="M25" s="52">
        <f t="shared" si="4"/>
        <v>59435</v>
      </c>
      <c r="N25" s="52">
        <f t="shared" si="4"/>
        <v>95200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226063</v>
      </c>
      <c r="X25" s="52">
        <f t="shared" si="4"/>
        <v>507672</v>
      </c>
      <c r="Y25" s="52">
        <f t="shared" si="4"/>
        <v>-281609</v>
      </c>
      <c r="Z25" s="53">
        <f>+IF(X25&lt;&gt;0,+(Y25/X25)*100,0)</f>
        <v>-55.47065822026821</v>
      </c>
      <c r="AA25" s="54">
        <f>+AA5+AA9+AA15+AA19+AA24</f>
        <v>1015350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504766</v>
      </c>
      <c r="D28" s="19"/>
      <c r="E28" s="20">
        <v>915350</v>
      </c>
      <c r="F28" s="21">
        <v>915350</v>
      </c>
      <c r="G28" s="21">
        <v>1250</v>
      </c>
      <c r="H28" s="21">
        <v>20376</v>
      </c>
      <c r="I28" s="21">
        <v>76242</v>
      </c>
      <c r="J28" s="21">
        <v>97868</v>
      </c>
      <c r="K28" s="21">
        <v>63631</v>
      </c>
      <c r="L28" s="21">
        <v>5129</v>
      </c>
      <c r="M28" s="21">
        <v>59435</v>
      </c>
      <c r="N28" s="21">
        <v>128195</v>
      </c>
      <c r="O28" s="21"/>
      <c r="P28" s="21"/>
      <c r="Q28" s="21"/>
      <c r="R28" s="21"/>
      <c r="S28" s="21"/>
      <c r="T28" s="21"/>
      <c r="U28" s="21"/>
      <c r="V28" s="21"/>
      <c r="W28" s="21">
        <v>226063</v>
      </c>
      <c r="X28" s="21">
        <v>457674</v>
      </c>
      <c r="Y28" s="21">
        <v>-231611</v>
      </c>
      <c r="Z28" s="6">
        <v>-50.61</v>
      </c>
      <c r="AA28" s="19">
        <v>915350</v>
      </c>
    </row>
    <row r="29" spans="1:27" ht="12.75">
      <c r="A29" s="56" t="s">
        <v>55</v>
      </c>
      <c r="B29" s="3"/>
      <c r="C29" s="19">
        <v>830746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1335512</v>
      </c>
      <c r="D32" s="25">
        <f>SUM(D28:D31)</f>
        <v>0</v>
      </c>
      <c r="E32" s="26">
        <f t="shared" si="5"/>
        <v>915350</v>
      </c>
      <c r="F32" s="27">
        <f t="shared" si="5"/>
        <v>915350</v>
      </c>
      <c r="G32" s="27">
        <f t="shared" si="5"/>
        <v>1250</v>
      </c>
      <c r="H32" s="27">
        <f t="shared" si="5"/>
        <v>20376</v>
      </c>
      <c r="I32" s="27">
        <f t="shared" si="5"/>
        <v>76242</v>
      </c>
      <c r="J32" s="27">
        <f t="shared" si="5"/>
        <v>97868</v>
      </c>
      <c r="K32" s="27">
        <f t="shared" si="5"/>
        <v>63631</v>
      </c>
      <c r="L32" s="27">
        <f t="shared" si="5"/>
        <v>5129</v>
      </c>
      <c r="M32" s="27">
        <f t="shared" si="5"/>
        <v>59435</v>
      </c>
      <c r="N32" s="27">
        <f t="shared" si="5"/>
        <v>128195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226063</v>
      </c>
      <c r="X32" s="27">
        <f t="shared" si="5"/>
        <v>457674</v>
      </c>
      <c r="Y32" s="27">
        <f t="shared" si="5"/>
        <v>-231611</v>
      </c>
      <c r="Z32" s="13">
        <f>+IF(X32&lt;&gt;0,+(Y32/X32)*100,0)</f>
        <v>-50.606108277944564</v>
      </c>
      <c r="AA32" s="31">
        <f>SUM(AA28:AA31)</f>
        <v>915350</v>
      </c>
    </row>
    <row r="33" spans="1:27" ht="12.75">
      <c r="A33" s="59" t="s">
        <v>59</v>
      </c>
      <c r="B33" s="3" t="s">
        <v>60</v>
      </c>
      <c r="C33" s="19">
        <v>471000</v>
      </c>
      <c r="D33" s="19"/>
      <c r="E33" s="20"/>
      <c r="F33" s="21"/>
      <c r="G33" s="21"/>
      <c r="H33" s="21">
        <v>18995</v>
      </c>
      <c r="I33" s="21">
        <v>14000</v>
      </c>
      <c r="J33" s="21">
        <v>32995</v>
      </c>
      <c r="K33" s="21">
        <v>-32995</v>
      </c>
      <c r="L33" s="21"/>
      <c r="M33" s="21"/>
      <c r="N33" s="21">
        <v>-32995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100000</v>
      </c>
      <c r="F35" s="21">
        <v>100000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49998</v>
      </c>
      <c r="Y35" s="21">
        <v>-49998</v>
      </c>
      <c r="Z35" s="6">
        <v>-100</v>
      </c>
      <c r="AA35" s="28">
        <v>100000</v>
      </c>
    </row>
    <row r="36" spans="1:27" ht="12.75">
      <c r="A36" s="60" t="s">
        <v>64</v>
      </c>
      <c r="B36" s="10"/>
      <c r="C36" s="61">
        <f aca="true" t="shared" si="6" ref="C36:Y36">SUM(C32:C35)</f>
        <v>1806512</v>
      </c>
      <c r="D36" s="61">
        <f>SUM(D32:D35)</f>
        <v>0</v>
      </c>
      <c r="E36" s="62">
        <f t="shared" si="6"/>
        <v>1015350</v>
      </c>
      <c r="F36" s="63">
        <f t="shared" si="6"/>
        <v>1015350</v>
      </c>
      <c r="G36" s="63">
        <f t="shared" si="6"/>
        <v>1250</v>
      </c>
      <c r="H36" s="63">
        <f t="shared" si="6"/>
        <v>39371</v>
      </c>
      <c r="I36" s="63">
        <f t="shared" si="6"/>
        <v>90242</v>
      </c>
      <c r="J36" s="63">
        <f t="shared" si="6"/>
        <v>130863</v>
      </c>
      <c r="K36" s="63">
        <f t="shared" si="6"/>
        <v>30636</v>
      </c>
      <c r="L36" s="63">
        <f t="shared" si="6"/>
        <v>5129</v>
      </c>
      <c r="M36" s="63">
        <f t="shared" si="6"/>
        <v>59435</v>
      </c>
      <c r="N36" s="63">
        <f t="shared" si="6"/>
        <v>95200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226063</v>
      </c>
      <c r="X36" s="63">
        <f t="shared" si="6"/>
        <v>507672</v>
      </c>
      <c r="Y36" s="63">
        <f t="shared" si="6"/>
        <v>-281609</v>
      </c>
      <c r="Z36" s="64">
        <f>+IF(X36&lt;&gt;0,+(Y36/X36)*100,0)</f>
        <v>-55.47065822026821</v>
      </c>
      <c r="AA36" s="65">
        <f>SUM(AA32:AA35)</f>
        <v>1015350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4510336</v>
      </c>
      <c r="D5" s="16">
        <f>SUM(D6:D8)</f>
        <v>0</v>
      </c>
      <c r="E5" s="17">
        <f t="shared" si="0"/>
        <v>4067500</v>
      </c>
      <c r="F5" s="18">
        <f t="shared" si="0"/>
        <v>3967675</v>
      </c>
      <c r="G5" s="18">
        <f t="shared" si="0"/>
        <v>0</v>
      </c>
      <c r="H5" s="18">
        <f t="shared" si="0"/>
        <v>25010</v>
      </c>
      <c r="I5" s="18">
        <f t="shared" si="0"/>
        <v>26425</v>
      </c>
      <c r="J5" s="18">
        <f t="shared" si="0"/>
        <v>51435</v>
      </c>
      <c r="K5" s="18">
        <f t="shared" si="0"/>
        <v>9875</v>
      </c>
      <c r="L5" s="18">
        <f t="shared" si="0"/>
        <v>42330</v>
      </c>
      <c r="M5" s="18">
        <f t="shared" si="0"/>
        <v>61038</v>
      </c>
      <c r="N5" s="18">
        <f t="shared" si="0"/>
        <v>113243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164678</v>
      </c>
      <c r="X5" s="18">
        <f t="shared" si="0"/>
        <v>2925000</v>
      </c>
      <c r="Y5" s="18">
        <f t="shared" si="0"/>
        <v>-2760322</v>
      </c>
      <c r="Z5" s="4">
        <f>+IF(X5&lt;&gt;0,+(Y5/X5)*100,0)</f>
        <v>-94.36998290598291</v>
      </c>
      <c r="AA5" s="16">
        <f>SUM(AA6:AA8)</f>
        <v>3967675</v>
      </c>
    </row>
    <row r="6" spans="1:27" ht="12.75">
      <c r="A6" s="5" t="s">
        <v>32</v>
      </c>
      <c r="B6" s="3"/>
      <c r="C6" s="19"/>
      <c r="D6" s="19"/>
      <c r="E6" s="20">
        <v>80500</v>
      </c>
      <c r="F6" s="21">
        <v>105500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71500</v>
      </c>
      <c r="Y6" s="21">
        <v>-71500</v>
      </c>
      <c r="Z6" s="6">
        <v>-100</v>
      </c>
      <c r="AA6" s="28">
        <v>105500</v>
      </c>
    </row>
    <row r="7" spans="1:27" ht="12.75">
      <c r="A7" s="5" t="s">
        <v>33</v>
      </c>
      <c r="B7" s="3"/>
      <c r="C7" s="22">
        <v>3502930</v>
      </c>
      <c r="D7" s="22"/>
      <c r="E7" s="23">
        <v>3987000</v>
      </c>
      <c r="F7" s="24">
        <v>3862175</v>
      </c>
      <c r="G7" s="24"/>
      <c r="H7" s="24">
        <v>25010</v>
      </c>
      <c r="I7" s="24">
        <v>26425</v>
      </c>
      <c r="J7" s="24">
        <v>51435</v>
      </c>
      <c r="K7" s="24">
        <v>9875</v>
      </c>
      <c r="L7" s="24">
        <v>42330</v>
      </c>
      <c r="M7" s="24">
        <v>61038</v>
      </c>
      <c r="N7" s="24">
        <v>113243</v>
      </c>
      <c r="O7" s="24"/>
      <c r="P7" s="24"/>
      <c r="Q7" s="24"/>
      <c r="R7" s="24"/>
      <c r="S7" s="24"/>
      <c r="T7" s="24"/>
      <c r="U7" s="24"/>
      <c r="V7" s="24"/>
      <c r="W7" s="24">
        <v>164678</v>
      </c>
      <c r="X7" s="24">
        <v>2853500</v>
      </c>
      <c r="Y7" s="24">
        <v>-2688822</v>
      </c>
      <c r="Z7" s="7">
        <v>-94.23</v>
      </c>
      <c r="AA7" s="29">
        <v>3862175</v>
      </c>
    </row>
    <row r="8" spans="1:27" ht="12.75">
      <c r="A8" s="5" t="s">
        <v>34</v>
      </c>
      <c r="B8" s="3"/>
      <c r="C8" s="19">
        <v>1007406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7435965</v>
      </c>
      <c r="D9" s="16">
        <f>SUM(D10:D14)</f>
        <v>0</v>
      </c>
      <c r="E9" s="17">
        <f t="shared" si="1"/>
        <v>16087696</v>
      </c>
      <c r="F9" s="18">
        <f t="shared" si="1"/>
        <v>49621781</v>
      </c>
      <c r="G9" s="18">
        <f t="shared" si="1"/>
        <v>0</v>
      </c>
      <c r="H9" s="18">
        <f t="shared" si="1"/>
        <v>2450335</v>
      </c>
      <c r="I9" s="18">
        <f t="shared" si="1"/>
        <v>72392</v>
      </c>
      <c r="J9" s="18">
        <f t="shared" si="1"/>
        <v>2522727</v>
      </c>
      <c r="K9" s="18">
        <f t="shared" si="1"/>
        <v>6130440</v>
      </c>
      <c r="L9" s="18">
        <f t="shared" si="1"/>
        <v>1162547</v>
      </c>
      <c r="M9" s="18">
        <f t="shared" si="1"/>
        <v>10102702</v>
      </c>
      <c r="N9" s="18">
        <f t="shared" si="1"/>
        <v>17395689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19918416</v>
      </c>
      <c r="X9" s="18">
        <f t="shared" si="1"/>
        <v>5318200</v>
      </c>
      <c r="Y9" s="18">
        <f t="shared" si="1"/>
        <v>14600216</v>
      </c>
      <c r="Z9" s="4">
        <f>+IF(X9&lt;&gt;0,+(Y9/X9)*100,0)</f>
        <v>274.5330374938889</v>
      </c>
      <c r="AA9" s="30">
        <f>SUM(AA10:AA14)</f>
        <v>49621781</v>
      </c>
    </row>
    <row r="10" spans="1:27" ht="12.75">
      <c r="A10" s="5" t="s">
        <v>36</v>
      </c>
      <c r="B10" s="3"/>
      <c r="C10" s="19">
        <v>6596460</v>
      </c>
      <c r="D10" s="19"/>
      <c r="E10" s="20">
        <v>123000</v>
      </c>
      <c r="F10" s="21">
        <v>114000</v>
      </c>
      <c r="G10" s="21"/>
      <c r="H10" s="21"/>
      <c r="I10" s="21"/>
      <c r="J10" s="21"/>
      <c r="K10" s="21"/>
      <c r="L10" s="21">
        <v>96107</v>
      </c>
      <c r="M10" s="21">
        <v>98913</v>
      </c>
      <c r="N10" s="21">
        <v>195020</v>
      </c>
      <c r="O10" s="21"/>
      <c r="P10" s="21"/>
      <c r="Q10" s="21"/>
      <c r="R10" s="21"/>
      <c r="S10" s="21"/>
      <c r="T10" s="21"/>
      <c r="U10" s="21"/>
      <c r="V10" s="21"/>
      <c r="W10" s="21">
        <v>195020</v>
      </c>
      <c r="X10" s="21">
        <v>83000</v>
      </c>
      <c r="Y10" s="21">
        <v>112020</v>
      </c>
      <c r="Z10" s="6">
        <v>134.96</v>
      </c>
      <c r="AA10" s="28">
        <v>114000</v>
      </c>
    </row>
    <row r="11" spans="1:27" ht="12.75">
      <c r="A11" s="5" t="s">
        <v>37</v>
      </c>
      <c r="B11" s="3"/>
      <c r="C11" s="19">
        <v>839505</v>
      </c>
      <c r="D11" s="19"/>
      <c r="E11" s="20">
        <v>1356000</v>
      </c>
      <c r="F11" s="21">
        <v>1441961</v>
      </c>
      <c r="G11" s="21"/>
      <c r="H11" s="21"/>
      <c r="I11" s="21">
        <v>72392</v>
      </c>
      <c r="J11" s="21">
        <v>72392</v>
      </c>
      <c r="K11" s="21">
        <v>138369</v>
      </c>
      <c r="L11" s="21">
        <v>338109</v>
      </c>
      <c r="M11" s="21"/>
      <c r="N11" s="21">
        <v>476478</v>
      </c>
      <c r="O11" s="21"/>
      <c r="P11" s="21"/>
      <c r="Q11" s="21"/>
      <c r="R11" s="21"/>
      <c r="S11" s="21"/>
      <c r="T11" s="21"/>
      <c r="U11" s="21"/>
      <c r="V11" s="21"/>
      <c r="W11" s="21">
        <v>548870</v>
      </c>
      <c r="X11" s="21">
        <v>885000</v>
      </c>
      <c r="Y11" s="21">
        <v>-336130</v>
      </c>
      <c r="Z11" s="6">
        <v>-37.98</v>
      </c>
      <c r="AA11" s="28">
        <v>1441961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>
        <v>14608696</v>
      </c>
      <c r="F13" s="21">
        <v>48065820</v>
      </c>
      <c r="G13" s="21"/>
      <c r="H13" s="21">
        <v>2450335</v>
      </c>
      <c r="I13" s="21"/>
      <c r="J13" s="21">
        <v>2450335</v>
      </c>
      <c r="K13" s="21">
        <v>5992071</v>
      </c>
      <c r="L13" s="21">
        <v>728331</v>
      </c>
      <c r="M13" s="21">
        <v>10003789</v>
      </c>
      <c r="N13" s="21">
        <v>16724191</v>
      </c>
      <c r="O13" s="21"/>
      <c r="P13" s="21"/>
      <c r="Q13" s="21"/>
      <c r="R13" s="21"/>
      <c r="S13" s="21"/>
      <c r="T13" s="21"/>
      <c r="U13" s="21"/>
      <c r="V13" s="21"/>
      <c r="W13" s="21">
        <v>19174526</v>
      </c>
      <c r="X13" s="21">
        <v>4350200</v>
      </c>
      <c r="Y13" s="21">
        <v>14824326</v>
      </c>
      <c r="Z13" s="6">
        <v>340.77</v>
      </c>
      <c r="AA13" s="28">
        <v>48065820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11603659</v>
      </c>
      <c r="D15" s="16">
        <f>SUM(D16:D18)</f>
        <v>0</v>
      </c>
      <c r="E15" s="17">
        <f t="shared" si="2"/>
        <v>13729826</v>
      </c>
      <c r="F15" s="18">
        <f t="shared" si="2"/>
        <v>24546367</v>
      </c>
      <c r="G15" s="18">
        <f t="shared" si="2"/>
        <v>0</v>
      </c>
      <c r="H15" s="18">
        <f t="shared" si="2"/>
        <v>407376</v>
      </c>
      <c r="I15" s="18">
        <f t="shared" si="2"/>
        <v>121705</v>
      </c>
      <c r="J15" s="18">
        <f t="shared" si="2"/>
        <v>529081</v>
      </c>
      <c r="K15" s="18">
        <f t="shared" si="2"/>
        <v>139923</v>
      </c>
      <c r="L15" s="18">
        <f t="shared" si="2"/>
        <v>101999</v>
      </c>
      <c r="M15" s="18">
        <f t="shared" si="2"/>
        <v>1914333</v>
      </c>
      <c r="N15" s="18">
        <f t="shared" si="2"/>
        <v>2156255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2685336</v>
      </c>
      <c r="X15" s="18">
        <f t="shared" si="2"/>
        <v>1912649</v>
      </c>
      <c r="Y15" s="18">
        <f t="shared" si="2"/>
        <v>772687</v>
      </c>
      <c r="Z15" s="4">
        <f>+IF(X15&lt;&gt;0,+(Y15/X15)*100,0)</f>
        <v>40.39878723173985</v>
      </c>
      <c r="AA15" s="30">
        <f>SUM(AA16:AA18)</f>
        <v>24546367</v>
      </c>
    </row>
    <row r="16" spans="1:27" ht="12.75">
      <c r="A16" s="5" t="s">
        <v>42</v>
      </c>
      <c r="B16" s="3"/>
      <c r="C16" s="19"/>
      <c r="D16" s="19"/>
      <c r="E16" s="20">
        <v>12849826</v>
      </c>
      <c r="F16" s="21">
        <v>23670465</v>
      </c>
      <c r="G16" s="21"/>
      <c r="H16" s="21">
        <v>407376</v>
      </c>
      <c r="I16" s="21">
        <v>100641</v>
      </c>
      <c r="J16" s="21">
        <v>508017</v>
      </c>
      <c r="K16" s="21">
        <v>139923</v>
      </c>
      <c r="L16" s="21">
        <v>11558</v>
      </c>
      <c r="M16" s="21"/>
      <c r="N16" s="21">
        <v>151481</v>
      </c>
      <c r="O16" s="21"/>
      <c r="P16" s="21"/>
      <c r="Q16" s="21"/>
      <c r="R16" s="21"/>
      <c r="S16" s="21"/>
      <c r="T16" s="21"/>
      <c r="U16" s="21"/>
      <c r="V16" s="21"/>
      <c r="W16" s="21">
        <v>659498</v>
      </c>
      <c r="X16" s="21">
        <v>1442649</v>
      </c>
      <c r="Y16" s="21">
        <v>-783151</v>
      </c>
      <c r="Z16" s="6">
        <v>-54.29</v>
      </c>
      <c r="AA16" s="28">
        <v>23670465</v>
      </c>
    </row>
    <row r="17" spans="1:27" ht="12.75">
      <c r="A17" s="5" t="s">
        <v>43</v>
      </c>
      <c r="B17" s="3"/>
      <c r="C17" s="19">
        <v>11603659</v>
      </c>
      <c r="D17" s="19"/>
      <c r="E17" s="20">
        <v>880000</v>
      </c>
      <c r="F17" s="21">
        <v>875902</v>
      </c>
      <c r="G17" s="21"/>
      <c r="H17" s="21"/>
      <c r="I17" s="21">
        <v>21064</v>
      </c>
      <c r="J17" s="21">
        <v>21064</v>
      </c>
      <c r="K17" s="21"/>
      <c r="L17" s="21">
        <v>90441</v>
      </c>
      <c r="M17" s="21">
        <v>1914333</v>
      </c>
      <c r="N17" s="21">
        <v>2004774</v>
      </c>
      <c r="O17" s="21"/>
      <c r="P17" s="21"/>
      <c r="Q17" s="21"/>
      <c r="R17" s="21"/>
      <c r="S17" s="21"/>
      <c r="T17" s="21"/>
      <c r="U17" s="21"/>
      <c r="V17" s="21"/>
      <c r="W17" s="21">
        <v>2025838</v>
      </c>
      <c r="X17" s="21">
        <v>470000</v>
      </c>
      <c r="Y17" s="21">
        <v>1555838</v>
      </c>
      <c r="Z17" s="6">
        <v>331.03</v>
      </c>
      <c r="AA17" s="28">
        <v>875902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22134354</v>
      </c>
      <c r="D19" s="16">
        <f>SUM(D20:D23)</f>
        <v>0</v>
      </c>
      <c r="E19" s="17">
        <f t="shared" si="3"/>
        <v>34206305</v>
      </c>
      <c r="F19" s="18">
        <f t="shared" si="3"/>
        <v>48775004</v>
      </c>
      <c r="G19" s="18">
        <f t="shared" si="3"/>
        <v>246725</v>
      </c>
      <c r="H19" s="18">
        <f t="shared" si="3"/>
        <v>441716</v>
      </c>
      <c r="I19" s="18">
        <f t="shared" si="3"/>
        <v>186223</v>
      </c>
      <c r="J19" s="18">
        <f t="shared" si="3"/>
        <v>874664</v>
      </c>
      <c r="K19" s="18">
        <f t="shared" si="3"/>
        <v>2208172</v>
      </c>
      <c r="L19" s="18">
        <f t="shared" si="3"/>
        <v>1216601</v>
      </c>
      <c r="M19" s="18">
        <f t="shared" si="3"/>
        <v>378621</v>
      </c>
      <c r="N19" s="18">
        <f t="shared" si="3"/>
        <v>3803394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4678058</v>
      </c>
      <c r="X19" s="18">
        <f t="shared" si="3"/>
        <v>13764108</v>
      </c>
      <c r="Y19" s="18">
        <f t="shared" si="3"/>
        <v>-9086050</v>
      </c>
      <c r="Z19" s="4">
        <f>+IF(X19&lt;&gt;0,+(Y19/X19)*100,0)</f>
        <v>-66.01263227518993</v>
      </c>
      <c r="AA19" s="30">
        <f>SUM(AA20:AA23)</f>
        <v>48775004</v>
      </c>
    </row>
    <row r="20" spans="1:27" ht="12.75">
      <c r="A20" s="5" t="s">
        <v>46</v>
      </c>
      <c r="B20" s="3"/>
      <c r="C20" s="19">
        <v>6433027</v>
      </c>
      <c r="D20" s="19"/>
      <c r="E20" s="20">
        <v>3558696</v>
      </c>
      <c r="F20" s="21">
        <v>3508696</v>
      </c>
      <c r="G20" s="21">
        <v>246725</v>
      </c>
      <c r="H20" s="21"/>
      <c r="I20" s="21">
        <v>11910</v>
      </c>
      <c r="J20" s="21">
        <v>258635</v>
      </c>
      <c r="K20" s="21">
        <v>61442</v>
      </c>
      <c r="L20" s="21">
        <v>150365</v>
      </c>
      <c r="M20" s="21"/>
      <c r="N20" s="21">
        <v>211807</v>
      </c>
      <c r="O20" s="21"/>
      <c r="P20" s="21"/>
      <c r="Q20" s="21"/>
      <c r="R20" s="21"/>
      <c r="S20" s="21"/>
      <c r="T20" s="21"/>
      <c r="U20" s="21"/>
      <c r="V20" s="21"/>
      <c r="W20" s="21">
        <v>470442</v>
      </c>
      <c r="X20" s="21">
        <v>1088108</v>
      </c>
      <c r="Y20" s="21">
        <v>-617666</v>
      </c>
      <c r="Z20" s="6">
        <v>-56.77</v>
      </c>
      <c r="AA20" s="28">
        <v>3508696</v>
      </c>
    </row>
    <row r="21" spans="1:27" ht="12.75">
      <c r="A21" s="5" t="s">
        <v>47</v>
      </c>
      <c r="B21" s="3"/>
      <c r="C21" s="19">
        <v>8883843</v>
      </c>
      <c r="D21" s="19"/>
      <c r="E21" s="20">
        <v>29067609</v>
      </c>
      <c r="F21" s="21">
        <v>43466267</v>
      </c>
      <c r="G21" s="21"/>
      <c r="H21" s="21"/>
      <c r="I21" s="21">
        <v>174313</v>
      </c>
      <c r="J21" s="21">
        <v>174313</v>
      </c>
      <c r="K21" s="21">
        <v>2146730</v>
      </c>
      <c r="L21" s="21">
        <v>883259</v>
      </c>
      <c r="M21" s="21">
        <v>306107</v>
      </c>
      <c r="N21" s="21">
        <v>3336096</v>
      </c>
      <c r="O21" s="21"/>
      <c r="P21" s="21"/>
      <c r="Q21" s="21"/>
      <c r="R21" s="21"/>
      <c r="S21" s="21"/>
      <c r="T21" s="21"/>
      <c r="U21" s="21"/>
      <c r="V21" s="21"/>
      <c r="W21" s="21">
        <v>3510409</v>
      </c>
      <c r="X21" s="21">
        <v>11841000</v>
      </c>
      <c r="Y21" s="21">
        <v>-8330591</v>
      </c>
      <c r="Z21" s="6">
        <v>-70.35</v>
      </c>
      <c r="AA21" s="28">
        <v>43466267</v>
      </c>
    </row>
    <row r="22" spans="1:27" ht="12.75">
      <c r="A22" s="5" t="s">
        <v>48</v>
      </c>
      <c r="B22" s="3"/>
      <c r="C22" s="22">
        <v>6817484</v>
      </c>
      <c r="D22" s="22"/>
      <c r="E22" s="23">
        <v>930000</v>
      </c>
      <c r="F22" s="24">
        <v>1222041</v>
      </c>
      <c r="G22" s="24"/>
      <c r="H22" s="24">
        <v>441716</v>
      </c>
      <c r="I22" s="24"/>
      <c r="J22" s="24">
        <v>441716</v>
      </c>
      <c r="K22" s="24"/>
      <c r="L22" s="24">
        <v>151997</v>
      </c>
      <c r="M22" s="24">
        <v>72514</v>
      </c>
      <c r="N22" s="24">
        <v>224511</v>
      </c>
      <c r="O22" s="24"/>
      <c r="P22" s="24"/>
      <c r="Q22" s="24"/>
      <c r="R22" s="24"/>
      <c r="S22" s="24"/>
      <c r="T22" s="24"/>
      <c r="U22" s="24"/>
      <c r="V22" s="24"/>
      <c r="W22" s="24">
        <v>666227</v>
      </c>
      <c r="X22" s="24">
        <v>780000</v>
      </c>
      <c r="Y22" s="24">
        <v>-113773</v>
      </c>
      <c r="Z22" s="7">
        <v>-14.59</v>
      </c>
      <c r="AA22" s="29">
        <v>1222041</v>
      </c>
    </row>
    <row r="23" spans="1:27" ht="12.75">
      <c r="A23" s="5" t="s">
        <v>49</v>
      </c>
      <c r="B23" s="3"/>
      <c r="C23" s="19"/>
      <c r="D23" s="19"/>
      <c r="E23" s="20">
        <v>650000</v>
      </c>
      <c r="F23" s="21">
        <v>578000</v>
      </c>
      <c r="G23" s="21"/>
      <c r="H23" s="21"/>
      <c r="I23" s="21"/>
      <c r="J23" s="21"/>
      <c r="K23" s="21"/>
      <c r="L23" s="21">
        <v>30980</v>
      </c>
      <c r="M23" s="21"/>
      <c r="N23" s="21">
        <v>30980</v>
      </c>
      <c r="O23" s="21"/>
      <c r="P23" s="21"/>
      <c r="Q23" s="21"/>
      <c r="R23" s="21"/>
      <c r="S23" s="21"/>
      <c r="T23" s="21"/>
      <c r="U23" s="21"/>
      <c r="V23" s="21"/>
      <c r="W23" s="21">
        <v>30980</v>
      </c>
      <c r="X23" s="21">
        <v>55000</v>
      </c>
      <c r="Y23" s="21">
        <v>-24020</v>
      </c>
      <c r="Z23" s="6">
        <v>-43.67</v>
      </c>
      <c r="AA23" s="28">
        <v>578000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45684314</v>
      </c>
      <c r="D25" s="50">
        <f>+D5+D9+D15+D19+D24</f>
        <v>0</v>
      </c>
      <c r="E25" s="51">
        <f t="shared" si="4"/>
        <v>68091327</v>
      </c>
      <c r="F25" s="52">
        <f t="shared" si="4"/>
        <v>126910827</v>
      </c>
      <c r="G25" s="52">
        <f t="shared" si="4"/>
        <v>246725</v>
      </c>
      <c r="H25" s="52">
        <f t="shared" si="4"/>
        <v>3324437</v>
      </c>
      <c r="I25" s="52">
        <f t="shared" si="4"/>
        <v>406745</v>
      </c>
      <c r="J25" s="52">
        <f t="shared" si="4"/>
        <v>3977907</v>
      </c>
      <c r="K25" s="52">
        <f t="shared" si="4"/>
        <v>8488410</v>
      </c>
      <c r="L25" s="52">
        <f t="shared" si="4"/>
        <v>2523477</v>
      </c>
      <c r="M25" s="52">
        <f t="shared" si="4"/>
        <v>12456694</v>
      </c>
      <c r="N25" s="52">
        <f t="shared" si="4"/>
        <v>23468581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27446488</v>
      </c>
      <c r="X25" s="52">
        <f t="shared" si="4"/>
        <v>23919957</v>
      </c>
      <c r="Y25" s="52">
        <f t="shared" si="4"/>
        <v>3526531</v>
      </c>
      <c r="Z25" s="53">
        <f>+IF(X25&lt;&gt;0,+(Y25/X25)*100,0)</f>
        <v>14.743049078223677</v>
      </c>
      <c r="AA25" s="54">
        <f>+AA5+AA9+AA15+AA19+AA24</f>
        <v>126910827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22594250</v>
      </c>
      <c r="D28" s="19"/>
      <c r="E28" s="20">
        <v>43821131</v>
      </c>
      <c r="F28" s="21">
        <v>55002251</v>
      </c>
      <c r="G28" s="21">
        <v>246725</v>
      </c>
      <c r="H28" s="21">
        <v>407376</v>
      </c>
      <c r="I28" s="21">
        <v>273282</v>
      </c>
      <c r="J28" s="21">
        <v>927383</v>
      </c>
      <c r="K28" s="21">
        <v>2130341</v>
      </c>
      <c r="L28" s="21">
        <v>799737</v>
      </c>
      <c r="M28" s="21">
        <v>1774606</v>
      </c>
      <c r="N28" s="21">
        <v>4704684</v>
      </c>
      <c r="O28" s="21"/>
      <c r="P28" s="21"/>
      <c r="Q28" s="21"/>
      <c r="R28" s="21"/>
      <c r="S28" s="21"/>
      <c r="T28" s="21"/>
      <c r="U28" s="21"/>
      <c r="V28" s="21"/>
      <c r="W28" s="21">
        <v>5632067</v>
      </c>
      <c r="X28" s="21">
        <v>13595757</v>
      </c>
      <c r="Y28" s="21">
        <v>-7963690</v>
      </c>
      <c r="Z28" s="6">
        <v>-58.57</v>
      </c>
      <c r="AA28" s="19">
        <v>55002251</v>
      </c>
    </row>
    <row r="29" spans="1:27" ht="12.75">
      <c r="A29" s="56" t="s">
        <v>55</v>
      </c>
      <c r="B29" s="3"/>
      <c r="C29" s="19">
        <v>9562843</v>
      </c>
      <c r="D29" s="19"/>
      <c r="E29" s="20">
        <v>14652196</v>
      </c>
      <c r="F29" s="21">
        <v>62290577</v>
      </c>
      <c r="G29" s="21"/>
      <c r="H29" s="21">
        <v>2450335</v>
      </c>
      <c r="I29" s="21"/>
      <c r="J29" s="21">
        <v>2450335</v>
      </c>
      <c r="K29" s="21">
        <v>5992071</v>
      </c>
      <c r="L29" s="21">
        <v>728331</v>
      </c>
      <c r="M29" s="21">
        <v>10013874</v>
      </c>
      <c r="N29" s="21">
        <v>16734276</v>
      </c>
      <c r="O29" s="21"/>
      <c r="P29" s="21"/>
      <c r="Q29" s="21"/>
      <c r="R29" s="21"/>
      <c r="S29" s="21"/>
      <c r="T29" s="21"/>
      <c r="U29" s="21"/>
      <c r="V29" s="21"/>
      <c r="W29" s="21">
        <v>19184611</v>
      </c>
      <c r="X29" s="21">
        <v>4388700</v>
      </c>
      <c r="Y29" s="21">
        <v>14795911</v>
      </c>
      <c r="Z29" s="6">
        <v>337.14</v>
      </c>
      <c r="AA29" s="28">
        <v>62290577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32157093</v>
      </c>
      <c r="D32" s="25">
        <f>SUM(D28:D31)</f>
        <v>0</v>
      </c>
      <c r="E32" s="26">
        <f t="shared" si="5"/>
        <v>58473327</v>
      </c>
      <c r="F32" s="27">
        <f t="shared" si="5"/>
        <v>117292828</v>
      </c>
      <c r="G32" s="27">
        <f t="shared" si="5"/>
        <v>246725</v>
      </c>
      <c r="H32" s="27">
        <f t="shared" si="5"/>
        <v>2857711</v>
      </c>
      <c r="I32" s="27">
        <f t="shared" si="5"/>
        <v>273282</v>
      </c>
      <c r="J32" s="27">
        <f t="shared" si="5"/>
        <v>3377718</v>
      </c>
      <c r="K32" s="27">
        <f t="shared" si="5"/>
        <v>8122412</v>
      </c>
      <c r="L32" s="27">
        <f t="shared" si="5"/>
        <v>1528068</v>
      </c>
      <c r="M32" s="27">
        <f t="shared" si="5"/>
        <v>11788480</v>
      </c>
      <c r="N32" s="27">
        <f t="shared" si="5"/>
        <v>21438960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24816678</v>
      </c>
      <c r="X32" s="27">
        <f t="shared" si="5"/>
        <v>17984457</v>
      </c>
      <c r="Y32" s="27">
        <f t="shared" si="5"/>
        <v>6832221</v>
      </c>
      <c r="Z32" s="13">
        <f>+IF(X32&lt;&gt;0,+(Y32/X32)*100,0)</f>
        <v>37.98958734200315</v>
      </c>
      <c r="AA32" s="31">
        <f>SUM(AA28:AA31)</f>
        <v>117292828</v>
      </c>
    </row>
    <row r="33" spans="1:27" ht="12.75">
      <c r="A33" s="59" t="s">
        <v>59</v>
      </c>
      <c r="B33" s="3" t="s">
        <v>60</v>
      </c>
      <c r="C33" s="19">
        <v>1046370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3159487</v>
      </c>
      <c r="D34" s="19"/>
      <c r="E34" s="20">
        <v>800000</v>
      </c>
      <c r="F34" s="21">
        <v>800000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800000</v>
      </c>
      <c r="Y34" s="21">
        <v>-800000</v>
      </c>
      <c r="Z34" s="6">
        <v>-100</v>
      </c>
      <c r="AA34" s="28">
        <v>800000</v>
      </c>
    </row>
    <row r="35" spans="1:27" ht="12.75">
      <c r="A35" s="59" t="s">
        <v>63</v>
      </c>
      <c r="B35" s="3"/>
      <c r="C35" s="19">
        <v>9321366</v>
      </c>
      <c r="D35" s="19"/>
      <c r="E35" s="20">
        <v>8818000</v>
      </c>
      <c r="F35" s="21">
        <v>8818000</v>
      </c>
      <c r="G35" s="21"/>
      <c r="H35" s="21">
        <v>466726</v>
      </c>
      <c r="I35" s="21">
        <v>133463</v>
      </c>
      <c r="J35" s="21">
        <v>600189</v>
      </c>
      <c r="K35" s="21">
        <v>365998</v>
      </c>
      <c r="L35" s="21">
        <v>995409</v>
      </c>
      <c r="M35" s="21">
        <v>668214</v>
      </c>
      <c r="N35" s="21">
        <v>2029621</v>
      </c>
      <c r="O35" s="21"/>
      <c r="P35" s="21"/>
      <c r="Q35" s="21"/>
      <c r="R35" s="21"/>
      <c r="S35" s="21"/>
      <c r="T35" s="21"/>
      <c r="U35" s="21"/>
      <c r="V35" s="21"/>
      <c r="W35" s="21">
        <v>2629810</v>
      </c>
      <c r="X35" s="21">
        <v>5135500</v>
      </c>
      <c r="Y35" s="21">
        <v>-2505690</v>
      </c>
      <c r="Z35" s="6">
        <v>-48.79</v>
      </c>
      <c r="AA35" s="28">
        <v>8818000</v>
      </c>
    </row>
    <row r="36" spans="1:27" ht="12.75">
      <c r="A36" s="60" t="s">
        <v>64</v>
      </c>
      <c r="B36" s="10"/>
      <c r="C36" s="61">
        <f aca="true" t="shared" si="6" ref="C36:Y36">SUM(C32:C35)</f>
        <v>45684316</v>
      </c>
      <c r="D36" s="61">
        <f>SUM(D32:D35)</f>
        <v>0</v>
      </c>
      <c r="E36" s="62">
        <f t="shared" si="6"/>
        <v>68091327</v>
      </c>
      <c r="F36" s="63">
        <f t="shared" si="6"/>
        <v>126910828</v>
      </c>
      <c r="G36" s="63">
        <f t="shared" si="6"/>
        <v>246725</v>
      </c>
      <c r="H36" s="63">
        <f t="shared" si="6"/>
        <v>3324437</v>
      </c>
      <c r="I36" s="63">
        <f t="shared" si="6"/>
        <v>406745</v>
      </c>
      <c r="J36" s="63">
        <f t="shared" si="6"/>
        <v>3977907</v>
      </c>
      <c r="K36" s="63">
        <f t="shared" si="6"/>
        <v>8488410</v>
      </c>
      <c r="L36" s="63">
        <f t="shared" si="6"/>
        <v>2523477</v>
      </c>
      <c r="M36" s="63">
        <f t="shared" si="6"/>
        <v>12456694</v>
      </c>
      <c r="N36" s="63">
        <f t="shared" si="6"/>
        <v>23468581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27446488</v>
      </c>
      <c r="X36" s="63">
        <f t="shared" si="6"/>
        <v>23919957</v>
      </c>
      <c r="Y36" s="63">
        <f t="shared" si="6"/>
        <v>3526531</v>
      </c>
      <c r="Z36" s="64">
        <f>+IF(X36&lt;&gt;0,+(Y36/X36)*100,0)</f>
        <v>14.743049078223677</v>
      </c>
      <c r="AA36" s="65">
        <f>SUM(AA32:AA35)</f>
        <v>126910828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1978217</v>
      </c>
      <c r="D5" s="16">
        <f>SUM(D6:D8)</f>
        <v>0</v>
      </c>
      <c r="E5" s="17">
        <f t="shared" si="0"/>
        <v>4455174</v>
      </c>
      <c r="F5" s="18">
        <f t="shared" si="0"/>
        <v>4455174</v>
      </c>
      <c r="G5" s="18">
        <f t="shared" si="0"/>
        <v>0</v>
      </c>
      <c r="H5" s="18">
        <f t="shared" si="0"/>
        <v>17923</v>
      </c>
      <c r="I5" s="18">
        <f t="shared" si="0"/>
        <v>290086</v>
      </c>
      <c r="J5" s="18">
        <f t="shared" si="0"/>
        <v>308009</v>
      </c>
      <c r="K5" s="18">
        <f t="shared" si="0"/>
        <v>369602</v>
      </c>
      <c r="L5" s="18">
        <f t="shared" si="0"/>
        <v>322729</v>
      </c>
      <c r="M5" s="18">
        <f t="shared" si="0"/>
        <v>35195</v>
      </c>
      <c r="N5" s="18">
        <f t="shared" si="0"/>
        <v>727526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1035535</v>
      </c>
      <c r="X5" s="18">
        <f t="shared" si="0"/>
        <v>1485060</v>
      </c>
      <c r="Y5" s="18">
        <f t="shared" si="0"/>
        <v>-449525</v>
      </c>
      <c r="Z5" s="4">
        <f>+IF(X5&lt;&gt;0,+(Y5/X5)*100,0)</f>
        <v>-30.269820747983246</v>
      </c>
      <c r="AA5" s="16">
        <f>SUM(AA6:AA8)</f>
        <v>4455174</v>
      </c>
    </row>
    <row r="6" spans="1:27" ht="12.75">
      <c r="A6" s="5" t="s">
        <v>32</v>
      </c>
      <c r="B6" s="3"/>
      <c r="C6" s="19">
        <v>99866</v>
      </c>
      <c r="D6" s="19"/>
      <c r="E6" s="20">
        <v>56000</v>
      </c>
      <c r="F6" s="21">
        <v>56000</v>
      </c>
      <c r="G6" s="21"/>
      <c r="H6" s="21">
        <v>3051</v>
      </c>
      <c r="I6" s="21">
        <v>1307</v>
      </c>
      <c r="J6" s="21">
        <v>4358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4358</v>
      </c>
      <c r="X6" s="21">
        <v>18668</v>
      </c>
      <c r="Y6" s="21">
        <v>-14310</v>
      </c>
      <c r="Z6" s="6">
        <v>-76.66</v>
      </c>
      <c r="AA6" s="28">
        <v>56000</v>
      </c>
    </row>
    <row r="7" spans="1:27" ht="12.75">
      <c r="A7" s="5" t="s">
        <v>33</v>
      </c>
      <c r="B7" s="3"/>
      <c r="C7" s="22">
        <v>1577330</v>
      </c>
      <c r="D7" s="22"/>
      <c r="E7" s="23">
        <v>4399174</v>
      </c>
      <c r="F7" s="24">
        <v>4399174</v>
      </c>
      <c r="G7" s="24"/>
      <c r="H7" s="24"/>
      <c r="I7" s="24">
        <v>280438</v>
      </c>
      <c r="J7" s="24">
        <v>280438</v>
      </c>
      <c r="K7" s="24"/>
      <c r="L7" s="24">
        <v>293526</v>
      </c>
      <c r="M7" s="24">
        <v>3163</v>
      </c>
      <c r="N7" s="24">
        <v>296689</v>
      </c>
      <c r="O7" s="24"/>
      <c r="P7" s="24"/>
      <c r="Q7" s="24"/>
      <c r="R7" s="24"/>
      <c r="S7" s="24"/>
      <c r="T7" s="24"/>
      <c r="U7" s="24"/>
      <c r="V7" s="24"/>
      <c r="W7" s="24">
        <v>577127</v>
      </c>
      <c r="X7" s="24">
        <v>1466392</v>
      </c>
      <c r="Y7" s="24">
        <v>-889265</v>
      </c>
      <c r="Z7" s="7">
        <v>-60.64</v>
      </c>
      <c r="AA7" s="29">
        <v>4399174</v>
      </c>
    </row>
    <row r="8" spans="1:27" ht="12.75">
      <c r="A8" s="5" t="s">
        <v>34</v>
      </c>
      <c r="B8" s="3"/>
      <c r="C8" s="19">
        <v>301021</v>
      </c>
      <c r="D8" s="19"/>
      <c r="E8" s="20"/>
      <c r="F8" s="21"/>
      <c r="G8" s="21"/>
      <c r="H8" s="21">
        <v>14872</v>
      </c>
      <c r="I8" s="21">
        <v>8341</v>
      </c>
      <c r="J8" s="21">
        <v>23213</v>
      </c>
      <c r="K8" s="21">
        <v>369602</v>
      </c>
      <c r="L8" s="21">
        <v>29203</v>
      </c>
      <c r="M8" s="21">
        <v>32032</v>
      </c>
      <c r="N8" s="21">
        <v>430837</v>
      </c>
      <c r="O8" s="21"/>
      <c r="P8" s="21"/>
      <c r="Q8" s="21"/>
      <c r="R8" s="21"/>
      <c r="S8" s="21"/>
      <c r="T8" s="21"/>
      <c r="U8" s="21"/>
      <c r="V8" s="21"/>
      <c r="W8" s="21">
        <v>454050</v>
      </c>
      <c r="X8" s="21"/>
      <c r="Y8" s="21">
        <v>454050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5275725</v>
      </c>
      <c r="D9" s="16">
        <f>SUM(D10:D14)</f>
        <v>0</v>
      </c>
      <c r="E9" s="17">
        <f t="shared" si="1"/>
        <v>7566000</v>
      </c>
      <c r="F9" s="18">
        <f t="shared" si="1"/>
        <v>7566000</v>
      </c>
      <c r="G9" s="18">
        <f t="shared" si="1"/>
        <v>0</v>
      </c>
      <c r="H9" s="18">
        <f t="shared" si="1"/>
        <v>338290</v>
      </c>
      <c r="I9" s="18">
        <f t="shared" si="1"/>
        <v>46554</v>
      </c>
      <c r="J9" s="18">
        <f t="shared" si="1"/>
        <v>384844</v>
      </c>
      <c r="K9" s="18">
        <f t="shared" si="1"/>
        <v>41069</v>
      </c>
      <c r="L9" s="18">
        <f t="shared" si="1"/>
        <v>170081</v>
      </c>
      <c r="M9" s="18">
        <f t="shared" si="1"/>
        <v>1854467</v>
      </c>
      <c r="N9" s="18">
        <f t="shared" si="1"/>
        <v>2065617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2450461</v>
      </c>
      <c r="X9" s="18">
        <f t="shared" si="1"/>
        <v>2522008</v>
      </c>
      <c r="Y9" s="18">
        <f t="shared" si="1"/>
        <v>-71547</v>
      </c>
      <c r="Z9" s="4">
        <f>+IF(X9&lt;&gt;0,+(Y9/X9)*100,0)</f>
        <v>-2.8369061477996897</v>
      </c>
      <c r="AA9" s="30">
        <f>SUM(AA10:AA14)</f>
        <v>7566000</v>
      </c>
    </row>
    <row r="10" spans="1:27" ht="12.75">
      <c r="A10" s="5" t="s">
        <v>36</v>
      </c>
      <c r="B10" s="3"/>
      <c r="C10" s="19">
        <v>909504</v>
      </c>
      <c r="D10" s="19"/>
      <c r="E10" s="20">
        <v>985000</v>
      </c>
      <c r="F10" s="21">
        <v>985000</v>
      </c>
      <c r="G10" s="21"/>
      <c r="H10" s="21">
        <v>2191</v>
      </c>
      <c r="I10" s="21">
        <v>6718</v>
      </c>
      <c r="J10" s="21">
        <v>8909</v>
      </c>
      <c r="K10" s="21">
        <v>16348</v>
      </c>
      <c r="L10" s="21">
        <v>3660</v>
      </c>
      <c r="M10" s="21">
        <v>6715</v>
      </c>
      <c r="N10" s="21">
        <v>26723</v>
      </c>
      <c r="O10" s="21"/>
      <c r="P10" s="21"/>
      <c r="Q10" s="21"/>
      <c r="R10" s="21"/>
      <c r="S10" s="21"/>
      <c r="T10" s="21"/>
      <c r="U10" s="21"/>
      <c r="V10" s="21"/>
      <c r="W10" s="21">
        <v>35632</v>
      </c>
      <c r="X10" s="21">
        <v>328336</v>
      </c>
      <c r="Y10" s="21">
        <v>-292704</v>
      </c>
      <c r="Z10" s="6">
        <v>-89.15</v>
      </c>
      <c r="AA10" s="28">
        <v>985000</v>
      </c>
    </row>
    <row r="11" spans="1:27" ht="12.75">
      <c r="A11" s="5" t="s">
        <v>37</v>
      </c>
      <c r="B11" s="3"/>
      <c r="C11" s="19">
        <v>794438</v>
      </c>
      <c r="D11" s="19"/>
      <c r="E11" s="20">
        <v>6365000</v>
      </c>
      <c r="F11" s="21">
        <v>6365000</v>
      </c>
      <c r="G11" s="21"/>
      <c r="H11" s="21"/>
      <c r="I11" s="21">
        <v>39836</v>
      </c>
      <c r="J11" s="21">
        <v>39836</v>
      </c>
      <c r="K11" s="21">
        <v>24721</v>
      </c>
      <c r="L11" s="21">
        <v>146687</v>
      </c>
      <c r="M11" s="21">
        <v>1583593</v>
      </c>
      <c r="N11" s="21">
        <v>1755001</v>
      </c>
      <c r="O11" s="21"/>
      <c r="P11" s="21"/>
      <c r="Q11" s="21"/>
      <c r="R11" s="21"/>
      <c r="S11" s="21"/>
      <c r="T11" s="21"/>
      <c r="U11" s="21"/>
      <c r="V11" s="21"/>
      <c r="W11" s="21">
        <v>1794837</v>
      </c>
      <c r="X11" s="21">
        <v>2121668</v>
      </c>
      <c r="Y11" s="21">
        <v>-326831</v>
      </c>
      <c r="Z11" s="6">
        <v>-15.4</v>
      </c>
      <c r="AA11" s="28">
        <v>6365000</v>
      </c>
    </row>
    <row r="12" spans="1:27" ht="12.75">
      <c r="A12" s="5" t="s">
        <v>38</v>
      </c>
      <c r="B12" s="3"/>
      <c r="C12" s="19">
        <v>3562630</v>
      </c>
      <c r="D12" s="19"/>
      <c r="E12" s="20">
        <v>208000</v>
      </c>
      <c r="F12" s="21">
        <v>208000</v>
      </c>
      <c r="G12" s="21"/>
      <c r="H12" s="21">
        <v>336099</v>
      </c>
      <c r="I12" s="21"/>
      <c r="J12" s="21">
        <v>336099</v>
      </c>
      <c r="K12" s="21"/>
      <c r="L12" s="21">
        <v>19734</v>
      </c>
      <c r="M12" s="21">
        <v>258658</v>
      </c>
      <c r="N12" s="21">
        <v>278392</v>
      </c>
      <c r="O12" s="21"/>
      <c r="P12" s="21"/>
      <c r="Q12" s="21"/>
      <c r="R12" s="21"/>
      <c r="S12" s="21"/>
      <c r="T12" s="21"/>
      <c r="U12" s="21"/>
      <c r="V12" s="21"/>
      <c r="W12" s="21">
        <v>614491</v>
      </c>
      <c r="X12" s="21">
        <v>69336</v>
      </c>
      <c r="Y12" s="21">
        <v>545155</v>
      </c>
      <c r="Z12" s="6">
        <v>786.25</v>
      </c>
      <c r="AA12" s="28">
        <v>208000</v>
      </c>
    </row>
    <row r="13" spans="1:27" ht="12.75">
      <c r="A13" s="5" t="s">
        <v>39</v>
      </c>
      <c r="B13" s="3"/>
      <c r="C13" s="19">
        <v>9153</v>
      </c>
      <c r="D13" s="19"/>
      <c r="E13" s="20">
        <v>8000</v>
      </c>
      <c r="F13" s="21">
        <v>8000</v>
      </c>
      <c r="G13" s="21"/>
      <c r="H13" s="21"/>
      <c r="I13" s="21"/>
      <c r="J13" s="21"/>
      <c r="K13" s="21"/>
      <c r="L13" s="21"/>
      <c r="M13" s="21">
        <v>5501</v>
      </c>
      <c r="N13" s="21">
        <v>5501</v>
      </c>
      <c r="O13" s="21"/>
      <c r="P13" s="21"/>
      <c r="Q13" s="21"/>
      <c r="R13" s="21"/>
      <c r="S13" s="21"/>
      <c r="T13" s="21"/>
      <c r="U13" s="21"/>
      <c r="V13" s="21"/>
      <c r="W13" s="21">
        <v>5501</v>
      </c>
      <c r="X13" s="21">
        <v>2668</v>
      </c>
      <c r="Y13" s="21">
        <v>2833</v>
      </c>
      <c r="Z13" s="6">
        <v>106.18</v>
      </c>
      <c r="AA13" s="28">
        <v>8000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4782660</v>
      </c>
      <c r="D15" s="16">
        <f>SUM(D16:D18)</f>
        <v>0</v>
      </c>
      <c r="E15" s="17">
        <f t="shared" si="2"/>
        <v>7906000</v>
      </c>
      <c r="F15" s="18">
        <f t="shared" si="2"/>
        <v>7906000</v>
      </c>
      <c r="G15" s="18">
        <f t="shared" si="2"/>
        <v>0</v>
      </c>
      <c r="H15" s="18">
        <f t="shared" si="2"/>
        <v>270846</v>
      </c>
      <c r="I15" s="18">
        <f t="shared" si="2"/>
        <v>572628</v>
      </c>
      <c r="J15" s="18">
        <f t="shared" si="2"/>
        <v>843474</v>
      </c>
      <c r="K15" s="18">
        <f t="shared" si="2"/>
        <v>265598</v>
      </c>
      <c r="L15" s="18">
        <f t="shared" si="2"/>
        <v>267689</v>
      </c>
      <c r="M15" s="18">
        <f t="shared" si="2"/>
        <v>1231639</v>
      </c>
      <c r="N15" s="18">
        <f t="shared" si="2"/>
        <v>1764926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2608400</v>
      </c>
      <c r="X15" s="18">
        <f t="shared" si="2"/>
        <v>2635340</v>
      </c>
      <c r="Y15" s="18">
        <f t="shared" si="2"/>
        <v>-26940</v>
      </c>
      <c r="Z15" s="4">
        <f>+IF(X15&lt;&gt;0,+(Y15/X15)*100,0)</f>
        <v>-1.022258987455129</v>
      </c>
      <c r="AA15" s="30">
        <f>SUM(AA16:AA18)</f>
        <v>7906000</v>
      </c>
    </row>
    <row r="16" spans="1:27" ht="12.75">
      <c r="A16" s="5" t="s">
        <v>42</v>
      </c>
      <c r="B16" s="3"/>
      <c r="C16" s="19">
        <v>973647</v>
      </c>
      <c r="D16" s="19"/>
      <c r="E16" s="20">
        <v>1045000</v>
      </c>
      <c r="F16" s="21">
        <v>1045000</v>
      </c>
      <c r="G16" s="21"/>
      <c r="H16" s="21">
        <v>216923</v>
      </c>
      <c r="I16" s="21">
        <v>472228</v>
      </c>
      <c r="J16" s="21">
        <v>689151</v>
      </c>
      <c r="K16" s="21">
        <v>7442</v>
      </c>
      <c r="L16" s="21">
        <v>207825</v>
      </c>
      <c r="M16" s="21"/>
      <c r="N16" s="21">
        <v>215267</v>
      </c>
      <c r="O16" s="21"/>
      <c r="P16" s="21"/>
      <c r="Q16" s="21"/>
      <c r="R16" s="21"/>
      <c r="S16" s="21"/>
      <c r="T16" s="21"/>
      <c r="U16" s="21"/>
      <c r="V16" s="21"/>
      <c r="W16" s="21">
        <v>904418</v>
      </c>
      <c r="X16" s="21">
        <v>348332</v>
      </c>
      <c r="Y16" s="21">
        <v>556086</v>
      </c>
      <c r="Z16" s="6">
        <v>159.64</v>
      </c>
      <c r="AA16" s="28">
        <v>1045000</v>
      </c>
    </row>
    <row r="17" spans="1:27" ht="12.75">
      <c r="A17" s="5" t="s">
        <v>43</v>
      </c>
      <c r="B17" s="3"/>
      <c r="C17" s="19">
        <v>3809013</v>
      </c>
      <c r="D17" s="19"/>
      <c r="E17" s="20">
        <v>6861000</v>
      </c>
      <c r="F17" s="21">
        <v>6861000</v>
      </c>
      <c r="G17" s="21"/>
      <c r="H17" s="21">
        <v>53923</v>
      </c>
      <c r="I17" s="21">
        <v>100400</v>
      </c>
      <c r="J17" s="21">
        <v>154323</v>
      </c>
      <c r="K17" s="21">
        <v>258156</v>
      </c>
      <c r="L17" s="21">
        <v>59864</v>
      </c>
      <c r="M17" s="21">
        <v>1231639</v>
      </c>
      <c r="N17" s="21">
        <v>1549659</v>
      </c>
      <c r="O17" s="21"/>
      <c r="P17" s="21"/>
      <c r="Q17" s="21"/>
      <c r="R17" s="21"/>
      <c r="S17" s="21"/>
      <c r="T17" s="21"/>
      <c r="U17" s="21"/>
      <c r="V17" s="21"/>
      <c r="W17" s="21">
        <v>1703982</v>
      </c>
      <c r="X17" s="21">
        <v>2287008</v>
      </c>
      <c r="Y17" s="21">
        <v>-583026</v>
      </c>
      <c r="Z17" s="6">
        <v>-25.49</v>
      </c>
      <c r="AA17" s="28">
        <v>6861000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19340255</v>
      </c>
      <c r="D19" s="16">
        <f>SUM(D20:D23)</f>
        <v>0</v>
      </c>
      <c r="E19" s="17">
        <f t="shared" si="3"/>
        <v>25736696</v>
      </c>
      <c r="F19" s="18">
        <f t="shared" si="3"/>
        <v>25736696</v>
      </c>
      <c r="G19" s="18">
        <f t="shared" si="3"/>
        <v>0</v>
      </c>
      <c r="H19" s="18">
        <f t="shared" si="3"/>
        <v>2072565</v>
      </c>
      <c r="I19" s="18">
        <f t="shared" si="3"/>
        <v>1899262</v>
      </c>
      <c r="J19" s="18">
        <f t="shared" si="3"/>
        <v>3971827</v>
      </c>
      <c r="K19" s="18">
        <f t="shared" si="3"/>
        <v>2353390</v>
      </c>
      <c r="L19" s="18">
        <f t="shared" si="3"/>
        <v>469719</v>
      </c>
      <c r="M19" s="18">
        <f t="shared" si="3"/>
        <v>122372</v>
      </c>
      <c r="N19" s="18">
        <f t="shared" si="3"/>
        <v>2945481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6917308</v>
      </c>
      <c r="X19" s="18">
        <f t="shared" si="3"/>
        <v>8578900</v>
      </c>
      <c r="Y19" s="18">
        <f t="shared" si="3"/>
        <v>-1661592</v>
      </c>
      <c r="Z19" s="4">
        <f>+IF(X19&lt;&gt;0,+(Y19/X19)*100,0)</f>
        <v>-19.368357248598304</v>
      </c>
      <c r="AA19" s="30">
        <f>SUM(AA20:AA23)</f>
        <v>25736696</v>
      </c>
    </row>
    <row r="20" spans="1:27" ht="12.75">
      <c r="A20" s="5" t="s">
        <v>46</v>
      </c>
      <c r="B20" s="3"/>
      <c r="C20" s="19">
        <v>1639050</v>
      </c>
      <c r="D20" s="19"/>
      <c r="E20" s="20">
        <v>5266696</v>
      </c>
      <c r="F20" s="21">
        <v>5266696</v>
      </c>
      <c r="G20" s="21"/>
      <c r="H20" s="21">
        <v>888917</v>
      </c>
      <c r="I20" s="21">
        <v>207397</v>
      </c>
      <c r="J20" s="21">
        <v>1096314</v>
      </c>
      <c r="K20" s="21">
        <v>22564</v>
      </c>
      <c r="L20" s="21">
        <v>62700</v>
      </c>
      <c r="M20" s="21">
        <v>25049</v>
      </c>
      <c r="N20" s="21">
        <v>110313</v>
      </c>
      <c r="O20" s="21"/>
      <c r="P20" s="21"/>
      <c r="Q20" s="21"/>
      <c r="R20" s="21"/>
      <c r="S20" s="21"/>
      <c r="T20" s="21"/>
      <c r="U20" s="21"/>
      <c r="V20" s="21"/>
      <c r="W20" s="21">
        <v>1206627</v>
      </c>
      <c r="X20" s="21">
        <v>1755568</v>
      </c>
      <c r="Y20" s="21">
        <v>-548941</v>
      </c>
      <c r="Z20" s="6">
        <v>-31.27</v>
      </c>
      <c r="AA20" s="28">
        <v>5266696</v>
      </c>
    </row>
    <row r="21" spans="1:27" ht="12.75">
      <c r="A21" s="5" t="s">
        <v>47</v>
      </c>
      <c r="B21" s="3"/>
      <c r="C21" s="19">
        <v>1839329</v>
      </c>
      <c r="D21" s="19"/>
      <c r="E21" s="20">
        <v>6305000</v>
      </c>
      <c r="F21" s="21">
        <v>6305000</v>
      </c>
      <c r="G21" s="21"/>
      <c r="H21" s="21"/>
      <c r="I21" s="21">
        <v>21734</v>
      </c>
      <c r="J21" s="21">
        <v>21734</v>
      </c>
      <c r="K21" s="21">
        <v>108750</v>
      </c>
      <c r="L21" s="21">
        <v>151606</v>
      </c>
      <c r="M21" s="21">
        <v>23684</v>
      </c>
      <c r="N21" s="21">
        <v>284040</v>
      </c>
      <c r="O21" s="21"/>
      <c r="P21" s="21"/>
      <c r="Q21" s="21"/>
      <c r="R21" s="21"/>
      <c r="S21" s="21"/>
      <c r="T21" s="21"/>
      <c r="U21" s="21"/>
      <c r="V21" s="21"/>
      <c r="W21" s="21">
        <v>305774</v>
      </c>
      <c r="X21" s="21">
        <v>2101668</v>
      </c>
      <c r="Y21" s="21">
        <v>-1795894</v>
      </c>
      <c r="Z21" s="6">
        <v>-85.45</v>
      </c>
      <c r="AA21" s="28">
        <v>6305000</v>
      </c>
    </row>
    <row r="22" spans="1:27" ht="12.75">
      <c r="A22" s="5" t="s">
        <v>48</v>
      </c>
      <c r="B22" s="3"/>
      <c r="C22" s="22">
        <v>13264558</v>
      </c>
      <c r="D22" s="22"/>
      <c r="E22" s="23">
        <v>13063000</v>
      </c>
      <c r="F22" s="24">
        <v>13063000</v>
      </c>
      <c r="G22" s="24"/>
      <c r="H22" s="24">
        <v>1132126</v>
      </c>
      <c r="I22" s="24">
        <v>1552218</v>
      </c>
      <c r="J22" s="24">
        <v>2684344</v>
      </c>
      <c r="K22" s="24">
        <v>2113623</v>
      </c>
      <c r="L22" s="24">
        <v>214439</v>
      </c>
      <c r="M22" s="24">
        <v>28146</v>
      </c>
      <c r="N22" s="24">
        <v>2356208</v>
      </c>
      <c r="O22" s="24"/>
      <c r="P22" s="24"/>
      <c r="Q22" s="24"/>
      <c r="R22" s="24"/>
      <c r="S22" s="24"/>
      <c r="T22" s="24"/>
      <c r="U22" s="24"/>
      <c r="V22" s="24"/>
      <c r="W22" s="24">
        <v>5040552</v>
      </c>
      <c r="X22" s="24">
        <v>4354336</v>
      </c>
      <c r="Y22" s="24">
        <v>686216</v>
      </c>
      <c r="Z22" s="7">
        <v>15.76</v>
      </c>
      <c r="AA22" s="29">
        <v>13063000</v>
      </c>
    </row>
    <row r="23" spans="1:27" ht="12.75">
      <c r="A23" s="5" t="s">
        <v>49</v>
      </c>
      <c r="B23" s="3"/>
      <c r="C23" s="19">
        <v>2597318</v>
      </c>
      <c r="D23" s="19"/>
      <c r="E23" s="20">
        <v>1102000</v>
      </c>
      <c r="F23" s="21">
        <v>1102000</v>
      </c>
      <c r="G23" s="21"/>
      <c r="H23" s="21">
        <v>51522</v>
      </c>
      <c r="I23" s="21">
        <v>117913</v>
      </c>
      <c r="J23" s="21">
        <v>169435</v>
      </c>
      <c r="K23" s="21">
        <v>108453</v>
      </c>
      <c r="L23" s="21">
        <v>40974</v>
      </c>
      <c r="M23" s="21">
        <v>45493</v>
      </c>
      <c r="N23" s="21">
        <v>194920</v>
      </c>
      <c r="O23" s="21"/>
      <c r="P23" s="21"/>
      <c r="Q23" s="21"/>
      <c r="R23" s="21"/>
      <c r="S23" s="21"/>
      <c r="T23" s="21"/>
      <c r="U23" s="21"/>
      <c r="V23" s="21"/>
      <c r="W23" s="21">
        <v>364355</v>
      </c>
      <c r="X23" s="21">
        <v>367328</v>
      </c>
      <c r="Y23" s="21">
        <v>-2973</v>
      </c>
      <c r="Z23" s="6">
        <v>-0.81</v>
      </c>
      <c r="AA23" s="28">
        <v>1102000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31376857</v>
      </c>
      <c r="D25" s="50">
        <f>+D5+D9+D15+D19+D24</f>
        <v>0</v>
      </c>
      <c r="E25" s="51">
        <f t="shared" si="4"/>
        <v>45663870</v>
      </c>
      <c r="F25" s="52">
        <f t="shared" si="4"/>
        <v>45663870</v>
      </c>
      <c r="G25" s="52">
        <f t="shared" si="4"/>
        <v>0</v>
      </c>
      <c r="H25" s="52">
        <f t="shared" si="4"/>
        <v>2699624</v>
      </c>
      <c r="I25" s="52">
        <f t="shared" si="4"/>
        <v>2808530</v>
      </c>
      <c r="J25" s="52">
        <f t="shared" si="4"/>
        <v>5508154</v>
      </c>
      <c r="K25" s="52">
        <f t="shared" si="4"/>
        <v>3029659</v>
      </c>
      <c r="L25" s="52">
        <f t="shared" si="4"/>
        <v>1230218</v>
      </c>
      <c r="M25" s="52">
        <f t="shared" si="4"/>
        <v>3243673</v>
      </c>
      <c r="N25" s="52">
        <f t="shared" si="4"/>
        <v>7503550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13011704</v>
      </c>
      <c r="X25" s="52">
        <f t="shared" si="4"/>
        <v>15221308</v>
      </c>
      <c r="Y25" s="52">
        <f t="shared" si="4"/>
        <v>-2209604</v>
      </c>
      <c r="Z25" s="53">
        <f>+IF(X25&lt;&gt;0,+(Y25/X25)*100,0)</f>
        <v>-14.51651855412163</v>
      </c>
      <c r="AA25" s="54">
        <f>+AA5+AA9+AA15+AA19+AA24</f>
        <v>45663870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13413427</v>
      </c>
      <c r="D28" s="19"/>
      <c r="E28" s="20">
        <v>19162696</v>
      </c>
      <c r="F28" s="21">
        <v>19162696</v>
      </c>
      <c r="G28" s="21"/>
      <c r="H28" s="21">
        <v>1284392</v>
      </c>
      <c r="I28" s="21">
        <v>1824125</v>
      </c>
      <c r="J28" s="21">
        <v>3108517</v>
      </c>
      <c r="K28" s="21">
        <v>2112356</v>
      </c>
      <c r="L28" s="21">
        <v>488759</v>
      </c>
      <c r="M28" s="21">
        <v>1360140</v>
      </c>
      <c r="N28" s="21">
        <v>3961255</v>
      </c>
      <c r="O28" s="21"/>
      <c r="P28" s="21"/>
      <c r="Q28" s="21"/>
      <c r="R28" s="21"/>
      <c r="S28" s="21"/>
      <c r="T28" s="21"/>
      <c r="U28" s="21"/>
      <c r="V28" s="21"/>
      <c r="W28" s="21">
        <v>7069772</v>
      </c>
      <c r="X28" s="21">
        <v>6387564</v>
      </c>
      <c r="Y28" s="21">
        <v>682208</v>
      </c>
      <c r="Z28" s="6">
        <v>10.68</v>
      </c>
      <c r="AA28" s="19">
        <v>19162696</v>
      </c>
    </row>
    <row r="29" spans="1:27" ht="12.75">
      <c r="A29" s="56" t="s">
        <v>55</v>
      </c>
      <c r="B29" s="3"/>
      <c r="C29" s="19">
        <v>1526113</v>
      </c>
      <c r="D29" s="19"/>
      <c r="E29" s="20">
        <v>2272174</v>
      </c>
      <c r="F29" s="21">
        <v>2272174</v>
      </c>
      <c r="G29" s="21"/>
      <c r="H29" s="21">
        <v>219114</v>
      </c>
      <c r="I29" s="21">
        <v>474868</v>
      </c>
      <c r="J29" s="21">
        <v>693982</v>
      </c>
      <c r="K29" s="21">
        <v>14759</v>
      </c>
      <c r="L29" s="21">
        <v>207825</v>
      </c>
      <c r="M29" s="21"/>
      <c r="N29" s="21">
        <v>222584</v>
      </c>
      <c r="O29" s="21"/>
      <c r="P29" s="21"/>
      <c r="Q29" s="21"/>
      <c r="R29" s="21"/>
      <c r="S29" s="21"/>
      <c r="T29" s="21"/>
      <c r="U29" s="21"/>
      <c r="V29" s="21"/>
      <c r="W29" s="21">
        <v>916566</v>
      </c>
      <c r="X29" s="21">
        <v>757392</v>
      </c>
      <c r="Y29" s="21">
        <v>159174</v>
      </c>
      <c r="Z29" s="6">
        <v>21.02</v>
      </c>
      <c r="AA29" s="28">
        <v>2272174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14939540</v>
      </c>
      <c r="D32" s="25">
        <f>SUM(D28:D31)</f>
        <v>0</v>
      </c>
      <c r="E32" s="26">
        <f t="shared" si="5"/>
        <v>21434870</v>
      </c>
      <c r="F32" s="27">
        <f t="shared" si="5"/>
        <v>21434870</v>
      </c>
      <c r="G32" s="27">
        <f t="shared" si="5"/>
        <v>0</v>
      </c>
      <c r="H32" s="27">
        <f t="shared" si="5"/>
        <v>1503506</v>
      </c>
      <c r="I32" s="27">
        <f t="shared" si="5"/>
        <v>2298993</v>
      </c>
      <c r="J32" s="27">
        <f t="shared" si="5"/>
        <v>3802499</v>
      </c>
      <c r="K32" s="27">
        <f t="shared" si="5"/>
        <v>2127115</v>
      </c>
      <c r="L32" s="27">
        <f t="shared" si="5"/>
        <v>696584</v>
      </c>
      <c r="M32" s="27">
        <f t="shared" si="5"/>
        <v>1360140</v>
      </c>
      <c r="N32" s="27">
        <f t="shared" si="5"/>
        <v>4183839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7986338</v>
      </c>
      <c r="X32" s="27">
        <f t="shared" si="5"/>
        <v>7144956</v>
      </c>
      <c r="Y32" s="27">
        <f t="shared" si="5"/>
        <v>841382</v>
      </c>
      <c r="Z32" s="13">
        <f>+IF(X32&lt;&gt;0,+(Y32/X32)*100,0)</f>
        <v>11.775887773136741</v>
      </c>
      <c r="AA32" s="31">
        <f>SUM(AA28:AA31)</f>
        <v>21434870</v>
      </c>
    </row>
    <row r="33" spans="1:27" ht="12.75">
      <c r="A33" s="59" t="s">
        <v>59</v>
      </c>
      <c r="B33" s="3" t="s">
        <v>60</v>
      </c>
      <c r="C33" s="19">
        <v>1893582</v>
      </c>
      <c r="D33" s="19"/>
      <c r="E33" s="20">
        <v>10000</v>
      </c>
      <c r="F33" s="21">
        <v>10000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3332</v>
      </c>
      <c r="Y33" s="21">
        <v>-3332</v>
      </c>
      <c r="Z33" s="6">
        <v>-100</v>
      </c>
      <c r="AA33" s="28">
        <v>10000</v>
      </c>
    </row>
    <row r="34" spans="1:27" ht="12.75">
      <c r="A34" s="59" t="s">
        <v>61</v>
      </c>
      <c r="B34" s="3" t="s">
        <v>62</v>
      </c>
      <c r="C34" s="19">
        <v>4475854</v>
      </c>
      <c r="D34" s="19"/>
      <c r="E34" s="20">
        <v>6950000</v>
      </c>
      <c r="F34" s="21">
        <v>6950000</v>
      </c>
      <c r="G34" s="21"/>
      <c r="H34" s="21">
        <v>82619</v>
      </c>
      <c r="I34" s="21">
        <v>79931</v>
      </c>
      <c r="J34" s="21">
        <v>162550</v>
      </c>
      <c r="K34" s="21">
        <v>135352</v>
      </c>
      <c r="L34" s="21">
        <v>95982</v>
      </c>
      <c r="M34" s="21">
        <v>132579</v>
      </c>
      <c r="N34" s="21">
        <v>363913</v>
      </c>
      <c r="O34" s="21"/>
      <c r="P34" s="21"/>
      <c r="Q34" s="21"/>
      <c r="R34" s="21"/>
      <c r="S34" s="21"/>
      <c r="T34" s="21"/>
      <c r="U34" s="21"/>
      <c r="V34" s="21"/>
      <c r="W34" s="21">
        <v>526463</v>
      </c>
      <c r="X34" s="21">
        <v>2316664</v>
      </c>
      <c r="Y34" s="21">
        <v>-1790201</v>
      </c>
      <c r="Z34" s="6">
        <v>-77.27</v>
      </c>
      <c r="AA34" s="28">
        <v>6950000</v>
      </c>
    </row>
    <row r="35" spans="1:27" ht="12.75">
      <c r="A35" s="59" t="s">
        <v>63</v>
      </c>
      <c r="B35" s="3"/>
      <c r="C35" s="19">
        <v>10067881</v>
      </c>
      <c r="D35" s="19"/>
      <c r="E35" s="20">
        <v>17269000</v>
      </c>
      <c r="F35" s="21">
        <v>17269000</v>
      </c>
      <c r="G35" s="21"/>
      <c r="H35" s="21">
        <v>1113499</v>
      </c>
      <c r="I35" s="21">
        <v>429606</v>
      </c>
      <c r="J35" s="21">
        <v>1543105</v>
      </c>
      <c r="K35" s="21">
        <v>767193</v>
      </c>
      <c r="L35" s="21">
        <v>437651</v>
      </c>
      <c r="M35" s="21">
        <v>1750954</v>
      </c>
      <c r="N35" s="21">
        <v>2955798</v>
      </c>
      <c r="O35" s="21"/>
      <c r="P35" s="21"/>
      <c r="Q35" s="21"/>
      <c r="R35" s="21"/>
      <c r="S35" s="21"/>
      <c r="T35" s="21"/>
      <c r="U35" s="21"/>
      <c r="V35" s="21"/>
      <c r="W35" s="21">
        <v>4498903</v>
      </c>
      <c r="X35" s="21">
        <v>5756356</v>
      </c>
      <c r="Y35" s="21">
        <v>-1257453</v>
      </c>
      <c r="Z35" s="6">
        <v>-21.84</v>
      </c>
      <c r="AA35" s="28">
        <v>17269000</v>
      </c>
    </row>
    <row r="36" spans="1:27" ht="12.75">
      <c r="A36" s="60" t="s">
        <v>64</v>
      </c>
      <c r="B36" s="10"/>
      <c r="C36" s="61">
        <f aca="true" t="shared" si="6" ref="C36:Y36">SUM(C32:C35)</f>
        <v>31376857</v>
      </c>
      <c r="D36" s="61">
        <f>SUM(D32:D35)</f>
        <v>0</v>
      </c>
      <c r="E36" s="62">
        <f t="shared" si="6"/>
        <v>45663870</v>
      </c>
      <c r="F36" s="63">
        <f t="shared" si="6"/>
        <v>45663870</v>
      </c>
      <c r="G36" s="63">
        <f t="shared" si="6"/>
        <v>0</v>
      </c>
      <c r="H36" s="63">
        <f t="shared" si="6"/>
        <v>2699624</v>
      </c>
      <c r="I36" s="63">
        <f t="shared" si="6"/>
        <v>2808530</v>
      </c>
      <c r="J36" s="63">
        <f t="shared" si="6"/>
        <v>5508154</v>
      </c>
      <c r="K36" s="63">
        <f t="shared" si="6"/>
        <v>3029660</v>
      </c>
      <c r="L36" s="63">
        <f t="shared" si="6"/>
        <v>1230217</v>
      </c>
      <c r="M36" s="63">
        <f t="shared" si="6"/>
        <v>3243673</v>
      </c>
      <c r="N36" s="63">
        <f t="shared" si="6"/>
        <v>7503550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13011704</v>
      </c>
      <c r="X36" s="63">
        <f t="shared" si="6"/>
        <v>15221308</v>
      </c>
      <c r="Y36" s="63">
        <f t="shared" si="6"/>
        <v>-2209604</v>
      </c>
      <c r="Z36" s="64">
        <f>+IF(X36&lt;&gt;0,+(Y36/X36)*100,0)</f>
        <v>-14.51651855412163</v>
      </c>
      <c r="AA36" s="65">
        <f>SUM(AA32:AA35)</f>
        <v>45663870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13501006</v>
      </c>
      <c r="D5" s="16">
        <f>SUM(D6:D8)</f>
        <v>0</v>
      </c>
      <c r="E5" s="17">
        <f t="shared" si="0"/>
        <v>31301406</v>
      </c>
      <c r="F5" s="18">
        <f t="shared" si="0"/>
        <v>31301406</v>
      </c>
      <c r="G5" s="18">
        <f t="shared" si="0"/>
        <v>72545</v>
      </c>
      <c r="H5" s="18">
        <f t="shared" si="0"/>
        <v>938621</v>
      </c>
      <c r="I5" s="18">
        <f t="shared" si="0"/>
        <v>3267457</v>
      </c>
      <c r="J5" s="18">
        <f t="shared" si="0"/>
        <v>4278623</v>
      </c>
      <c r="K5" s="18">
        <f t="shared" si="0"/>
        <v>3247818</v>
      </c>
      <c r="L5" s="18">
        <f t="shared" si="0"/>
        <v>3288813</v>
      </c>
      <c r="M5" s="18">
        <f t="shared" si="0"/>
        <v>1146959</v>
      </c>
      <c r="N5" s="18">
        <f t="shared" si="0"/>
        <v>7683590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11962213</v>
      </c>
      <c r="X5" s="18">
        <f t="shared" si="0"/>
        <v>11618678</v>
      </c>
      <c r="Y5" s="18">
        <f t="shared" si="0"/>
        <v>343535</v>
      </c>
      <c r="Z5" s="4">
        <f>+IF(X5&lt;&gt;0,+(Y5/X5)*100,0)</f>
        <v>2.956747747032838</v>
      </c>
      <c r="AA5" s="16">
        <f>SUM(AA6:AA8)</f>
        <v>31301406</v>
      </c>
    </row>
    <row r="6" spans="1:27" ht="12.75">
      <c r="A6" s="5" t="s">
        <v>32</v>
      </c>
      <c r="B6" s="3"/>
      <c r="C6" s="19"/>
      <c r="D6" s="19"/>
      <c r="E6" s="20">
        <v>100000</v>
      </c>
      <c r="F6" s="21">
        <v>100000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100000</v>
      </c>
      <c r="Y6" s="21">
        <v>-100000</v>
      </c>
      <c r="Z6" s="6">
        <v>-100</v>
      </c>
      <c r="AA6" s="28">
        <v>100000</v>
      </c>
    </row>
    <row r="7" spans="1:27" ht="12.75">
      <c r="A7" s="5" t="s">
        <v>33</v>
      </c>
      <c r="B7" s="3"/>
      <c r="C7" s="22">
        <v>1191035</v>
      </c>
      <c r="D7" s="22"/>
      <c r="E7" s="23">
        <v>31201406</v>
      </c>
      <c r="F7" s="24">
        <v>31201406</v>
      </c>
      <c r="G7" s="24">
        <v>72545</v>
      </c>
      <c r="H7" s="24">
        <v>938621</v>
      </c>
      <c r="I7" s="24">
        <v>3267457</v>
      </c>
      <c r="J7" s="24">
        <v>4278623</v>
      </c>
      <c r="K7" s="24">
        <v>3247818</v>
      </c>
      <c r="L7" s="24">
        <v>3288813</v>
      </c>
      <c r="M7" s="24">
        <v>1146959</v>
      </c>
      <c r="N7" s="24">
        <v>7683590</v>
      </c>
      <c r="O7" s="24"/>
      <c r="P7" s="24"/>
      <c r="Q7" s="24"/>
      <c r="R7" s="24"/>
      <c r="S7" s="24"/>
      <c r="T7" s="24"/>
      <c r="U7" s="24"/>
      <c r="V7" s="24"/>
      <c r="W7" s="24">
        <v>11962213</v>
      </c>
      <c r="X7" s="24">
        <v>11518678</v>
      </c>
      <c r="Y7" s="24">
        <v>443535</v>
      </c>
      <c r="Z7" s="7">
        <v>3.85</v>
      </c>
      <c r="AA7" s="29">
        <v>31201406</v>
      </c>
    </row>
    <row r="8" spans="1:27" ht="12.75">
      <c r="A8" s="5" t="s">
        <v>34</v>
      </c>
      <c r="B8" s="3"/>
      <c r="C8" s="19">
        <v>12309971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24554876</v>
      </c>
      <c r="D9" s="16">
        <f>SUM(D10:D14)</f>
        <v>0</v>
      </c>
      <c r="E9" s="17">
        <f t="shared" si="1"/>
        <v>18397636</v>
      </c>
      <c r="F9" s="18">
        <f t="shared" si="1"/>
        <v>18397636</v>
      </c>
      <c r="G9" s="18">
        <f t="shared" si="1"/>
        <v>0</v>
      </c>
      <c r="H9" s="18">
        <f t="shared" si="1"/>
        <v>263412</v>
      </c>
      <c r="I9" s="18">
        <f t="shared" si="1"/>
        <v>30342795</v>
      </c>
      <c r="J9" s="18">
        <f t="shared" si="1"/>
        <v>30606207</v>
      </c>
      <c r="K9" s="18">
        <f t="shared" si="1"/>
        <v>1187669</v>
      </c>
      <c r="L9" s="18">
        <f t="shared" si="1"/>
        <v>452732</v>
      </c>
      <c r="M9" s="18">
        <f t="shared" si="1"/>
        <v>813107</v>
      </c>
      <c r="N9" s="18">
        <f t="shared" si="1"/>
        <v>2453508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33059715</v>
      </c>
      <c r="X9" s="18">
        <f t="shared" si="1"/>
        <v>7989564</v>
      </c>
      <c r="Y9" s="18">
        <f t="shared" si="1"/>
        <v>25070151</v>
      </c>
      <c r="Z9" s="4">
        <f>+IF(X9&lt;&gt;0,+(Y9/X9)*100,0)</f>
        <v>313.7862216261113</v>
      </c>
      <c r="AA9" s="30">
        <f>SUM(AA10:AA14)</f>
        <v>18397636</v>
      </c>
    </row>
    <row r="10" spans="1:27" ht="12.75">
      <c r="A10" s="5" t="s">
        <v>36</v>
      </c>
      <c r="B10" s="3"/>
      <c r="C10" s="19">
        <v>15567620</v>
      </c>
      <c r="D10" s="19"/>
      <c r="E10" s="20">
        <v>2249004</v>
      </c>
      <c r="F10" s="21">
        <v>2249004</v>
      </c>
      <c r="G10" s="21"/>
      <c r="H10" s="21">
        <v>187068</v>
      </c>
      <c r="I10" s="21">
        <v>93512</v>
      </c>
      <c r="J10" s="21">
        <v>280580</v>
      </c>
      <c r="K10" s="21">
        <v>31445</v>
      </c>
      <c r="L10" s="21">
        <v>52768</v>
      </c>
      <c r="M10" s="21">
        <v>60272</v>
      </c>
      <c r="N10" s="21">
        <v>144485</v>
      </c>
      <c r="O10" s="21"/>
      <c r="P10" s="21"/>
      <c r="Q10" s="21"/>
      <c r="R10" s="21"/>
      <c r="S10" s="21"/>
      <c r="T10" s="21"/>
      <c r="U10" s="21"/>
      <c r="V10" s="21"/>
      <c r="W10" s="21">
        <v>425065</v>
      </c>
      <c r="X10" s="21">
        <v>1909104</v>
      </c>
      <c r="Y10" s="21">
        <v>-1484039</v>
      </c>
      <c r="Z10" s="6">
        <v>-77.73</v>
      </c>
      <c r="AA10" s="28">
        <v>2249004</v>
      </c>
    </row>
    <row r="11" spans="1:27" ht="12.75">
      <c r="A11" s="5" t="s">
        <v>37</v>
      </c>
      <c r="B11" s="3"/>
      <c r="C11" s="19">
        <v>5760224</v>
      </c>
      <c r="D11" s="19"/>
      <c r="E11" s="20">
        <v>10628632</v>
      </c>
      <c r="F11" s="21">
        <v>10628632</v>
      </c>
      <c r="G11" s="21"/>
      <c r="H11" s="21">
        <v>76344</v>
      </c>
      <c r="I11" s="21">
        <v>249283</v>
      </c>
      <c r="J11" s="21">
        <v>325627</v>
      </c>
      <c r="K11" s="21">
        <v>1156224</v>
      </c>
      <c r="L11" s="21">
        <v>399964</v>
      </c>
      <c r="M11" s="21">
        <v>604835</v>
      </c>
      <c r="N11" s="21">
        <v>2161023</v>
      </c>
      <c r="O11" s="21"/>
      <c r="P11" s="21"/>
      <c r="Q11" s="21"/>
      <c r="R11" s="21"/>
      <c r="S11" s="21"/>
      <c r="T11" s="21"/>
      <c r="U11" s="21"/>
      <c r="V11" s="21"/>
      <c r="W11" s="21">
        <v>2486650</v>
      </c>
      <c r="X11" s="21">
        <v>5960460</v>
      </c>
      <c r="Y11" s="21">
        <v>-3473810</v>
      </c>
      <c r="Z11" s="6">
        <v>-58.28</v>
      </c>
      <c r="AA11" s="28">
        <v>10628632</v>
      </c>
    </row>
    <row r="12" spans="1:27" ht="12.75">
      <c r="A12" s="5" t="s">
        <v>38</v>
      </c>
      <c r="B12" s="3"/>
      <c r="C12" s="19">
        <v>3227032</v>
      </c>
      <c r="D12" s="19"/>
      <c r="E12" s="20">
        <v>5440000</v>
      </c>
      <c r="F12" s="21">
        <v>5440000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40000</v>
      </c>
      <c r="Y12" s="21">
        <v>-40000</v>
      </c>
      <c r="Z12" s="6">
        <v>-100</v>
      </c>
      <c r="AA12" s="28">
        <v>5440000</v>
      </c>
    </row>
    <row r="13" spans="1:27" ht="12.75">
      <c r="A13" s="5" t="s">
        <v>39</v>
      </c>
      <c r="B13" s="3"/>
      <c r="C13" s="19"/>
      <c r="D13" s="19"/>
      <c r="E13" s="20">
        <v>80000</v>
      </c>
      <c r="F13" s="21">
        <v>80000</v>
      </c>
      <c r="G13" s="21"/>
      <c r="H13" s="21"/>
      <c r="I13" s="21">
        <v>30000000</v>
      </c>
      <c r="J13" s="21">
        <v>30000000</v>
      </c>
      <c r="K13" s="21"/>
      <c r="L13" s="21"/>
      <c r="M13" s="21">
        <v>148000</v>
      </c>
      <c r="N13" s="21">
        <v>148000</v>
      </c>
      <c r="O13" s="21"/>
      <c r="P13" s="21"/>
      <c r="Q13" s="21"/>
      <c r="R13" s="21"/>
      <c r="S13" s="21"/>
      <c r="T13" s="21"/>
      <c r="U13" s="21"/>
      <c r="V13" s="21"/>
      <c r="W13" s="21">
        <v>30148000</v>
      </c>
      <c r="X13" s="21">
        <v>80000</v>
      </c>
      <c r="Y13" s="21">
        <v>30068000</v>
      </c>
      <c r="Z13" s="6">
        <v>37585</v>
      </c>
      <c r="AA13" s="28">
        <v>80000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42114601</v>
      </c>
      <c r="D15" s="16">
        <f>SUM(D16:D18)</f>
        <v>0</v>
      </c>
      <c r="E15" s="17">
        <f t="shared" si="2"/>
        <v>69785447</v>
      </c>
      <c r="F15" s="18">
        <f t="shared" si="2"/>
        <v>69785447</v>
      </c>
      <c r="G15" s="18">
        <f t="shared" si="2"/>
        <v>129672</v>
      </c>
      <c r="H15" s="18">
        <f t="shared" si="2"/>
        <v>3798869</v>
      </c>
      <c r="I15" s="18">
        <f t="shared" si="2"/>
        <v>861919</v>
      </c>
      <c r="J15" s="18">
        <f t="shared" si="2"/>
        <v>4790460</v>
      </c>
      <c r="K15" s="18">
        <f t="shared" si="2"/>
        <v>8457590</v>
      </c>
      <c r="L15" s="18">
        <f t="shared" si="2"/>
        <v>3035590</v>
      </c>
      <c r="M15" s="18">
        <f t="shared" si="2"/>
        <v>9149754</v>
      </c>
      <c r="N15" s="18">
        <f t="shared" si="2"/>
        <v>20642934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25433394</v>
      </c>
      <c r="X15" s="18">
        <f t="shared" si="2"/>
        <v>17445202</v>
      </c>
      <c r="Y15" s="18">
        <f t="shared" si="2"/>
        <v>7988192</v>
      </c>
      <c r="Z15" s="4">
        <f>+IF(X15&lt;&gt;0,+(Y15/X15)*100,0)</f>
        <v>45.790194920070284</v>
      </c>
      <c r="AA15" s="30">
        <f>SUM(AA16:AA18)</f>
        <v>69785447</v>
      </c>
    </row>
    <row r="16" spans="1:27" ht="12.75">
      <c r="A16" s="5" t="s">
        <v>42</v>
      </c>
      <c r="B16" s="3"/>
      <c r="C16" s="19">
        <v>2048263</v>
      </c>
      <c r="D16" s="19"/>
      <c r="E16" s="20">
        <v>5124300</v>
      </c>
      <c r="F16" s="21">
        <v>5124300</v>
      </c>
      <c r="G16" s="21"/>
      <c r="H16" s="21"/>
      <c r="I16" s="21"/>
      <c r="J16" s="21"/>
      <c r="K16" s="21">
        <v>298657</v>
      </c>
      <c r="L16" s="21">
        <v>843821</v>
      </c>
      <c r="M16" s="21">
        <v>1264272</v>
      </c>
      <c r="N16" s="21">
        <v>2406750</v>
      </c>
      <c r="O16" s="21"/>
      <c r="P16" s="21"/>
      <c r="Q16" s="21"/>
      <c r="R16" s="21"/>
      <c r="S16" s="21"/>
      <c r="T16" s="21"/>
      <c r="U16" s="21"/>
      <c r="V16" s="21"/>
      <c r="W16" s="21">
        <v>2406750</v>
      </c>
      <c r="X16" s="21">
        <v>2804300</v>
      </c>
      <c r="Y16" s="21">
        <v>-397550</v>
      </c>
      <c r="Z16" s="6">
        <v>-14.18</v>
      </c>
      <c r="AA16" s="28">
        <v>5124300</v>
      </c>
    </row>
    <row r="17" spans="1:27" ht="12.75">
      <c r="A17" s="5" t="s">
        <v>43</v>
      </c>
      <c r="B17" s="3"/>
      <c r="C17" s="19">
        <v>40066338</v>
      </c>
      <c r="D17" s="19"/>
      <c r="E17" s="20">
        <v>63661147</v>
      </c>
      <c r="F17" s="21">
        <v>63661147</v>
      </c>
      <c r="G17" s="21">
        <v>129672</v>
      </c>
      <c r="H17" s="21">
        <v>3798869</v>
      </c>
      <c r="I17" s="21">
        <v>861919</v>
      </c>
      <c r="J17" s="21">
        <v>4790460</v>
      </c>
      <c r="K17" s="21">
        <v>8158933</v>
      </c>
      <c r="L17" s="21">
        <v>2191769</v>
      </c>
      <c r="M17" s="21">
        <v>7839623</v>
      </c>
      <c r="N17" s="21">
        <v>18190325</v>
      </c>
      <c r="O17" s="21"/>
      <c r="P17" s="21"/>
      <c r="Q17" s="21"/>
      <c r="R17" s="21"/>
      <c r="S17" s="21"/>
      <c r="T17" s="21"/>
      <c r="U17" s="21"/>
      <c r="V17" s="21"/>
      <c r="W17" s="21">
        <v>22980785</v>
      </c>
      <c r="X17" s="21">
        <v>13940902</v>
      </c>
      <c r="Y17" s="21">
        <v>9039883</v>
      </c>
      <c r="Z17" s="6">
        <v>64.84</v>
      </c>
      <c r="AA17" s="28">
        <v>63661147</v>
      </c>
    </row>
    <row r="18" spans="1:27" ht="12.75">
      <c r="A18" s="5" t="s">
        <v>44</v>
      </c>
      <c r="B18" s="3"/>
      <c r="C18" s="19"/>
      <c r="D18" s="19"/>
      <c r="E18" s="20">
        <v>1000000</v>
      </c>
      <c r="F18" s="21">
        <v>1000000</v>
      </c>
      <c r="G18" s="21"/>
      <c r="H18" s="21"/>
      <c r="I18" s="21"/>
      <c r="J18" s="21"/>
      <c r="K18" s="21"/>
      <c r="L18" s="21"/>
      <c r="M18" s="21">
        <v>45859</v>
      </c>
      <c r="N18" s="21">
        <v>45859</v>
      </c>
      <c r="O18" s="21"/>
      <c r="P18" s="21"/>
      <c r="Q18" s="21"/>
      <c r="R18" s="21"/>
      <c r="S18" s="21"/>
      <c r="T18" s="21"/>
      <c r="U18" s="21"/>
      <c r="V18" s="21"/>
      <c r="W18" s="21">
        <v>45859</v>
      </c>
      <c r="X18" s="21">
        <v>700000</v>
      </c>
      <c r="Y18" s="21">
        <v>-654141</v>
      </c>
      <c r="Z18" s="6">
        <v>-93.45</v>
      </c>
      <c r="AA18" s="28">
        <v>1000000</v>
      </c>
    </row>
    <row r="19" spans="1:27" ht="12.75">
      <c r="A19" s="2" t="s">
        <v>45</v>
      </c>
      <c r="B19" s="8"/>
      <c r="C19" s="16">
        <f aca="true" t="shared" si="3" ref="C19:Y19">SUM(C20:C23)</f>
        <v>156261871</v>
      </c>
      <c r="D19" s="16">
        <f>SUM(D20:D23)</f>
        <v>0</v>
      </c>
      <c r="E19" s="17">
        <f t="shared" si="3"/>
        <v>209635945</v>
      </c>
      <c r="F19" s="18">
        <f t="shared" si="3"/>
        <v>209635945</v>
      </c>
      <c r="G19" s="18">
        <f t="shared" si="3"/>
        <v>460795</v>
      </c>
      <c r="H19" s="18">
        <f t="shared" si="3"/>
        <v>6998850</v>
      </c>
      <c r="I19" s="18">
        <f t="shared" si="3"/>
        <v>12803586</v>
      </c>
      <c r="J19" s="18">
        <f t="shared" si="3"/>
        <v>20263231</v>
      </c>
      <c r="K19" s="18">
        <f t="shared" si="3"/>
        <v>18899570</v>
      </c>
      <c r="L19" s="18">
        <f t="shared" si="3"/>
        <v>9013572</v>
      </c>
      <c r="M19" s="18">
        <f t="shared" si="3"/>
        <v>12414269</v>
      </c>
      <c r="N19" s="18">
        <f t="shared" si="3"/>
        <v>40327411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60590642</v>
      </c>
      <c r="X19" s="18">
        <f t="shared" si="3"/>
        <v>152594735</v>
      </c>
      <c r="Y19" s="18">
        <f t="shared" si="3"/>
        <v>-92004093</v>
      </c>
      <c r="Z19" s="4">
        <f>+IF(X19&lt;&gt;0,+(Y19/X19)*100,0)</f>
        <v>-60.29309792372587</v>
      </c>
      <c r="AA19" s="30">
        <f>SUM(AA20:AA23)</f>
        <v>209635945</v>
      </c>
    </row>
    <row r="20" spans="1:27" ht="12.75">
      <c r="A20" s="5" t="s">
        <v>46</v>
      </c>
      <c r="B20" s="3"/>
      <c r="C20" s="19">
        <v>20486970</v>
      </c>
      <c r="D20" s="19"/>
      <c r="E20" s="20">
        <v>19458431</v>
      </c>
      <c r="F20" s="21">
        <v>19458431</v>
      </c>
      <c r="G20" s="21">
        <v>361901</v>
      </c>
      <c r="H20" s="21">
        <v>-558960</v>
      </c>
      <c r="I20" s="21">
        <v>1087017</v>
      </c>
      <c r="J20" s="21">
        <v>889958</v>
      </c>
      <c r="K20" s="21">
        <v>2940014</v>
      </c>
      <c r="L20" s="21">
        <v>2163000</v>
      </c>
      <c r="M20" s="21">
        <v>909705</v>
      </c>
      <c r="N20" s="21">
        <v>6012719</v>
      </c>
      <c r="O20" s="21"/>
      <c r="P20" s="21"/>
      <c r="Q20" s="21"/>
      <c r="R20" s="21"/>
      <c r="S20" s="21"/>
      <c r="T20" s="21"/>
      <c r="U20" s="21"/>
      <c r="V20" s="21"/>
      <c r="W20" s="21">
        <v>6902677</v>
      </c>
      <c r="X20" s="21">
        <v>7631771</v>
      </c>
      <c r="Y20" s="21">
        <v>-729094</v>
      </c>
      <c r="Z20" s="6">
        <v>-9.55</v>
      </c>
      <c r="AA20" s="28">
        <v>19458431</v>
      </c>
    </row>
    <row r="21" spans="1:27" ht="12.75">
      <c r="A21" s="5" t="s">
        <v>47</v>
      </c>
      <c r="B21" s="3"/>
      <c r="C21" s="19">
        <v>79048710</v>
      </c>
      <c r="D21" s="19"/>
      <c r="E21" s="20">
        <v>139003342</v>
      </c>
      <c r="F21" s="21">
        <v>139003342</v>
      </c>
      <c r="G21" s="21">
        <v>9064</v>
      </c>
      <c r="H21" s="21">
        <v>5641768</v>
      </c>
      <c r="I21" s="21">
        <v>10454011</v>
      </c>
      <c r="J21" s="21">
        <v>16104843</v>
      </c>
      <c r="K21" s="21">
        <v>10871574</v>
      </c>
      <c r="L21" s="21">
        <v>3829117</v>
      </c>
      <c r="M21" s="21">
        <v>9647903</v>
      </c>
      <c r="N21" s="21">
        <v>24348594</v>
      </c>
      <c r="O21" s="21"/>
      <c r="P21" s="21"/>
      <c r="Q21" s="21"/>
      <c r="R21" s="21"/>
      <c r="S21" s="21"/>
      <c r="T21" s="21"/>
      <c r="U21" s="21"/>
      <c r="V21" s="21"/>
      <c r="W21" s="21">
        <v>40453437</v>
      </c>
      <c r="X21" s="21">
        <v>120961325</v>
      </c>
      <c r="Y21" s="21">
        <v>-80507888</v>
      </c>
      <c r="Z21" s="6">
        <v>-66.56</v>
      </c>
      <c r="AA21" s="28">
        <v>139003342</v>
      </c>
    </row>
    <row r="22" spans="1:27" ht="12.75">
      <c r="A22" s="5" t="s">
        <v>48</v>
      </c>
      <c r="B22" s="3"/>
      <c r="C22" s="22">
        <v>32776615</v>
      </c>
      <c r="D22" s="22"/>
      <c r="E22" s="23">
        <v>22813218</v>
      </c>
      <c r="F22" s="24">
        <v>22813218</v>
      </c>
      <c r="G22" s="24"/>
      <c r="H22" s="24">
        <v>1826138</v>
      </c>
      <c r="I22" s="24">
        <v>1167343</v>
      </c>
      <c r="J22" s="24">
        <v>2993481</v>
      </c>
      <c r="K22" s="24">
        <v>4672776</v>
      </c>
      <c r="L22" s="24">
        <v>2502009</v>
      </c>
      <c r="M22" s="24">
        <v>1731318</v>
      </c>
      <c r="N22" s="24">
        <v>8906103</v>
      </c>
      <c r="O22" s="24"/>
      <c r="P22" s="24"/>
      <c r="Q22" s="24"/>
      <c r="R22" s="24"/>
      <c r="S22" s="24"/>
      <c r="T22" s="24"/>
      <c r="U22" s="24"/>
      <c r="V22" s="24"/>
      <c r="W22" s="24">
        <v>11899584</v>
      </c>
      <c r="X22" s="24">
        <v>9234973</v>
      </c>
      <c r="Y22" s="24">
        <v>2664611</v>
      </c>
      <c r="Z22" s="7">
        <v>28.85</v>
      </c>
      <c r="AA22" s="29">
        <v>22813218</v>
      </c>
    </row>
    <row r="23" spans="1:27" ht="12.75">
      <c r="A23" s="5" t="s">
        <v>49</v>
      </c>
      <c r="B23" s="3"/>
      <c r="C23" s="19">
        <v>23949576</v>
      </c>
      <c r="D23" s="19"/>
      <c r="E23" s="20">
        <v>28360954</v>
      </c>
      <c r="F23" s="21">
        <v>28360954</v>
      </c>
      <c r="G23" s="21">
        <v>89830</v>
      </c>
      <c r="H23" s="21">
        <v>89904</v>
      </c>
      <c r="I23" s="21">
        <v>95215</v>
      </c>
      <c r="J23" s="21">
        <v>274949</v>
      </c>
      <c r="K23" s="21">
        <v>415206</v>
      </c>
      <c r="L23" s="21">
        <v>519446</v>
      </c>
      <c r="M23" s="21">
        <v>125343</v>
      </c>
      <c r="N23" s="21">
        <v>1059995</v>
      </c>
      <c r="O23" s="21"/>
      <c r="P23" s="21"/>
      <c r="Q23" s="21"/>
      <c r="R23" s="21"/>
      <c r="S23" s="21"/>
      <c r="T23" s="21"/>
      <c r="U23" s="21"/>
      <c r="V23" s="21"/>
      <c r="W23" s="21">
        <v>1334944</v>
      </c>
      <c r="X23" s="21">
        <v>14766666</v>
      </c>
      <c r="Y23" s="21">
        <v>-13431722</v>
      </c>
      <c r="Z23" s="6">
        <v>-90.96</v>
      </c>
      <c r="AA23" s="28">
        <v>28360954</v>
      </c>
    </row>
    <row r="24" spans="1:27" ht="12.75">
      <c r="A24" s="2" t="s">
        <v>50</v>
      </c>
      <c r="B24" s="8"/>
      <c r="C24" s="16"/>
      <c r="D24" s="16"/>
      <c r="E24" s="17">
        <v>20000</v>
      </c>
      <c r="F24" s="18">
        <v>20000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20000</v>
      </c>
      <c r="Y24" s="18">
        <v>-20000</v>
      </c>
      <c r="Z24" s="4">
        <v>-100</v>
      </c>
      <c r="AA24" s="30">
        <v>20000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236432354</v>
      </c>
      <c r="D25" s="50">
        <f>+D5+D9+D15+D19+D24</f>
        <v>0</v>
      </c>
      <c r="E25" s="51">
        <f t="shared" si="4"/>
        <v>329140434</v>
      </c>
      <c r="F25" s="52">
        <f t="shared" si="4"/>
        <v>329140434</v>
      </c>
      <c r="G25" s="52">
        <f t="shared" si="4"/>
        <v>663012</v>
      </c>
      <c r="H25" s="52">
        <f t="shared" si="4"/>
        <v>11999752</v>
      </c>
      <c r="I25" s="52">
        <f t="shared" si="4"/>
        <v>47275757</v>
      </c>
      <c r="J25" s="52">
        <f t="shared" si="4"/>
        <v>59938521</v>
      </c>
      <c r="K25" s="52">
        <f t="shared" si="4"/>
        <v>31792647</v>
      </c>
      <c r="L25" s="52">
        <f t="shared" si="4"/>
        <v>15790707</v>
      </c>
      <c r="M25" s="52">
        <f t="shared" si="4"/>
        <v>23524089</v>
      </c>
      <c r="N25" s="52">
        <f t="shared" si="4"/>
        <v>71107443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131045964</v>
      </c>
      <c r="X25" s="52">
        <f t="shared" si="4"/>
        <v>189668179</v>
      </c>
      <c r="Y25" s="52">
        <f t="shared" si="4"/>
        <v>-58622215</v>
      </c>
      <c r="Z25" s="53">
        <f>+IF(X25&lt;&gt;0,+(Y25/X25)*100,0)</f>
        <v>-30.907775520953358</v>
      </c>
      <c r="AA25" s="54">
        <f>+AA5+AA9+AA15+AA19+AA24</f>
        <v>329140434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16162562</v>
      </c>
      <c r="D28" s="19"/>
      <c r="E28" s="20">
        <v>21145950</v>
      </c>
      <c r="F28" s="21">
        <v>21145950</v>
      </c>
      <c r="G28" s="21"/>
      <c r="H28" s="21"/>
      <c r="I28" s="21"/>
      <c r="J28" s="21"/>
      <c r="K28" s="21">
        <v>115104</v>
      </c>
      <c r="L28" s="21">
        <v>263030</v>
      </c>
      <c r="M28" s="21">
        <v>300705</v>
      </c>
      <c r="N28" s="21">
        <v>678839</v>
      </c>
      <c r="O28" s="21"/>
      <c r="P28" s="21"/>
      <c r="Q28" s="21"/>
      <c r="R28" s="21"/>
      <c r="S28" s="21"/>
      <c r="T28" s="21"/>
      <c r="U28" s="21"/>
      <c r="V28" s="21"/>
      <c r="W28" s="21">
        <v>678839</v>
      </c>
      <c r="X28" s="21">
        <v>10572978</v>
      </c>
      <c r="Y28" s="21">
        <v>-9894139</v>
      </c>
      <c r="Z28" s="6">
        <v>-93.58</v>
      </c>
      <c r="AA28" s="19">
        <v>21145950</v>
      </c>
    </row>
    <row r="29" spans="1:27" ht="12.75">
      <c r="A29" s="56" t="s">
        <v>55</v>
      </c>
      <c r="B29" s="3"/>
      <c r="C29" s="19">
        <v>29875327</v>
      </c>
      <c r="D29" s="19"/>
      <c r="E29" s="20">
        <v>22472548</v>
      </c>
      <c r="F29" s="21">
        <v>22472548</v>
      </c>
      <c r="G29" s="21"/>
      <c r="H29" s="21">
        <v>371687</v>
      </c>
      <c r="I29" s="21">
        <v>30236029</v>
      </c>
      <c r="J29" s="21">
        <v>30607716</v>
      </c>
      <c r="K29" s="21">
        <v>1688496</v>
      </c>
      <c r="L29" s="21">
        <v>1517590</v>
      </c>
      <c r="M29" s="21">
        <v>2595903</v>
      </c>
      <c r="N29" s="21">
        <v>5801989</v>
      </c>
      <c r="O29" s="21"/>
      <c r="P29" s="21"/>
      <c r="Q29" s="21"/>
      <c r="R29" s="21"/>
      <c r="S29" s="21"/>
      <c r="T29" s="21"/>
      <c r="U29" s="21"/>
      <c r="V29" s="21"/>
      <c r="W29" s="21">
        <v>36409705</v>
      </c>
      <c r="X29" s="21">
        <v>10701354</v>
      </c>
      <c r="Y29" s="21">
        <v>25708351</v>
      </c>
      <c r="Z29" s="6">
        <v>240.23</v>
      </c>
      <c r="AA29" s="28">
        <v>22472548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>
        <v>2700000</v>
      </c>
      <c r="F31" s="21">
        <v>2700000</v>
      </c>
      <c r="G31" s="21"/>
      <c r="H31" s="21"/>
      <c r="I31" s="21"/>
      <c r="J31" s="21"/>
      <c r="K31" s="21">
        <v>576502</v>
      </c>
      <c r="L31" s="21">
        <v>543264</v>
      </c>
      <c r="M31" s="21">
        <v>320459</v>
      </c>
      <c r="N31" s="21">
        <v>1440225</v>
      </c>
      <c r="O31" s="21"/>
      <c r="P31" s="21"/>
      <c r="Q31" s="21"/>
      <c r="R31" s="21"/>
      <c r="S31" s="21"/>
      <c r="T31" s="21"/>
      <c r="U31" s="21"/>
      <c r="V31" s="21"/>
      <c r="W31" s="21">
        <v>1440225</v>
      </c>
      <c r="X31" s="21">
        <v>2700000</v>
      </c>
      <c r="Y31" s="21">
        <v>-1259775</v>
      </c>
      <c r="Z31" s="6">
        <v>-46.66</v>
      </c>
      <c r="AA31" s="28">
        <v>2700000</v>
      </c>
    </row>
    <row r="32" spans="1:27" ht="12.75">
      <c r="A32" s="58" t="s">
        <v>58</v>
      </c>
      <c r="B32" s="3"/>
      <c r="C32" s="25">
        <f aca="true" t="shared" si="5" ref="C32:Y32">SUM(C28:C31)</f>
        <v>46037889</v>
      </c>
      <c r="D32" s="25">
        <f>SUM(D28:D31)</f>
        <v>0</v>
      </c>
      <c r="E32" s="26">
        <f t="shared" si="5"/>
        <v>46318498</v>
      </c>
      <c r="F32" s="27">
        <f t="shared" si="5"/>
        <v>46318498</v>
      </c>
      <c r="G32" s="27">
        <f t="shared" si="5"/>
        <v>0</v>
      </c>
      <c r="H32" s="27">
        <f t="shared" si="5"/>
        <v>371687</v>
      </c>
      <c r="I32" s="27">
        <f t="shared" si="5"/>
        <v>30236029</v>
      </c>
      <c r="J32" s="27">
        <f t="shared" si="5"/>
        <v>30607716</v>
      </c>
      <c r="K32" s="27">
        <f t="shared" si="5"/>
        <v>2380102</v>
      </c>
      <c r="L32" s="27">
        <f t="shared" si="5"/>
        <v>2323884</v>
      </c>
      <c r="M32" s="27">
        <f t="shared" si="5"/>
        <v>3217067</v>
      </c>
      <c r="N32" s="27">
        <f t="shared" si="5"/>
        <v>7921053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38528769</v>
      </c>
      <c r="X32" s="27">
        <f t="shared" si="5"/>
        <v>23974332</v>
      </c>
      <c r="Y32" s="27">
        <f t="shared" si="5"/>
        <v>14554437</v>
      </c>
      <c r="Z32" s="13">
        <f>+IF(X32&lt;&gt;0,+(Y32/X32)*100,0)</f>
        <v>60.70841515000293</v>
      </c>
      <c r="AA32" s="31">
        <f>SUM(AA28:AA31)</f>
        <v>46318498</v>
      </c>
    </row>
    <row r="33" spans="1:27" ht="12.75">
      <c r="A33" s="59" t="s">
        <v>59</v>
      </c>
      <c r="B33" s="3" t="s">
        <v>60</v>
      </c>
      <c r="C33" s="19">
        <v>33292698</v>
      </c>
      <c r="D33" s="19"/>
      <c r="E33" s="20"/>
      <c r="F33" s="21"/>
      <c r="G33" s="21"/>
      <c r="H33" s="21"/>
      <c r="I33" s="21">
        <v>244858</v>
      </c>
      <c r="J33" s="21">
        <v>244858</v>
      </c>
      <c r="K33" s="21"/>
      <c r="L33" s="21"/>
      <c r="M33" s="21">
        <v>-244858</v>
      </c>
      <c r="N33" s="21">
        <v>-244858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30211293</v>
      </c>
      <c r="D34" s="19"/>
      <c r="E34" s="20">
        <v>6283993</v>
      </c>
      <c r="F34" s="21">
        <v>6283993</v>
      </c>
      <c r="G34" s="21">
        <v>267960</v>
      </c>
      <c r="H34" s="21"/>
      <c r="I34" s="21">
        <v>121937</v>
      </c>
      <c r="J34" s="21">
        <v>389897</v>
      </c>
      <c r="K34" s="21">
        <v>247444</v>
      </c>
      <c r="L34" s="21">
        <v>2010752</v>
      </c>
      <c r="M34" s="21">
        <v>2891652</v>
      </c>
      <c r="N34" s="21">
        <v>5149848</v>
      </c>
      <c r="O34" s="21"/>
      <c r="P34" s="21"/>
      <c r="Q34" s="21"/>
      <c r="R34" s="21"/>
      <c r="S34" s="21"/>
      <c r="T34" s="21"/>
      <c r="U34" s="21"/>
      <c r="V34" s="21"/>
      <c r="W34" s="21">
        <v>5539745</v>
      </c>
      <c r="X34" s="21">
        <v>6283998</v>
      </c>
      <c r="Y34" s="21">
        <v>-744253</v>
      </c>
      <c r="Z34" s="6">
        <v>-11.84</v>
      </c>
      <c r="AA34" s="28">
        <v>6283993</v>
      </c>
    </row>
    <row r="35" spans="1:27" ht="12.75">
      <c r="A35" s="59" t="s">
        <v>63</v>
      </c>
      <c r="B35" s="3"/>
      <c r="C35" s="19">
        <v>126890474</v>
      </c>
      <c r="D35" s="19"/>
      <c r="E35" s="20">
        <v>276537943</v>
      </c>
      <c r="F35" s="21">
        <v>276537943</v>
      </c>
      <c r="G35" s="21">
        <v>395052</v>
      </c>
      <c r="H35" s="21">
        <v>11628068</v>
      </c>
      <c r="I35" s="21">
        <v>16672933</v>
      </c>
      <c r="J35" s="21">
        <v>28696053</v>
      </c>
      <c r="K35" s="21">
        <v>29165100</v>
      </c>
      <c r="L35" s="21">
        <v>11456071</v>
      </c>
      <c r="M35" s="21">
        <v>17660226</v>
      </c>
      <c r="N35" s="21">
        <v>58281397</v>
      </c>
      <c r="O35" s="21"/>
      <c r="P35" s="21"/>
      <c r="Q35" s="21"/>
      <c r="R35" s="21"/>
      <c r="S35" s="21"/>
      <c r="T35" s="21"/>
      <c r="U35" s="21"/>
      <c r="V35" s="21"/>
      <c r="W35" s="21">
        <v>86977450</v>
      </c>
      <c r="X35" s="21">
        <v>159409852</v>
      </c>
      <c r="Y35" s="21">
        <v>-72432402</v>
      </c>
      <c r="Z35" s="6">
        <v>-45.44</v>
      </c>
      <c r="AA35" s="28">
        <v>276537943</v>
      </c>
    </row>
    <row r="36" spans="1:27" ht="12.75">
      <c r="A36" s="60" t="s">
        <v>64</v>
      </c>
      <c r="B36" s="10"/>
      <c r="C36" s="61">
        <f aca="true" t="shared" si="6" ref="C36:Y36">SUM(C32:C35)</f>
        <v>236432354</v>
      </c>
      <c r="D36" s="61">
        <f>SUM(D32:D35)</f>
        <v>0</v>
      </c>
      <c r="E36" s="62">
        <f t="shared" si="6"/>
        <v>329140434</v>
      </c>
      <c r="F36" s="63">
        <f t="shared" si="6"/>
        <v>329140434</v>
      </c>
      <c r="G36" s="63">
        <f t="shared" si="6"/>
        <v>663012</v>
      </c>
      <c r="H36" s="63">
        <f t="shared" si="6"/>
        <v>11999755</v>
      </c>
      <c r="I36" s="63">
        <f t="shared" si="6"/>
        <v>47275757</v>
      </c>
      <c r="J36" s="63">
        <f t="shared" si="6"/>
        <v>59938524</v>
      </c>
      <c r="K36" s="63">
        <f t="shared" si="6"/>
        <v>31792646</v>
      </c>
      <c r="L36" s="63">
        <f t="shared" si="6"/>
        <v>15790707</v>
      </c>
      <c r="M36" s="63">
        <f t="shared" si="6"/>
        <v>23524087</v>
      </c>
      <c r="N36" s="63">
        <f t="shared" si="6"/>
        <v>71107440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131045964</v>
      </c>
      <c r="X36" s="63">
        <f t="shared" si="6"/>
        <v>189668182</v>
      </c>
      <c r="Y36" s="63">
        <f t="shared" si="6"/>
        <v>-58622218</v>
      </c>
      <c r="Z36" s="64">
        <f>+IF(X36&lt;&gt;0,+(Y36/X36)*100,0)</f>
        <v>-30.907776613791764</v>
      </c>
      <c r="AA36" s="65">
        <f>SUM(AA32:AA35)</f>
        <v>329140434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27396819</v>
      </c>
      <c r="D5" s="16">
        <f>SUM(D6:D8)</f>
        <v>0</v>
      </c>
      <c r="E5" s="17">
        <f t="shared" si="0"/>
        <v>2437490</v>
      </c>
      <c r="F5" s="18">
        <f t="shared" si="0"/>
        <v>2507490</v>
      </c>
      <c r="G5" s="18">
        <f t="shared" si="0"/>
        <v>0</v>
      </c>
      <c r="H5" s="18">
        <f t="shared" si="0"/>
        <v>200677</v>
      </c>
      <c r="I5" s="18">
        <f t="shared" si="0"/>
        <v>53938</v>
      </c>
      <c r="J5" s="18">
        <f t="shared" si="0"/>
        <v>254615</v>
      </c>
      <c r="K5" s="18">
        <f t="shared" si="0"/>
        <v>190308</v>
      </c>
      <c r="L5" s="18">
        <f t="shared" si="0"/>
        <v>173288</v>
      </c>
      <c r="M5" s="18">
        <f t="shared" si="0"/>
        <v>1378082</v>
      </c>
      <c r="N5" s="18">
        <f t="shared" si="0"/>
        <v>1741678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1996293</v>
      </c>
      <c r="X5" s="18">
        <f t="shared" si="0"/>
        <v>1170440</v>
      </c>
      <c r="Y5" s="18">
        <f t="shared" si="0"/>
        <v>825853</v>
      </c>
      <c r="Z5" s="4">
        <f>+IF(X5&lt;&gt;0,+(Y5/X5)*100,0)</f>
        <v>70.55919141519429</v>
      </c>
      <c r="AA5" s="16">
        <f>SUM(AA6:AA8)</f>
        <v>2507490</v>
      </c>
    </row>
    <row r="6" spans="1:27" ht="12.75">
      <c r="A6" s="5" t="s">
        <v>32</v>
      </c>
      <c r="B6" s="3"/>
      <c r="C6" s="19">
        <v>44601</v>
      </c>
      <c r="D6" s="19"/>
      <c r="E6" s="20">
        <v>10000</v>
      </c>
      <c r="F6" s="21">
        <v>10000</v>
      </c>
      <c r="G6" s="21"/>
      <c r="H6" s="21"/>
      <c r="I6" s="21"/>
      <c r="J6" s="21"/>
      <c r="K6" s="21"/>
      <c r="L6" s="21">
        <v>9999</v>
      </c>
      <c r="M6" s="21"/>
      <c r="N6" s="21">
        <v>9999</v>
      </c>
      <c r="O6" s="21"/>
      <c r="P6" s="21"/>
      <c r="Q6" s="21"/>
      <c r="R6" s="21"/>
      <c r="S6" s="21"/>
      <c r="T6" s="21"/>
      <c r="U6" s="21"/>
      <c r="V6" s="21"/>
      <c r="W6" s="21">
        <v>9999</v>
      </c>
      <c r="X6" s="21">
        <v>5000</v>
      </c>
      <c r="Y6" s="21">
        <v>4999</v>
      </c>
      <c r="Z6" s="6">
        <v>99.98</v>
      </c>
      <c r="AA6" s="28">
        <v>10000</v>
      </c>
    </row>
    <row r="7" spans="1:27" ht="12.75">
      <c r="A7" s="5" t="s">
        <v>33</v>
      </c>
      <c r="B7" s="3"/>
      <c r="C7" s="22">
        <v>27352218</v>
      </c>
      <c r="D7" s="22"/>
      <c r="E7" s="23">
        <v>2427490</v>
      </c>
      <c r="F7" s="24">
        <v>2427490</v>
      </c>
      <c r="G7" s="24"/>
      <c r="H7" s="24">
        <v>200677</v>
      </c>
      <c r="I7" s="24">
        <v>53938</v>
      </c>
      <c r="J7" s="24">
        <v>254615</v>
      </c>
      <c r="K7" s="24">
        <v>190308</v>
      </c>
      <c r="L7" s="24">
        <v>163289</v>
      </c>
      <c r="M7" s="24">
        <v>1378082</v>
      </c>
      <c r="N7" s="24">
        <v>1731679</v>
      </c>
      <c r="O7" s="24"/>
      <c r="P7" s="24"/>
      <c r="Q7" s="24"/>
      <c r="R7" s="24"/>
      <c r="S7" s="24"/>
      <c r="T7" s="24"/>
      <c r="U7" s="24"/>
      <c r="V7" s="24"/>
      <c r="W7" s="24">
        <v>1986294</v>
      </c>
      <c r="X7" s="24">
        <v>1165440</v>
      </c>
      <c r="Y7" s="24">
        <v>820854</v>
      </c>
      <c r="Z7" s="7">
        <v>70.43</v>
      </c>
      <c r="AA7" s="29">
        <v>2427490</v>
      </c>
    </row>
    <row r="8" spans="1:27" ht="12.75">
      <c r="A8" s="5" t="s">
        <v>34</v>
      </c>
      <c r="B8" s="3"/>
      <c r="C8" s="19"/>
      <c r="D8" s="19"/>
      <c r="E8" s="20"/>
      <c r="F8" s="21">
        <v>70000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70000</v>
      </c>
    </row>
    <row r="9" spans="1:27" ht="12.75">
      <c r="A9" s="2" t="s">
        <v>35</v>
      </c>
      <c r="B9" s="3"/>
      <c r="C9" s="16">
        <f aca="true" t="shared" si="1" ref="C9:Y9">SUM(C10:C14)</f>
        <v>23187221</v>
      </c>
      <c r="D9" s="16">
        <f>SUM(D10:D14)</f>
        <v>0</v>
      </c>
      <c r="E9" s="17">
        <f t="shared" si="1"/>
        <v>16275095</v>
      </c>
      <c r="F9" s="18">
        <f t="shared" si="1"/>
        <v>20927611</v>
      </c>
      <c r="G9" s="18">
        <f t="shared" si="1"/>
        <v>0</v>
      </c>
      <c r="H9" s="18">
        <f t="shared" si="1"/>
        <v>12026</v>
      </c>
      <c r="I9" s="18">
        <f t="shared" si="1"/>
        <v>453461</v>
      </c>
      <c r="J9" s="18">
        <f t="shared" si="1"/>
        <v>465487</v>
      </c>
      <c r="K9" s="18">
        <f t="shared" si="1"/>
        <v>1944300</v>
      </c>
      <c r="L9" s="18">
        <f t="shared" si="1"/>
        <v>2654872</v>
      </c>
      <c r="M9" s="18">
        <f t="shared" si="1"/>
        <v>882421</v>
      </c>
      <c r="N9" s="18">
        <f t="shared" si="1"/>
        <v>5481593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5947080</v>
      </c>
      <c r="X9" s="18">
        <f t="shared" si="1"/>
        <v>8454200</v>
      </c>
      <c r="Y9" s="18">
        <f t="shared" si="1"/>
        <v>-2507120</v>
      </c>
      <c r="Z9" s="4">
        <f>+IF(X9&lt;&gt;0,+(Y9/X9)*100,0)</f>
        <v>-29.655319249603746</v>
      </c>
      <c r="AA9" s="30">
        <f>SUM(AA10:AA14)</f>
        <v>20927611</v>
      </c>
    </row>
    <row r="10" spans="1:27" ht="12.75">
      <c r="A10" s="5" t="s">
        <v>36</v>
      </c>
      <c r="B10" s="3"/>
      <c r="C10" s="19">
        <v>6639912</v>
      </c>
      <c r="D10" s="19"/>
      <c r="E10" s="20">
        <v>1295600</v>
      </c>
      <c r="F10" s="21">
        <v>1295600</v>
      </c>
      <c r="G10" s="21"/>
      <c r="H10" s="21">
        <v>2109</v>
      </c>
      <c r="I10" s="21">
        <v>8509</v>
      </c>
      <c r="J10" s="21">
        <v>10618</v>
      </c>
      <c r="K10" s="21">
        <v>121800</v>
      </c>
      <c r="L10" s="21">
        <v>210000</v>
      </c>
      <c r="M10" s="21">
        <v>211070</v>
      </c>
      <c r="N10" s="21">
        <v>542870</v>
      </c>
      <c r="O10" s="21"/>
      <c r="P10" s="21"/>
      <c r="Q10" s="21"/>
      <c r="R10" s="21"/>
      <c r="S10" s="21"/>
      <c r="T10" s="21"/>
      <c r="U10" s="21"/>
      <c r="V10" s="21"/>
      <c r="W10" s="21">
        <v>553488</v>
      </c>
      <c r="X10" s="21">
        <v>789600</v>
      </c>
      <c r="Y10" s="21">
        <v>-236112</v>
      </c>
      <c r="Z10" s="6">
        <v>-29.9</v>
      </c>
      <c r="AA10" s="28">
        <v>1295600</v>
      </c>
    </row>
    <row r="11" spans="1:27" ht="12.75">
      <c r="A11" s="5" t="s">
        <v>37</v>
      </c>
      <c r="B11" s="3"/>
      <c r="C11" s="19">
        <v>14729762</v>
      </c>
      <c r="D11" s="19"/>
      <c r="E11" s="20">
        <v>11609495</v>
      </c>
      <c r="F11" s="21">
        <v>14236311</v>
      </c>
      <c r="G11" s="21"/>
      <c r="H11" s="21">
        <v>9917</v>
      </c>
      <c r="I11" s="21">
        <v>444952</v>
      </c>
      <c r="J11" s="21">
        <v>454869</v>
      </c>
      <c r="K11" s="21">
        <v>1822500</v>
      </c>
      <c r="L11" s="21">
        <v>1830761</v>
      </c>
      <c r="M11" s="21">
        <v>587421</v>
      </c>
      <c r="N11" s="21">
        <v>4240682</v>
      </c>
      <c r="O11" s="21"/>
      <c r="P11" s="21"/>
      <c r="Q11" s="21"/>
      <c r="R11" s="21"/>
      <c r="S11" s="21"/>
      <c r="T11" s="21"/>
      <c r="U11" s="21"/>
      <c r="V11" s="21"/>
      <c r="W11" s="21">
        <v>4695551</v>
      </c>
      <c r="X11" s="21">
        <v>4294600</v>
      </c>
      <c r="Y11" s="21">
        <v>400951</v>
      </c>
      <c r="Z11" s="6">
        <v>9.34</v>
      </c>
      <c r="AA11" s="28">
        <v>14236311</v>
      </c>
    </row>
    <row r="12" spans="1:27" ht="12.75">
      <c r="A12" s="5" t="s">
        <v>38</v>
      </c>
      <c r="B12" s="3"/>
      <c r="C12" s="19">
        <v>1789293</v>
      </c>
      <c r="D12" s="19"/>
      <c r="E12" s="20">
        <v>3370000</v>
      </c>
      <c r="F12" s="21">
        <v>5395700</v>
      </c>
      <c r="G12" s="21"/>
      <c r="H12" s="21"/>
      <c r="I12" s="21"/>
      <c r="J12" s="21"/>
      <c r="K12" s="21"/>
      <c r="L12" s="21">
        <v>614111</v>
      </c>
      <c r="M12" s="21">
        <v>83930</v>
      </c>
      <c r="N12" s="21">
        <v>698041</v>
      </c>
      <c r="O12" s="21"/>
      <c r="P12" s="21"/>
      <c r="Q12" s="21"/>
      <c r="R12" s="21"/>
      <c r="S12" s="21"/>
      <c r="T12" s="21"/>
      <c r="U12" s="21"/>
      <c r="V12" s="21"/>
      <c r="W12" s="21">
        <v>698041</v>
      </c>
      <c r="X12" s="21">
        <v>3370000</v>
      </c>
      <c r="Y12" s="21">
        <v>-2671959</v>
      </c>
      <c r="Z12" s="6">
        <v>-79.29</v>
      </c>
      <c r="AA12" s="28">
        <v>5395700</v>
      </c>
    </row>
    <row r="13" spans="1:27" ht="12.75">
      <c r="A13" s="5" t="s">
        <v>39</v>
      </c>
      <c r="B13" s="3"/>
      <c r="C13" s="19">
        <v>28254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75175563</v>
      </c>
      <c r="D15" s="16">
        <f>SUM(D16:D18)</f>
        <v>0</v>
      </c>
      <c r="E15" s="17">
        <f t="shared" si="2"/>
        <v>20336800</v>
      </c>
      <c r="F15" s="18">
        <f t="shared" si="2"/>
        <v>19430398</v>
      </c>
      <c r="G15" s="18">
        <f t="shared" si="2"/>
        <v>0</v>
      </c>
      <c r="H15" s="18">
        <f t="shared" si="2"/>
        <v>0</v>
      </c>
      <c r="I15" s="18">
        <f t="shared" si="2"/>
        <v>16217</v>
      </c>
      <c r="J15" s="18">
        <f t="shared" si="2"/>
        <v>16217</v>
      </c>
      <c r="K15" s="18">
        <f t="shared" si="2"/>
        <v>865571</v>
      </c>
      <c r="L15" s="18">
        <f t="shared" si="2"/>
        <v>726318</v>
      </c>
      <c r="M15" s="18">
        <f t="shared" si="2"/>
        <v>1896426</v>
      </c>
      <c r="N15" s="18">
        <f t="shared" si="2"/>
        <v>3488315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3504532</v>
      </c>
      <c r="X15" s="18">
        <f t="shared" si="2"/>
        <v>2507700</v>
      </c>
      <c r="Y15" s="18">
        <f t="shared" si="2"/>
        <v>996832</v>
      </c>
      <c r="Z15" s="4">
        <f>+IF(X15&lt;&gt;0,+(Y15/X15)*100,0)</f>
        <v>39.75084739003868</v>
      </c>
      <c r="AA15" s="30">
        <f>SUM(AA16:AA18)</f>
        <v>19430398</v>
      </c>
    </row>
    <row r="16" spans="1:27" ht="12.75">
      <c r="A16" s="5" t="s">
        <v>42</v>
      </c>
      <c r="B16" s="3"/>
      <c r="C16" s="19">
        <v>357926</v>
      </c>
      <c r="D16" s="19"/>
      <c r="E16" s="20">
        <v>70000</v>
      </c>
      <c r="F16" s="21"/>
      <c r="G16" s="21"/>
      <c r="H16" s="21"/>
      <c r="I16" s="21"/>
      <c r="J16" s="21"/>
      <c r="K16" s="21">
        <v>2390</v>
      </c>
      <c r="L16" s="21">
        <v>2877</v>
      </c>
      <c r="M16" s="21">
        <v>881712</v>
      </c>
      <c r="N16" s="21">
        <v>886979</v>
      </c>
      <c r="O16" s="21"/>
      <c r="P16" s="21"/>
      <c r="Q16" s="21"/>
      <c r="R16" s="21"/>
      <c r="S16" s="21"/>
      <c r="T16" s="21"/>
      <c r="U16" s="21"/>
      <c r="V16" s="21"/>
      <c r="W16" s="21">
        <v>886979</v>
      </c>
      <c r="X16" s="21">
        <v>35000</v>
      </c>
      <c r="Y16" s="21">
        <v>851979</v>
      </c>
      <c r="Z16" s="6">
        <v>2434.23</v>
      </c>
      <c r="AA16" s="28"/>
    </row>
    <row r="17" spans="1:27" ht="12.75">
      <c r="A17" s="5" t="s">
        <v>43</v>
      </c>
      <c r="B17" s="3"/>
      <c r="C17" s="19">
        <v>74817637</v>
      </c>
      <c r="D17" s="19"/>
      <c r="E17" s="20">
        <v>20266800</v>
      </c>
      <c r="F17" s="21">
        <v>19430398</v>
      </c>
      <c r="G17" s="21"/>
      <c r="H17" s="21"/>
      <c r="I17" s="21">
        <v>16217</v>
      </c>
      <c r="J17" s="21">
        <v>16217</v>
      </c>
      <c r="K17" s="21">
        <v>863181</v>
      </c>
      <c r="L17" s="21">
        <v>723441</v>
      </c>
      <c r="M17" s="21">
        <v>1014714</v>
      </c>
      <c r="N17" s="21">
        <v>2601336</v>
      </c>
      <c r="O17" s="21"/>
      <c r="P17" s="21"/>
      <c r="Q17" s="21"/>
      <c r="R17" s="21"/>
      <c r="S17" s="21"/>
      <c r="T17" s="21"/>
      <c r="U17" s="21"/>
      <c r="V17" s="21"/>
      <c r="W17" s="21">
        <v>2617553</v>
      </c>
      <c r="X17" s="21">
        <v>2472700</v>
      </c>
      <c r="Y17" s="21">
        <v>144853</v>
      </c>
      <c r="Z17" s="6">
        <v>5.86</v>
      </c>
      <c r="AA17" s="28">
        <v>19430398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128146686</v>
      </c>
      <c r="D19" s="16">
        <f>SUM(D20:D23)</f>
        <v>0</v>
      </c>
      <c r="E19" s="17">
        <f t="shared" si="3"/>
        <v>48196524</v>
      </c>
      <c r="F19" s="18">
        <f t="shared" si="3"/>
        <v>51143864</v>
      </c>
      <c r="G19" s="18">
        <f t="shared" si="3"/>
        <v>677800</v>
      </c>
      <c r="H19" s="18">
        <f t="shared" si="3"/>
        <v>2210390</v>
      </c>
      <c r="I19" s="18">
        <f t="shared" si="3"/>
        <v>2986340</v>
      </c>
      <c r="J19" s="18">
        <f t="shared" si="3"/>
        <v>5874530</v>
      </c>
      <c r="K19" s="18">
        <f t="shared" si="3"/>
        <v>7452005</v>
      </c>
      <c r="L19" s="18">
        <f t="shared" si="3"/>
        <v>4037105</v>
      </c>
      <c r="M19" s="18">
        <f t="shared" si="3"/>
        <v>7146657</v>
      </c>
      <c r="N19" s="18">
        <f t="shared" si="3"/>
        <v>18635767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24510297</v>
      </c>
      <c r="X19" s="18">
        <f t="shared" si="3"/>
        <v>19990440</v>
      </c>
      <c r="Y19" s="18">
        <f t="shared" si="3"/>
        <v>4519857</v>
      </c>
      <c r="Z19" s="4">
        <f>+IF(X19&lt;&gt;0,+(Y19/X19)*100,0)</f>
        <v>22.6100926242744</v>
      </c>
      <c r="AA19" s="30">
        <f>SUM(AA20:AA23)</f>
        <v>51143864</v>
      </c>
    </row>
    <row r="20" spans="1:27" ht="12.75">
      <c r="A20" s="5" t="s">
        <v>46</v>
      </c>
      <c r="B20" s="3"/>
      <c r="C20" s="19">
        <v>24628592</v>
      </c>
      <c r="D20" s="19"/>
      <c r="E20" s="20">
        <v>14793500</v>
      </c>
      <c r="F20" s="21">
        <v>14793500</v>
      </c>
      <c r="G20" s="21">
        <v>562967</v>
      </c>
      <c r="H20" s="21">
        <v>702312</v>
      </c>
      <c r="I20" s="21">
        <v>953752</v>
      </c>
      <c r="J20" s="21">
        <v>2219031</v>
      </c>
      <c r="K20" s="21">
        <v>1535312</v>
      </c>
      <c r="L20" s="21">
        <v>761731</v>
      </c>
      <c r="M20" s="21">
        <v>103040</v>
      </c>
      <c r="N20" s="21">
        <v>2400083</v>
      </c>
      <c r="O20" s="21"/>
      <c r="P20" s="21"/>
      <c r="Q20" s="21"/>
      <c r="R20" s="21"/>
      <c r="S20" s="21"/>
      <c r="T20" s="21"/>
      <c r="U20" s="21"/>
      <c r="V20" s="21"/>
      <c r="W20" s="21">
        <v>4619114</v>
      </c>
      <c r="X20" s="21">
        <v>4780000</v>
      </c>
      <c r="Y20" s="21">
        <v>-160886</v>
      </c>
      <c r="Z20" s="6">
        <v>-3.37</v>
      </c>
      <c r="AA20" s="28">
        <v>14793500</v>
      </c>
    </row>
    <row r="21" spans="1:27" ht="12.75">
      <c r="A21" s="5" t="s">
        <v>47</v>
      </c>
      <c r="B21" s="3"/>
      <c r="C21" s="19">
        <v>38167699</v>
      </c>
      <c r="D21" s="19"/>
      <c r="E21" s="20">
        <v>11774673</v>
      </c>
      <c r="F21" s="21">
        <v>11774673</v>
      </c>
      <c r="G21" s="21">
        <v>114833</v>
      </c>
      <c r="H21" s="21">
        <v>1508078</v>
      </c>
      <c r="I21" s="21">
        <v>1919293</v>
      </c>
      <c r="J21" s="21">
        <v>3542204</v>
      </c>
      <c r="K21" s="21">
        <v>2819760</v>
      </c>
      <c r="L21" s="21">
        <v>2778888</v>
      </c>
      <c r="M21" s="21">
        <v>1567847</v>
      </c>
      <c r="N21" s="21">
        <v>7166495</v>
      </c>
      <c r="O21" s="21"/>
      <c r="P21" s="21"/>
      <c r="Q21" s="21"/>
      <c r="R21" s="21"/>
      <c r="S21" s="21"/>
      <c r="T21" s="21"/>
      <c r="U21" s="21"/>
      <c r="V21" s="21"/>
      <c r="W21" s="21">
        <v>10708699</v>
      </c>
      <c r="X21" s="21">
        <v>5065000</v>
      </c>
      <c r="Y21" s="21">
        <v>5643699</v>
      </c>
      <c r="Z21" s="6">
        <v>111.43</v>
      </c>
      <c r="AA21" s="28">
        <v>11774673</v>
      </c>
    </row>
    <row r="22" spans="1:27" ht="12.75">
      <c r="A22" s="5" t="s">
        <v>48</v>
      </c>
      <c r="B22" s="3"/>
      <c r="C22" s="22">
        <v>42618296</v>
      </c>
      <c r="D22" s="22"/>
      <c r="E22" s="23">
        <v>15468351</v>
      </c>
      <c r="F22" s="24">
        <v>15468351</v>
      </c>
      <c r="G22" s="24"/>
      <c r="H22" s="24"/>
      <c r="I22" s="24">
        <v>46645</v>
      </c>
      <c r="J22" s="24">
        <v>46645</v>
      </c>
      <c r="K22" s="24">
        <v>728361</v>
      </c>
      <c r="L22" s="24">
        <v>490330</v>
      </c>
      <c r="M22" s="24">
        <v>2562370</v>
      </c>
      <c r="N22" s="24">
        <v>3781061</v>
      </c>
      <c r="O22" s="24"/>
      <c r="P22" s="24"/>
      <c r="Q22" s="24"/>
      <c r="R22" s="24"/>
      <c r="S22" s="24"/>
      <c r="T22" s="24"/>
      <c r="U22" s="24"/>
      <c r="V22" s="24"/>
      <c r="W22" s="24">
        <v>3827706</v>
      </c>
      <c r="X22" s="24">
        <v>8750440</v>
      </c>
      <c r="Y22" s="24">
        <v>-4922734</v>
      </c>
      <c r="Z22" s="7">
        <v>-56.26</v>
      </c>
      <c r="AA22" s="29">
        <v>15468351</v>
      </c>
    </row>
    <row r="23" spans="1:27" ht="12.75">
      <c r="A23" s="5" t="s">
        <v>49</v>
      </c>
      <c r="B23" s="3"/>
      <c r="C23" s="19">
        <v>22732099</v>
      </c>
      <c r="D23" s="19"/>
      <c r="E23" s="20">
        <v>6160000</v>
      </c>
      <c r="F23" s="21">
        <v>9107340</v>
      </c>
      <c r="G23" s="21"/>
      <c r="H23" s="21"/>
      <c r="I23" s="21">
        <v>66650</v>
      </c>
      <c r="J23" s="21">
        <v>66650</v>
      </c>
      <c r="K23" s="21">
        <v>2368572</v>
      </c>
      <c r="L23" s="21">
        <v>6156</v>
      </c>
      <c r="M23" s="21">
        <v>2913400</v>
      </c>
      <c r="N23" s="21">
        <v>5288128</v>
      </c>
      <c r="O23" s="21"/>
      <c r="P23" s="21"/>
      <c r="Q23" s="21"/>
      <c r="R23" s="21"/>
      <c r="S23" s="21"/>
      <c r="T23" s="21"/>
      <c r="U23" s="21"/>
      <c r="V23" s="21"/>
      <c r="W23" s="21">
        <v>5354778</v>
      </c>
      <c r="X23" s="21">
        <v>1395000</v>
      </c>
      <c r="Y23" s="21">
        <v>3959778</v>
      </c>
      <c r="Z23" s="6">
        <v>283.86</v>
      </c>
      <c r="AA23" s="28">
        <v>9107340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253906289</v>
      </c>
      <c r="D25" s="50">
        <f>+D5+D9+D15+D19+D24</f>
        <v>0</v>
      </c>
      <c r="E25" s="51">
        <f t="shared" si="4"/>
        <v>87245909</v>
      </c>
      <c r="F25" s="52">
        <f t="shared" si="4"/>
        <v>94009363</v>
      </c>
      <c r="G25" s="52">
        <f t="shared" si="4"/>
        <v>677800</v>
      </c>
      <c r="H25" s="52">
        <f t="shared" si="4"/>
        <v>2423093</v>
      </c>
      <c r="I25" s="52">
        <f t="shared" si="4"/>
        <v>3509956</v>
      </c>
      <c r="J25" s="52">
        <f t="shared" si="4"/>
        <v>6610849</v>
      </c>
      <c r="K25" s="52">
        <f t="shared" si="4"/>
        <v>10452184</v>
      </c>
      <c r="L25" s="52">
        <f t="shared" si="4"/>
        <v>7591583</v>
      </c>
      <c r="M25" s="52">
        <f t="shared" si="4"/>
        <v>11303586</v>
      </c>
      <c r="N25" s="52">
        <f t="shared" si="4"/>
        <v>29347353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35958202</v>
      </c>
      <c r="X25" s="52">
        <f t="shared" si="4"/>
        <v>32122780</v>
      </c>
      <c r="Y25" s="52">
        <f t="shared" si="4"/>
        <v>3835422</v>
      </c>
      <c r="Z25" s="53">
        <f>+IF(X25&lt;&gt;0,+(Y25/X25)*100,0)</f>
        <v>11.939881915575178</v>
      </c>
      <c r="AA25" s="54">
        <f>+AA5+AA9+AA15+AA19+AA24</f>
        <v>94009363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55216134</v>
      </c>
      <c r="D28" s="19"/>
      <c r="E28" s="20">
        <v>27975000</v>
      </c>
      <c r="F28" s="21">
        <v>27975000</v>
      </c>
      <c r="G28" s="21">
        <v>329166</v>
      </c>
      <c r="H28" s="21">
        <v>2095961</v>
      </c>
      <c r="I28" s="21">
        <v>2111700</v>
      </c>
      <c r="J28" s="21">
        <v>4536827</v>
      </c>
      <c r="K28" s="21">
        <v>4158364</v>
      </c>
      <c r="L28" s="21">
        <v>3928424</v>
      </c>
      <c r="M28" s="21">
        <v>4000026</v>
      </c>
      <c r="N28" s="21">
        <v>12086814</v>
      </c>
      <c r="O28" s="21"/>
      <c r="P28" s="21"/>
      <c r="Q28" s="21"/>
      <c r="R28" s="21"/>
      <c r="S28" s="21"/>
      <c r="T28" s="21"/>
      <c r="U28" s="21"/>
      <c r="V28" s="21"/>
      <c r="W28" s="21">
        <v>16623641</v>
      </c>
      <c r="X28" s="21">
        <v>14372816</v>
      </c>
      <c r="Y28" s="21">
        <v>2250825</v>
      </c>
      <c r="Z28" s="6">
        <v>15.66</v>
      </c>
      <c r="AA28" s="19">
        <v>27975000</v>
      </c>
    </row>
    <row r="29" spans="1:27" ht="12.75">
      <c r="A29" s="56" t="s">
        <v>55</v>
      </c>
      <c r="B29" s="3"/>
      <c r="C29" s="19">
        <v>58039838</v>
      </c>
      <c r="D29" s="19"/>
      <c r="E29" s="20">
        <v>9000000</v>
      </c>
      <c r="F29" s="21">
        <v>12816114</v>
      </c>
      <c r="G29" s="21"/>
      <c r="H29" s="21"/>
      <c r="I29" s="21">
        <v>249415</v>
      </c>
      <c r="J29" s="21">
        <v>249415</v>
      </c>
      <c r="K29" s="21">
        <v>1017449</v>
      </c>
      <c r="L29" s="21">
        <v>790481</v>
      </c>
      <c r="M29" s="21">
        <v>2799348</v>
      </c>
      <c r="N29" s="21">
        <v>4607278</v>
      </c>
      <c r="O29" s="21"/>
      <c r="P29" s="21"/>
      <c r="Q29" s="21"/>
      <c r="R29" s="21"/>
      <c r="S29" s="21"/>
      <c r="T29" s="21"/>
      <c r="U29" s="21"/>
      <c r="V29" s="21"/>
      <c r="W29" s="21">
        <v>4856693</v>
      </c>
      <c r="X29" s="21">
        <v>4049600</v>
      </c>
      <c r="Y29" s="21">
        <v>807093</v>
      </c>
      <c r="Z29" s="6">
        <v>19.93</v>
      </c>
      <c r="AA29" s="28">
        <v>12816114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113255972</v>
      </c>
      <c r="D32" s="25">
        <f>SUM(D28:D31)</f>
        <v>0</v>
      </c>
      <c r="E32" s="26">
        <f t="shared" si="5"/>
        <v>36975000</v>
      </c>
      <c r="F32" s="27">
        <f t="shared" si="5"/>
        <v>40791114</v>
      </c>
      <c r="G32" s="27">
        <f t="shared" si="5"/>
        <v>329166</v>
      </c>
      <c r="H32" s="27">
        <f t="shared" si="5"/>
        <v>2095961</v>
      </c>
      <c r="I32" s="27">
        <f t="shared" si="5"/>
        <v>2361115</v>
      </c>
      <c r="J32" s="27">
        <f t="shared" si="5"/>
        <v>4786242</v>
      </c>
      <c r="K32" s="27">
        <f t="shared" si="5"/>
        <v>5175813</v>
      </c>
      <c r="L32" s="27">
        <f t="shared" si="5"/>
        <v>4718905</v>
      </c>
      <c r="M32" s="27">
        <f t="shared" si="5"/>
        <v>6799374</v>
      </c>
      <c r="N32" s="27">
        <f t="shared" si="5"/>
        <v>16694092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21480334</v>
      </c>
      <c r="X32" s="27">
        <f t="shared" si="5"/>
        <v>18422416</v>
      </c>
      <c r="Y32" s="27">
        <f t="shared" si="5"/>
        <v>3057918</v>
      </c>
      <c r="Z32" s="13">
        <f>+IF(X32&lt;&gt;0,+(Y32/X32)*100,0)</f>
        <v>16.598897777577058</v>
      </c>
      <c r="AA32" s="31">
        <f>SUM(AA28:AA31)</f>
        <v>40791114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140650320</v>
      </c>
      <c r="D35" s="19"/>
      <c r="E35" s="20">
        <v>50270909</v>
      </c>
      <c r="F35" s="21">
        <v>53218249</v>
      </c>
      <c r="G35" s="21">
        <v>348634</v>
      </c>
      <c r="H35" s="21">
        <v>327133</v>
      </c>
      <c r="I35" s="21">
        <v>1148840</v>
      </c>
      <c r="J35" s="21">
        <v>1824607</v>
      </c>
      <c r="K35" s="21">
        <v>5276371</v>
      </c>
      <c r="L35" s="21">
        <v>2872678</v>
      </c>
      <c r="M35" s="21">
        <v>4504212</v>
      </c>
      <c r="N35" s="21">
        <v>12653261</v>
      </c>
      <c r="O35" s="21"/>
      <c r="P35" s="21"/>
      <c r="Q35" s="21"/>
      <c r="R35" s="21"/>
      <c r="S35" s="21"/>
      <c r="T35" s="21"/>
      <c r="U35" s="21"/>
      <c r="V35" s="21"/>
      <c r="W35" s="21">
        <v>14477868</v>
      </c>
      <c r="X35" s="21">
        <v>13700364</v>
      </c>
      <c r="Y35" s="21">
        <v>777504</v>
      </c>
      <c r="Z35" s="6">
        <v>5.68</v>
      </c>
      <c r="AA35" s="28">
        <v>53218249</v>
      </c>
    </row>
    <row r="36" spans="1:27" ht="12.75">
      <c r="A36" s="60" t="s">
        <v>64</v>
      </c>
      <c r="B36" s="10"/>
      <c r="C36" s="61">
        <f aca="true" t="shared" si="6" ref="C36:Y36">SUM(C32:C35)</f>
        <v>253906292</v>
      </c>
      <c r="D36" s="61">
        <f>SUM(D32:D35)</f>
        <v>0</v>
      </c>
      <c r="E36" s="62">
        <f t="shared" si="6"/>
        <v>87245909</v>
      </c>
      <c r="F36" s="63">
        <f t="shared" si="6"/>
        <v>94009363</v>
      </c>
      <c r="G36" s="63">
        <f t="shared" si="6"/>
        <v>677800</v>
      </c>
      <c r="H36" s="63">
        <f t="shared" si="6"/>
        <v>2423094</v>
      </c>
      <c r="I36" s="63">
        <f t="shared" si="6"/>
        <v>3509955</v>
      </c>
      <c r="J36" s="63">
        <f t="shared" si="6"/>
        <v>6610849</v>
      </c>
      <c r="K36" s="63">
        <f t="shared" si="6"/>
        <v>10452184</v>
      </c>
      <c r="L36" s="63">
        <f t="shared" si="6"/>
        <v>7591583</v>
      </c>
      <c r="M36" s="63">
        <f t="shared" si="6"/>
        <v>11303586</v>
      </c>
      <c r="N36" s="63">
        <f t="shared" si="6"/>
        <v>29347353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35958202</v>
      </c>
      <c r="X36" s="63">
        <f t="shared" si="6"/>
        <v>32122780</v>
      </c>
      <c r="Y36" s="63">
        <f t="shared" si="6"/>
        <v>3835422</v>
      </c>
      <c r="Z36" s="64">
        <f>+IF(X36&lt;&gt;0,+(Y36/X36)*100,0)</f>
        <v>11.939881915575178</v>
      </c>
      <c r="AA36" s="65">
        <f>SUM(AA32:AA35)</f>
        <v>94009363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229522</v>
      </c>
      <c r="D5" s="16">
        <f>SUM(D6:D8)</f>
        <v>0</v>
      </c>
      <c r="E5" s="17">
        <f t="shared" si="0"/>
        <v>1564600</v>
      </c>
      <c r="F5" s="18">
        <f t="shared" si="0"/>
        <v>1564600</v>
      </c>
      <c r="G5" s="18">
        <f t="shared" si="0"/>
        <v>0</v>
      </c>
      <c r="H5" s="18">
        <f t="shared" si="0"/>
        <v>0</v>
      </c>
      <c r="I5" s="18">
        <f t="shared" si="0"/>
        <v>25376</v>
      </c>
      <c r="J5" s="18">
        <f t="shared" si="0"/>
        <v>25376</v>
      </c>
      <c r="K5" s="18">
        <f t="shared" si="0"/>
        <v>0</v>
      </c>
      <c r="L5" s="18">
        <f t="shared" si="0"/>
        <v>5</v>
      </c>
      <c r="M5" s="18">
        <f t="shared" si="0"/>
        <v>2201</v>
      </c>
      <c r="N5" s="18">
        <f t="shared" si="0"/>
        <v>2206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27582</v>
      </c>
      <c r="X5" s="18">
        <f t="shared" si="0"/>
        <v>807196</v>
      </c>
      <c r="Y5" s="18">
        <f t="shared" si="0"/>
        <v>-779614</v>
      </c>
      <c r="Z5" s="4">
        <f>+IF(X5&lt;&gt;0,+(Y5/X5)*100,0)</f>
        <v>-96.58298604056512</v>
      </c>
      <c r="AA5" s="16">
        <f>SUM(AA6:AA8)</f>
        <v>1564600</v>
      </c>
    </row>
    <row r="6" spans="1:27" ht="12.75">
      <c r="A6" s="5" t="s">
        <v>32</v>
      </c>
      <c r="B6" s="3"/>
      <c r="C6" s="19">
        <v>146133</v>
      </c>
      <c r="D6" s="19"/>
      <c r="E6" s="20">
        <v>16000</v>
      </c>
      <c r="F6" s="21">
        <v>16000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16000</v>
      </c>
      <c r="Y6" s="21">
        <v>-16000</v>
      </c>
      <c r="Z6" s="6">
        <v>-100</v>
      </c>
      <c r="AA6" s="28">
        <v>16000</v>
      </c>
    </row>
    <row r="7" spans="1:27" ht="12.75">
      <c r="A7" s="5" t="s">
        <v>33</v>
      </c>
      <c r="B7" s="3"/>
      <c r="C7" s="22">
        <v>83389</v>
      </c>
      <c r="D7" s="22"/>
      <c r="E7" s="23">
        <v>1548600</v>
      </c>
      <c r="F7" s="24">
        <v>1548600</v>
      </c>
      <c r="G7" s="24"/>
      <c r="H7" s="24"/>
      <c r="I7" s="24">
        <v>11028</v>
      </c>
      <c r="J7" s="24">
        <v>11028</v>
      </c>
      <c r="K7" s="24"/>
      <c r="L7" s="24">
        <v>5</v>
      </c>
      <c r="M7" s="24">
        <v>2201</v>
      </c>
      <c r="N7" s="24">
        <v>2206</v>
      </c>
      <c r="O7" s="24"/>
      <c r="P7" s="24"/>
      <c r="Q7" s="24"/>
      <c r="R7" s="24"/>
      <c r="S7" s="24"/>
      <c r="T7" s="24"/>
      <c r="U7" s="24"/>
      <c r="V7" s="24"/>
      <c r="W7" s="24">
        <v>13234</v>
      </c>
      <c r="X7" s="24">
        <v>791196</v>
      </c>
      <c r="Y7" s="24">
        <v>-777962</v>
      </c>
      <c r="Z7" s="7">
        <v>-98.33</v>
      </c>
      <c r="AA7" s="29">
        <v>1548600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>
        <v>14348</v>
      </c>
      <c r="J8" s="21">
        <v>14348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14348</v>
      </c>
      <c r="X8" s="21"/>
      <c r="Y8" s="21">
        <v>14348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3433315</v>
      </c>
      <c r="D9" s="16">
        <f>SUM(D10:D14)</f>
        <v>0</v>
      </c>
      <c r="E9" s="17">
        <f t="shared" si="1"/>
        <v>1789990</v>
      </c>
      <c r="F9" s="18">
        <f t="shared" si="1"/>
        <v>2389990</v>
      </c>
      <c r="G9" s="18">
        <f t="shared" si="1"/>
        <v>2165</v>
      </c>
      <c r="H9" s="18">
        <f t="shared" si="1"/>
        <v>0</v>
      </c>
      <c r="I9" s="18">
        <f t="shared" si="1"/>
        <v>166881</v>
      </c>
      <c r="J9" s="18">
        <f t="shared" si="1"/>
        <v>169046</v>
      </c>
      <c r="K9" s="18">
        <f t="shared" si="1"/>
        <v>206670</v>
      </c>
      <c r="L9" s="18">
        <f t="shared" si="1"/>
        <v>231111</v>
      </c>
      <c r="M9" s="18">
        <f t="shared" si="1"/>
        <v>192231</v>
      </c>
      <c r="N9" s="18">
        <f t="shared" si="1"/>
        <v>630012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799058</v>
      </c>
      <c r="X9" s="18">
        <f t="shared" si="1"/>
        <v>989990</v>
      </c>
      <c r="Y9" s="18">
        <f t="shared" si="1"/>
        <v>-190932</v>
      </c>
      <c r="Z9" s="4">
        <f>+IF(X9&lt;&gt;0,+(Y9/X9)*100,0)</f>
        <v>-19.28625541672138</v>
      </c>
      <c r="AA9" s="30">
        <f>SUM(AA10:AA14)</f>
        <v>2389990</v>
      </c>
    </row>
    <row r="10" spans="1:27" ht="12.75">
      <c r="A10" s="5" t="s">
        <v>36</v>
      </c>
      <c r="B10" s="3"/>
      <c r="C10" s="19">
        <v>181335</v>
      </c>
      <c r="D10" s="19"/>
      <c r="E10" s="20">
        <v>35500</v>
      </c>
      <c r="F10" s="21">
        <v>35500</v>
      </c>
      <c r="G10" s="21"/>
      <c r="H10" s="21"/>
      <c r="I10" s="21">
        <v>1942</v>
      </c>
      <c r="J10" s="21">
        <v>1942</v>
      </c>
      <c r="K10" s="21"/>
      <c r="L10" s="21">
        <v>2843</v>
      </c>
      <c r="M10" s="21"/>
      <c r="N10" s="21">
        <v>2843</v>
      </c>
      <c r="O10" s="21"/>
      <c r="P10" s="21"/>
      <c r="Q10" s="21"/>
      <c r="R10" s="21"/>
      <c r="S10" s="21"/>
      <c r="T10" s="21"/>
      <c r="U10" s="21"/>
      <c r="V10" s="21"/>
      <c r="W10" s="21">
        <v>4785</v>
      </c>
      <c r="X10" s="21">
        <v>35500</v>
      </c>
      <c r="Y10" s="21">
        <v>-30715</v>
      </c>
      <c r="Z10" s="6">
        <v>-86.52</v>
      </c>
      <c r="AA10" s="28">
        <v>35500</v>
      </c>
    </row>
    <row r="11" spans="1:27" ht="12.75">
      <c r="A11" s="5" t="s">
        <v>37</v>
      </c>
      <c r="B11" s="3"/>
      <c r="C11" s="19">
        <v>180136</v>
      </c>
      <c r="D11" s="19"/>
      <c r="E11" s="20">
        <v>65000</v>
      </c>
      <c r="F11" s="21">
        <v>65000</v>
      </c>
      <c r="G11" s="21">
        <v>2165</v>
      </c>
      <c r="H11" s="21"/>
      <c r="I11" s="21">
        <v>9613</v>
      </c>
      <c r="J11" s="21">
        <v>11778</v>
      </c>
      <c r="K11" s="21">
        <v>10351</v>
      </c>
      <c r="L11" s="21">
        <v>19964</v>
      </c>
      <c r="M11" s="21">
        <v>11154</v>
      </c>
      <c r="N11" s="21">
        <v>41469</v>
      </c>
      <c r="O11" s="21"/>
      <c r="P11" s="21"/>
      <c r="Q11" s="21"/>
      <c r="R11" s="21"/>
      <c r="S11" s="21"/>
      <c r="T11" s="21"/>
      <c r="U11" s="21"/>
      <c r="V11" s="21"/>
      <c r="W11" s="21">
        <v>53247</v>
      </c>
      <c r="X11" s="21">
        <v>65000</v>
      </c>
      <c r="Y11" s="21">
        <v>-11753</v>
      </c>
      <c r="Z11" s="6">
        <v>-18.08</v>
      </c>
      <c r="AA11" s="28">
        <v>65000</v>
      </c>
    </row>
    <row r="12" spans="1:27" ht="12.75">
      <c r="A12" s="5" t="s">
        <v>38</v>
      </c>
      <c r="B12" s="3"/>
      <c r="C12" s="19">
        <v>2927409</v>
      </c>
      <c r="D12" s="19"/>
      <c r="E12" s="20">
        <v>798000</v>
      </c>
      <c r="F12" s="21">
        <v>798000</v>
      </c>
      <c r="G12" s="21"/>
      <c r="H12" s="21"/>
      <c r="I12" s="21">
        <v>155326</v>
      </c>
      <c r="J12" s="21">
        <v>155326</v>
      </c>
      <c r="K12" s="21">
        <v>168426</v>
      </c>
      <c r="L12" s="21">
        <v>156178</v>
      </c>
      <c r="M12" s="21">
        <v>181077</v>
      </c>
      <c r="N12" s="21">
        <v>505681</v>
      </c>
      <c r="O12" s="21"/>
      <c r="P12" s="21"/>
      <c r="Q12" s="21"/>
      <c r="R12" s="21"/>
      <c r="S12" s="21"/>
      <c r="T12" s="21"/>
      <c r="U12" s="21"/>
      <c r="V12" s="21"/>
      <c r="W12" s="21">
        <v>661007</v>
      </c>
      <c r="X12" s="21">
        <v>798000</v>
      </c>
      <c r="Y12" s="21">
        <v>-136993</v>
      </c>
      <c r="Z12" s="6">
        <v>-17.17</v>
      </c>
      <c r="AA12" s="28">
        <v>798000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144435</v>
      </c>
      <c r="D14" s="22"/>
      <c r="E14" s="23">
        <v>891490</v>
      </c>
      <c r="F14" s="24">
        <v>1491490</v>
      </c>
      <c r="G14" s="24"/>
      <c r="H14" s="24"/>
      <c r="I14" s="24"/>
      <c r="J14" s="24"/>
      <c r="K14" s="24">
        <v>27893</v>
      </c>
      <c r="L14" s="24">
        <v>52126</v>
      </c>
      <c r="M14" s="24"/>
      <c r="N14" s="24">
        <v>80019</v>
      </c>
      <c r="O14" s="24"/>
      <c r="P14" s="24"/>
      <c r="Q14" s="24"/>
      <c r="R14" s="24"/>
      <c r="S14" s="24"/>
      <c r="T14" s="24"/>
      <c r="U14" s="24"/>
      <c r="V14" s="24"/>
      <c r="W14" s="24">
        <v>80019</v>
      </c>
      <c r="X14" s="24">
        <v>91490</v>
      </c>
      <c r="Y14" s="24">
        <v>-11471</v>
      </c>
      <c r="Z14" s="7">
        <v>-12.54</v>
      </c>
      <c r="AA14" s="29">
        <v>1491490</v>
      </c>
    </row>
    <row r="15" spans="1:27" ht="12.75">
      <c r="A15" s="2" t="s">
        <v>41</v>
      </c>
      <c r="B15" s="8"/>
      <c r="C15" s="16">
        <f aca="true" t="shared" si="2" ref="C15:Y15">SUM(C16:C18)</f>
        <v>9122</v>
      </c>
      <c r="D15" s="16">
        <f>SUM(D16:D18)</f>
        <v>0</v>
      </c>
      <c r="E15" s="17">
        <f t="shared" si="2"/>
        <v>0</v>
      </c>
      <c r="F15" s="18">
        <f t="shared" si="2"/>
        <v>895000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159120</v>
      </c>
      <c r="M15" s="18">
        <f t="shared" si="2"/>
        <v>159120</v>
      </c>
      <c r="N15" s="18">
        <f t="shared" si="2"/>
        <v>318240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318240</v>
      </c>
      <c r="X15" s="18">
        <f t="shared" si="2"/>
        <v>0</v>
      </c>
      <c r="Y15" s="18">
        <f t="shared" si="2"/>
        <v>318240</v>
      </c>
      <c r="Z15" s="4">
        <f>+IF(X15&lt;&gt;0,+(Y15/X15)*100,0)</f>
        <v>0</v>
      </c>
      <c r="AA15" s="30">
        <f>SUM(AA16:AA18)</f>
        <v>895000</v>
      </c>
    </row>
    <row r="16" spans="1:27" ht="12.75">
      <c r="A16" s="5" t="s">
        <v>42</v>
      </c>
      <c r="B16" s="3"/>
      <c r="C16" s="19">
        <v>9122</v>
      </c>
      <c r="D16" s="19"/>
      <c r="E16" s="20"/>
      <c r="F16" s="21">
        <v>895000</v>
      </c>
      <c r="G16" s="21"/>
      <c r="H16" s="21"/>
      <c r="I16" s="21"/>
      <c r="J16" s="21"/>
      <c r="K16" s="21"/>
      <c r="L16" s="21">
        <v>159120</v>
      </c>
      <c r="M16" s="21">
        <v>159120</v>
      </c>
      <c r="N16" s="21">
        <v>318240</v>
      </c>
      <c r="O16" s="21"/>
      <c r="P16" s="21"/>
      <c r="Q16" s="21"/>
      <c r="R16" s="21"/>
      <c r="S16" s="21"/>
      <c r="T16" s="21"/>
      <c r="U16" s="21"/>
      <c r="V16" s="21"/>
      <c r="W16" s="21">
        <v>318240</v>
      </c>
      <c r="X16" s="21"/>
      <c r="Y16" s="21">
        <v>318240</v>
      </c>
      <c r="Z16" s="6"/>
      <c r="AA16" s="28">
        <v>895000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3854523</v>
      </c>
      <c r="D19" s="16">
        <f>SUM(D20:D23)</f>
        <v>0</v>
      </c>
      <c r="E19" s="17">
        <f t="shared" si="3"/>
        <v>0</v>
      </c>
      <c r="F19" s="18">
        <f t="shared" si="3"/>
        <v>350000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350000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3854523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>
        <v>350000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350000</v>
      </c>
    </row>
    <row r="24" spans="1:27" ht="12.75">
      <c r="A24" s="2" t="s">
        <v>50</v>
      </c>
      <c r="B24" s="8"/>
      <c r="C24" s="16">
        <v>7621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7534103</v>
      </c>
      <c r="D25" s="50">
        <f>+D5+D9+D15+D19+D24</f>
        <v>0</v>
      </c>
      <c r="E25" s="51">
        <f t="shared" si="4"/>
        <v>3354590</v>
      </c>
      <c r="F25" s="52">
        <f t="shared" si="4"/>
        <v>5199590</v>
      </c>
      <c r="G25" s="52">
        <f t="shared" si="4"/>
        <v>2165</v>
      </c>
      <c r="H25" s="52">
        <f t="shared" si="4"/>
        <v>0</v>
      </c>
      <c r="I25" s="52">
        <f t="shared" si="4"/>
        <v>192257</v>
      </c>
      <c r="J25" s="52">
        <f t="shared" si="4"/>
        <v>194422</v>
      </c>
      <c r="K25" s="52">
        <f t="shared" si="4"/>
        <v>206670</v>
      </c>
      <c r="L25" s="52">
        <f t="shared" si="4"/>
        <v>390236</v>
      </c>
      <c r="M25" s="52">
        <f t="shared" si="4"/>
        <v>353552</v>
      </c>
      <c r="N25" s="52">
        <f t="shared" si="4"/>
        <v>950458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1144880</v>
      </c>
      <c r="X25" s="52">
        <f t="shared" si="4"/>
        <v>1797186</v>
      </c>
      <c r="Y25" s="52">
        <f t="shared" si="4"/>
        <v>-652306</v>
      </c>
      <c r="Z25" s="53">
        <f>+IF(X25&lt;&gt;0,+(Y25/X25)*100,0)</f>
        <v>-36.29596491403784</v>
      </c>
      <c r="AA25" s="54">
        <f>+AA5+AA9+AA15+AA19+AA24</f>
        <v>5199590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6" t="s">
        <v>55</v>
      </c>
      <c r="B29" s="3"/>
      <c r="C29" s="19">
        <v>1450000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1450000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6084103</v>
      </c>
      <c r="D35" s="19"/>
      <c r="E35" s="20">
        <v>3354590</v>
      </c>
      <c r="F35" s="21">
        <v>5199590</v>
      </c>
      <c r="G35" s="21">
        <v>2165</v>
      </c>
      <c r="H35" s="21"/>
      <c r="I35" s="21">
        <v>192257</v>
      </c>
      <c r="J35" s="21">
        <v>194422</v>
      </c>
      <c r="K35" s="21">
        <v>206670</v>
      </c>
      <c r="L35" s="21">
        <v>390236</v>
      </c>
      <c r="M35" s="21">
        <v>353552</v>
      </c>
      <c r="N35" s="21">
        <v>950458</v>
      </c>
      <c r="O35" s="21"/>
      <c r="P35" s="21"/>
      <c r="Q35" s="21"/>
      <c r="R35" s="21"/>
      <c r="S35" s="21"/>
      <c r="T35" s="21"/>
      <c r="U35" s="21"/>
      <c r="V35" s="21"/>
      <c r="W35" s="21">
        <v>1144880</v>
      </c>
      <c r="X35" s="21">
        <v>1797186</v>
      </c>
      <c r="Y35" s="21">
        <v>-652306</v>
      </c>
      <c r="Z35" s="6">
        <v>-36.3</v>
      </c>
      <c r="AA35" s="28">
        <v>5199590</v>
      </c>
    </row>
    <row r="36" spans="1:27" ht="12.75">
      <c r="A36" s="60" t="s">
        <v>64</v>
      </c>
      <c r="B36" s="10"/>
      <c r="C36" s="61">
        <f aca="true" t="shared" si="6" ref="C36:Y36">SUM(C32:C35)</f>
        <v>7534103</v>
      </c>
      <c r="D36" s="61">
        <f>SUM(D32:D35)</f>
        <v>0</v>
      </c>
      <c r="E36" s="62">
        <f t="shared" si="6"/>
        <v>3354590</v>
      </c>
      <c r="F36" s="63">
        <f t="shared" si="6"/>
        <v>5199590</v>
      </c>
      <c r="G36" s="63">
        <f t="shared" si="6"/>
        <v>2165</v>
      </c>
      <c r="H36" s="63">
        <f t="shared" si="6"/>
        <v>0</v>
      </c>
      <c r="I36" s="63">
        <f t="shared" si="6"/>
        <v>192257</v>
      </c>
      <c r="J36" s="63">
        <f t="shared" si="6"/>
        <v>194422</v>
      </c>
      <c r="K36" s="63">
        <f t="shared" si="6"/>
        <v>206670</v>
      </c>
      <c r="L36" s="63">
        <f t="shared" si="6"/>
        <v>390236</v>
      </c>
      <c r="M36" s="63">
        <f t="shared" si="6"/>
        <v>353552</v>
      </c>
      <c r="N36" s="63">
        <f t="shared" si="6"/>
        <v>950458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1144880</v>
      </c>
      <c r="X36" s="63">
        <f t="shared" si="6"/>
        <v>1797186</v>
      </c>
      <c r="Y36" s="63">
        <f t="shared" si="6"/>
        <v>-652306</v>
      </c>
      <c r="Z36" s="64">
        <f>+IF(X36&lt;&gt;0,+(Y36/X36)*100,0)</f>
        <v>-36.29596491403784</v>
      </c>
      <c r="AA36" s="65">
        <f>SUM(AA32:AA35)</f>
        <v>5199590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1534537</v>
      </c>
      <c r="D5" s="16">
        <f>SUM(D6:D8)</f>
        <v>0</v>
      </c>
      <c r="E5" s="17">
        <f t="shared" si="0"/>
        <v>1340000</v>
      </c>
      <c r="F5" s="18">
        <f t="shared" si="0"/>
        <v>1340000</v>
      </c>
      <c r="G5" s="18">
        <f t="shared" si="0"/>
        <v>35411</v>
      </c>
      <c r="H5" s="18">
        <f t="shared" si="0"/>
        <v>-1268</v>
      </c>
      <c r="I5" s="18">
        <f t="shared" si="0"/>
        <v>39965</v>
      </c>
      <c r="J5" s="18">
        <f t="shared" si="0"/>
        <v>74108</v>
      </c>
      <c r="K5" s="18">
        <f t="shared" si="0"/>
        <v>59133</v>
      </c>
      <c r="L5" s="18">
        <f t="shared" si="0"/>
        <v>26874</v>
      </c>
      <c r="M5" s="18">
        <f t="shared" si="0"/>
        <v>129906</v>
      </c>
      <c r="N5" s="18">
        <f t="shared" si="0"/>
        <v>215913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290021</v>
      </c>
      <c r="X5" s="18">
        <f t="shared" si="0"/>
        <v>536000</v>
      </c>
      <c r="Y5" s="18">
        <f t="shared" si="0"/>
        <v>-245979</v>
      </c>
      <c r="Z5" s="4">
        <f>+IF(X5&lt;&gt;0,+(Y5/X5)*100,0)</f>
        <v>-45.89160447761194</v>
      </c>
      <c r="AA5" s="16">
        <f>SUM(AA6:AA8)</f>
        <v>1340000</v>
      </c>
    </row>
    <row r="6" spans="1:27" ht="12.75">
      <c r="A6" s="5" t="s">
        <v>32</v>
      </c>
      <c r="B6" s="3"/>
      <c r="C6" s="19"/>
      <c r="D6" s="19"/>
      <c r="E6" s="20">
        <v>250000</v>
      </c>
      <c r="F6" s="21">
        <v>250000</v>
      </c>
      <c r="G6" s="21">
        <v>851</v>
      </c>
      <c r="H6" s="21">
        <v>3935</v>
      </c>
      <c r="I6" s="21">
        <v>9840</v>
      </c>
      <c r="J6" s="21">
        <v>14626</v>
      </c>
      <c r="K6" s="21">
        <v>25165</v>
      </c>
      <c r="L6" s="21">
        <v>26064</v>
      </c>
      <c r="M6" s="21">
        <v>6971</v>
      </c>
      <c r="N6" s="21">
        <v>58200</v>
      </c>
      <c r="O6" s="21"/>
      <c r="P6" s="21"/>
      <c r="Q6" s="21"/>
      <c r="R6" s="21"/>
      <c r="S6" s="21"/>
      <c r="T6" s="21"/>
      <c r="U6" s="21"/>
      <c r="V6" s="21"/>
      <c r="W6" s="21">
        <v>72826</v>
      </c>
      <c r="X6" s="21">
        <v>100000</v>
      </c>
      <c r="Y6" s="21">
        <v>-27174</v>
      </c>
      <c r="Z6" s="6">
        <v>-27.17</v>
      </c>
      <c r="AA6" s="28">
        <v>250000</v>
      </c>
    </row>
    <row r="7" spans="1:27" ht="12.75">
      <c r="A7" s="5" t="s">
        <v>33</v>
      </c>
      <c r="B7" s="3"/>
      <c r="C7" s="22">
        <v>244571</v>
      </c>
      <c r="D7" s="22"/>
      <c r="E7" s="23">
        <v>1090000</v>
      </c>
      <c r="F7" s="24">
        <v>1090000</v>
      </c>
      <c r="G7" s="24">
        <v>34560</v>
      </c>
      <c r="H7" s="24">
        <v>-5203</v>
      </c>
      <c r="I7" s="24">
        <v>30125</v>
      </c>
      <c r="J7" s="24">
        <v>59482</v>
      </c>
      <c r="K7" s="24">
        <v>33968</v>
      </c>
      <c r="L7" s="24">
        <v>810</v>
      </c>
      <c r="M7" s="24"/>
      <c r="N7" s="24">
        <v>34778</v>
      </c>
      <c r="O7" s="24"/>
      <c r="P7" s="24"/>
      <c r="Q7" s="24"/>
      <c r="R7" s="24"/>
      <c r="S7" s="24"/>
      <c r="T7" s="24"/>
      <c r="U7" s="24"/>
      <c r="V7" s="24"/>
      <c r="W7" s="24">
        <v>94260</v>
      </c>
      <c r="X7" s="24">
        <v>436000</v>
      </c>
      <c r="Y7" s="24">
        <v>-341740</v>
      </c>
      <c r="Z7" s="7">
        <v>-78.38</v>
      </c>
      <c r="AA7" s="29">
        <v>1090000</v>
      </c>
    </row>
    <row r="8" spans="1:27" ht="12.75">
      <c r="A8" s="5" t="s">
        <v>34</v>
      </c>
      <c r="B8" s="3"/>
      <c r="C8" s="19">
        <v>1289966</v>
      </c>
      <c r="D8" s="19"/>
      <c r="E8" s="20"/>
      <c r="F8" s="21"/>
      <c r="G8" s="21"/>
      <c r="H8" s="21"/>
      <c r="I8" s="21"/>
      <c r="J8" s="21"/>
      <c r="K8" s="21"/>
      <c r="L8" s="21"/>
      <c r="M8" s="21">
        <v>122935</v>
      </c>
      <c r="N8" s="21">
        <v>122935</v>
      </c>
      <c r="O8" s="21"/>
      <c r="P8" s="21"/>
      <c r="Q8" s="21"/>
      <c r="R8" s="21"/>
      <c r="S8" s="21"/>
      <c r="T8" s="21"/>
      <c r="U8" s="21"/>
      <c r="V8" s="21"/>
      <c r="W8" s="21">
        <v>122935</v>
      </c>
      <c r="X8" s="21"/>
      <c r="Y8" s="21">
        <v>122935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6843883</v>
      </c>
      <c r="D9" s="16">
        <f>SUM(D10:D14)</f>
        <v>0</v>
      </c>
      <c r="E9" s="17">
        <f t="shared" si="1"/>
        <v>3402000</v>
      </c>
      <c r="F9" s="18">
        <f t="shared" si="1"/>
        <v>3402000</v>
      </c>
      <c r="G9" s="18">
        <f t="shared" si="1"/>
        <v>-1231</v>
      </c>
      <c r="H9" s="18">
        <f t="shared" si="1"/>
        <v>1363</v>
      </c>
      <c r="I9" s="18">
        <f t="shared" si="1"/>
        <v>23079</v>
      </c>
      <c r="J9" s="18">
        <f t="shared" si="1"/>
        <v>23211</v>
      </c>
      <c r="K9" s="18">
        <f t="shared" si="1"/>
        <v>44543</v>
      </c>
      <c r="L9" s="18">
        <f t="shared" si="1"/>
        <v>0</v>
      </c>
      <c r="M9" s="18">
        <f t="shared" si="1"/>
        <v>20571</v>
      </c>
      <c r="N9" s="18">
        <f t="shared" si="1"/>
        <v>65114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88325</v>
      </c>
      <c r="X9" s="18">
        <f t="shared" si="1"/>
        <v>1360800</v>
      </c>
      <c r="Y9" s="18">
        <f t="shared" si="1"/>
        <v>-1272475</v>
      </c>
      <c r="Z9" s="4">
        <f>+IF(X9&lt;&gt;0,+(Y9/X9)*100,0)</f>
        <v>-93.50933274544386</v>
      </c>
      <c r="AA9" s="30">
        <f>SUM(AA10:AA14)</f>
        <v>3402000</v>
      </c>
    </row>
    <row r="10" spans="1:27" ht="12.75">
      <c r="A10" s="5" t="s">
        <v>36</v>
      </c>
      <c r="B10" s="3"/>
      <c r="C10" s="19">
        <v>645411</v>
      </c>
      <c r="D10" s="19"/>
      <c r="E10" s="20">
        <v>1000000</v>
      </c>
      <c r="F10" s="21">
        <v>1000000</v>
      </c>
      <c r="G10" s="21">
        <v>-1231</v>
      </c>
      <c r="H10" s="21">
        <v>1363</v>
      </c>
      <c r="I10" s="21"/>
      <c r="J10" s="21">
        <v>132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132</v>
      </c>
      <c r="X10" s="21">
        <v>400000</v>
      </c>
      <c r="Y10" s="21">
        <v>-399868</v>
      </c>
      <c r="Z10" s="6">
        <v>-99.97</v>
      </c>
      <c r="AA10" s="28">
        <v>1000000</v>
      </c>
    </row>
    <row r="11" spans="1:27" ht="12.75">
      <c r="A11" s="5" t="s">
        <v>37</v>
      </c>
      <c r="B11" s="3"/>
      <c r="C11" s="19">
        <v>2038805</v>
      </c>
      <c r="D11" s="19"/>
      <c r="E11" s="20">
        <v>2402000</v>
      </c>
      <c r="F11" s="21">
        <v>2402000</v>
      </c>
      <c r="G11" s="21"/>
      <c r="H11" s="21"/>
      <c r="I11" s="21">
        <v>23079</v>
      </c>
      <c r="J11" s="21">
        <v>23079</v>
      </c>
      <c r="K11" s="21">
        <v>44543</v>
      </c>
      <c r="L11" s="21"/>
      <c r="M11" s="21">
        <v>20571</v>
      </c>
      <c r="N11" s="21">
        <v>65114</v>
      </c>
      <c r="O11" s="21"/>
      <c r="P11" s="21"/>
      <c r="Q11" s="21"/>
      <c r="R11" s="21"/>
      <c r="S11" s="21"/>
      <c r="T11" s="21"/>
      <c r="U11" s="21"/>
      <c r="V11" s="21"/>
      <c r="W11" s="21">
        <v>88193</v>
      </c>
      <c r="X11" s="21">
        <v>960800</v>
      </c>
      <c r="Y11" s="21">
        <v>-872607</v>
      </c>
      <c r="Z11" s="6">
        <v>-90.82</v>
      </c>
      <c r="AA11" s="28">
        <v>2402000</v>
      </c>
    </row>
    <row r="12" spans="1:27" ht="12.75">
      <c r="A12" s="5" t="s">
        <v>38</v>
      </c>
      <c r="B12" s="3"/>
      <c r="C12" s="19">
        <v>3801047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>
        <v>358620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9283631</v>
      </c>
      <c r="D15" s="16">
        <f>SUM(D16:D18)</f>
        <v>0</v>
      </c>
      <c r="E15" s="17">
        <f t="shared" si="2"/>
        <v>29788253</v>
      </c>
      <c r="F15" s="18">
        <f t="shared" si="2"/>
        <v>29788253</v>
      </c>
      <c r="G15" s="18">
        <f t="shared" si="2"/>
        <v>349027</v>
      </c>
      <c r="H15" s="18">
        <f t="shared" si="2"/>
        <v>2159560</v>
      </c>
      <c r="I15" s="18">
        <f t="shared" si="2"/>
        <v>4955415</v>
      </c>
      <c r="J15" s="18">
        <f t="shared" si="2"/>
        <v>7464002</v>
      </c>
      <c r="K15" s="18">
        <f t="shared" si="2"/>
        <v>3982085</v>
      </c>
      <c r="L15" s="18">
        <f t="shared" si="2"/>
        <v>5266667</v>
      </c>
      <c r="M15" s="18">
        <f t="shared" si="2"/>
        <v>1030278</v>
      </c>
      <c r="N15" s="18">
        <f t="shared" si="2"/>
        <v>10279030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17743032</v>
      </c>
      <c r="X15" s="18">
        <f t="shared" si="2"/>
        <v>11915301</v>
      </c>
      <c r="Y15" s="18">
        <f t="shared" si="2"/>
        <v>5827731</v>
      </c>
      <c r="Z15" s="4">
        <f>+IF(X15&lt;&gt;0,+(Y15/X15)*100,0)</f>
        <v>48.90964147695472</v>
      </c>
      <c r="AA15" s="30">
        <f>SUM(AA16:AA18)</f>
        <v>29788253</v>
      </c>
    </row>
    <row r="16" spans="1:27" ht="12.75">
      <c r="A16" s="5" t="s">
        <v>42</v>
      </c>
      <c r="B16" s="3"/>
      <c r="C16" s="19">
        <v>19917</v>
      </c>
      <c r="D16" s="19"/>
      <c r="E16" s="20">
        <v>20000</v>
      </c>
      <c r="F16" s="21">
        <v>20000</v>
      </c>
      <c r="G16" s="21"/>
      <c r="H16" s="21"/>
      <c r="I16" s="21"/>
      <c r="J16" s="21"/>
      <c r="K16" s="21">
        <v>6721</v>
      </c>
      <c r="L16" s="21">
        <v>46038</v>
      </c>
      <c r="M16" s="21">
        <v>56685</v>
      </c>
      <c r="N16" s="21">
        <v>109444</v>
      </c>
      <c r="O16" s="21"/>
      <c r="P16" s="21"/>
      <c r="Q16" s="21"/>
      <c r="R16" s="21"/>
      <c r="S16" s="21"/>
      <c r="T16" s="21"/>
      <c r="U16" s="21"/>
      <c r="V16" s="21"/>
      <c r="W16" s="21">
        <v>109444</v>
      </c>
      <c r="X16" s="21">
        <v>8000</v>
      </c>
      <c r="Y16" s="21">
        <v>101444</v>
      </c>
      <c r="Z16" s="6">
        <v>1268.05</v>
      </c>
      <c r="AA16" s="28">
        <v>20000</v>
      </c>
    </row>
    <row r="17" spans="1:27" ht="12.75">
      <c r="A17" s="5" t="s">
        <v>43</v>
      </c>
      <c r="B17" s="3"/>
      <c r="C17" s="19">
        <v>9263714</v>
      </c>
      <c r="D17" s="19"/>
      <c r="E17" s="20">
        <v>28268253</v>
      </c>
      <c r="F17" s="21">
        <v>28268253</v>
      </c>
      <c r="G17" s="21">
        <v>349027</v>
      </c>
      <c r="H17" s="21">
        <v>2159560</v>
      </c>
      <c r="I17" s="21">
        <v>4955415</v>
      </c>
      <c r="J17" s="21">
        <v>7464002</v>
      </c>
      <c r="K17" s="21">
        <v>3975364</v>
      </c>
      <c r="L17" s="21">
        <v>5220629</v>
      </c>
      <c r="M17" s="21">
        <v>973593</v>
      </c>
      <c r="N17" s="21">
        <v>10169586</v>
      </c>
      <c r="O17" s="21"/>
      <c r="P17" s="21"/>
      <c r="Q17" s="21"/>
      <c r="R17" s="21"/>
      <c r="S17" s="21"/>
      <c r="T17" s="21"/>
      <c r="U17" s="21"/>
      <c r="V17" s="21"/>
      <c r="W17" s="21">
        <v>17633588</v>
      </c>
      <c r="X17" s="21">
        <v>11307301</v>
      </c>
      <c r="Y17" s="21">
        <v>6326287</v>
      </c>
      <c r="Z17" s="6">
        <v>55.95</v>
      </c>
      <c r="AA17" s="28">
        <v>28268253</v>
      </c>
    </row>
    <row r="18" spans="1:27" ht="12.75">
      <c r="A18" s="5" t="s">
        <v>44</v>
      </c>
      <c r="B18" s="3"/>
      <c r="C18" s="19"/>
      <c r="D18" s="19"/>
      <c r="E18" s="20">
        <v>1500000</v>
      </c>
      <c r="F18" s="21">
        <v>1500000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600000</v>
      </c>
      <c r="Y18" s="21">
        <v>-600000</v>
      </c>
      <c r="Z18" s="6">
        <v>-100</v>
      </c>
      <c r="AA18" s="28">
        <v>1500000</v>
      </c>
    </row>
    <row r="19" spans="1:27" ht="12.75">
      <c r="A19" s="2" t="s">
        <v>45</v>
      </c>
      <c r="B19" s="8"/>
      <c r="C19" s="16">
        <f aca="true" t="shared" si="3" ref="C19:Y19">SUM(C20:C23)</f>
        <v>46138356</v>
      </c>
      <c r="D19" s="16">
        <f>SUM(D20:D23)</f>
        <v>0</v>
      </c>
      <c r="E19" s="17">
        <f t="shared" si="3"/>
        <v>46791076</v>
      </c>
      <c r="F19" s="18">
        <f t="shared" si="3"/>
        <v>46791076</v>
      </c>
      <c r="G19" s="18">
        <f t="shared" si="3"/>
        <v>383895</v>
      </c>
      <c r="H19" s="18">
        <f t="shared" si="3"/>
        <v>1831200</v>
      </c>
      <c r="I19" s="18">
        <f t="shared" si="3"/>
        <v>4007500</v>
      </c>
      <c r="J19" s="18">
        <f t="shared" si="3"/>
        <v>6222595</v>
      </c>
      <c r="K19" s="18">
        <f t="shared" si="3"/>
        <v>2401856</v>
      </c>
      <c r="L19" s="18">
        <f t="shared" si="3"/>
        <v>4152010</v>
      </c>
      <c r="M19" s="18">
        <f t="shared" si="3"/>
        <v>997709</v>
      </c>
      <c r="N19" s="18">
        <f t="shared" si="3"/>
        <v>7551575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13774170</v>
      </c>
      <c r="X19" s="18">
        <f t="shared" si="3"/>
        <v>18716431</v>
      </c>
      <c r="Y19" s="18">
        <f t="shared" si="3"/>
        <v>-4942261</v>
      </c>
      <c r="Z19" s="4">
        <f>+IF(X19&lt;&gt;0,+(Y19/X19)*100,0)</f>
        <v>-26.406001229614773</v>
      </c>
      <c r="AA19" s="30">
        <f>SUM(AA20:AA23)</f>
        <v>46791076</v>
      </c>
    </row>
    <row r="20" spans="1:27" ht="12.75">
      <c r="A20" s="5" t="s">
        <v>46</v>
      </c>
      <c r="B20" s="3"/>
      <c r="C20" s="19">
        <v>3793633</v>
      </c>
      <c r="D20" s="19"/>
      <c r="E20" s="20">
        <v>11654348</v>
      </c>
      <c r="F20" s="21">
        <v>11654348</v>
      </c>
      <c r="G20" s="21">
        <v>383895</v>
      </c>
      <c r="H20" s="21">
        <v>231904</v>
      </c>
      <c r="I20" s="21">
        <v>1102435</v>
      </c>
      <c r="J20" s="21">
        <v>1718234</v>
      </c>
      <c r="K20" s="21">
        <v>444568</v>
      </c>
      <c r="L20" s="21">
        <v>234682</v>
      </c>
      <c r="M20" s="21">
        <v>125767</v>
      </c>
      <c r="N20" s="21">
        <v>805017</v>
      </c>
      <c r="O20" s="21"/>
      <c r="P20" s="21"/>
      <c r="Q20" s="21"/>
      <c r="R20" s="21"/>
      <c r="S20" s="21"/>
      <c r="T20" s="21"/>
      <c r="U20" s="21"/>
      <c r="V20" s="21"/>
      <c r="W20" s="21">
        <v>2523251</v>
      </c>
      <c r="X20" s="21">
        <v>4661739</v>
      </c>
      <c r="Y20" s="21">
        <v>-2138488</v>
      </c>
      <c r="Z20" s="6">
        <v>-45.87</v>
      </c>
      <c r="AA20" s="28">
        <v>11654348</v>
      </c>
    </row>
    <row r="21" spans="1:27" ht="12.75">
      <c r="A21" s="5" t="s">
        <v>47</v>
      </c>
      <c r="B21" s="3"/>
      <c r="C21" s="19">
        <v>22268967</v>
      </c>
      <c r="D21" s="19"/>
      <c r="E21" s="20">
        <v>14746385</v>
      </c>
      <c r="F21" s="21">
        <v>14746385</v>
      </c>
      <c r="G21" s="21"/>
      <c r="H21" s="21">
        <v>599296</v>
      </c>
      <c r="I21" s="21">
        <v>875000</v>
      </c>
      <c r="J21" s="21">
        <v>1474296</v>
      </c>
      <c r="K21" s="21">
        <v>803967</v>
      </c>
      <c r="L21" s="21">
        <v>1369052</v>
      </c>
      <c r="M21" s="21">
        <v>523617</v>
      </c>
      <c r="N21" s="21">
        <v>2696636</v>
      </c>
      <c r="O21" s="21"/>
      <c r="P21" s="21"/>
      <c r="Q21" s="21"/>
      <c r="R21" s="21"/>
      <c r="S21" s="21"/>
      <c r="T21" s="21"/>
      <c r="U21" s="21"/>
      <c r="V21" s="21"/>
      <c r="W21" s="21">
        <v>4170932</v>
      </c>
      <c r="X21" s="21">
        <v>5898556</v>
      </c>
      <c r="Y21" s="21">
        <v>-1727624</v>
      </c>
      <c r="Z21" s="6">
        <v>-29.29</v>
      </c>
      <c r="AA21" s="28">
        <v>14746385</v>
      </c>
    </row>
    <row r="22" spans="1:27" ht="12.75">
      <c r="A22" s="5" t="s">
        <v>48</v>
      </c>
      <c r="B22" s="3"/>
      <c r="C22" s="22">
        <v>16819990</v>
      </c>
      <c r="D22" s="22"/>
      <c r="E22" s="23">
        <v>19219163</v>
      </c>
      <c r="F22" s="24">
        <v>19219163</v>
      </c>
      <c r="G22" s="24"/>
      <c r="H22" s="24">
        <v>1000000</v>
      </c>
      <c r="I22" s="24">
        <v>1889149</v>
      </c>
      <c r="J22" s="24">
        <v>2889149</v>
      </c>
      <c r="K22" s="24">
        <v>1048785</v>
      </c>
      <c r="L22" s="24">
        <v>1939190</v>
      </c>
      <c r="M22" s="24">
        <v>194803</v>
      </c>
      <c r="N22" s="24">
        <v>3182778</v>
      </c>
      <c r="O22" s="24"/>
      <c r="P22" s="24"/>
      <c r="Q22" s="24"/>
      <c r="R22" s="24"/>
      <c r="S22" s="24"/>
      <c r="T22" s="24"/>
      <c r="U22" s="24"/>
      <c r="V22" s="24"/>
      <c r="W22" s="24">
        <v>6071927</v>
      </c>
      <c r="X22" s="24">
        <v>7687664</v>
      </c>
      <c r="Y22" s="24">
        <v>-1615737</v>
      </c>
      <c r="Z22" s="7">
        <v>-21.02</v>
      </c>
      <c r="AA22" s="29">
        <v>19219163</v>
      </c>
    </row>
    <row r="23" spans="1:27" ht="12.75">
      <c r="A23" s="5" t="s">
        <v>49</v>
      </c>
      <c r="B23" s="3"/>
      <c r="C23" s="19">
        <v>3255766</v>
      </c>
      <c r="D23" s="19"/>
      <c r="E23" s="20">
        <v>1171180</v>
      </c>
      <c r="F23" s="21">
        <v>1171180</v>
      </c>
      <c r="G23" s="21"/>
      <c r="H23" s="21"/>
      <c r="I23" s="21">
        <v>140916</v>
      </c>
      <c r="J23" s="21">
        <v>140916</v>
      </c>
      <c r="K23" s="21">
        <v>104536</v>
      </c>
      <c r="L23" s="21">
        <v>609086</v>
      </c>
      <c r="M23" s="21">
        <v>153522</v>
      </c>
      <c r="N23" s="21">
        <v>867144</v>
      </c>
      <c r="O23" s="21"/>
      <c r="P23" s="21"/>
      <c r="Q23" s="21"/>
      <c r="R23" s="21"/>
      <c r="S23" s="21"/>
      <c r="T23" s="21"/>
      <c r="U23" s="21"/>
      <c r="V23" s="21"/>
      <c r="W23" s="21">
        <v>1008060</v>
      </c>
      <c r="X23" s="21">
        <v>468472</v>
      </c>
      <c r="Y23" s="21">
        <v>539588</v>
      </c>
      <c r="Z23" s="6">
        <v>115.18</v>
      </c>
      <c r="AA23" s="28">
        <v>1171180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63800407</v>
      </c>
      <c r="D25" s="50">
        <f>+D5+D9+D15+D19+D24</f>
        <v>0</v>
      </c>
      <c r="E25" s="51">
        <f t="shared" si="4"/>
        <v>81321329</v>
      </c>
      <c r="F25" s="52">
        <f t="shared" si="4"/>
        <v>81321329</v>
      </c>
      <c r="G25" s="52">
        <f t="shared" si="4"/>
        <v>767102</v>
      </c>
      <c r="H25" s="52">
        <f t="shared" si="4"/>
        <v>3990855</v>
      </c>
      <c r="I25" s="52">
        <f t="shared" si="4"/>
        <v>9025959</v>
      </c>
      <c r="J25" s="52">
        <f t="shared" si="4"/>
        <v>13783916</v>
      </c>
      <c r="K25" s="52">
        <f t="shared" si="4"/>
        <v>6487617</v>
      </c>
      <c r="L25" s="52">
        <f t="shared" si="4"/>
        <v>9445551</v>
      </c>
      <c r="M25" s="52">
        <f t="shared" si="4"/>
        <v>2178464</v>
      </c>
      <c r="N25" s="52">
        <f t="shared" si="4"/>
        <v>18111632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31895548</v>
      </c>
      <c r="X25" s="52">
        <f t="shared" si="4"/>
        <v>32528532</v>
      </c>
      <c r="Y25" s="52">
        <f t="shared" si="4"/>
        <v>-632984</v>
      </c>
      <c r="Z25" s="53">
        <f>+IF(X25&lt;&gt;0,+(Y25/X25)*100,0)</f>
        <v>-1.945934725858517</v>
      </c>
      <c r="AA25" s="54">
        <f>+AA5+AA9+AA15+AA19+AA24</f>
        <v>81321329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30017934</v>
      </c>
      <c r="D28" s="19"/>
      <c r="E28" s="20">
        <v>31330434</v>
      </c>
      <c r="F28" s="21">
        <v>31330434</v>
      </c>
      <c r="G28" s="21"/>
      <c r="H28" s="21">
        <v>604482</v>
      </c>
      <c r="I28" s="21">
        <v>2944504</v>
      </c>
      <c r="J28" s="21">
        <v>3548986</v>
      </c>
      <c r="K28" s="21">
        <v>1379861</v>
      </c>
      <c r="L28" s="21">
        <v>251951</v>
      </c>
      <c r="M28" s="21">
        <v>970673</v>
      </c>
      <c r="N28" s="21">
        <v>2602485</v>
      </c>
      <c r="O28" s="21"/>
      <c r="P28" s="21"/>
      <c r="Q28" s="21"/>
      <c r="R28" s="21"/>
      <c r="S28" s="21"/>
      <c r="T28" s="21"/>
      <c r="U28" s="21"/>
      <c r="V28" s="21"/>
      <c r="W28" s="21">
        <v>6151471</v>
      </c>
      <c r="X28" s="21">
        <v>12532173</v>
      </c>
      <c r="Y28" s="21">
        <v>-6380702</v>
      </c>
      <c r="Z28" s="6">
        <v>-50.91</v>
      </c>
      <c r="AA28" s="19">
        <v>31330434</v>
      </c>
    </row>
    <row r="29" spans="1:27" ht="12.75">
      <c r="A29" s="56" t="s">
        <v>55</v>
      </c>
      <c r="B29" s="3"/>
      <c r="C29" s="19">
        <v>8554303</v>
      </c>
      <c r="D29" s="19"/>
      <c r="E29" s="20">
        <v>21607715</v>
      </c>
      <c r="F29" s="21">
        <v>21607715</v>
      </c>
      <c r="G29" s="21"/>
      <c r="H29" s="21">
        <v>2000000</v>
      </c>
      <c r="I29" s="21">
        <v>3500000</v>
      </c>
      <c r="J29" s="21">
        <v>5500000</v>
      </c>
      <c r="K29" s="21">
        <v>2000000</v>
      </c>
      <c r="L29" s="21">
        <v>5000000</v>
      </c>
      <c r="M29" s="21"/>
      <c r="N29" s="21">
        <v>7000000</v>
      </c>
      <c r="O29" s="21"/>
      <c r="P29" s="21"/>
      <c r="Q29" s="21"/>
      <c r="R29" s="21"/>
      <c r="S29" s="21"/>
      <c r="T29" s="21"/>
      <c r="U29" s="21"/>
      <c r="V29" s="21"/>
      <c r="W29" s="21">
        <v>12500000</v>
      </c>
      <c r="X29" s="21">
        <v>8643087</v>
      </c>
      <c r="Y29" s="21">
        <v>3856913</v>
      </c>
      <c r="Z29" s="6">
        <v>44.62</v>
      </c>
      <c r="AA29" s="28">
        <v>21607715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>
        <v>456600</v>
      </c>
      <c r="N30" s="24">
        <v>456600</v>
      </c>
      <c r="O30" s="24"/>
      <c r="P30" s="24"/>
      <c r="Q30" s="24"/>
      <c r="R30" s="24"/>
      <c r="S30" s="24"/>
      <c r="T30" s="24"/>
      <c r="U30" s="24"/>
      <c r="V30" s="24"/>
      <c r="W30" s="24">
        <v>456600</v>
      </c>
      <c r="X30" s="24"/>
      <c r="Y30" s="24">
        <v>456600</v>
      </c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38572237</v>
      </c>
      <c r="D32" s="25">
        <f>SUM(D28:D31)</f>
        <v>0</v>
      </c>
      <c r="E32" s="26">
        <f t="shared" si="5"/>
        <v>52938149</v>
      </c>
      <c r="F32" s="27">
        <f t="shared" si="5"/>
        <v>52938149</v>
      </c>
      <c r="G32" s="27">
        <f t="shared" si="5"/>
        <v>0</v>
      </c>
      <c r="H32" s="27">
        <f t="shared" si="5"/>
        <v>2604482</v>
      </c>
      <c r="I32" s="27">
        <f t="shared" si="5"/>
        <v>6444504</v>
      </c>
      <c r="J32" s="27">
        <f t="shared" si="5"/>
        <v>9048986</v>
      </c>
      <c r="K32" s="27">
        <f t="shared" si="5"/>
        <v>3379861</v>
      </c>
      <c r="L32" s="27">
        <f t="shared" si="5"/>
        <v>5251951</v>
      </c>
      <c r="M32" s="27">
        <f t="shared" si="5"/>
        <v>1427273</v>
      </c>
      <c r="N32" s="27">
        <f t="shared" si="5"/>
        <v>10059085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19108071</v>
      </c>
      <c r="X32" s="27">
        <f t="shared" si="5"/>
        <v>21175260</v>
      </c>
      <c r="Y32" s="27">
        <f t="shared" si="5"/>
        <v>-2067189</v>
      </c>
      <c r="Z32" s="13">
        <f>+IF(X32&lt;&gt;0,+(Y32/X32)*100,0)</f>
        <v>-9.762283910563555</v>
      </c>
      <c r="AA32" s="31">
        <f>SUM(AA28:AA31)</f>
        <v>52938149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3522892</v>
      </c>
      <c r="D34" s="19"/>
      <c r="E34" s="20">
        <v>1550000</v>
      </c>
      <c r="F34" s="21">
        <v>1550000</v>
      </c>
      <c r="G34" s="21"/>
      <c r="H34" s="21"/>
      <c r="I34" s="21"/>
      <c r="J34" s="21"/>
      <c r="K34" s="21"/>
      <c r="L34" s="21">
        <v>493550</v>
      </c>
      <c r="M34" s="21"/>
      <c r="N34" s="21">
        <v>493550</v>
      </c>
      <c r="O34" s="21"/>
      <c r="P34" s="21"/>
      <c r="Q34" s="21"/>
      <c r="R34" s="21"/>
      <c r="S34" s="21"/>
      <c r="T34" s="21"/>
      <c r="U34" s="21"/>
      <c r="V34" s="21"/>
      <c r="W34" s="21">
        <v>493550</v>
      </c>
      <c r="X34" s="21">
        <v>620000</v>
      </c>
      <c r="Y34" s="21">
        <v>-126450</v>
      </c>
      <c r="Z34" s="6">
        <v>-20.4</v>
      </c>
      <c r="AA34" s="28">
        <v>1550000</v>
      </c>
    </row>
    <row r="35" spans="1:27" ht="12.75">
      <c r="A35" s="59" t="s">
        <v>63</v>
      </c>
      <c r="B35" s="3"/>
      <c r="C35" s="19">
        <v>21705280</v>
      </c>
      <c r="D35" s="19"/>
      <c r="E35" s="20">
        <v>26833180</v>
      </c>
      <c r="F35" s="21">
        <v>26833180</v>
      </c>
      <c r="G35" s="21">
        <v>767102</v>
      </c>
      <c r="H35" s="21">
        <v>1386373</v>
      </c>
      <c r="I35" s="21">
        <v>2581455</v>
      </c>
      <c r="J35" s="21">
        <v>4734930</v>
      </c>
      <c r="K35" s="21">
        <v>3107756</v>
      </c>
      <c r="L35" s="21">
        <v>3700051</v>
      </c>
      <c r="M35" s="21">
        <v>751191</v>
      </c>
      <c r="N35" s="21">
        <v>7558998</v>
      </c>
      <c r="O35" s="21"/>
      <c r="P35" s="21"/>
      <c r="Q35" s="21"/>
      <c r="R35" s="21"/>
      <c r="S35" s="21"/>
      <c r="T35" s="21"/>
      <c r="U35" s="21"/>
      <c r="V35" s="21"/>
      <c r="W35" s="21">
        <v>12293928</v>
      </c>
      <c r="X35" s="21">
        <v>10733272</v>
      </c>
      <c r="Y35" s="21">
        <v>1560656</v>
      </c>
      <c r="Z35" s="6">
        <v>14.54</v>
      </c>
      <c r="AA35" s="28">
        <v>26833180</v>
      </c>
    </row>
    <row r="36" spans="1:27" ht="12.75">
      <c r="A36" s="60" t="s">
        <v>64</v>
      </c>
      <c r="B36" s="10"/>
      <c r="C36" s="61">
        <f aca="true" t="shared" si="6" ref="C36:Y36">SUM(C32:C35)</f>
        <v>63800409</v>
      </c>
      <c r="D36" s="61">
        <f>SUM(D32:D35)</f>
        <v>0</v>
      </c>
      <c r="E36" s="62">
        <f t="shared" si="6"/>
        <v>81321329</v>
      </c>
      <c r="F36" s="63">
        <f t="shared" si="6"/>
        <v>81321329</v>
      </c>
      <c r="G36" s="63">
        <f t="shared" si="6"/>
        <v>767102</v>
      </c>
      <c r="H36" s="63">
        <f t="shared" si="6"/>
        <v>3990855</v>
      </c>
      <c r="I36" s="63">
        <f t="shared" si="6"/>
        <v>9025959</v>
      </c>
      <c r="J36" s="63">
        <f t="shared" si="6"/>
        <v>13783916</v>
      </c>
      <c r="K36" s="63">
        <f t="shared" si="6"/>
        <v>6487617</v>
      </c>
      <c r="L36" s="63">
        <f t="shared" si="6"/>
        <v>9445552</v>
      </c>
      <c r="M36" s="63">
        <f t="shared" si="6"/>
        <v>2178464</v>
      </c>
      <c r="N36" s="63">
        <f t="shared" si="6"/>
        <v>18111633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31895549</v>
      </c>
      <c r="X36" s="63">
        <f t="shared" si="6"/>
        <v>32528532</v>
      </c>
      <c r="Y36" s="63">
        <f t="shared" si="6"/>
        <v>-632983</v>
      </c>
      <c r="Z36" s="64">
        <f>+IF(X36&lt;&gt;0,+(Y36/X36)*100,0)</f>
        <v>-1.9459316516343255</v>
      </c>
      <c r="AA36" s="65">
        <f>SUM(AA32:AA35)</f>
        <v>81321329</v>
      </c>
    </row>
    <row r="37" spans="1:27" ht="12.7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2019-02-04T14:50:57Z</dcterms:created>
  <dcterms:modified xsi:type="dcterms:W3CDTF">2019-02-04T14:53:55Z</dcterms:modified>
  <cp:category/>
  <cp:version/>
  <cp:contentType/>
  <cp:contentStatus/>
</cp:coreProperties>
</file>