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'BUF'!$A$1:$AA$45</definedName>
    <definedName name="_xlnm.Print_Area" localSheetId="8">'CPT'!$A$1:$AA$45</definedName>
    <definedName name="_xlnm.Print_Area" localSheetId="4">'EKU'!$A$1:$AA$45</definedName>
    <definedName name="_xlnm.Print_Area" localSheetId="7">'ETH'!$A$1:$AA$45</definedName>
    <definedName name="_xlnm.Print_Area" localSheetId="5">'JHB'!$A$1:$AA$45</definedName>
    <definedName name="_xlnm.Print_Area" localSheetId="3">'MAN'!$A$1:$AA$45</definedName>
    <definedName name="_xlnm.Print_Area" localSheetId="2">'NMA'!$A$1:$AA$45</definedName>
    <definedName name="_xlnm.Print_Area" localSheetId="0">'Summary'!$A$1:$AA$45</definedName>
    <definedName name="_xlnm.Print_Area" localSheetId="6">'TSH'!$A$1:$AA$45</definedName>
  </definedNames>
  <calcPr calcMode="manual" fullCalcOnLoad="1"/>
</workbook>
</file>

<file path=xl/sharedStrings.xml><?xml version="1.0" encoding="utf-8"?>
<sst xmlns="http://schemas.openxmlformats.org/spreadsheetml/2006/main" count="639" uniqueCount="79">
  <si>
    <t>Eastern Cape: Buffalo City(BUF) - Table C5 Quarterly Budget Statement - Capital Expenditure by Standard Classification and Funding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</si>
  <si>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</si>
  <si>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</si>
  <si>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</si>
  <si>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</si>
  <si>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</si>
  <si>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</si>
  <si>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</si>
  <si>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</si>
  <si>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</si>
  <si>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</si>
  <si>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</si>
  <si>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</si>
  <si>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</si>
  <si>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</si>
  <si>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</si>
  <si>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</si>
  <si>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</si>
  <si>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</si>
  <si>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</si>
  <si>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</si>
  <si>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</si>
  <si>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</si>
  <si>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</si>
  <si>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</si>
  <si>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</si>
  <si>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</si>
  <si>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</si>
  <si>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</si>
  <si>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</si>
  <si>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</si>
  <si>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</si>
  <si>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</si>
  <si>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</si>
  <si>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</si>
  <si>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</si>
  <si>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</si>
  <si>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</si>
  <si>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</si>
  <si>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</si>
  <si>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</si>
  <si>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</si>
  <si>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</si>
  <si>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</si>
  <si>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</si>
  <si>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</si>
  <si>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</si>
  <si>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</si>
  <si>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</si>
  <si>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</si>
  <si>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</si>
  <si>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</si>
  <si>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</si>
  <si>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</si>
  <si>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</si>
  <si>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</si>
  <si>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</si>
  <si>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</si>
  <si>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</si>
  <si>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</si>
  <si>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</si>
  <si>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</si>
  <si>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</si>
  <si>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</si>
  <si>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</si>
  <si>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Eastern Cape: Nelson Mandela Bay(NMA) - Table C5 Quarterly Budget Statement - Capital Expenditure by Standard Classification and Funding for 2nd Quarter ended 31 December 2018 (Figures Finalised as at 2019/01/30)</t>
  </si>
  <si>
    <t>Free State: Mangaung(MAN) - Table C5 Quarterly Budget Statement - Capital Expenditure by Standard Classification and Funding for 2nd Quarter ended 31 December 2018 (Figures Finalised as at 2019/01/30)</t>
  </si>
  <si>
    <t>Gauteng: City of Ekurhuleni(EKU) - Table C5 Quarterly Budget Statement - Capital Expenditure by Standard Classification and Funding for 2nd Quarter ended 31 December 2018 (Figures Finalised as at 2019/01/30)</t>
  </si>
  <si>
    <t>Gauteng: City of Johannesburg(JHB) - Table C5 Quarterly Budget Statement - Capital Expenditure by Standard Classification and Funding for 2nd Quarter ended 31 December 2018 (Figures Finalised as at 2019/01/30)</t>
  </si>
  <si>
    <t>Gauteng: City of Tshwane(TSH) - Table C5 Quarterly Budget Statement - Capital Expenditure by Standard Classification and Funding for 2nd Quarter ended 31 December 2018 (Figures Finalised as at 2019/01/30)</t>
  </si>
  <si>
    <t>Kwazulu-Natal: eThekwini(ETH) - Table C5 Quarterly Budget Statement - Capital Expenditure by Standard Classification and Funding for 2nd Quarter ended 31 December 2018 (Figures Finalised as at 2019/01/30)</t>
  </si>
  <si>
    <t>Western Cape: Cape Town(CPT) - Table C5 Quarterly Budget Statement - Capital Expenditure by Standard Classification and Funding for 2nd Quarter ended 31 December 2018 (Figures Finalised as at 2019/01/30)</t>
  </si>
  <si>
    <t>Summary - Table C5 Quarterly Budget Statement - Capital Expenditure by Standard Classification and Funding for 2nd Quarter ended 31 December 2018 (Figures Finalised as at 2019/01/30)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</si>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</sst>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 * #,##0.00_ ;_ * \(#,##0.00\)_ ;_ * &quot;-&quot;??_ ;_ @_ "/>
    <numFmt numFmtId="179" formatCode="_(* #,##0,_);_(* \(#,##0,\);_(* &quot;–&quot;?_);_(@_)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8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8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80" fontId="3" fillId="0" borderId="17" xfId="0" applyNumberFormat="1" applyFont="1" applyFill="1" applyBorder="1" applyAlignment="1" applyProtection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7" xfId="42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 applyProtection="1">
      <alignment/>
      <protection/>
    </xf>
    <xf numFmtId="180" fontId="3" fillId="0" borderId="15" xfId="0" applyNumberFormat="1" applyFont="1" applyFill="1" applyBorder="1" applyAlignment="1" applyProtection="1">
      <alignment/>
      <protection/>
    </xf>
    <xf numFmtId="180" fontId="5" fillId="0" borderId="21" xfId="0" applyNumberFormat="1" applyFont="1" applyFill="1" applyBorder="1" applyAlignment="1" applyProtection="1">
      <alignment/>
      <protection/>
    </xf>
    <xf numFmtId="180" fontId="5" fillId="0" borderId="21" xfId="42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80" fontId="3" fillId="0" borderId="33" xfId="0" applyNumberFormat="1" applyFont="1" applyBorder="1" applyAlignment="1" applyProtection="1">
      <alignment horizontal="center"/>
      <protection/>
    </xf>
    <xf numFmtId="180" fontId="3" fillId="0" borderId="23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178" fontId="3" fillId="0" borderId="10" xfId="0" applyNumberFormat="1" applyFont="1" applyBorder="1" applyAlignment="1" applyProtection="1">
      <alignment horizontal="center"/>
      <protection/>
    </xf>
    <xf numFmtId="180" fontId="3" fillId="0" borderId="34" xfId="0" applyNumberFormat="1" applyFont="1" applyBorder="1" applyAlignment="1" applyProtection="1">
      <alignment horizontal="center"/>
      <protection/>
    </xf>
    <xf numFmtId="180" fontId="3" fillId="0" borderId="32" xfId="0" applyNumberFormat="1" applyFont="1" applyFill="1" applyBorder="1" applyAlignment="1" applyProtection="1">
      <alignment/>
      <protection/>
    </xf>
    <xf numFmtId="180" fontId="3" fillId="0" borderId="31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8" fontId="3" fillId="0" borderId="14" xfId="0" applyNumberFormat="1" applyFont="1" applyFill="1" applyBorder="1" applyAlignment="1" applyProtection="1">
      <alignment/>
      <protection/>
    </xf>
    <xf numFmtId="180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80" fontId="3" fillId="0" borderId="31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80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73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4483322124</v>
      </c>
      <c r="D5" s="16">
        <f>SUM(D6:D8)</f>
        <v>0</v>
      </c>
      <c r="E5" s="17">
        <f t="shared" si="0"/>
        <v>5023782715</v>
      </c>
      <c r="F5" s="18">
        <f t="shared" si="0"/>
        <v>4896136202</v>
      </c>
      <c r="G5" s="18">
        <f t="shared" si="0"/>
        <v>19698145</v>
      </c>
      <c r="H5" s="18">
        <f t="shared" si="0"/>
        <v>95463018</v>
      </c>
      <c r="I5" s="18">
        <f t="shared" si="0"/>
        <v>61654511</v>
      </c>
      <c r="J5" s="18">
        <f t="shared" si="0"/>
        <v>176815674</v>
      </c>
      <c r="K5" s="18">
        <f t="shared" si="0"/>
        <v>277720735</v>
      </c>
      <c r="L5" s="18">
        <f t="shared" si="0"/>
        <v>-431516</v>
      </c>
      <c r="M5" s="18">
        <f t="shared" si="0"/>
        <v>158196227</v>
      </c>
      <c r="N5" s="18">
        <f t="shared" si="0"/>
        <v>435485446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612301120</v>
      </c>
      <c r="X5" s="18">
        <f t="shared" si="0"/>
        <v>2089295077</v>
      </c>
      <c r="Y5" s="18">
        <f t="shared" si="0"/>
        <v>-1476993957</v>
      </c>
      <c r="Z5" s="4">
        <f>+IF(X5&lt;&gt;0,+(Y5/X5)*100,0)</f>
        <v>-70.6934110580877</v>
      </c>
      <c r="AA5" s="16">
        <f>SUM(AA6:AA8)</f>
        <v>4896136202</v>
      </c>
    </row>
    <row r="6" spans="1:27" ht="12.75">
      <c r="A6" s="5" t="s">
        <v>32</v>
      </c>
      <c r="B6" s="3"/>
      <c r="C6" s="19">
        <v>548254358</v>
      </c>
      <c r="D6" s="19"/>
      <c r="E6" s="20">
        <v>1218771388</v>
      </c>
      <c r="F6" s="21">
        <v>1427985006</v>
      </c>
      <c r="G6" s="21">
        <v>9544722</v>
      </c>
      <c r="H6" s="21">
        <v>23106831</v>
      </c>
      <c r="I6" s="21">
        <v>18353799</v>
      </c>
      <c r="J6" s="21">
        <v>51005352</v>
      </c>
      <c r="K6" s="21">
        <v>56013252</v>
      </c>
      <c r="L6" s="21">
        <v>22782739</v>
      </c>
      <c r="M6" s="21">
        <v>76953056</v>
      </c>
      <c r="N6" s="21">
        <v>155749047</v>
      </c>
      <c r="O6" s="21"/>
      <c r="P6" s="21"/>
      <c r="Q6" s="21"/>
      <c r="R6" s="21"/>
      <c r="S6" s="21"/>
      <c r="T6" s="21"/>
      <c r="U6" s="21"/>
      <c r="V6" s="21"/>
      <c r="W6" s="21">
        <v>206754399</v>
      </c>
      <c r="X6" s="21">
        <v>266318551</v>
      </c>
      <c r="Y6" s="21">
        <v>-59564152</v>
      </c>
      <c r="Z6" s="6">
        <v>-22.37</v>
      </c>
      <c r="AA6" s="28">
        <v>1427985006</v>
      </c>
    </row>
    <row r="7" spans="1:27" ht="12.75">
      <c r="A7" s="5" t="s">
        <v>33</v>
      </c>
      <c r="B7" s="3"/>
      <c r="C7" s="22">
        <v>953051606</v>
      </c>
      <c r="D7" s="22"/>
      <c r="E7" s="23">
        <v>3764222883</v>
      </c>
      <c r="F7" s="24">
        <v>2849404296</v>
      </c>
      <c r="G7" s="24">
        <v>6570390</v>
      </c>
      <c r="H7" s="24">
        <v>35566157</v>
      </c>
      <c r="I7" s="24">
        <v>28437367</v>
      </c>
      <c r="J7" s="24">
        <v>70573914</v>
      </c>
      <c r="K7" s="24">
        <v>76247111</v>
      </c>
      <c r="L7" s="24">
        <v>37994825</v>
      </c>
      <c r="M7" s="24">
        <v>37634430</v>
      </c>
      <c r="N7" s="24">
        <v>151876366</v>
      </c>
      <c r="O7" s="24"/>
      <c r="P7" s="24"/>
      <c r="Q7" s="24"/>
      <c r="R7" s="24"/>
      <c r="S7" s="24"/>
      <c r="T7" s="24"/>
      <c r="U7" s="24"/>
      <c r="V7" s="24"/>
      <c r="W7" s="24">
        <v>222450280</v>
      </c>
      <c r="X7" s="24">
        <v>1802777653</v>
      </c>
      <c r="Y7" s="24">
        <v>-1580327373</v>
      </c>
      <c r="Z7" s="7">
        <v>-87.66</v>
      </c>
      <c r="AA7" s="29">
        <v>2849404296</v>
      </c>
    </row>
    <row r="8" spans="1:27" ht="12.75">
      <c r="A8" s="5" t="s">
        <v>34</v>
      </c>
      <c r="B8" s="3"/>
      <c r="C8" s="19">
        <v>2982016160</v>
      </c>
      <c r="D8" s="19"/>
      <c r="E8" s="20">
        <v>40788444</v>
      </c>
      <c r="F8" s="21">
        <v>618746900</v>
      </c>
      <c r="G8" s="21">
        <v>3583033</v>
      </c>
      <c r="H8" s="21">
        <v>36790030</v>
      </c>
      <c r="I8" s="21">
        <v>14863345</v>
      </c>
      <c r="J8" s="21">
        <v>55236408</v>
      </c>
      <c r="K8" s="21">
        <v>145460372</v>
      </c>
      <c r="L8" s="21">
        <v>-61209080</v>
      </c>
      <c r="M8" s="21">
        <v>43608741</v>
      </c>
      <c r="N8" s="21">
        <v>127860033</v>
      </c>
      <c r="O8" s="21"/>
      <c r="P8" s="21"/>
      <c r="Q8" s="21"/>
      <c r="R8" s="21"/>
      <c r="S8" s="21"/>
      <c r="T8" s="21"/>
      <c r="U8" s="21"/>
      <c r="V8" s="21"/>
      <c r="W8" s="21">
        <v>183096441</v>
      </c>
      <c r="X8" s="21">
        <v>20198873</v>
      </c>
      <c r="Y8" s="21">
        <v>162897568</v>
      </c>
      <c r="Z8" s="6">
        <v>806.47</v>
      </c>
      <c r="AA8" s="28">
        <v>618746900</v>
      </c>
    </row>
    <row r="9" spans="1:27" ht="12.75">
      <c r="A9" s="2" t="s">
        <v>35</v>
      </c>
      <c r="B9" s="3"/>
      <c r="C9" s="16">
        <f aca="true" t="shared" si="1" ref="C9:Y9">SUM(C10:C14)</f>
        <v>6556331138</v>
      </c>
      <c r="D9" s="16">
        <f>SUM(D10:D14)</f>
        <v>0</v>
      </c>
      <c r="E9" s="17">
        <f t="shared" si="1"/>
        <v>8339697863</v>
      </c>
      <c r="F9" s="18">
        <f t="shared" si="1"/>
        <v>8516053011</v>
      </c>
      <c r="G9" s="18">
        <f t="shared" si="1"/>
        <v>79434854</v>
      </c>
      <c r="H9" s="18">
        <f t="shared" si="1"/>
        <v>171894381</v>
      </c>
      <c r="I9" s="18">
        <f t="shared" si="1"/>
        <v>226769304</v>
      </c>
      <c r="J9" s="18">
        <f t="shared" si="1"/>
        <v>478098539</v>
      </c>
      <c r="K9" s="18">
        <f t="shared" si="1"/>
        <v>339862392</v>
      </c>
      <c r="L9" s="18">
        <f t="shared" si="1"/>
        <v>558259396</v>
      </c>
      <c r="M9" s="18">
        <f t="shared" si="1"/>
        <v>784794616</v>
      </c>
      <c r="N9" s="18">
        <f t="shared" si="1"/>
        <v>1682916404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2161014943</v>
      </c>
      <c r="X9" s="18">
        <f t="shared" si="1"/>
        <v>3196640364</v>
      </c>
      <c r="Y9" s="18">
        <f t="shared" si="1"/>
        <v>-1035625421</v>
      </c>
      <c r="Z9" s="4">
        <f>+IF(X9&lt;&gt;0,+(Y9/X9)*100,0)</f>
        <v>-32.39730789434529</v>
      </c>
      <c r="AA9" s="30">
        <f>SUM(AA10:AA14)</f>
        <v>8516053011</v>
      </c>
    </row>
    <row r="10" spans="1:27" ht="12.75">
      <c r="A10" s="5" t="s">
        <v>36</v>
      </c>
      <c r="B10" s="3"/>
      <c r="C10" s="19">
        <v>382466498</v>
      </c>
      <c r="D10" s="19"/>
      <c r="E10" s="20">
        <v>885362885</v>
      </c>
      <c r="F10" s="21">
        <v>888429765</v>
      </c>
      <c r="G10" s="21">
        <v>3728893</v>
      </c>
      <c r="H10" s="21">
        <v>37267727</v>
      </c>
      <c r="I10" s="21">
        <v>21922491</v>
      </c>
      <c r="J10" s="21">
        <v>62919111</v>
      </c>
      <c r="K10" s="21">
        <v>42746468</v>
      </c>
      <c r="L10" s="21">
        <v>37835480</v>
      </c>
      <c r="M10" s="21">
        <v>65003541</v>
      </c>
      <c r="N10" s="21">
        <v>145585489</v>
      </c>
      <c r="O10" s="21"/>
      <c r="P10" s="21"/>
      <c r="Q10" s="21"/>
      <c r="R10" s="21"/>
      <c r="S10" s="21"/>
      <c r="T10" s="21"/>
      <c r="U10" s="21"/>
      <c r="V10" s="21"/>
      <c r="W10" s="21">
        <v>208504600</v>
      </c>
      <c r="X10" s="21">
        <v>199335023</v>
      </c>
      <c r="Y10" s="21">
        <v>9169577</v>
      </c>
      <c r="Z10" s="6">
        <v>4.6</v>
      </c>
      <c r="AA10" s="28">
        <v>888429765</v>
      </c>
    </row>
    <row r="11" spans="1:27" ht="12.75">
      <c r="A11" s="5" t="s">
        <v>37</v>
      </c>
      <c r="B11" s="3"/>
      <c r="C11" s="19">
        <v>625804180</v>
      </c>
      <c r="D11" s="19"/>
      <c r="E11" s="20">
        <v>716945417</v>
      </c>
      <c r="F11" s="21">
        <v>775332863</v>
      </c>
      <c r="G11" s="21">
        <v>2422409</v>
      </c>
      <c r="H11" s="21">
        <v>11040661</v>
      </c>
      <c r="I11" s="21">
        <v>19605824</v>
      </c>
      <c r="J11" s="21">
        <v>33068894</v>
      </c>
      <c r="K11" s="21">
        <v>24967082</v>
      </c>
      <c r="L11" s="21">
        <v>33981763</v>
      </c>
      <c r="M11" s="21">
        <v>35239243</v>
      </c>
      <c r="N11" s="21">
        <v>94188088</v>
      </c>
      <c r="O11" s="21"/>
      <c r="P11" s="21"/>
      <c r="Q11" s="21"/>
      <c r="R11" s="21"/>
      <c r="S11" s="21"/>
      <c r="T11" s="21"/>
      <c r="U11" s="21"/>
      <c r="V11" s="21"/>
      <c r="W11" s="21">
        <v>127256982</v>
      </c>
      <c r="X11" s="21">
        <v>238268710</v>
      </c>
      <c r="Y11" s="21">
        <v>-111011728</v>
      </c>
      <c r="Z11" s="6">
        <v>-46.59</v>
      </c>
      <c r="AA11" s="28">
        <v>775332863</v>
      </c>
    </row>
    <row r="12" spans="1:27" ht="12.75">
      <c r="A12" s="5" t="s">
        <v>38</v>
      </c>
      <c r="B12" s="3"/>
      <c r="C12" s="19">
        <v>671529964</v>
      </c>
      <c r="D12" s="19"/>
      <c r="E12" s="20">
        <v>614431785</v>
      </c>
      <c r="F12" s="21">
        <v>711265469</v>
      </c>
      <c r="G12" s="21">
        <v>15853664</v>
      </c>
      <c r="H12" s="21">
        <v>19505814</v>
      </c>
      <c r="I12" s="21">
        <v>24901022</v>
      </c>
      <c r="J12" s="21">
        <v>60260500</v>
      </c>
      <c r="K12" s="21">
        <v>36855418</v>
      </c>
      <c r="L12" s="21">
        <v>33196278</v>
      </c>
      <c r="M12" s="21">
        <v>20504708</v>
      </c>
      <c r="N12" s="21">
        <v>90556404</v>
      </c>
      <c r="O12" s="21"/>
      <c r="P12" s="21"/>
      <c r="Q12" s="21"/>
      <c r="R12" s="21"/>
      <c r="S12" s="21"/>
      <c r="T12" s="21"/>
      <c r="U12" s="21"/>
      <c r="V12" s="21"/>
      <c r="W12" s="21">
        <v>150816904</v>
      </c>
      <c r="X12" s="21">
        <v>208825115</v>
      </c>
      <c r="Y12" s="21">
        <v>-58008211</v>
      </c>
      <c r="Z12" s="6">
        <v>-27.78</v>
      </c>
      <c r="AA12" s="28">
        <v>711265469</v>
      </c>
    </row>
    <row r="13" spans="1:27" ht="12.75">
      <c r="A13" s="5" t="s">
        <v>39</v>
      </c>
      <c r="B13" s="3"/>
      <c r="C13" s="19">
        <v>4475038857</v>
      </c>
      <c r="D13" s="19"/>
      <c r="E13" s="20">
        <v>5866837310</v>
      </c>
      <c r="F13" s="21">
        <v>5883794245</v>
      </c>
      <c r="G13" s="21">
        <v>54291585</v>
      </c>
      <c r="H13" s="21">
        <v>98304902</v>
      </c>
      <c r="I13" s="21">
        <v>145392703</v>
      </c>
      <c r="J13" s="21">
        <v>297989190</v>
      </c>
      <c r="K13" s="21">
        <v>222487445</v>
      </c>
      <c r="L13" s="21">
        <v>436862055</v>
      </c>
      <c r="M13" s="21">
        <v>637436395</v>
      </c>
      <c r="N13" s="21">
        <v>1296785895</v>
      </c>
      <c r="O13" s="21"/>
      <c r="P13" s="21"/>
      <c r="Q13" s="21"/>
      <c r="R13" s="21"/>
      <c r="S13" s="21"/>
      <c r="T13" s="21"/>
      <c r="U13" s="21"/>
      <c r="V13" s="21"/>
      <c r="W13" s="21">
        <v>1594775085</v>
      </c>
      <c r="X13" s="21">
        <v>2438919946</v>
      </c>
      <c r="Y13" s="21">
        <v>-844144861</v>
      </c>
      <c r="Z13" s="6">
        <v>-34.61</v>
      </c>
      <c r="AA13" s="28">
        <v>5883794245</v>
      </c>
    </row>
    <row r="14" spans="1:27" ht="12.75">
      <c r="A14" s="5" t="s">
        <v>40</v>
      </c>
      <c r="B14" s="3"/>
      <c r="C14" s="22">
        <v>401491639</v>
      </c>
      <c r="D14" s="22"/>
      <c r="E14" s="23">
        <v>256120466</v>
      </c>
      <c r="F14" s="24">
        <v>257230669</v>
      </c>
      <c r="G14" s="24">
        <v>3138303</v>
      </c>
      <c r="H14" s="24">
        <v>5775277</v>
      </c>
      <c r="I14" s="24">
        <v>14947264</v>
      </c>
      <c r="J14" s="24">
        <v>23860844</v>
      </c>
      <c r="K14" s="24">
        <v>12805979</v>
      </c>
      <c r="L14" s="24">
        <v>16383820</v>
      </c>
      <c r="M14" s="24">
        <v>26610729</v>
      </c>
      <c r="N14" s="24">
        <v>55800528</v>
      </c>
      <c r="O14" s="24"/>
      <c r="P14" s="24"/>
      <c r="Q14" s="24"/>
      <c r="R14" s="24"/>
      <c r="S14" s="24"/>
      <c r="T14" s="24"/>
      <c r="U14" s="24"/>
      <c r="V14" s="24"/>
      <c r="W14" s="24">
        <v>79661372</v>
      </c>
      <c r="X14" s="24">
        <v>111291570</v>
      </c>
      <c r="Y14" s="24">
        <v>-31630198</v>
      </c>
      <c r="Z14" s="7">
        <v>-28.42</v>
      </c>
      <c r="AA14" s="29">
        <v>257230669</v>
      </c>
    </row>
    <row r="15" spans="1:27" ht="12.75">
      <c r="A15" s="2" t="s">
        <v>41</v>
      </c>
      <c r="B15" s="8"/>
      <c r="C15" s="16">
        <f aca="true" t="shared" si="2" ref="C15:Y15">SUM(C16:C18)</f>
        <v>11921040805</v>
      </c>
      <c r="D15" s="16">
        <f>SUM(D16:D18)</f>
        <v>0</v>
      </c>
      <c r="E15" s="17">
        <f t="shared" si="2"/>
        <v>10492173025</v>
      </c>
      <c r="F15" s="18">
        <f t="shared" si="2"/>
        <v>10739278498</v>
      </c>
      <c r="G15" s="18">
        <f t="shared" si="2"/>
        <v>63017966</v>
      </c>
      <c r="H15" s="18">
        <f t="shared" si="2"/>
        <v>221225419</v>
      </c>
      <c r="I15" s="18">
        <f t="shared" si="2"/>
        <v>250802063</v>
      </c>
      <c r="J15" s="18">
        <f t="shared" si="2"/>
        <v>535045448</v>
      </c>
      <c r="K15" s="18">
        <f t="shared" si="2"/>
        <v>546337145</v>
      </c>
      <c r="L15" s="18">
        <f t="shared" si="2"/>
        <v>516271922</v>
      </c>
      <c r="M15" s="18">
        <f t="shared" si="2"/>
        <v>732524181</v>
      </c>
      <c r="N15" s="18">
        <f t="shared" si="2"/>
        <v>1795133248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2330178696</v>
      </c>
      <c r="X15" s="18">
        <f t="shared" si="2"/>
        <v>4613247674</v>
      </c>
      <c r="Y15" s="18">
        <f t="shared" si="2"/>
        <v>-2283068978</v>
      </c>
      <c r="Z15" s="4">
        <f>+IF(X15&lt;&gt;0,+(Y15/X15)*100,0)</f>
        <v>-49.489408315691485</v>
      </c>
      <c r="AA15" s="30">
        <f>SUM(AA16:AA18)</f>
        <v>10739278498</v>
      </c>
    </row>
    <row r="16" spans="1:27" ht="12.75">
      <c r="A16" s="5" t="s">
        <v>42</v>
      </c>
      <c r="B16" s="3"/>
      <c r="C16" s="19">
        <v>2034909927</v>
      </c>
      <c r="D16" s="19"/>
      <c r="E16" s="20">
        <v>1297461522</v>
      </c>
      <c r="F16" s="21">
        <v>1296320659</v>
      </c>
      <c r="G16" s="21">
        <v>3622330</v>
      </c>
      <c r="H16" s="21">
        <v>40607666</v>
      </c>
      <c r="I16" s="21">
        <v>50644973</v>
      </c>
      <c r="J16" s="21">
        <v>94874969</v>
      </c>
      <c r="K16" s="21">
        <v>84788302</v>
      </c>
      <c r="L16" s="21">
        <v>55907442</v>
      </c>
      <c r="M16" s="21">
        <v>127077389</v>
      </c>
      <c r="N16" s="21">
        <v>267773133</v>
      </c>
      <c r="O16" s="21"/>
      <c r="P16" s="21"/>
      <c r="Q16" s="21"/>
      <c r="R16" s="21"/>
      <c r="S16" s="21"/>
      <c r="T16" s="21"/>
      <c r="U16" s="21"/>
      <c r="V16" s="21"/>
      <c r="W16" s="21">
        <v>362648102</v>
      </c>
      <c r="X16" s="21">
        <v>760691410</v>
      </c>
      <c r="Y16" s="21">
        <v>-398043308</v>
      </c>
      <c r="Z16" s="6">
        <v>-52.33</v>
      </c>
      <c r="AA16" s="28">
        <v>1296320659</v>
      </c>
    </row>
    <row r="17" spans="1:27" ht="12.75">
      <c r="A17" s="5" t="s">
        <v>43</v>
      </c>
      <c r="B17" s="3"/>
      <c r="C17" s="19">
        <v>9746199312</v>
      </c>
      <c r="D17" s="19"/>
      <c r="E17" s="20">
        <v>9067683666</v>
      </c>
      <c r="F17" s="21">
        <v>9314552943</v>
      </c>
      <c r="G17" s="21">
        <v>58679188</v>
      </c>
      <c r="H17" s="21">
        <v>181264600</v>
      </c>
      <c r="I17" s="21">
        <v>198539946</v>
      </c>
      <c r="J17" s="21">
        <v>438483734</v>
      </c>
      <c r="K17" s="21">
        <v>457052269</v>
      </c>
      <c r="L17" s="21">
        <v>455173443</v>
      </c>
      <c r="M17" s="21">
        <v>584349282</v>
      </c>
      <c r="N17" s="21">
        <v>1496574994</v>
      </c>
      <c r="O17" s="21"/>
      <c r="P17" s="21"/>
      <c r="Q17" s="21"/>
      <c r="R17" s="21"/>
      <c r="S17" s="21"/>
      <c r="T17" s="21"/>
      <c r="U17" s="21"/>
      <c r="V17" s="21"/>
      <c r="W17" s="21">
        <v>1935058728</v>
      </c>
      <c r="X17" s="21">
        <v>3791389479</v>
      </c>
      <c r="Y17" s="21">
        <v>-1856330751</v>
      </c>
      <c r="Z17" s="6">
        <v>-48.96</v>
      </c>
      <c r="AA17" s="28">
        <v>9314552943</v>
      </c>
    </row>
    <row r="18" spans="1:27" ht="12.75">
      <c r="A18" s="5" t="s">
        <v>44</v>
      </c>
      <c r="B18" s="3"/>
      <c r="C18" s="19">
        <v>139931566</v>
      </c>
      <c r="D18" s="19"/>
      <c r="E18" s="20">
        <v>127027837</v>
      </c>
      <c r="F18" s="21">
        <v>128404896</v>
      </c>
      <c r="G18" s="21">
        <v>716448</v>
      </c>
      <c r="H18" s="21">
        <v>-646847</v>
      </c>
      <c r="I18" s="21">
        <v>1617144</v>
      </c>
      <c r="J18" s="21">
        <v>1686745</v>
      </c>
      <c r="K18" s="21">
        <v>4496574</v>
      </c>
      <c r="L18" s="21">
        <v>5191037</v>
      </c>
      <c r="M18" s="21">
        <v>21097510</v>
      </c>
      <c r="N18" s="21">
        <v>30785121</v>
      </c>
      <c r="O18" s="21"/>
      <c r="P18" s="21"/>
      <c r="Q18" s="21"/>
      <c r="R18" s="21"/>
      <c r="S18" s="21"/>
      <c r="T18" s="21"/>
      <c r="U18" s="21"/>
      <c r="V18" s="21"/>
      <c r="W18" s="21">
        <v>32471866</v>
      </c>
      <c r="X18" s="21">
        <v>61166785</v>
      </c>
      <c r="Y18" s="21">
        <v>-28694919</v>
      </c>
      <c r="Z18" s="6">
        <v>-46.91</v>
      </c>
      <c r="AA18" s="28">
        <v>128404896</v>
      </c>
    </row>
    <row r="19" spans="1:27" ht="12.75">
      <c r="A19" s="2" t="s">
        <v>45</v>
      </c>
      <c r="B19" s="8"/>
      <c r="C19" s="16">
        <f aca="true" t="shared" si="3" ref="C19:Y19">SUM(C20:C23)</f>
        <v>14340095761</v>
      </c>
      <c r="D19" s="16">
        <f>SUM(D20:D23)</f>
        <v>0</v>
      </c>
      <c r="E19" s="17">
        <f t="shared" si="3"/>
        <v>14710837199</v>
      </c>
      <c r="F19" s="18">
        <f t="shared" si="3"/>
        <v>15104969766</v>
      </c>
      <c r="G19" s="18">
        <f t="shared" si="3"/>
        <v>338013638</v>
      </c>
      <c r="H19" s="18">
        <f t="shared" si="3"/>
        <v>517182875</v>
      </c>
      <c r="I19" s="18">
        <f t="shared" si="3"/>
        <v>484685413</v>
      </c>
      <c r="J19" s="18">
        <f t="shared" si="3"/>
        <v>1339881926</v>
      </c>
      <c r="K19" s="18">
        <f t="shared" si="3"/>
        <v>973251360</v>
      </c>
      <c r="L19" s="18">
        <f t="shared" si="3"/>
        <v>797232901</v>
      </c>
      <c r="M19" s="18">
        <f t="shared" si="3"/>
        <v>800170100</v>
      </c>
      <c r="N19" s="18">
        <f t="shared" si="3"/>
        <v>2570654361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3910536287</v>
      </c>
      <c r="X19" s="18">
        <f t="shared" si="3"/>
        <v>5340050386</v>
      </c>
      <c r="Y19" s="18">
        <f t="shared" si="3"/>
        <v>-1429514099</v>
      </c>
      <c r="Z19" s="4">
        <f>+IF(X19&lt;&gt;0,+(Y19/X19)*100,0)</f>
        <v>-26.769674360147505</v>
      </c>
      <c r="AA19" s="30">
        <f>SUM(AA20:AA23)</f>
        <v>15104969766</v>
      </c>
    </row>
    <row r="20" spans="1:27" ht="12.75">
      <c r="A20" s="5" t="s">
        <v>46</v>
      </c>
      <c r="B20" s="3"/>
      <c r="C20" s="19">
        <v>6043125763</v>
      </c>
      <c r="D20" s="19"/>
      <c r="E20" s="20">
        <v>5098153986</v>
      </c>
      <c r="F20" s="21">
        <v>5188248339</v>
      </c>
      <c r="G20" s="21">
        <v>86382350</v>
      </c>
      <c r="H20" s="21">
        <v>225047864</v>
      </c>
      <c r="I20" s="21">
        <v>202133162</v>
      </c>
      <c r="J20" s="21">
        <v>513563376</v>
      </c>
      <c r="K20" s="21">
        <v>338568333</v>
      </c>
      <c r="L20" s="21">
        <v>321459142</v>
      </c>
      <c r="M20" s="21">
        <v>192092933</v>
      </c>
      <c r="N20" s="21">
        <v>852120408</v>
      </c>
      <c r="O20" s="21"/>
      <c r="P20" s="21"/>
      <c r="Q20" s="21"/>
      <c r="R20" s="21"/>
      <c r="S20" s="21"/>
      <c r="T20" s="21"/>
      <c r="U20" s="21"/>
      <c r="V20" s="21"/>
      <c r="W20" s="21">
        <v>1365683784</v>
      </c>
      <c r="X20" s="21">
        <v>2168847377</v>
      </c>
      <c r="Y20" s="21">
        <v>-803163593</v>
      </c>
      <c r="Z20" s="6">
        <v>-37.03</v>
      </c>
      <c r="AA20" s="28">
        <v>5188248339</v>
      </c>
    </row>
    <row r="21" spans="1:27" ht="12.75">
      <c r="A21" s="5" t="s">
        <v>47</v>
      </c>
      <c r="B21" s="3"/>
      <c r="C21" s="19">
        <v>4736406657</v>
      </c>
      <c r="D21" s="19"/>
      <c r="E21" s="20">
        <v>5153505478</v>
      </c>
      <c r="F21" s="21">
        <v>5283573224</v>
      </c>
      <c r="G21" s="21">
        <v>158981834</v>
      </c>
      <c r="H21" s="21">
        <v>163673544</v>
      </c>
      <c r="I21" s="21">
        <v>150569729</v>
      </c>
      <c r="J21" s="21">
        <v>473225107</v>
      </c>
      <c r="K21" s="21">
        <v>324444590</v>
      </c>
      <c r="L21" s="21">
        <v>186357163</v>
      </c>
      <c r="M21" s="21">
        <v>335119943</v>
      </c>
      <c r="N21" s="21">
        <v>845921696</v>
      </c>
      <c r="O21" s="21"/>
      <c r="P21" s="21"/>
      <c r="Q21" s="21"/>
      <c r="R21" s="21"/>
      <c r="S21" s="21"/>
      <c r="T21" s="21"/>
      <c r="U21" s="21"/>
      <c r="V21" s="21"/>
      <c r="W21" s="21">
        <v>1319146803</v>
      </c>
      <c r="X21" s="21">
        <v>1570524226</v>
      </c>
      <c r="Y21" s="21">
        <v>-251377423</v>
      </c>
      <c r="Z21" s="6">
        <v>-16.01</v>
      </c>
      <c r="AA21" s="28">
        <v>5283573224</v>
      </c>
    </row>
    <row r="22" spans="1:27" ht="12.75">
      <c r="A22" s="5" t="s">
        <v>48</v>
      </c>
      <c r="B22" s="3"/>
      <c r="C22" s="22">
        <v>2901815071</v>
      </c>
      <c r="D22" s="22"/>
      <c r="E22" s="23">
        <v>3589530832</v>
      </c>
      <c r="F22" s="24">
        <v>3611102610</v>
      </c>
      <c r="G22" s="24">
        <v>91126247</v>
      </c>
      <c r="H22" s="24">
        <v>111508403</v>
      </c>
      <c r="I22" s="24">
        <v>115265689</v>
      </c>
      <c r="J22" s="24">
        <v>317900339</v>
      </c>
      <c r="K22" s="24">
        <v>247868583</v>
      </c>
      <c r="L22" s="24">
        <v>230921167</v>
      </c>
      <c r="M22" s="24">
        <v>221235688</v>
      </c>
      <c r="N22" s="24">
        <v>700025438</v>
      </c>
      <c r="O22" s="24"/>
      <c r="P22" s="24"/>
      <c r="Q22" s="24"/>
      <c r="R22" s="24"/>
      <c r="S22" s="24"/>
      <c r="T22" s="24"/>
      <c r="U22" s="24"/>
      <c r="V22" s="24"/>
      <c r="W22" s="24">
        <v>1017925777</v>
      </c>
      <c r="X22" s="24">
        <v>1273589269</v>
      </c>
      <c r="Y22" s="24">
        <v>-255663492</v>
      </c>
      <c r="Z22" s="7">
        <v>-20.07</v>
      </c>
      <c r="AA22" s="29">
        <v>3611102610</v>
      </c>
    </row>
    <row r="23" spans="1:27" ht="12.75">
      <c r="A23" s="5" t="s">
        <v>49</v>
      </c>
      <c r="B23" s="3"/>
      <c r="C23" s="19">
        <v>658748270</v>
      </c>
      <c r="D23" s="19"/>
      <c r="E23" s="20">
        <v>869646903</v>
      </c>
      <c r="F23" s="21">
        <v>1022045593</v>
      </c>
      <c r="G23" s="21">
        <v>1523207</v>
      </c>
      <c r="H23" s="21">
        <v>16953064</v>
      </c>
      <c r="I23" s="21">
        <v>16716833</v>
      </c>
      <c r="J23" s="21">
        <v>35193104</v>
      </c>
      <c r="K23" s="21">
        <v>62369854</v>
      </c>
      <c r="L23" s="21">
        <v>58495429</v>
      </c>
      <c r="M23" s="21">
        <v>51721536</v>
      </c>
      <c r="N23" s="21">
        <v>172586819</v>
      </c>
      <c r="O23" s="21"/>
      <c r="P23" s="21"/>
      <c r="Q23" s="21"/>
      <c r="R23" s="21"/>
      <c r="S23" s="21"/>
      <c r="T23" s="21"/>
      <c r="U23" s="21"/>
      <c r="V23" s="21"/>
      <c r="W23" s="21">
        <v>207779923</v>
      </c>
      <c r="X23" s="21">
        <v>327089514</v>
      </c>
      <c r="Y23" s="21">
        <v>-119309591</v>
      </c>
      <c r="Z23" s="6">
        <v>-36.48</v>
      </c>
      <c r="AA23" s="28">
        <v>1022045593</v>
      </c>
    </row>
    <row r="24" spans="1:27" ht="12.75">
      <c r="A24" s="2" t="s">
        <v>50</v>
      </c>
      <c r="B24" s="8"/>
      <c r="C24" s="16">
        <v>159445244</v>
      </c>
      <c r="D24" s="16"/>
      <c r="E24" s="17">
        <v>361558750</v>
      </c>
      <c r="F24" s="18">
        <v>352740532</v>
      </c>
      <c r="G24" s="18">
        <v>1040447</v>
      </c>
      <c r="H24" s="18">
        <v>6774039</v>
      </c>
      <c r="I24" s="18">
        <v>11488968</v>
      </c>
      <c r="J24" s="18">
        <v>19303454</v>
      </c>
      <c r="K24" s="18">
        <v>10908209</v>
      </c>
      <c r="L24" s="18">
        <v>3455940</v>
      </c>
      <c r="M24" s="18">
        <v>12884938</v>
      </c>
      <c r="N24" s="18">
        <v>27249087</v>
      </c>
      <c r="O24" s="18"/>
      <c r="P24" s="18"/>
      <c r="Q24" s="18"/>
      <c r="R24" s="18"/>
      <c r="S24" s="18"/>
      <c r="T24" s="18"/>
      <c r="U24" s="18"/>
      <c r="V24" s="18"/>
      <c r="W24" s="18">
        <v>46552541</v>
      </c>
      <c r="X24" s="18">
        <v>117530703</v>
      </c>
      <c r="Y24" s="18">
        <v>-70978162</v>
      </c>
      <c r="Z24" s="4">
        <v>-60.39</v>
      </c>
      <c r="AA24" s="30">
        <v>352740532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37460235072</v>
      </c>
      <c r="D25" s="50">
        <f>+D5+D9+D15+D19+D24</f>
        <v>0</v>
      </c>
      <c r="E25" s="51">
        <f t="shared" si="4"/>
        <v>38928049552</v>
      </c>
      <c r="F25" s="52">
        <f t="shared" si="4"/>
        <v>39609178009</v>
      </c>
      <c r="G25" s="52">
        <f t="shared" si="4"/>
        <v>501205050</v>
      </c>
      <c r="H25" s="52">
        <f t="shared" si="4"/>
        <v>1012539732</v>
      </c>
      <c r="I25" s="52">
        <f t="shared" si="4"/>
        <v>1035400259</v>
      </c>
      <c r="J25" s="52">
        <f t="shared" si="4"/>
        <v>2549145041</v>
      </c>
      <c r="K25" s="52">
        <f t="shared" si="4"/>
        <v>2148079841</v>
      </c>
      <c r="L25" s="52">
        <f t="shared" si="4"/>
        <v>1874788643</v>
      </c>
      <c r="M25" s="52">
        <f t="shared" si="4"/>
        <v>2488570062</v>
      </c>
      <c r="N25" s="52">
        <f t="shared" si="4"/>
        <v>6511438546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9060583587</v>
      </c>
      <c r="X25" s="52">
        <f t="shared" si="4"/>
        <v>15356764204</v>
      </c>
      <c r="Y25" s="52">
        <f t="shared" si="4"/>
        <v>-6296180617</v>
      </c>
      <c r="Z25" s="53">
        <f>+IF(X25&lt;&gt;0,+(Y25/X25)*100,0)</f>
        <v>-40.99939631397104</v>
      </c>
      <c r="AA25" s="54">
        <f>+AA5+AA9+AA15+AA19+AA24</f>
        <v>39609178009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12843079044</v>
      </c>
      <c r="D28" s="19"/>
      <c r="E28" s="20">
        <v>14621925966</v>
      </c>
      <c r="F28" s="21">
        <v>15312886932</v>
      </c>
      <c r="G28" s="21">
        <v>188645489</v>
      </c>
      <c r="H28" s="21">
        <v>251516430</v>
      </c>
      <c r="I28" s="21">
        <v>339463748</v>
      </c>
      <c r="J28" s="21">
        <v>779625667</v>
      </c>
      <c r="K28" s="21">
        <v>818332305</v>
      </c>
      <c r="L28" s="21">
        <v>734661163</v>
      </c>
      <c r="M28" s="21">
        <v>1129777290</v>
      </c>
      <c r="N28" s="21">
        <v>2682770758</v>
      </c>
      <c r="O28" s="21"/>
      <c r="P28" s="21"/>
      <c r="Q28" s="21"/>
      <c r="R28" s="21"/>
      <c r="S28" s="21"/>
      <c r="T28" s="21"/>
      <c r="U28" s="21"/>
      <c r="V28" s="21"/>
      <c r="W28" s="21">
        <v>3462396425</v>
      </c>
      <c r="X28" s="21">
        <v>7007858238</v>
      </c>
      <c r="Y28" s="21">
        <v>-3545461813</v>
      </c>
      <c r="Z28" s="6">
        <v>-50.59</v>
      </c>
      <c r="AA28" s="19">
        <v>15312886932</v>
      </c>
    </row>
    <row r="29" spans="1:27" ht="12.75">
      <c r="A29" s="56" t="s">
        <v>55</v>
      </c>
      <c r="B29" s="3"/>
      <c r="C29" s="19">
        <v>159739958</v>
      </c>
      <c r="D29" s="19"/>
      <c r="E29" s="20">
        <v>687680000</v>
      </c>
      <c r="F29" s="21">
        <v>687739419</v>
      </c>
      <c r="G29" s="21">
        <v>30352810</v>
      </c>
      <c r="H29" s="21">
        <v>40436511</v>
      </c>
      <c r="I29" s="21">
        <v>37328682</v>
      </c>
      <c r="J29" s="21">
        <v>108118003</v>
      </c>
      <c r="K29" s="21">
        <v>30469465</v>
      </c>
      <c r="L29" s="21">
        <v>30754076</v>
      </c>
      <c r="M29" s="21">
        <v>83004626</v>
      </c>
      <c r="N29" s="21">
        <v>144228167</v>
      </c>
      <c r="O29" s="21"/>
      <c r="P29" s="21"/>
      <c r="Q29" s="21"/>
      <c r="R29" s="21"/>
      <c r="S29" s="21"/>
      <c r="T29" s="21"/>
      <c r="U29" s="21"/>
      <c r="V29" s="21"/>
      <c r="W29" s="21">
        <v>252346170</v>
      </c>
      <c r="X29" s="21">
        <v>227347299</v>
      </c>
      <c r="Y29" s="21">
        <v>24998871</v>
      </c>
      <c r="Z29" s="6">
        <v>11</v>
      </c>
      <c r="AA29" s="28">
        <v>687739419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1076548946</v>
      </c>
      <c r="D31" s="19"/>
      <c r="E31" s="20">
        <v>174258324</v>
      </c>
      <c r="F31" s="21">
        <v>174258324</v>
      </c>
      <c r="G31" s="21">
        <v>1194985</v>
      </c>
      <c r="H31" s="21">
        <v>1766131</v>
      </c>
      <c r="I31" s="21">
        <v>696690</v>
      </c>
      <c r="J31" s="21">
        <v>3657806</v>
      </c>
      <c r="K31" s="21">
        <v>2892863</v>
      </c>
      <c r="L31" s="21">
        <v>10740180</v>
      </c>
      <c r="M31" s="21">
        <v>1166073</v>
      </c>
      <c r="N31" s="21">
        <v>14799116</v>
      </c>
      <c r="O31" s="21"/>
      <c r="P31" s="21"/>
      <c r="Q31" s="21"/>
      <c r="R31" s="21"/>
      <c r="S31" s="21"/>
      <c r="T31" s="21"/>
      <c r="U31" s="21"/>
      <c r="V31" s="21"/>
      <c r="W31" s="21">
        <v>18456922</v>
      </c>
      <c r="X31" s="21">
        <v>24743861</v>
      </c>
      <c r="Y31" s="21">
        <v>-6286939</v>
      </c>
      <c r="Z31" s="6">
        <v>-25.41</v>
      </c>
      <c r="AA31" s="28">
        <v>174258324</v>
      </c>
    </row>
    <row r="32" spans="1:27" ht="12.75">
      <c r="A32" s="58" t="s">
        <v>58</v>
      </c>
      <c r="B32" s="3"/>
      <c r="C32" s="25">
        <f aca="true" t="shared" si="5" ref="C32:Y32">SUM(C28:C31)</f>
        <v>14079367948</v>
      </c>
      <c r="D32" s="25">
        <f>SUM(D28:D31)</f>
        <v>0</v>
      </c>
      <c r="E32" s="26">
        <f t="shared" si="5"/>
        <v>15483864290</v>
      </c>
      <c r="F32" s="27">
        <f t="shared" si="5"/>
        <v>16174884675</v>
      </c>
      <c r="G32" s="27">
        <f t="shared" si="5"/>
        <v>220193284</v>
      </c>
      <c r="H32" s="27">
        <f t="shared" si="5"/>
        <v>293719072</v>
      </c>
      <c r="I32" s="27">
        <f t="shared" si="5"/>
        <v>377489120</v>
      </c>
      <c r="J32" s="27">
        <f t="shared" si="5"/>
        <v>891401476</v>
      </c>
      <c r="K32" s="27">
        <f t="shared" si="5"/>
        <v>851694633</v>
      </c>
      <c r="L32" s="27">
        <f t="shared" si="5"/>
        <v>776155419</v>
      </c>
      <c r="M32" s="27">
        <f t="shared" si="5"/>
        <v>1213947989</v>
      </c>
      <c r="N32" s="27">
        <f t="shared" si="5"/>
        <v>2841798041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3733199517</v>
      </c>
      <c r="X32" s="27">
        <f t="shared" si="5"/>
        <v>7259949398</v>
      </c>
      <c r="Y32" s="27">
        <f t="shared" si="5"/>
        <v>-3526749881</v>
      </c>
      <c r="Z32" s="13">
        <f>+IF(X32&lt;&gt;0,+(Y32/X32)*100,0)</f>
        <v>-48.578160640783025</v>
      </c>
      <c r="AA32" s="31">
        <f>SUM(AA28:AA31)</f>
        <v>16174884675</v>
      </c>
    </row>
    <row r="33" spans="1:27" ht="12.75">
      <c r="A33" s="59" t="s">
        <v>59</v>
      </c>
      <c r="B33" s="3" t="s">
        <v>60</v>
      </c>
      <c r="C33" s="19">
        <v>2268153681</v>
      </c>
      <c r="D33" s="19"/>
      <c r="E33" s="20">
        <v>697478000</v>
      </c>
      <c r="F33" s="21">
        <v>699067530</v>
      </c>
      <c r="G33" s="21">
        <v>14241630</v>
      </c>
      <c r="H33" s="21">
        <v>46796353</v>
      </c>
      <c r="I33" s="21">
        <v>24446929</v>
      </c>
      <c r="J33" s="21">
        <v>85484912</v>
      </c>
      <c r="K33" s="21">
        <v>61323061</v>
      </c>
      <c r="L33" s="21">
        <v>106618472</v>
      </c>
      <c r="M33" s="21">
        <v>69246245</v>
      </c>
      <c r="N33" s="21">
        <v>237187778</v>
      </c>
      <c r="O33" s="21"/>
      <c r="P33" s="21"/>
      <c r="Q33" s="21"/>
      <c r="R33" s="21"/>
      <c r="S33" s="21"/>
      <c r="T33" s="21"/>
      <c r="U33" s="21"/>
      <c r="V33" s="21"/>
      <c r="W33" s="21">
        <v>322672690</v>
      </c>
      <c r="X33" s="21">
        <v>186748334</v>
      </c>
      <c r="Y33" s="21">
        <v>135924356</v>
      </c>
      <c r="Z33" s="6">
        <v>72.78</v>
      </c>
      <c r="AA33" s="28">
        <v>699067530</v>
      </c>
    </row>
    <row r="34" spans="1:27" ht="12.75">
      <c r="A34" s="59" t="s">
        <v>61</v>
      </c>
      <c r="B34" s="3" t="s">
        <v>62</v>
      </c>
      <c r="C34" s="19">
        <v>11253544798</v>
      </c>
      <c r="D34" s="19"/>
      <c r="E34" s="20">
        <v>13191148056</v>
      </c>
      <c r="F34" s="21">
        <v>12638098056</v>
      </c>
      <c r="G34" s="21">
        <v>47889246</v>
      </c>
      <c r="H34" s="21">
        <v>247494853</v>
      </c>
      <c r="I34" s="21">
        <v>284256167</v>
      </c>
      <c r="J34" s="21">
        <v>579640266</v>
      </c>
      <c r="K34" s="21">
        <v>410072991</v>
      </c>
      <c r="L34" s="21">
        <v>481862429</v>
      </c>
      <c r="M34" s="21">
        <v>538450721</v>
      </c>
      <c r="N34" s="21">
        <v>1430386141</v>
      </c>
      <c r="O34" s="21"/>
      <c r="P34" s="21"/>
      <c r="Q34" s="21"/>
      <c r="R34" s="21"/>
      <c r="S34" s="21"/>
      <c r="T34" s="21"/>
      <c r="U34" s="21"/>
      <c r="V34" s="21"/>
      <c r="W34" s="21">
        <v>2010026407</v>
      </c>
      <c r="X34" s="21">
        <v>4334131241</v>
      </c>
      <c r="Y34" s="21">
        <v>-2324104834</v>
      </c>
      <c r="Z34" s="6">
        <v>-53.62</v>
      </c>
      <c r="AA34" s="28">
        <v>12638098056</v>
      </c>
    </row>
    <row r="35" spans="1:27" ht="12.75">
      <c r="A35" s="59" t="s">
        <v>63</v>
      </c>
      <c r="B35" s="3"/>
      <c r="C35" s="19">
        <v>9859168652</v>
      </c>
      <c r="D35" s="19"/>
      <c r="E35" s="20">
        <v>9555559207</v>
      </c>
      <c r="F35" s="21">
        <v>10097127749</v>
      </c>
      <c r="G35" s="21">
        <v>218880889</v>
      </c>
      <c r="H35" s="21">
        <v>424529450</v>
      </c>
      <c r="I35" s="21">
        <v>349208047</v>
      </c>
      <c r="J35" s="21">
        <v>992618386</v>
      </c>
      <c r="K35" s="21">
        <v>824989152</v>
      </c>
      <c r="L35" s="21">
        <v>510152330</v>
      </c>
      <c r="M35" s="21">
        <v>666925097</v>
      </c>
      <c r="N35" s="21">
        <v>2002066579</v>
      </c>
      <c r="O35" s="21"/>
      <c r="P35" s="21"/>
      <c r="Q35" s="21"/>
      <c r="R35" s="21"/>
      <c r="S35" s="21"/>
      <c r="T35" s="21"/>
      <c r="U35" s="21"/>
      <c r="V35" s="21"/>
      <c r="W35" s="21">
        <v>2994684965</v>
      </c>
      <c r="X35" s="21">
        <v>3583195373</v>
      </c>
      <c r="Y35" s="21">
        <v>-588510408</v>
      </c>
      <c r="Z35" s="6">
        <v>-16.42</v>
      </c>
      <c r="AA35" s="28">
        <v>10097127749</v>
      </c>
    </row>
    <row r="36" spans="1:27" ht="12.75">
      <c r="A36" s="60" t="s">
        <v>64</v>
      </c>
      <c r="B36" s="10"/>
      <c r="C36" s="61">
        <f aca="true" t="shared" si="6" ref="C36:Y36">SUM(C32:C35)</f>
        <v>37460235079</v>
      </c>
      <c r="D36" s="61">
        <f>SUM(D32:D35)</f>
        <v>0</v>
      </c>
      <c r="E36" s="62">
        <f t="shared" si="6"/>
        <v>38928049553</v>
      </c>
      <c r="F36" s="63">
        <f t="shared" si="6"/>
        <v>39609178010</v>
      </c>
      <c r="G36" s="63">
        <f t="shared" si="6"/>
        <v>501205049</v>
      </c>
      <c r="H36" s="63">
        <f t="shared" si="6"/>
        <v>1012539728</v>
      </c>
      <c r="I36" s="63">
        <f t="shared" si="6"/>
        <v>1035400263</v>
      </c>
      <c r="J36" s="63">
        <f t="shared" si="6"/>
        <v>2549145040</v>
      </c>
      <c r="K36" s="63">
        <f t="shared" si="6"/>
        <v>2148079837</v>
      </c>
      <c r="L36" s="63">
        <f t="shared" si="6"/>
        <v>1874788650</v>
      </c>
      <c r="M36" s="63">
        <f t="shared" si="6"/>
        <v>2488570052</v>
      </c>
      <c r="N36" s="63">
        <f t="shared" si="6"/>
        <v>6511438539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9060583579</v>
      </c>
      <c r="X36" s="63">
        <f t="shared" si="6"/>
        <v>15364024346</v>
      </c>
      <c r="Y36" s="63">
        <f t="shared" si="6"/>
        <v>-6303440767</v>
      </c>
      <c r="Z36" s="64">
        <f>+IF(X36&lt;&gt;0,+(Y36/X36)*100,0)</f>
        <v>-41.02727661090365</v>
      </c>
      <c r="AA36" s="65">
        <f>SUM(AA32:AA35)</f>
        <v>39609178010</v>
      </c>
    </row>
    <row r="37" spans="1:27" ht="12.7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173054753</v>
      </c>
      <c r="D5" s="16">
        <f>SUM(D6:D8)</f>
        <v>0</v>
      </c>
      <c r="E5" s="17">
        <f t="shared" si="0"/>
        <v>292650900</v>
      </c>
      <c r="F5" s="18">
        <f t="shared" si="0"/>
        <v>338867486</v>
      </c>
      <c r="G5" s="18">
        <f t="shared" si="0"/>
        <v>7742933</v>
      </c>
      <c r="H5" s="18">
        <f t="shared" si="0"/>
        <v>12347232</v>
      </c>
      <c r="I5" s="18">
        <f t="shared" si="0"/>
        <v>11600157</v>
      </c>
      <c r="J5" s="18">
        <f t="shared" si="0"/>
        <v>31690322</v>
      </c>
      <c r="K5" s="18">
        <f t="shared" si="0"/>
        <v>33904762</v>
      </c>
      <c r="L5" s="18">
        <f t="shared" si="0"/>
        <v>8091523</v>
      </c>
      <c r="M5" s="18">
        <f t="shared" si="0"/>
        <v>8917174</v>
      </c>
      <c r="N5" s="18">
        <f t="shared" si="0"/>
        <v>50913459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82603781</v>
      </c>
      <c r="X5" s="18">
        <f t="shared" si="0"/>
        <v>119451450</v>
      </c>
      <c r="Y5" s="18">
        <f t="shared" si="0"/>
        <v>-36847669</v>
      </c>
      <c r="Z5" s="4">
        <f>+IF(X5&lt;&gt;0,+(Y5/X5)*100,0)</f>
        <v>-30.847402019816418</v>
      </c>
      <c r="AA5" s="16">
        <f>SUM(AA6:AA8)</f>
        <v>338867486</v>
      </c>
    </row>
    <row r="6" spans="1:27" ht="12.75">
      <c r="A6" s="5" t="s">
        <v>32</v>
      </c>
      <c r="B6" s="3"/>
      <c r="C6" s="19">
        <v>49002392</v>
      </c>
      <c r="D6" s="19"/>
      <c r="E6" s="20">
        <v>55340000</v>
      </c>
      <c r="F6" s="21">
        <v>55340000</v>
      </c>
      <c r="G6" s="21">
        <v>7696526</v>
      </c>
      <c r="H6" s="21">
        <v>11644960</v>
      </c>
      <c r="I6" s="21">
        <v>10119313</v>
      </c>
      <c r="J6" s="21">
        <v>29460799</v>
      </c>
      <c r="K6" s="21">
        <v>27361948</v>
      </c>
      <c r="L6" s="21">
        <v>5006412</v>
      </c>
      <c r="M6" s="21">
        <v>5900445</v>
      </c>
      <c r="N6" s="21">
        <v>38268805</v>
      </c>
      <c r="O6" s="21"/>
      <c r="P6" s="21"/>
      <c r="Q6" s="21"/>
      <c r="R6" s="21"/>
      <c r="S6" s="21"/>
      <c r="T6" s="21"/>
      <c r="U6" s="21"/>
      <c r="V6" s="21"/>
      <c r="W6" s="21">
        <v>67729604</v>
      </c>
      <c r="X6" s="21">
        <v>20130000</v>
      </c>
      <c r="Y6" s="21">
        <v>47599604</v>
      </c>
      <c r="Z6" s="6">
        <v>236.46</v>
      </c>
      <c r="AA6" s="28">
        <v>55340000</v>
      </c>
    </row>
    <row r="7" spans="1:27" ht="12.75">
      <c r="A7" s="5" t="s">
        <v>33</v>
      </c>
      <c r="B7" s="3"/>
      <c r="C7" s="22">
        <v>124052361</v>
      </c>
      <c r="D7" s="22"/>
      <c r="E7" s="23">
        <v>237310900</v>
      </c>
      <c r="F7" s="24">
        <v>283527486</v>
      </c>
      <c r="G7" s="24">
        <v>46407</v>
      </c>
      <c r="H7" s="24">
        <v>702272</v>
      </c>
      <c r="I7" s="24">
        <v>1480844</v>
      </c>
      <c r="J7" s="24">
        <v>2229523</v>
      </c>
      <c r="K7" s="24">
        <v>6542814</v>
      </c>
      <c r="L7" s="24">
        <v>3085111</v>
      </c>
      <c r="M7" s="24">
        <v>3016729</v>
      </c>
      <c r="N7" s="24">
        <v>12644654</v>
      </c>
      <c r="O7" s="24"/>
      <c r="P7" s="24"/>
      <c r="Q7" s="24"/>
      <c r="R7" s="24"/>
      <c r="S7" s="24"/>
      <c r="T7" s="24"/>
      <c r="U7" s="24"/>
      <c r="V7" s="24"/>
      <c r="W7" s="24">
        <v>14874177</v>
      </c>
      <c r="X7" s="24">
        <v>99321450</v>
      </c>
      <c r="Y7" s="24">
        <v>-84447273</v>
      </c>
      <c r="Z7" s="7">
        <v>-85.02</v>
      </c>
      <c r="AA7" s="29">
        <v>283527486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181225918</v>
      </c>
      <c r="D9" s="16">
        <f>SUM(D10:D14)</f>
        <v>0</v>
      </c>
      <c r="E9" s="17">
        <f t="shared" si="1"/>
        <v>193124641</v>
      </c>
      <c r="F9" s="18">
        <f t="shared" si="1"/>
        <v>230525812</v>
      </c>
      <c r="G9" s="18">
        <f t="shared" si="1"/>
        <v>1051998</v>
      </c>
      <c r="H9" s="18">
        <f t="shared" si="1"/>
        <v>747460</v>
      </c>
      <c r="I9" s="18">
        <f t="shared" si="1"/>
        <v>3091627</v>
      </c>
      <c r="J9" s="18">
        <f t="shared" si="1"/>
        <v>4891085</v>
      </c>
      <c r="K9" s="18">
        <f t="shared" si="1"/>
        <v>19845397</v>
      </c>
      <c r="L9" s="18">
        <f t="shared" si="1"/>
        <v>4422288</v>
      </c>
      <c r="M9" s="18">
        <f t="shared" si="1"/>
        <v>14233436</v>
      </c>
      <c r="N9" s="18">
        <f t="shared" si="1"/>
        <v>38501121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43392206</v>
      </c>
      <c r="X9" s="18">
        <f t="shared" si="1"/>
        <v>81449826</v>
      </c>
      <c r="Y9" s="18">
        <f t="shared" si="1"/>
        <v>-38057620</v>
      </c>
      <c r="Z9" s="4">
        <f>+IF(X9&lt;&gt;0,+(Y9/X9)*100,0)</f>
        <v>-46.725231800986286</v>
      </c>
      <c r="AA9" s="30">
        <f>SUM(AA10:AA14)</f>
        <v>230525812</v>
      </c>
    </row>
    <row r="10" spans="1:27" ht="12.75">
      <c r="A10" s="5" t="s">
        <v>36</v>
      </c>
      <c r="B10" s="3"/>
      <c r="C10" s="19">
        <v>3528529</v>
      </c>
      <c r="D10" s="19"/>
      <c r="E10" s="20">
        <v>21820000</v>
      </c>
      <c r="F10" s="21">
        <v>44408626</v>
      </c>
      <c r="G10" s="21">
        <v>568061</v>
      </c>
      <c r="H10" s="21">
        <v>317204</v>
      </c>
      <c r="I10" s="21">
        <v>1358830</v>
      </c>
      <c r="J10" s="21">
        <v>2244095</v>
      </c>
      <c r="K10" s="21">
        <v>1962497</v>
      </c>
      <c r="L10" s="21">
        <v>794710</v>
      </c>
      <c r="M10" s="21">
        <v>1878811</v>
      </c>
      <c r="N10" s="21">
        <v>4636018</v>
      </c>
      <c r="O10" s="21"/>
      <c r="P10" s="21"/>
      <c r="Q10" s="21"/>
      <c r="R10" s="21"/>
      <c r="S10" s="21"/>
      <c r="T10" s="21"/>
      <c r="U10" s="21"/>
      <c r="V10" s="21"/>
      <c r="W10" s="21">
        <v>6880113</v>
      </c>
      <c r="X10" s="21">
        <v>8572500</v>
      </c>
      <c r="Y10" s="21">
        <v>-1692387</v>
      </c>
      <c r="Z10" s="6">
        <v>-19.74</v>
      </c>
      <c r="AA10" s="28">
        <v>44408626</v>
      </c>
    </row>
    <row r="11" spans="1:27" ht="12.75">
      <c r="A11" s="5" t="s">
        <v>37</v>
      </c>
      <c r="B11" s="3"/>
      <c r="C11" s="19">
        <v>42305634</v>
      </c>
      <c r="D11" s="19"/>
      <c r="E11" s="20">
        <v>57950001</v>
      </c>
      <c r="F11" s="21">
        <v>72762546</v>
      </c>
      <c r="G11" s="21">
        <v>112178</v>
      </c>
      <c r="H11" s="21">
        <v>802016</v>
      </c>
      <c r="I11" s="21">
        <v>770944</v>
      </c>
      <c r="J11" s="21">
        <v>1685138</v>
      </c>
      <c r="K11" s="21">
        <v>2536773</v>
      </c>
      <c r="L11" s="21">
        <v>958145</v>
      </c>
      <c r="M11" s="21">
        <v>4175523</v>
      </c>
      <c r="N11" s="21">
        <v>7670441</v>
      </c>
      <c r="O11" s="21"/>
      <c r="P11" s="21"/>
      <c r="Q11" s="21"/>
      <c r="R11" s="21"/>
      <c r="S11" s="21"/>
      <c r="T11" s="21"/>
      <c r="U11" s="21"/>
      <c r="V11" s="21"/>
      <c r="W11" s="21">
        <v>9355579</v>
      </c>
      <c r="X11" s="21">
        <v>17575002</v>
      </c>
      <c r="Y11" s="21">
        <v>-8219423</v>
      </c>
      <c r="Z11" s="6">
        <v>-46.77</v>
      </c>
      <c r="AA11" s="28">
        <v>72762546</v>
      </c>
    </row>
    <row r="12" spans="1:27" ht="12.75">
      <c r="A12" s="5" t="s">
        <v>38</v>
      </c>
      <c r="B12" s="3"/>
      <c r="C12" s="19">
        <v>3523043</v>
      </c>
      <c r="D12" s="19"/>
      <c r="E12" s="20">
        <v>7700000</v>
      </c>
      <c r="F12" s="21">
        <v>7700000</v>
      </c>
      <c r="G12" s="21">
        <v>355753</v>
      </c>
      <c r="H12" s="21">
        <v>-94884</v>
      </c>
      <c r="I12" s="21">
        <v>68760</v>
      </c>
      <c r="J12" s="21">
        <v>329629</v>
      </c>
      <c r="K12" s="21">
        <v>888113</v>
      </c>
      <c r="L12" s="21">
        <v>1314633</v>
      </c>
      <c r="M12" s="21"/>
      <c r="N12" s="21">
        <v>2202746</v>
      </c>
      <c r="O12" s="21"/>
      <c r="P12" s="21"/>
      <c r="Q12" s="21"/>
      <c r="R12" s="21"/>
      <c r="S12" s="21"/>
      <c r="T12" s="21"/>
      <c r="U12" s="21"/>
      <c r="V12" s="21"/>
      <c r="W12" s="21">
        <v>2532375</v>
      </c>
      <c r="X12" s="21">
        <v>3100002</v>
      </c>
      <c r="Y12" s="21">
        <v>-567627</v>
      </c>
      <c r="Z12" s="6">
        <v>-18.31</v>
      </c>
      <c r="AA12" s="28">
        <v>7700000</v>
      </c>
    </row>
    <row r="13" spans="1:27" ht="12.75">
      <c r="A13" s="5" t="s">
        <v>39</v>
      </c>
      <c r="B13" s="3"/>
      <c r="C13" s="19">
        <v>131607842</v>
      </c>
      <c r="D13" s="19"/>
      <c r="E13" s="20">
        <v>104754640</v>
      </c>
      <c r="F13" s="21">
        <v>104754640</v>
      </c>
      <c r="G13" s="21">
        <v>16006</v>
      </c>
      <c r="H13" s="21">
        <v>-16006</v>
      </c>
      <c r="I13" s="21">
        <v>30851</v>
      </c>
      <c r="J13" s="21">
        <v>30851</v>
      </c>
      <c r="K13" s="21">
        <v>14458014</v>
      </c>
      <c r="L13" s="21">
        <v>1331360</v>
      </c>
      <c r="M13" s="21">
        <v>8179102</v>
      </c>
      <c r="N13" s="21">
        <v>23968476</v>
      </c>
      <c r="O13" s="21"/>
      <c r="P13" s="21"/>
      <c r="Q13" s="21"/>
      <c r="R13" s="21"/>
      <c r="S13" s="21"/>
      <c r="T13" s="21"/>
      <c r="U13" s="21"/>
      <c r="V13" s="21"/>
      <c r="W13" s="21">
        <v>23999327</v>
      </c>
      <c r="X13" s="21">
        <v>51752322</v>
      </c>
      <c r="Y13" s="21">
        <v>-27752995</v>
      </c>
      <c r="Z13" s="6">
        <v>-53.63</v>
      </c>
      <c r="AA13" s="28">
        <v>104754640</v>
      </c>
    </row>
    <row r="14" spans="1:27" ht="12.75">
      <c r="A14" s="5" t="s">
        <v>40</v>
      </c>
      <c r="B14" s="3"/>
      <c r="C14" s="22">
        <v>260870</v>
      </c>
      <c r="D14" s="22"/>
      <c r="E14" s="23">
        <v>900000</v>
      </c>
      <c r="F14" s="24">
        <v>900000</v>
      </c>
      <c r="G14" s="24"/>
      <c r="H14" s="24">
        <v>-260870</v>
      </c>
      <c r="I14" s="24">
        <v>862242</v>
      </c>
      <c r="J14" s="24">
        <v>601372</v>
      </c>
      <c r="K14" s="24"/>
      <c r="L14" s="24">
        <v>23440</v>
      </c>
      <c r="M14" s="24"/>
      <c r="N14" s="24">
        <v>23440</v>
      </c>
      <c r="O14" s="24"/>
      <c r="P14" s="24"/>
      <c r="Q14" s="24"/>
      <c r="R14" s="24"/>
      <c r="S14" s="24"/>
      <c r="T14" s="24"/>
      <c r="U14" s="24"/>
      <c r="V14" s="24"/>
      <c r="W14" s="24">
        <v>624812</v>
      </c>
      <c r="X14" s="24">
        <v>450000</v>
      </c>
      <c r="Y14" s="24">
        <v>174812</v>
      </c>
      <c r="Z14" s="7">
        <v>38.85</v>
      </c>
      <c r="AA14" s="29">
        <v>900000</v>
      </c>
    </row>
    <row r="15" spans="1:27" ht="12.75">
      <c r="A15" s="2" t="s">
        <v>41</v>
      </c>
      <c r="B15" s="8"/>
      <c r="C15" s="16">
        <f aca="true" t="shared" si="2" ref="C15:Y15">SUM(C16:C18)</f>
        <v>388348753</v>
      </c>
      <c r="D15" s="16">
        <f>SUM(D16:D18)</f>
        <v>0</v>
      </c>
      <c r="E15" s="17">
        <f t="shared" si="2"/>
        <v>498718849</v>
      </c>
      <c r="F15" s="18">
        <f t="shared" si="2"/>
        <v>585409974</v>
      </c>
      <c r="G15" s="18">
        <f t="shared" si="2"/>
        <v>1991380</v>
      </c>
      <c r="H15" s="18">
        <f t="shared" si="2"/>
        <v>22525596</v>
      </c>
      <c r="I15" s="18">
        <f t="shared" si="2"/>
        <v>25857013</v>
      </c>
      <c r="J15" s="18">
        <f t="shared" si="2"/>
        <v>50373989</v>
      </c>
      <c r="K15" s="18">
        <f t="shared" si="2"/>
        <v>52830312</v>
      </c>
      <c r="L15" s="18">
        <f t="shared" si="2"/>
        <v>50485419</v>
      </c>
      <c r="M15" s="18">
        <f t="shared" si="2"/>
        <v>88506157</v>
      </c>
      <c r="N15" s="18">
        <f t="shared" si="2"/>
        <v>191821888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242195877</v>
      </c>
      <c r="X15" s="18">
        <f t="shared" si="2"/>
        <v>214388550</v>
      </c>
      <c r="Y15" s="18">
        <f t="shared" si="2"/>
        <v>27807327</v>
      </c>
      <c r="Z15" s="4">
        <f>+IF(X15&lt;&gt;0,+(Y15/X15)*100,0)</f>
        <v>12.97052804359188</v>
      </c>
      <c r="AA15" s="30">
        <f>SUM(AA16:AA18)</f>
        <v>585409974</v>
      </c>
    </row>
    <row r="16" spans="1:27" ht="12.75">
      <c r="A16" s="5" t="s">
        <v>42</v>
      </c>
      <c r="B16" s="3"/>
      <c r="C16" s="19">
        <v>121441269</v>
      </c>
      <c r="D16" s="19"/>
      <c r="E16" s="20">
        <v>202956750</v>
      </c>
      <c r="F16" s="21">
        <v>211992862</v>
      </c>
      <c r="G16" s="21">
        <v>47124</v>
      </c>
      <c r="H16" s="21">
        <v>11048265</v>
      </c>
      <c r="I16" s="21">
        <v>8300209</v>
      </c>
      <c r="J16" s="21">
        <v>19395598</v>
      </c>
      <c r="K16" s="21">
        <v>21200877</v>
      </c>
      <c r="L16" s="21">
        <v>20804849</v>
      </c>
      <c r="M16" s="21">
        <v>26835298</v>
      </c>
      <c r="N16" s="21">
        <v>68841024</v>
      </c>
      <c r="O16" s="21"/>
      <c r="P16" s="21"/>
      <c r="Q16" s="21"/>
      <c r="R16" s="21"/>
      <c r="S16" s="21"/>
      <c r="T16" s="21"/>
      <c r="U16" s="21"/>
      <c r="V16" s="21"/>
      <c r="W16" s="21">
        <v>88236622</v>
      </c>
      <c r="X16" s="21">
        <v>97082502</v>
      </c>
      <c r="Y16" s="21">
        <v>-8845880</v>
      </c>
      <c r="Z16" s="6">
        <v>-9.11</v>
      </c>
      <c r="AA16" s="28">
        <v>211992862</v>
      </c>
    </row>
    <row r="17" spans="1:27" ht="12.75">
      <c r="A17" s="5" t="s">
        <v>43</v>
      </c>
      <c r="B17" s="3"/>
      <c r="C17" s="19">
        <v>264559018</v>
      </c>
      <c r="D17" s="19"/>
      <c r="E17" s="20">
        <v>291335000</v>
      </c>
      <c r="F17" s="21">
        <v>367771486</v>
      </c>
      <c r="G17" s="21">
        <v>1227808</v>
      </c>
      <c r="H17" s="21">
        <v>12124178</v>
      </c>
      <c r="I17" s="21">
        <v>17184002</v>
      </c>
      <c r="J17" s="21">
        <v>30535988</v>
      </c>
      <c r="K17" s="21">
        <v>31629435</v>
      </c>
      <c r="L17" s="21">
        <v>29658089</v>
      </c>
      <c r="M17" s="21">
        <v>61670859</v>
      </c>
      <c r="N17" s="21">
        <v>122958383</v>
      </c>
      <c r="O17" s="21"/>
      <c r="P17" s="21"/>
      <c r="Q17" s="21"/>
      <c r="R17" s="21"/>
      <c r="S17" s="21"/>
      <c r="T17" s="21"/>
      <c r="U17" s="21"/>
      <c r="V17" s="21"/>
      <c r="W17" s="21">
        <v>153494371</v>
      </c>
      <c r="X17" s="21">
        <v>115092498</v>
      </c>
      <c r="Y17" s="21">
        <v>38401873</v>
      </c>
      <c r="Z17" s="6">
        <v>33.37</v>
      </c>
      <c r="AA17" s="28">
        <v>367771486</v>
      </c>
    </row>
    <row r="18" spans="1:27" ht="12.75">
      <c r="A18" s="5" t="s">
        <v>44</v>
      </c>
      <c r="B18" s="3"/>
      <c r="C18" s="19">
        <v>2348466</v>
      </c>
      <c r="D18" s="19"/>
      <c r="E18" s="20">
        <v>4427099</v>
      </c>
      <c r="F18" s="21">
        <v>5645626</v>
      </c>
      <c r="G18" s="21">
        <v>716448</v>
      </c>
      <c r="H18" s="21">
        <v>-646847</v>
      </c>
      <c r="I18" s="21">
        <v>372802</v>
      </c>
      <c r="J18" s="21">
        <v>442403</v>
      </c>
      <c r="K18" s="21"/>
      <c r="L18" s="21">
        <v>22481</v>
      </c>
      <c r="M18" s="21"/>
      <c r="N18" s="21">
        <v>22481</v>
      </c>
      <c r="O18" s="21"/>
      <c r="P18" s="21"/>
      <c r="Q18" s="21"/>
      <c r="R18" s="21"/>
      <c r="S18" s="21"/>
      <c r="T18" s="21"/>
      <c r="U18" s="21"/>
      <c r="V18" s="21"/>
      <c r="W18" s="21">
        <v>464884</v>
      </c>
      <c r="X18" s="21">
        <v>2213550</v>
      </c>
      <c r="Y18" s="21">
        <v>-1748666</v>
      </c>
      <c r="Z18" s="6">
        <v>-79</v>
      </c>
      <c r="AA18" s="28">
        <v>5645626</v>
      </c>
    </row>
    <row r="19" spans="1:27" ht="12.75">
      <c r="A19" s="2" t="s">
        <v>45</v>
      </c>
      <c r="B19" s="8"/>
      <c r="C19" s="16">
        <f aca="true" t="shared" si="3" ref="C19:Y19">SUM(C20:C23)</f>
        <v>553553659</v>
      </c>
      <c r="D19" s="16">
        <f>SUM(D20:D23)</f>
        <v>0</v>
      </c>
      <c r="E19" s="17">
        <f t="shared" si="3"/>
        <v>689247600</v>
      </c>
      <c r="F19" s="18">
        <f t="shared" si="3"/>
        <v>756700852</v>
      </c>
      <c r="G19" s="18">
        <f t="shared" si="3"/>
        <v>98408</v>
      </c>
      <c r="H19" s="18">
        <f t="shared" si="3"/>
        <v>19187554</v>
      </c>
      <c r="I19" s="18">
        <f t="shared" si="3"/>
        <v>16293848</v>
      </c>
      <c r="J19" s="18">
        <f t="shared" si="3"/>
        <v>35579810</v>
      </c>
      <c r="K19" s="18">
        <f t="shared" si="3"/>
        <v>44276289</v>
      </c>
      <c r="L19" s="18">
        <f t="shared" si="3"/>
        <v>40163696</v>
      </c>
      <c r="M19" s="18">
        <f t="shared" si="3"/>
        <v>43837756</v>
      </c>
      <c r="N19" s="18">
        <f t="shared" si="3"/>
        <v>128277741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163857551</v>
      </c>
      <c r="X19" s="18">
        <f t="shared" si="3"/>
        <v>351523806</v>
      </c>
      <c r="Y19" s="18">
        <f t="shared" si="3"/>
        <v>-187666255</v>
      </c>
      <c r="Z19" s="4">
        <f>+IF(X19&lt;&gt;0,+(Y19/X19)*100,0)</f>
        <v>-53.38649951918193</v>
      </c>
      <c r="AA19" s="30">
        <f>SUM(AA20:AA23)</f>
        <v>756700852</v>
      </c>
    </row>
    <row r="20" spans="1:27" ht="12.75">
      <c r="A20" s="5" t="s">
        <v>46</v>
      </c>
      <c r="B20" s="3"/>
      <c r="C20" s="19">
        <v>127663091</v>
      </c>
      <c r="D20" s="19"/>
      <c r="E20" s="20">
        <v>129450000</v>
      </c>
      <c r="F20" s="21">
        <v>193649671</v>
      </c>
      <c r="G20" s="21">
        <v>24150</v>
      </c>
      <c r="H20" s="21">
        <v>1033385</v>
      </c>
      <c r="I20" s="21">
        <v>2814468</v>
      </c>
      <c r="J20" s="21">
        <v>3872003</v>
      </c>
      <c r="K20" s="21">
        <v>16504749</v>
      </c>
      <c r="L20" s="21">
        <v>20716868</v>
      </c>
      <c r="M20" s="21">
        <v>12459307</v>
      </c>
      <c r="N20" s="21">
        <v>49680924</v>
      </c>
      <c r="O20" s="21"/>
      <c r="P20" s="21"/>
      <c r="Q20" s="21"/>
      <c r="R20" s="21"/>
      <c r="S20" s="21"/>
      <c r="T20" s="21"/>
      <c r="U20" s="21"/>
      <c r="V20" s="21"/>
      <c r="W20" s="21">
        <v>53552927</v>
      </c>
      <c r="X20" s="21">
        <v>50350002</v>
      </c>
      <c r="Y20" s="21">
        <v>3202925</v>
      </c>
      <c r="Z20" s="6">
        <v>6.36</v>
      </c>
      <c r="AA20" s="28">
        <v>193649671</v>
      </c>
    </row>
    <row r="21" spans="1:27" ht="12.75">
      <c r="A21" s="5" t="s">
        <v>47</v>
      </c>
      <c r="B21" s="3"/>
      <c r="C21" s="19">
        <v>132048609</v>
      </c>
      <c r="D21" s="19"/>
      <c r="E21" s="20">
        <v>198450950</v>
      </c>
      <c r="F21" s="21">
        <v>201704531</v>
      </c>
      <c r="G21" s="21"/>
      <c r="H21" s="21">
        <v>6997898</v>
      </c>
      <c r="I21" s="21">
        <v>6835889</v>
      </c>
      <c r="J21" s="21">
        <v>13833787</v>
      </c>
      <c r="K21" s="21">
        <v>8938906</v>
      </c>
      <c r="L21" s="21">
        <v>6088291</v>
      </c>
      <c r="M21" s="21">
        <v>18561265</v>
      </c>
      <c r="N21" s="21">
        <v>33588462</v>
      </c>
      <c r="O21" s="21"/>
      <c r="P21" s="21"/>
      <c r="Q21" s="21"/>
      <c r="R21" s="21"/>
      <c r="S21" s="21"/>
      <c r="T21" s="21"/>
      <c r="U21" s="21"/>
      <c r="V21" s="21"/>
      <c r="W21" s="21">
        <v>47422249</v>
      </c>
      <c r="X21" s="21">
        <v>99725478</v>
      </c>
      <c r="Y21" s="21">
        <v>-52303229</v>
      </c>
      <c r="Z21" s="6">
        <v>-52.45</v>
      </c>
      <c r="AA21" s="28">
        <v>201704531</v>
      </c>
    </row>
    <row r="22" spans="1:27" ht="12.75">
      <c r="A22" s="5" t="s">
        <v>48</v>
      </c>
      <c r="B22" s="3"/>
      <c r="C22" s="22">
        <v>249746279</v>
      </c>
      <c r="D22" s="22"/>
      <c r="E22" s="23">
        <v>283394290</v>
      </c>
      <c r="F22" s="24">
        <v>283394290</v>
      </c>
      <c r="G22" s="24"/>
      <c r="H22" s="24">
        <v>11230529</v>
      </c>
      <c r="I22" s="24">
        <v>6131800</v>
      </c>
      <c r="J22" s="24">
        <v>17362329</v>
      </c>
      <c r="K22" s="24">
        <v>556191</v>
      </c>
      <c r="L22" s="24">
        <v>8908113</v>
      </c>
      <c r="M22" s="24">
        <v>12817184</v>
      </c>
      <c r="N22" s="24">
        <v>22281488</v>
      </c>
      <c r="O22" s="24"/>
      <c r="P22" s="24"/>
      <c r="Q22" s="24"/>
      <c r="R22" s="24"/>
      <c r="S22" s="24"/>
      <c r="T22" s="24"/>
      <c r="U22" s="24"/>
      <c r="V22" s="24"/>
      <c r="W22" s="24">
        <v>39643817</v>
      </c>
      <c r="X22" s="24">
        <v>163097148</v>
      </c>
      <c r="Y22" s="24">
        <v>-123453331</v>
      </c>
      <c r="Z22" s="7">
        <v>-75.69</v>
      </c>
      <c r="AA22" s="29">
        <v>283394290</v>
      </c>
    </row>
    <row r="23" spans="1:27" ht="12.75">
      <c r="A23" s="5" t="s">
        <v>49</v>
      </c>
      <c r="B23" s="3"/>
      <c r="C23" s="19">
        <v>44095680</v>
      </c>
      <c r="D23" s="19"/>
      <c r="E23" s="20">
        <v>77952360</v>
      </c>
      <c r="F23" s="21">
        <v>77952360</v>
      </c>
      <c r="G23" s="21">
        <v>74258</v>
      </c>
      <c r="H23" s="21">
        <v>-74258</v>
      </c>
      <c r="I23" s="21">
        <v>511691</v>
      </c>
      <c r="J23" s="21">
        <v>511691</v>
      </c>
      <c r="K23" s="21">
        <v>18276443</v>
      </c>
      <c r="L23" s="21">
        <v>4450424</v>
      </c>
      <c r="M23" s="21"/>
      <c r="N23" s="21">
        <v>22726867</v>
      </c>
      <c r="O23" s="21"/>
      <c r="P23" s="21"/>
      <c r="Q23" s="21"/>
      <c r="R23" s="21"/>
      <c r="S23" s="21"/>
      <c r="T23" s="21"/>
      <c r="U23" s="21"/>
      <c r="V23" s="21"/>
      <c r="W23" s="21">
        <v>23238558</v>
      </c>
      <c r="X23" s="21">
        <v>38351178</v>
      </c>
      <c r="Y23" s="21">
        <v>-15112620</v>
      </c>
      <c r="Z23" s="6">
        <v>-39.41</v>
      </c>
      <c r="AA23" s="28">
        <v>77952360</v>
      </c>
    </row>
    <row r="24" spans="1:27" ht="12.75">
      <c r="A24" s="2" t="s">
        <v>50</v>
      </c>
      <c r="B24" s="8"/>
      <c r="C24" s="16">
        <v>34062287</v>
      </c>
      <c r="D24" s="16"/>
      <c r="E24" s="17">
        <v>79400000</v>
      </c>
      <c r="F24" s="18">
        <v>79400000</v>
      </c>
      <c r="G24" s="18">
        <v>94433</v>
      </c>
      <c r="H24" s="18">
        <v>-51027</v>
      </c>
      <c r="I24" s="18">
        <v>294607</v>
      </c>
      <c r="J24" s="18">
        <v>338013</v>
      </c>
      <c r="K24" s="18">
        <v>706998</v>
      </c>
      <c r="L24" s="18">
        <v>902748</v>
      </c>
      <c r="M24" s="18">
        <v>3444783</v>
      </c>
      <c r="N24" s="18">
        <v>5054529</v>
      </c>
      <c r="O24" s="18"/>
      <c r="P24" s="18"/>
      <c r="Q24" s="18"/>
      <c r="R24" s="18"/>
      <c r="S24" s="18"/>
      <c r="T24" s="18"/>
      <c r="U24" s="18"/>
      <c r="V24" s="18"/>
      <c r="W24" s="18">
        <v>5392542</v>
      </c>
      <c r="X24" s="18"/>
      <c r="Y24" s="18">
        <v>5392542</v>
      </c>
      <c r="Z24" s="4"/>
      <c r="AA24" s="30">
        <v>79400000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1330245370</v>
      </c>
      <c r="D25" s="50">
        <f>+D5+D9+D15+D19+D24</f>
        <v>0</v>
      </c>
      <c r="E25" s="51">
        <f t="shared" si="4"/>
        <v>1753141990</v>
      </c>
      <c r="F25" s="52">
        <f t="shared" si="4"/>
        <v>1990904124</v>
      </c>
      <c r="G25" s="52">
        <f t="shared" si="4"/>
        <v>10979152</v>
      </c>
      <c r="H25" s="52">
        <f t="shared" si="4"/>
        <v>54756815</v>
      </c>
      <c r="I25" s="52">
        <f t="shared" si="4"/>
        <v>57137252</v>
      </c>
      <c r="J25" s="52">
        <f t="shared" si="4"/>
        <v>122873219</v>
      </c>
      <c r="K25" s="52">
        <f t="shared" si="4"/>
        <v>151563758</v>
      </c>
      <c r="L25" s="52">
        <f t="shared" si="4"/>
        <v>104065674</v>
      </c>
      <c r="M25" s="52">
        <f t="shared" si="4"/>
        <v>158939306</v>
      </c>
      <c r="N25" s="52">
        <f t="shared" si="4"/>
        <v>414568738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537441957</v>
      </c>
      <c r="X25" s="52">
        <f t="shared" si="4"/>
        <v>766813632</v>
      </c>
      <c r="Y25" s="52">
        <f t="shared" si="4"/>
        <v>-229371675</v>
      </c>
      <c r="Z25" s="53">
        <f>+IF(X25&lt;&gt;0,+(Y25/X25)*100,0)</f>
        <v>-29.91231055735848</v>
      </c>
      <c r="AA25" s="54">
        <f>+AA5+AA9+AA15+AA19+AA24</f>
        <v>1990904124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834431398</v>
      </c>
      <c r="D28" s="19"/>
      <c r="E28" s="20">
        <v>803900240</v>
      </c>
      <c r="F28" s="21">
        <v>812936352</v>
      </c>
      <c r="G28" s="21">
        <v>1227808</v>
      </c>
      <c r="H28" s="21">
        <v>42434255</v>
      </c>
      <c r="I28" s="21">
        <v>33501945</v>
      </c>
      <c r="J28" s="21">
        <v>77164008</v>
      </c>
      <c r="K28" s="21">
        <v>90395407</v>
      </c>
      <c r="L28" s="21">
        <v>71891485</v>
      </c>
      <c r="M28" s="21">
        <v>100292582</v>
      </c>
      <c r="N28" s="21">
        <v>262579474</v>
      </c>
      <c r="O28" s="21"/>
      <c r="P28" s="21"/>
      <c r="Q28" s="21"/>
      <c r="R28" s="21"/>
      <c r="S28" s="21"/>
      <c r="T28" s="21"/>
      <c r="U28" s="21"/>
      <c r="V28" s="21"/>
      <c r="W28" s="21">
        <v>339743482</v>
      </c>
      <c r="X28" s="21">
        <v>396160122</v>
      </c>
      <c r="Y28" s="21">
        <v>-56416640</v>
      </c>
      <c r="Z28" s="6">
        <v>-14.24</v>
      </c>
      <c r="AA28" s="19">
        <v>812936352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834431398</v>
      </c>
      <c r="D32" s="25">
        <f>SUM(D28:D31)</f>
        <v>0</v>
      </c>
      <c r="E32" s="26">
        <f t="shared" si="5"/>
        <v>803900240</v>
      </c>
      <c r="F32" s="27">
        <f t="shared" si="5"/>
        <v>812936352</v>
      </c>
      <c r="G32" s="27">
        <f t="shared" si="5"/>
        <v>1227808</v>
      </c>
      <c r="H32" s="27">
        <f t="shared" si="5"/>
        <v>42434255</v>
      </c>
      <c r="I32" s="27">
        <f t="shared" si="5"/>
        <v>33501945</v>
      </c>
      <c r="J32" s="27">
        <f t="shared" si="5"/>
        <v>77164008</v>
      </c>
      <c r="K32" s="27">
        <f t="shared" si="5"/>
        <v>90395407</v>
      </c>
      <c r="L32" s="27">
        <f t="shared" si="5"/>
        <v>71891485</v>
      </c>
      <c r="M32" s="27">
        <f t="shared" si="5"/>
        <v>100292582</v>
      </c>
      <c r="N32" s="27">
        <f t="shared" si="5"/>
        <v>262579474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339743482</v>
      </c>
      <c r="X32" s="27">
        <f t="shared" si="5"/>
        <v>396160122</v>
      </c>
      <c r="Y32" s="27">
        <f t="shared" si="5"/>
        <v>-56416640</v>
      </c>
      <c r="Z32" s="13">
        <f>+IF(X32&lt;&gt;0,+(Y32/X32)*100,0)</f>
        <v>-14.240867989231889</v>
      </c>
      <c r="AA32" s="31">
        <f>SUM(AA28:AA31)</f>
        <v>812936352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69000000</v>
      </c>
      <c r="F34" s="21">
        <v>69000000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36499998</v>
      </c>
      <c r="Y34" s="21">
        <v>-36499998</v>
      </c>
      <c r="Z34" s="6">
        <v>-100</v>
      </c>
      <c r="AA34" s="28">
        <v>69000000</v>
      </c>
    </row>
    <row r="35" spans="1:27" ht="12.75">
      <c r="A35" s="59" t="s">
        <v>63</v>
      </c>
      <c r="B35" s="3"/>
      <c r="C35" s="19">
        <v>495813972</v>
      </c>
      <c r="D35" s="19"/>
      <c r="E35" s="20">
        <v>880241750</v>
      </c>
      <c r="F35" s="21">
        <v>1108967772</v>
      </c>
      <c r="G35" s="21">
        <v>9751344</v>
      </c>
      <c r="H35" s="21">
        <v>12322560</v>
      </c>
      <c r="I35" s="21">
        <v>23635307</v>
      </c>
      <c r="J35" s="21">
        <v>45709211</v>
      </c>
      <c r="K35" s="21">
        <v>61168351</v>
      </c>
      <c r="L35" s="21">
        <v>32174189</v>
      </c>
      <c r="M35" s="21">
        <v>58646724</v>
      </c>
      <c r="N35" s="21">
        <v>151989264</v>
      </c>
      <c r="O35" s="21"/>
      <c r="P35" s="21"/>
      <c r="Q35" s="21"/>
      <c r="R35" s="21"/>
      <c r="S35" s="21"/>
      <c r="T35" s="21"/>
      <c r="U35" s="21"/>
      <c r="V35" s="21"/>
      <c r="W35" s="21">
        <v>197698475</v>
      </c>
      <c r="X35" s="21">
        <v>357403500</v>
      </c>
      <c r="Y35" s="21">
        <v>-159705025</v>
      </c>
      <c r="Z35" s="6">
        <v>-44.68</v>
      </c>
      <c r="AA35" s="28">
        <v>1108967772</v>
      </c>
    </row>
    <row r="36" spans="1:27" ht="12.75">
      <c r="A36" s="60" t="s">
        <v>64</v>
      </c>
      <c r="B36" s="10"/>
      <c r="C36" s="61">
        <f aca="true" t="shared" si="6" ref="C36:Y36">SUM(C32:C35)</f>
        <v>1330245370</v>
      </c>
      <c r="D36" s="61">
        <f>SUM(D32:D35)</f>
        <v>0</v>
      </c>
      <c r="E36" s="62">
        <f t="shared" si="6"/>
        <v>1753141990</v>
      </c>
      <c r="F36" s="63">
        <f t="shared" si="6"/>
        <v>1990904124</v>
      </c>
      <c r="G36" s="63">
        <f t="shared" si="6"/>
        <v>10979152</v>
      </c>
      <c r="H36" s="63">
        <f t="shared" si="6"/>
        <v>54756815</v>
      </c>
      <c r="I36" s="63">
        <f t="shared" si="6"/>
        <v>57137252</v>
      </c>
      <c r="J36" s="63">
        <f t="shared" si="6"/>
        <v>122873219</v>
      </c>
      <c r="K36" s="63">
        <f t="shared" si="6"/>
        <v>151563758</v>
      </c>
      <c r="L36" s="63">
        <f t="shared" si="6"/>
        <v>104065674</v>
      </c>
      <c r="M36" s="63">
        <f t="shared" si="6"/>
        <v>158939306</v>
      </c>
      <c r="N36" s="63">
        <f t="shared" si="6"/>
        <v>414568738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537441957</v>
      </c>
      <c r="X36" s="63">
        <f t="shared" si="6"/>
        <v>790063620</v>
      </c>
      <c r="Y36" s="63">
        <f t="shared" si="6"/>
        <v>-252621663</v>
      </c>
      <c r="Z36" s="64">
        <f>+IF(X36&lt;&gt;0,+(Y36/X36)*100,0)</f>
        <v>-31.974850708858106</v>
      </c>
      <c r="AA36" s="65">
        <f>SUM(AA32:AA35)</f>
        <v>1990904124</v>
      </c>
    </row>
    <row r="37" spans="1:27" ht="12.7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52021671</v>
      </c>
      <c r="D5" s="16">
        <f>SUM(D6:D8)</f>
        <v>0</v>
      </c>
      <c r="E5" s="17">
        <f t="shared" si="0"/>
        <v>93773640</v>
      </c>
      <c r="F5" s="18">
        <f t="shared" si="0"/>
        <v>93773640</v>
      </c>
      <c r="G5" s="18">
        <f t="shared" si="0"/>
        <v>5697928</v>
      </c>
      <c r="H5" s="18">
        <f t="shared" si="0"/>
        <v>-4118134</v>
      </c>
      <c r="I5" s="18">
        <f t="shared" si="0"/>
        <v>-622516</v>
      </c>
      <c r="J5" s="18">
        <f t="shared" si="0"/>
        <v>957278</v>
      </c>
      <c r="K5" s="18">
        <f t="shared" si="0"/>
        <v>585562</v>
      </c>
      <c r="L5" s="18">
        <f t="shared" si="0"/>
        <v>907614</v>
      </c>
      <c r="M5" s="18">
        <f t="shared" si="0"/>
        <v>3622542</v>
      </c>
      <c r="N5" s="18">
        <f t="shared" si="0"/>
        <v>5115718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6072996</v>
      </c>
      <c r="X5" s="18">
        <f t="shared" si="0"/>
        <v>44350000</v>
      </c>
      <c r="Y5" s="18">
        <f t="shared" si="0"/>
        <v>-38277004</v>
      </c>
      <c r="Z5" s="4">
        <f>+IF(X5&lt;&gt;0,+(Y5/X5)*100,0)</f>
        <v>-86.30666065388951</v>
      </c>
      <c r="AA5" s="16">
        <f>SUM(AA6:AA8)</f>
        <v>93773640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52021671</v>
      </c>
      <c r="D7" s="22"/>
      <c r="E7" s="23">
        <v>93773640</v>
      </c>
      <c r="F7" s="24">
        <v>93773640</v>
      </c>
      <c r="G7" s="24">
        <v>5697928</v>
      </c>
      <c r="H7" s="24">
        <v>-4118134</v>
      </c>
      <c r="I7" s="24">
        <v>-622516</v>
      </c>
      <c r="J7" s="24">
        <v>957278</v>
      </c>
      <c r="K7" s="24">
        <v>585562</v>
      </c>
      <c r="L7" s="24">
        <v>907614</v>
      </c>
      <c r="M7" s="24">
        <v>3622542</v>
      </c>
      <c r="N7" s="24">
        <v>5115718</v>
      </c>
      <c r="O7" s="24"/>
      <c r="P7" s="24"/>
      <c r="Q7" s="24"/>
      <c r="R7" s="24"/>
      <c r="S7" s="24"/>
      <c r="T7" s="24"/>
      <c r="U7" s="24"/>
      <c r="V7" s="24"/>
      <c r="W7" s="24">
        <v>6072996</v>
      </c>
      <c r="X7" s="24">
        <v>44350000</v>
      </c>
      <c r="Y7" s="24">
        <v>-38277004</v>
      </c>
      <c r="Z7" s="7">
        <v>-86.31</v>
      </c>
      <c r="AA7" s="29">
        <v>93773640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258317807</v>
      </c>
      <c r="D9" s="16">
        <f>SUM(D10:D14)</f>
        <v>0</v>
      </c>
      <c r="E9" s="17">
        <f t="shared" si="1"/>
        <v>156801490</v>
      </c>
      <c r="F9" s="18">
        <f t="shared" si="1"/>
        <v>156801490</v>
      </c>
      <c r="G9" s="18">
        <f t="shared" si="1"/>
        <v>2297493</v>
      </c>
      <c r="H9" s="18">
        <f t="shared" si="1"/>
        <v>447749</v>
      </c>
      <c r="I9" s="18">
        <f t="shared" si="1"/>
        <v>7605094</v>
      </c>
      <c r="J9" s="18">
        <f t="shared" si="1"/>
        <v>10350336</v>
      </c>
      <c r="K9" s="18">
        <f t="shared" si="1"/>
        <v>6832759</v>
      </c>
      <c r="L9" s="18">
        <f t="shared" si="1"/>
        <v>5358741</v>
      </c>
      <c r="M9" s="18">
        <f t="shared" si="1"/>
        <v>9586522</v>
      </c>
      <c r="N9" s="18">
        <f t="shared" si="1"/>
        <v>21778022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32128358</v>
      </c>
      <c r="X9" s="18">
        <f t="shared" si="1"/>
        <v>99459754</v>
      </c>
      <c r="Y9" s="18">
        <f t="shared" si="1"/>
        <v>-67331396</v>
      </c>
      <c r="Z9" s="4">
        <f>+IF(X9&lt;&gt;0,+(Y9/X9)*100,0)</f>
        <v>-67.69712702084504</v>
      </c>
      <c r="AA9" s="30">
        <f>SUM(AA10:AA14)</f>
        <v>156801490</v>
      </c>
    </row>
    <row r="10" spans="1:27" ht="12.75">
      <c r="A10" s="5" t="s">
        <v>36</v>
      </c>
      <c r="B10" s="3"/>
      <c r="C10" s="19">
        <v>6905686</v>
      </c>
      <c r="D10" s="19"/>
      <c r="E10" s="20">
        <v>36117400</v>
      </c>
      <c r="F10" s="21">
        <v>36117400</v>
      </c>
      <c r="G10" s="21"/>
      <c r="H10" s="21">
        <v>335987</v>
      </c>
      <c r="I10" s="21">
        <v>1800113</v>
      </c>
      <c r="J10" s="21">
        <v>2136100</v>
      </c>
      <c r="K10" s="21">
        <v>2427686</v>
      </c>
      <c r="L10" s="21">
        <v>534680</v>
      </c>
      <c r="M10" s="21">
        <v>3975655</v>
      </c>
      <c r="N10" s="21">
        <v>6938021</v>
      </c>
      <c r="O10" s="21"/>
      <c r="P10" s="21"/>
      <c r="Q10" s="21"/>
      <c r="R10" s="21"/>
      <c r="S10" s="21"/>
      <c r="T10" s="21"/>
      <c r="U10" s="21"/>
      <c r="V10" s="21"/>
      <c r="W10" s="21">
        <v>9074121</v>
      </c>
      <c r="X10" s="21">
        <v>16162420</v>
      </c>
      <c r="Y10" s="21">
        <v>-7088299</v>
      </c>
      <c r="Z10" s="6">
        <v>-43.86</v>
      </c>
      <c r="AA10" s="28">
        <v>36117400</v>
      </c>
    </row>
    <row r="11" spans="1:27" ht="12.75">
      <c r="A11" s="5" t="s">
        <v>37</v>
      </c>
      <c r="B11" s="3"/>
      <c r="C11" s="19">
        <v>13896291</v>
      </c>
      <c r="D11" s="19"/>
      <c r="E11" s="20">
        <v>59069570</v>
      </c>
      <c r="F11" s="21">
        <v>59069570</v>
      </c>
      <c r="G11" s="21">
        <v>372595</v>
      </c>
      <c r="H11" s="21">
        <v>2036660</v>
      </c>
      <c r="I11" s="21">
        <v>4805140</v>
      </c>
      <c r="J11" s="21">
        <v>7214395</v>
      </c>
      <c r="K11" s="21">
        <v>4420071</v>
      </c>
      <c r="L11" s="21">
        <v>4827644</v>
      </c>
      <c r="M11" s="21">
        <v>4973015</v>
      </c>
      <c r="N11" s="21">
        <v>14220730</v>
      </c>
      <c r="O11" s="21"/>
      <c r="P11" s="21"/>
      <c r="Q11" s="21"/>
      <c r="R11" s="21"/>
      <c r="S11" s="21"/>
      <c r="T11" s="21"/>
      <c r="U11" s="21"/>
      <c r="V11" s="21"/>
      <c r="W11" s="21">
        <v>21435125</v>
      </c>
      <c r="X11" s="21">
        <v>33967334</v>
      </c>
      <c r="Y11" s="21">
        <v>-12532209</v>
      </c>
      <c r="Z11" s="6">
        <v>-36.89</v>
      </c>
      <c r="AA11" s="28">
        <v>59069570</v>
      </c>
    </row>
    <row r="12" spans="1:27" ht="12.75">
      <c r="A12" s="5" t="s">
        <v>38</v>
      </c>
      <c r="B12" s="3"/>
      <c r="C12" s="19">
        <v>15635844</v>
      </c>
      <c r="D12" s="19"/>
      <c r="E12" s="20">
        <v>15814520</v>
      </c>
      <c r="F12" s="21">
        <v>15814520</v>
      </c>
      <c r="G12" s="21">
        <v>1924898</v>
      </c>
      <c r="H12" s="21">
        <v>-1924898</v>
      </c>
      <c r="I12" s="21">
        <v>999841</v>
      </c>
      <c r="J12" s="21">
        <v>999841</v>
      </c>
      <c r="K12" s="21">
        <v>-14998</v>
      </c>
      <c r="L12" s="21">
        <v>-3583</v>
      </c>
      <c r="M12" s="21">
        <v>637852</v>
      </c>
      <c r="N12" s="21">
        <v>619271</v>
      </c>
      <c r="O12" s="21"/>
      <c r="P12" s="21"/>
      <c r="Q12" s="21"/>
      <c r="R12" s="21"/>
      <c r="S12" s="21"/>
      <c r="T12" s="21"/>
      <c r="U12" s="21"/>
      <c r="V12" s="21"/>
      <c r="W12" s="21">
        <v>1619112</v>
      </c>
      <c r="X12" s="21">
        <v>4130000</v>
      </c>
      <c r="Y12" s="21">
        <v>-2510888</v>
      </c>
      <c r="Z12" s="6">
        <v>-60.8</v>
      </c>
      <c r="AA12" s="28">
        <v>15814520</v>
      </c>
    </row>
    <row r="13" spans="1:27" ht="12.75">
      <c r="A13" s="5" t="s">
        <v>39</v>
      </c>
      <c r="B13" s="3"/>
      <c r="C13" s="19">
        <v>220988717</v>
      </c>
      <c r="D13" s="19"/>
      <c r="E13" s="20">
        <v>45000000</v>
      </c>
      <c r="F13" s="21">
        <v>45000000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45000000</v>
      </c>
      <c r="Y13" s="21">
        <v>-45000000</v>
      </c>
      <c r="Z13" s="6">
        <v>-100</v>
      </c>
      <c r="AA13" s="28">
        <v>45000000</v>
      </c>
    </row>
    <row r="14" spans="1:27" ht="12.75">
      <c r="A14" s="5" t="s">
        <v>40</v>
      </c>
      <c r="B14" s="3"/>
      <c r="C14" s="22">
        <v>891269</v>
      </c>
      <c r="D14" s="22"/>
      <c r="E14" s="23">
        <v>800000</v>
      </c>
      <c r="F14" s="24">
        <v>800000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200000</v>
      </c>
      <c r="Y14" s="24">
        <v>-200000</v>
      </c>
      <c r="Z14" s="7">
        <v>-100</v>
      </c>
      <c r="AA14" s="29">
        <v>800000</v>
      </c>
    </row>
    <row r="15" spans="1:27" ht="12.75">
      <c r="A15" s="2" t="s">
        <v>41</v>
      </c>
      <c r="B15" s="8"/>
      <c r="C15" s="16">
        <f aca="true" t="shared" si="2" ref="C15:Y15">SUM(C16:C18)</f>
        <v>534337116</v>
      </c>
      <c r="D15" s="16">
        <f>SUM(D16:D18)</f>
        <v>0</v>
      </c>
      <c r="E15" s="17">
        <f t="shared" si="2"/>
        <v>562342969</v>
      </c>
      <c r="F15" s="18">
        <f t="shared" si="2"/>
        <v>562342969</v>
      </c>
      <c r="G15" s="18">
        <f t="shared" si="2"/>
        <v>17573972</v>
      </c>
      <c r="H15" s="18">
        <f t="shared" si="2"/>
        <v>6352163</v>
      </c>
      <c r="I15" s="18">
        <f t="shared" si="2"/>
        <v>18114580</v>
      </c>
      <c r="J15" s="18">
        <f t="shared" si="2"/>
        <v>42040715</v>
      </c>
      <c r="K15" s="18">
        <f t="shared" si="2"/>
        <v>25000785</v>
      </c>
      <c r="L15" s="18">
        <f t="shared" si="2"/>
        <v>22591890</v>
      </c>
      <c r="M15" s="18">
        <f t="shared" si="2"/>
        <v>41888088</v>
      </c>
      <c r="N15" s="18">
        <f t="shared" si="2"/>
        <v>89480763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131521478</v>
      </c>
      <c r="X15" s="18">
        <f t="shared" si="2"/>
        <v>210827543</v>
      </c>
      <c r="Y15" s="18">
        <f t="shared" si="2"/>
        <v>-79306065</v>
      </c>
      <c r="Z15" s="4">
        <f>+IF(X15&lt;&gt;0,+(Y15/X15)*100,0)</f>
        <v>-37.61655800352423</v>
      </c>
      <c r="AA15" s="30">
        <f>SUM(AA16:AA18)</f>
        <v>562342969</v>
      </c>
    </row>
    <row r="16" spans="1:27" ht="12.75">
      <c r="A16" s="5" t="s">
        <v>42</v>
      </c>
      <c r="B16" s="3"/>
      <c r="C16" s="19">
        <v>8038106</v>
      </c>
      <c r="D16" s="19"/>
      <c r="E16" s="20">
        <v>53721709</v>
      </c>
      <c r="F16" s="21">
        <v>53721709</v>
      </c>
      <c r="G16" s="21">
        <v>1821430</v>
      </c>
      <c r="H16" s="21">
        <v>5442168</v>
      </c>
      <c r="I16" s="21">
        <v>2944102</v>
      </c>
      <c r="J16" s="21">
        <v>10207700</v>
      </c>
      <c r="K16" s="21">
        <v>4840980</v>
      </c>
      <c r="L16" s="21">
        <v>3332085</v>
      </c>
      <c r="M16" s="21">
        <v>1391176</v>
      </c>
      <c r="N16" s="21">
        <v>9564241</v>
      </c>
      <c r="O16" s="21"/>
      <c r="P16" s="21"/>
      <c r="Q16" s="21"/>
      <c r="R16" s="21"/>
      <c r="S16" s="21"/>
      <c r="T16" s="21"/>
      <c r="U16" s="21"/>
      <c r="V16" s="21"/>
      <c r="W16" s="21">
        <v>19771941</v>
      </c>
      <c r="X16" s="21">
        <v>27110854</v>
      </c>
      <c r="Y16" s="21">
        <v>-7338913</v>
      </c>
      <c r="Z16" s="6">
        <v>-27.07</v>
      </c>
      <c r="AA16" s="28">
        <v>53721709</v>
      </c>
    </row>
    <row r="17" spans="1:27" ht="12.75">
      <c r="A17" s="5" t="s">
        <v>43</v>
      </c>
      <c r="B17" s="3"/>
      <c r="C17" s="19">
        <v>458531956</v>
      </c>
      <c r="D17" s="19"/>
      <c r="E17" s="20">
        <v>506621260</v>
      </c>
      <c r="F17" s="21">
        <v>506621260</v>
      </c>
      <c r="G17" s="21">
        <v>15752542</v>
      </c>
      <c r="H17" s="21">
        <v>909995</v>
      </c>
      <c r="I17" s="21">
        <v>14476818</v>
      </c>
      <c r="J17" s="21">
        <v>31139355</v>
      </c>
      <c r="K17" s="21">
        <v>20159805</v>
      </c>
      <c r="L17" s="21">
        <v>19259805</v>
      </c>
      <c r="M17" s="21">
        <v>40496912</v>
      </c>
      <c r="N17" s="21">
        <v>79916522</v>
      </c>
      <c r="O17" s="21"/>
      <c r="P17" s="21"/>
      <c r="Q17" s="21"/>
      <c r="R17" s="21"/>
      <c r="S17" s="21"/>
      <c r="T17" s="21"/>
      <c r="U17" s="21"/>
      <c r="V17" s="21"/>
      <c r="W17" s="21">
        <v>111055877</v>
      </c>
      <c r="X17" s="21">
        <v>182516689</v>
      </c>
      <c r="Y17" s="21">
        <v>-71460812</v>
      </c>
      <c r="Z17" s="6">
        <v>-39.15</v>
      </c>
      <c r="AA17" s="28">
        <v>506621260</v>
      </c>
    </row>
    <row r="18" spans="1:27" ht="12.75">
      <c r="A18" s="5" t="s">
        <v>44</v>
      </c>
      <c r="B18" s="3"/>
      <c r="C18" s="19">
        <v>67767054</v>
      </c>
      <c r="D18" s="19"/>
      <c r="E18" s="20">
        <v>2000000</v>
      </c>
      <c r="F18" s="21">
        <v>2000000</v>
      </c>
      <c r="G18" s="21"/>
      <c r="H18" s="21"/>
      <c r="I18" s="21">
        <v>693660</v>
      </c>
      <c r="J18" s="21">
        <v>693660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693660</v>
      </c>
      <c r="X18" s="21">
        <v>1200000</v>
      </c>
      <c r="Y18" s="21">
        <v>-506340</v>
      </c>
      <c r="Z18" s="6">
        <v>-42.2</v>
      </c>
      <c r="AA18" s="28">
        <v>2000000</v>
      </c>
    </row>
    <row r="19" spans="1:27" ht="12.75">
      <c r="A19" s="2" t="s">
        <v>45</v>
      </c>
      <c r="B19" s="8"/>
      <c r="C19" s="16">
        <f aca="true" t="shared" si="3" ref="C19:Y19">SUM(C20:C23)</f>
        <v>798780379</v>
      </c>
      <c r="D19" s="16">
        <f>SUM(D20:D23)</f>
        <v>0</v>
      </c>
      <c r="E19" s="17">
        <f t="shared" si="3"/>
        <v>927161010</v>
      </c>
      <c r="F19" s="18">
        <f t="shared" si="3"/>
        <v>927161010</v>
      </c>
      <c r="G19" s="18">
        <f t="shared" si="3"/>
        <v>24410410</v>
      </c>
      <c r="H19" s="18">
        <f t="shared" si="3"/>
        <v>29390913</v>
      </c>
      <c r="I19" s="18">
        <f t="shared" si="3"/>
        <v>67909036</v>
      </c>
      <c r="J19" s="18">
        <f t="shared" si="3"/>
        <v>121710359</v>
      </c>
      <c r="K19" s="18">
        <f t="shared" si="3"/>
        <v>48704513</v>
      </c>
      <c r="L19" s="18">
        <f t="shared" si="3"/>
        <v>71862741</v>
      </c>
      <c r="M19" s="18">
        <f t="shared" si="3"/>
        <v>58983236</v>
      </c>
      <c r="N19" s="18">
        <f t="shared" si="3"/>
        <v>179550490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301260849</v>
      </c>
      <c r="X19" s="18">
        <f t="shared" si="3"/>
        <v>390236655</v>
      </c>
      <c r="Y19" s="18">
        <f t="shared" si="3"/>
        <v>-88975806</v>
      </c>
      <c r="Z19" s="4">
        <f>+IF(X19&lt;&gt;0,+(Y19/X19)*100,0)</f>
        <v>-22.800473727922867</v>
      </c>
      <c r="AA19" s="30">
        <f>SUM(AA20:AA23)</f>
        <v>927161010</v>
      </c>
    </row>
    <row r="20" spans="1:27" ht="12.75">
      <c r="A20" s="5" t="s">
        <v>46</v>
      </c>
      <c r="B20" s="3"/>
      <c r="C20" s="19">
        <v>313747978</v>
      </c>
      <c r="D20" s="19"/>
      <c r="E20" s="20">
        <v>236673320</v>
      </c>
      <c r="F20" s="21">
        <v>236673320</v>
      </c>
      <c r="G20" s="21">
        <v>4526584</v>
      </c>
      <c r="H20" s="21">
        <v>16007703</v>
      </c>
      <c r="I20" s="21">
        <v>5699377</v>
      </c>
      <c r="J20" s="21">
        <v>26233664</v>
      </c>
      <c r="K20" s="21">
        <v>15293050</v>
      </c>
      <c r="L20" s="21">
        <v>27154817</v>
      </c>
      <c r="M20" s="21">
        <v>9597383</v>
      </c>
      <c r="N20" s="21">
        <v>52045250</v>
      </c>
      <c r="O20" s="21"/>
      <c r="P20" s="21"/>
      <c r="Q20" s="21"/>
      <c r="R20" s="21"/>
      <c r="S20" s="21"/>
      <c r="T20" s="21"/>
      <c r="U20" s="21"/>
      <c r="V20" s="21"/>
      <c r="W20" s="21">
        <v>78278914</v>
      </c>
      <c r="X20" s="21">
        <v>100921359</v>
      </c>
      <c r="Y20" s="21">
        <v>-22642445</v>
      </c>
      <c r="Z20" s="6">
        <v>-22.44</v>
      </c>
      <c r="AA20" s="28">
        <v>236673320</v>
      </c>
    </row>
    <row r="21" spans="1:27" ht="12.75">
      <c r="A21" s="5" t="s">
        <v>47</v>
      </c>
      <c r="B21" s="3"/>
      <c r="C21" s="19">
        <v>256305702</v>
      </c>
      <c r="D21" s="19"/>
      <c r="E21" s="20">
        <v>290514990</v>
      </c>
      <c r="F21" s="21">
        <v>290514990</v>
      </c>
      <c r="G21" s="21">
        <v>13963264</v>
      </c>
      <c r="H21" s="21">
        <v>3275356</v>
      </c>
      <c r="I21" s="21">
        <v>42414074</v>
      </c>
      <c r="J21" s="21">
        <v>59652694</v>
      </c>
      <c r="K21" s="21">
        <v>16225549</v>
      </c>
      <c r="L21" s="21">
        <v>25455327</v>
      </c>
      <c r="M21" s="21">
        <v>22976988</v>
      </c>
      <c r="N21" s="21">
        <v>64657864</v>
      </c>
      <c r="O21" s="21"/>
      <c r="P21" s="21"/>
      <c r="Q21" s="21"/>
      <c r="R21" s="21"/>
      <c r="S21" s="21"/>
      <c r="T21" s="21"/>
      <c r="U21" s="21"/>
      <c r="V21" s="21"/>
      <c r="W21" s="21">
        <v>124310558</v>
      </c>
      <c r="X21" s="21">
        <v>104534620</v>
      </c>
      <c r="Y21" s="21">
        <v>19775938</v>
      </c>
      <c r="Z21" s="6">
        <v>18.92</v>
      </c>
      <c r="AA21" s="28">
        <v>290514990</v>
      </c>
    </row>
    <row r="22" spans="1:27" ht="12.75">
      <c r="A22" s="5" t="s">
        <v>48</v>
      </c>
      <c r="B22" s="3"/>
      <c r="C22" s="22">
        <v>209646827</v>
      </c>
      <c r="D22" s="22"/>
      <c r="E22" s="23">
        <v>386972700</v>
      </c>
      <c r="F22" s="24">
        <v>386972700</v>
      </c>
      <c r="G22" s="24">
        <v>5916225</v>
      </c>
      <c r="H22" s="24">
        <v>10024245</v>
      </c>
      <c r="I22" s="24">
        <v>19795585</v>
      </c>
      <c r="J22" s="24">
        <v>35736055</v>
      </c>
      <c r="K22" s="24">
        <v>17185914</v>
      </c>
      <c r="L22" s="24">
        <v>19146326</v>
      </c>
      <c r="M22" s="24">
        <v>26371199</v>
      </c>
      <c r="N22" s="24">
        <v>62703439</v>
      </c>
      <c r="O22" s="24"/>
      <c r="P22" s="24"/>
      <c r="Q22" s="24"/>
      <c r="R22" s="24"/>
      <c r="S22" s="24"/>
      <c r="T22" s="24"/>
      <c r="U22" s="24"/>
      <c r="V22" s="24"/>
      <c r="W22" s="24">
        <v>98439494</v>
      </c>
      <c r="X22" s="24">
        <v>180780676</v>
      </c>
      <c r="Y22" s="24">
        <v>-82341182</v>
      </c>
      <c r="Z22" s="7">
        <v>-45.55</v>
      </c>
      <c r="AA22" s="29">
        <v>386972700</v>
      </c>
    </row>
    <row r="23" spans="1:27" ht="12.75">
      <c r="A23" s="5" t="s">
        <v>49</v>
      </c>
      <c r="B23" s="3"/>
      <c r="C23" s="19">
        <v>19079872</v>
      </c>
      <c r="D23" s="19"/>
      <c r="E23" s="20">
        <v>13000000</v>
      </c>
      <c r="F23" s="21">
        <v>13000000</v>
      </c>
      <c r="G23" s="21">
        <v>4337</v>
      </c>
      <c r="H23" s="21">
        <v>83609</v>
      </c>
      <c r="I23" s="21"/>
      <c r="J23" s="21">
        <v>87946</v>
      </c>
      <c r="K23" s="21"/>
      <c r="L23" s="21">
        <v>106271</v>
      </c>
      <c r="M23" s="21">
        <v>37666</v>
      </c>
      <c r="N23" s="21">
        <v>143937</v>
      </c>
      <c r="O23" s="21"/>
      <c r="P23" s="21"/>
      <c r="Q23" s="21"/>
      <c r="R23" s="21"/>
      <c r="S23" s="21"/>
      <c r="T23" s="21"/>
      <c r="U23" s="21"/>
      <c r="V23" s="21"/>
      <c r="W23" s="21">
        <v>231883</v>
      </c>
      <c r="X23" s="21">
        <v>4000000</v>
      </c>
      <c r="Y23" s="21">
        <v>-3768117</v>
      </c>
      <c r="Z23" s="6">
        <v>-94.2</v>
      </c>
      <c r="AA23" s="28">
        <v>13000000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1643456973</v>
      </c>
      <c r="D25" s="50">
        <f>+D5+D9+D15+D19+D24</f>
        <v>0</v>
      </c>
      <c r="E25" s="51">
        <f t="shared" si="4"/>
        <v>1740079109</v>
      </c>
      <c r="F25" s="52">
        <f t="shared" si="4"/>
        <v>1740079109</v>
      </c>
      <c r="G25" s="52">
        <f t="shared" si="4"/>
        <v>49979803</v>
      </c>
      <c r="H25" s="52">
        <f t="shared" si="4"/>
        <v>32072691</v>
      </c>
      <c r="I25" s="52">
        <f t="shared" si="4"/>
        <v>93006194</v>
      </c>
      <c r="J25" s="52">
        <f t="shared" si="4"/>
        <v>175058688</v>
      </c>
      <c r="K25" s="52">
        <f t="shared" si="4"/>
        <v>81123619</v>
      </c>
      <c r="L25" s="52">
        <f t="shared" si="4"/>
        <v>100720986</v>
      </c>
      <c r="M25" s="52">
        <f t="shared" si="4"/>
        <v>114080388</v>
      </c>
      <c r="N25" s="52">
        <f t="shared" si="4"/>
        <v>295924993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470983681</v>
      </c>
      <c r="X25" s="52">
        <f t="shared" si="4"/>
        <v>744873952</v>
      </c>
      <c r="Y25" s="52">
        <f t="shared" si="4"/>
        <v>-273890271</v>
      </c>
      <c r="Z25" s="53">
        <f>+IF(X25&lt;&gt;0,+(Y25/X25)*100,0)</f>
        <v>-36.77001595566601</v>
      </c>
      <c r="AA25" s="54">
        <f>+AA5+AA9+AA15+AA19+AA24</f>
        <v>1740079109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1114353281</v>
      </c>
      <c r="D28" s="19"/>
      <c r="E28" s="20">
        <v>977575105</v>
      </c>
      <c r="F28" s="21">
        <v>977575105</v>
      </c>
      <c r="G28" s="21">
        <v>26751196</v>
      </c>
      <c r="H28" s="21">
        <v>24771491</v>
      </c>
      <c r="I28" s="21">
        <v>60831895</v>
      </c>
      <c r="J28" s="21">
        <v>112354582</v>
      </c>
      <c r="K28" s="21">
        <v>50459050</v>
      </c>
      <c r="L28" s="21">
        <v>49376179</v>
      </c>
      <c r="M28" s="21">
        <v>65128237</v>
      </c>
      <c r="N28" s="21">
        <v>164963466</v>
      </c>
      <c r="O28" s="21"/>
      <c r="P28" s="21"/>
      <c r="Q28" s="21"/>
      <c r="R28" s="21"/>
      <c r="S28" s="21"/>
      <c r="T28" s="21"/>
      <c r="U28" s="21"/>
      <c r="V28" s="21"/>
      <c r="W28" s="21">
        <v>277318048</v>
      </c>
      <c r="X28" s="21">
        <v>416294026</v>
      </c>
      <c r="Y28" s="21">
        <v>-138975978</v>
      </c>
      <c r="Z28" s="6">
        <v>-33.38</v>
      </c>
      <c r="AA28" s="19">
        <v>977575105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243458258</v>
      </c>
      <c r="D31" s="19"/>
      <c r="E31" s="20">
        <v>159940324</v>
      </c>
      <c r="F31" s="21">
        <v>159940324</v>
      </c>
      <c r="G31" s="21">
        <v>1194985</v>
      </c>
      <c r="H31" s="21">
        <v>1766131</v>
      </c>
      <c r="I31" s="21">
        <v>696690</v>
      </c>
      <c r="J31" s="21">
        <v>3657806</v>
      </c>
      <c r="K31" s="21">
        <v>2892863</v>
      </c>
      <c r="L31" s="21">
        <v>10740180</v>
      </c>
      <c r="M31" s="21">
        <v>1166073</v>
      </c>
      <c r="N31" s="21">
        <v>14799116</v>
      </c>
      <c r="O31" s="21"/>
      <c r="P31" s="21"/>
      <c r="Q31" s="21"/>
      <c r="R31" s="21"/>
      <c r="S31" s="21"/>
      <c r="T31" s="21"/>
      <c r="U31" s="21"/>
      <c r="V31" s="21"/>
      <c r="W31" s="21">
        <v>18456922</v>
      </c>
      <c r="X31" s="21">
        <v>22143863</v>
      </c>
      <c r="Y31" s="21">
        <v>-3686941</v>
      </c>
      <c r="Z31" s="6">
        <v>-16.65</v>
      </c>
      <c r="AA31" s="28">
        <v>159940324</v>
      </c>
    </row>
    <row r="32" spans="1:27" ht="12.75">
      <c r="A32" s="58" t="s">
        <v>58</v>
      </c>
      <c r="B32" s="3"/>
      <c r="C32" s="25">
        <f aca="true" t="shared" si="5" ref="C32:Y32">SUM(C28:C31)</f>
        <v>1357811539</v>
      </c>
      <c r="D32" s="25">
        <f>SUM(D28:D31)</f>
        <v>0</v>
      </c>
      <c r="E32" s="26">
        <f t="shared" si="5"/>
        <v>1137515429</v>
      </c>
      <c r="F32" s="27">
        <f t="shared" si="5"/>
        <v>1137515429</v>
      </c>
      <c r="G32" s="27">
        <f t="shared" si="5"/>
        <v>27946181</v>
      </c>
      <c r="H32" s="27">
        <f t="shared" si="5"/>
        <v>26537622</v>
      </c>
      <c r="I32" s="27">
        <f t="shared" si="5"/>
        <v>61528585</v>
      </c>
      <c r="J32" s="27">
        <f t="shared" si="5"/>
        <v>116012388</v>
      </c>
      <c r="K32" s="27">
        <f t="shared" si="5"/>
        <v>53351913</v>
      </c>
      <c r="L32" s="27">
        <f t="shared" si="5"/>
        <v>60116359</v>
      </c>
      <c r="M32" s="27">
        <f t="shared" si="5"/>
        <v>66294310</v>
      </c>
      <c r="N32" s="27">
        <f t="shared" si="5"/>
        <v>179762582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295774970</v>
      </c>
      <c r="X32" s="27">
        <f t="shared" si="5"/>
        <v>438437889</v>
      </c>
      <c r="Y32" s="27">
        <f t="shared" si="5"/>
        <v>-142662919</v>
      </c>
      <c r="Z32" s="13">
        <f>+IF(X32&lt;&gt;0,+(Y32/X32)*100,0)</f>
        <v>-32.53891202819836</v>
      </c>
      <c r="AA32" s="31">
        <f>SUM(AA28:AA31)</f>
        <v>1137515429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148289700</v>
      </c>
      <c r="F34" s="21">
        <v>148289700</v>
      </c>
      <c r="G34" s="21">
        <v>2616271</v>
      </c>
      <c r="H34" s="21">
        <v>-1658408</v>
      </c>
      <c r="I34" s="21">
        <v>15345319</v>
      </c>
      <c r="J34" s="21">
        <v>16303182</v>
      </c>
      <c r="K34" s="21">
        <v>7742857</v>
      </c>
      <c r="L34" s="21">
        <v>21671433</v>
      </c>
      <c r="M34" s="21">
        <v>10407496</v>
      </c>
      <c r="N34" s="21">
        <v>39821786</v>
      </c>
      <c r="O34" s="21"/>
      <c r="P34" s="21"/>
      <c r="Q34" s="21"/>
      <c r="R34" s="21"/>
      <c r="S34" s="21"/>
      <c r="T34" s="21"/>
      <c r="U34" s="21"/>
      <c r="V34" s="21"/>
      <c r="W34" s="21">
        <v>56124968</v>
      </c>
      <c r="X34" s="21">
        <v>63148207</v>
      </c>
      <c r="Y34" s="21">
        <v>-7023239</v>
      </c>
      <c r="Z34" s="6">
        <v>-11.12</v>
      </c>
      <c r="AA34" s="28">
        <v>148289700</v>
      </c>
    </row>
    <row r="35" spans="1:27" ht="12.75">
      <c r="A35" s="59" t="s">
        <v>63</v>
      </c>
      <c r="B35" s="3"/>
      <c r="C35" s="19">
        <v>285645434</v>
      </c>
      <c r="D35" s="19"/>
      <c r="E35" s="20">
        <v>454273980</v>
      </c>
      <c r="F35" s="21">
        <v>454273980</v>
      </c>
      <c r="G35" s="21">
        <v>19417351</v>
      </c>
      <c r="H35" s="21">
        <v>7193476</v>
      </c>
      <c r="I35" s="21">
        <v>16132290</v>
      </c>
      <c r="J35" s="21">
        <v>42743117</v>
      </c>
      <c r="K35" s="21">
        <v>20028849</v>
      </c>
      <c r="L35" s="21">
        <v>18933195</v>
      </c>
      <c r="M35" s="21">
        <v>37378582</v>
      </c>
      <c r="N35" s="21">
        <v>76340626</v>
      </c>
      <c r="O35" s="21"/>
      <c r="P35" s="21"/>
      <c r="Q35" s="21"/>
      <c r="R35" s="21"/>
      <c r="S35" s="21"/>
      <c r="T35" s="21"/>
      <c r="U35" s="21"/>
      <c r="V35" s="21"/>
      <c r="W35" s="21">
        <v>119083743</v>
      </c>
      <c r="X35" s="21">
        <v>217177001</v>
      </c>
      <c r="Y35" s="21">
        <v>-98093258</v>
      </c>
      <c r="Z35" s="6">
        <v>-45.17</v>
      </c>
      <c r="AA35" s="28">
        <v>454273980</v>
      </c>
    </row>
    <row r="36" spans="1:27" ht="12.75">
      <c r="A36" s="60" t="s">
        <v>64</v>
      </c>
      <c r="B36" s="10"/>
      <c r="C36" s="61">
        <f aca="true" t="shared" si="6" ref="C36:Y36">SUM(C32:C35)</f>
        <v>1643456973</v>
      </c>
      <c r="D36" s="61">
        <f>SUM(D32:D35)</f>
        <v>0</v>
      </c>
      <c r="E36" s="62">
        <f t="shared" si="6"/>
        <v>1740079109</v>
      </c>
      <c r="F36" s="63">
        <f t="shared" si="6"/>
        <v>1740079109</v>
      </c>
      <c r="G36" s="63">
        <f t="shared" si="6"/>
        <v>49979803</v>
      </c>
      <c r="H36" s="63">
        <f t="shared" si="6"/>
        <v>32072690</v>
      </c>
      <c r="I36" s="63">
        <f t="shared" si="6"/>
        <v>93006194</v>
      </c>
      <c r="J36" s="63">
        <f t="shared" si="6"/>
        <v>175058687</v>
      </c>
      <c r="K36" s="63">
        <f t="shared" si="6"/>
        <v>81123619</v>
      </c>
      <c r="L36" s="63">
        <f t="shared" si="6"/>
        <v>100720987</v>
      </c>
      <c r="M36" s="63">
        <f t="shared" si="6"/>
        <v>114080388</v>
      </c>
      <c r="N36" s="63">
        <f t="shared" si="6"/>
        <v>295924994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470983681</v>
      </c>
      <c r="X36" s="63">
        <f t="shared" si="6"/>
        <v>718763097</v>
      </c>
      <c r="Y36" s="63">
        <f t="shared" si="6"/>
        <v>-247779416</v>
      </c>
      <c r="Z36" s="64">
        <f>+IF(X36&lt;&gt;0,+(Y36/X36)*100,0)</f>
        <v>-34.47302971371108</v>
      </c>
      <c r="AA36" s="65">
        <f>SUM(AA32:AA35)</f>
        <v>1740079109</v>
      </c>
    </row>
    <row r="37" spans="1:27" ht="12.7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101727800</v>
      </c>
      <c r="D5" s="16">
        <f>SUM(D6:D8)</f>
        <v>0</v>
      </c>
      <c r="E5" s="17">
        <f t="shared" si="0"/>
        <v>64945260</v>
      </c>
      <c r="F5" s="18">
        <f t="shared" si="0"/>
        <v>64945260</v>
      </c>
      <c r="G5" s="18">
        <f t="shared" si="0"/>
        <v>0</v>
      </c>
      <c r="H5" s="18">
        <f t="shared" si="0"/>
        <v>2894440</v>
      </c>
      <c r="I5" s="18">
        <f t="shared" si="0"/>
        <v>20553</v>
      </c>
      <c r="J5" s="18">
        <f t="shared" si="0"/>
        <v>2914993</v>
      </c>
      <c r="K5" s="18">
        <f t="shared" si="0"/>
        <v>3516111</v>
      </c>
      <c r="L5" s="18">
        <f t="shared" si="0"/>
        <v>-58446</v>
      </c>
      <c r="M5" s="18">
        <f t="shared" si="0"/>
        <v>2654477</v>
      </c>
      <c r="N5" s="18">
        <f t="shared" si="0"/>
        <v>6112142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9027135</v>
      </c>
      <c r="X5" s="18">
        <f t="shared" si="0"/>
        <v>25119132</v>
      </c>
      <c r="Y5" s="18">
        <f t="shared" si="0"/>
        <v>-16091997</v>
      </c>
      <c r="Z5" s="4">
        <f>+IF(X5&lt;&gt;0,+(Y5/X5)*100,0)</f>
        <v>-64.06271124336621</v>
      </c>
      <c r="AA5" s="16">
        <f>SUM(AA6:AA8)</f>
        <v>64945260</v>
      </c>
    </row>
    <row r="6" spans="1:27" ht="12.75">
      <c r="A6" s="5" t="s">
        <v>32</v>
      </c>
      <c r="B6" s="3"/>
      <c r="C6" s="19">
        <v>84421079</v>
      </c>
      <c r="D6" s="19"/>
      <c r="E6" s="20">
        <v>14307000</v>
      </c>
      <c r="F6" s="21">
        <v>14307000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1500000</v>
      </c>
      <c r="Y6" s="21">
        <v>-1500000</v>
      </c>
      <c r="Z6" s="6">
        <v>-100</v>
      </c>
      <c r="AA6" s="28">
        <v>14307000</v>
      </c>
    </row>
    <row r="7" spans="1:27" ht="12.75">
      <c r="A7" s="5" t="s">
        <v>33</v>
      </c>
      <c r="B7" s="3"/>
      <c r="C7" s="22">
        <v>1841529</v>
      </c>
      <c r="D7" s="22"/>
      <c r="E7" s="23">
        <v>50638260</v>
      </c>
      <c r="F7" s="24">
        <v>50638260</v>
      </c>
      <c r="G7" s="24"/>
      <c r="H7" s="24"/>
      <c r="I7" s="24">
        <v>20553</v>
      </c>
      <c r="J7" s="24">
        <v>20553</v>
      </c>
      <c r="K7" s="24">
        <v>12821</v>
      </c>
      <c r="L7" s="24">
        <v>41485</v>
      </c>
      <c r="M7" s="24"/>
      <c r="N7" s="24">
        <v>54306</v>
      </c>
      <c r="O7" s="24"/>
      <c r="P7" s="24"/>
      <c r="Q7" s="24"/>
      <c r="R7" s="24"/>
      <c r="S7" s="24"/>
      <c r="T7" s="24"/>
      <c r="U7" s="24"/>
      <c r="V7" s="24"/>
      <c r="W7" s="24">
        <v>74859</v>
      </c>
      <c r="X7" s="24">
        <v>23619132</v>
      </c>
      <c r="Y7" s="24">
        <v>-23544273</v>
      </c>
      <c r="Z7" s="7">
        <v>-99.68</v>
      </c>
      <c r="AA7" s="29">
        <v>50638260</v>
      </c>
    </row>
    <row r="8" spans="1:27" ht="12.75">
      <c r="A8" s="5" t="s">
        <v>34</v>
      </c>
      <c r="B8" s="3"/>
      <c r="C8" s="19">
        <v>15465192</v>
      </c>
      <c r="D8" s="19"/>
      <c r="E8" s="20"/>
      <c r="F8" s="21"/>
      <c r="G8" s="21"/>
      <c r="H8" s="21">
        <v>2894440</v>
      </c>
      <c r="I8" s="21"/>
      <c r="J8" s="21">
        <v>2894440</v>
      </c>
      <c r="K8" s="21">
        <v>3503290</v>
      </c>
      <c r="L8" s="21">
        <v>-99931</v>
      </c>
      <c r="M8" s="21">
        <v>2654477</v>
      </c>
      <c r="N8" s="21">
        <v>6057836</v>
      </c>
      <c r="O8" s="21"/>
      <c r="P8" s="21"/>
      <c r="Q8" s="21"/>
      <c r="R8" s="21"/>
      <c r="S8" s="21"/>
      <c r="T8" s="21"/>
      <c r="U8" s="21"/>
      <c r="V8" s="21"/>
      <c r="W8" s="21">
        <v>8952276</v>
      </c>
      <c r="X8" s="21"/>
      <c r="Y8" s="21">
        <v>8952276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48512424</v>
      </c>
      <c r="D9" s="16">
        <f>SUM(D10:D14)</f>
        <v>0</v>
      </c>
      <c r="E9" s="17">
        <f t="shared" si="1"/>
        <v>244355000</v>
      </c>
      <c r="F9" s="18">
        <f t="shared" si="1"/>
        <v>244355000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2369960</v>
      </c>
      <c r="L9" s="18">
        <f t="shared" si="1"/>
        <v>10306493</v>
      </c>
      <c r="M9" s="18">
        <f t="shared" si="1"/>
        <v>28635530</v>
      </c>
      <c r="N9" s="18">
        <f t="shared" si="1"/>
        <v>41311983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41311983</v>
      </c>
      <c r="X9" s="18">
        <f t="shared" si="1"/>
        <v>0</v>
      </c>
      <c r="Y9" s="18">
        <f t="shared" si="1"/>
        <v>41311983</v>
      </c>
      <c r="Z9" s="4">
        <f>+IF(X9&lt;&gt;0,+(Y9/X9)*100,0)</f>
        <v>0</v>
      </c>
      <c r="AA9" s="30">
        <f>SUM(AA10:AA14)</f>
        <v>244355000</v>
      </c>
    </row>
    <row r="10" spans="1:27" ht="12.75">
      <c r="A10" s="5" t="s">
        <v>36</v>
      </c>
      <c r="B10" s="3"/>
      <c r="C10" s="19">
        <v>14978937</v>
      </c>
      <c r="D10" s="19"/>
      <c r="E10" s="20"/>
      <c r="F10" s="21"/>
      <c r="G10" s="21"/>
      <c r="H10" s="21"/>
      <c r="I10" s="21"/>
      <c r="J10" s="21"/>
      <c r="K10" s="21"/>
      <c r="L10" s="21"/>
      <c r="M10" s="21">
        <v>5349476</v>
      </c>
      <c r="N10" s="21">
        <v>5349476</v>
      </c>
      <c r="O10" s="21"/>
      <c r="P10" s="21"/>
      <c r="Q10" s="21"/>
      <c r="R10" s="21"/>
      <c r="S10" s="21"/>
      <c r="T10" s="21"/>
      <c r="U10" s="21"/>
      <c r="V10" s="21"/>
      <c r="W10" s="21">
        <v>5349476</v>
      </c>
      <c r="X10" s="21"/>
      <c r="Y10" s="21">
        <v>5349476</v>
      </c>
      <c r="Z10" s="6"/>
      <c r="AA10" s="28"/>
    </row>
    <row r="11" spans="1:27" ht="12.75">
      <c r="A11" s="5" t="s">
        <v>37</v>
      </c>
      <c r="B11" s="3"/>
      <c r="C11" s="19">
        <v>512432</v>
      </c>
      <c r="D11" s="19"/>
      <c r="E11" s="20">
        <v>15655000</v>
      </c>
      <c r="F11" s="21">
        <v>15655000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15655000</v>
      </c>
    </row>
    <row r="12" spans="1:27" ht="12.75">
      <c r="A12" s="5" t="s">
        <v>38</v>
      </c>
      <c r="B12" s="3"/>
      <c r="C12" s="19">
        <v>3348392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>
        <v>29672663</v>
      </c>
      <c r="D13" s="19"/>
      <c r="E13" s="20">
        <v>228700000</v>
      </c>
      <c r="F13" s="21">
        <v>228700000</v>
      </c>
      <c r="G13" s="21"/>
      <c r="H13" s="21"/>
      <c r="I13" s="21"/>
      <c r="J13" s="21"/>
      <c r="K13" s="21">
        <v>2369960</v>
      </c>
      <c r="L13" s="21">
        <v>10306493</v>
      </c>
      <c r="M13" s="21">
        <v>23286054</v>
      </c>
      <c r="N13" s="21">
        <v>35962507</v>
      </c>
      <c r="O13" s="21"/>
      <c r="P13" s="21"/>
      <c r="Q13" s="21"/>
      <c r="R13" s="21"/>
      <c r="S13" s="21"/>
      <c r="T13" s="21"/>
      <c r="U13" s="21"/>
      <c r="V13" s="21"/>
      <c r="W13" s="21">
        <v>35962507</v>
      </c>
      <c r="X13" s="21"/>
      <c r="Y13" s="21">
        <v>35962507</v>
      </c>
      <c r="Z13" s="6"/>
      <c r="AA13" s="28">
        <v>228700000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157065305</v>
      </c>
      <c r="D15" s="16">
        <f>SUM(D16:D18)</f>
        <v>0</v>
      </c>
      <c r="E15" s="17">
        <f t="shared" si="2"/>
        <v>380414533</v>
      </c>
      <c r="F15" s="18">
        <f t="shared" si="2"/>
        <v>380414533</v>
      </c>
      <c r="G15" s="18">
        <f t="shared" si="2"/>
        <v>0</v>
      </c>
      <c r="H15" s="18">
        <f t="shared" si="2"/>
        <v>0</v>
      </c>
      <c r="I15" s="18">
        <f t="shared" si="2"/>
        <v>7936760</v>
      </c>
      <c r="J15" s="18">
        <f t="shared" si="2"/>
        <v>7936760</v>
      </c>
      <c r="K15" s="18">
        <f t="shared" si="2"/>
        <v>11925379</v>
      </c>
      <c r="L15" s="18">
        <f t="shared" si="2"/>
        <v>16061699</v>
      </c>
      <c r="M15" s="18">
        <f t="shared" si="2"/>
        <v>18486260</v>
      </c>
      <c r="N15" s="18">
        <f t="shared" si="2"/>
        <v>46473338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54410098</v>
      </c>
      <c r="X15" s="18">
        <f t="shared" si="2"/>
        <v>22789476</v>
      </c>
      <c r="Y15" s="18">
        <f t="shared" si="2"/>
        <v>31620622</v>
      </c>
      <c r="Z15" s="4">
        <f>+IF(X15&lt;&gt;0,+(Y15/X15)*100,0)</f>
        <v>138.75098312923035</v>
      </c>
      <c r="AA15" s="30">
        <f>SUM(AA16:AA18)</f>
        <v>380414533</v>
      </c>
    </row>
    <row r="16" spans="1:27" ht="12.75">
      <c r="A16" s="5" t="s">
        <v>42</v>
      </c>
      <c r="B16" s="3"/>
      <c r="C16" s="19">
        <v>29526511</v>
      </c>
      <c r="D16" s="19"/>
      <c r="E16" s="20">
        <v>53270660</v>
      </c>
      <c r="F16" s="21">
        <v>53270660</v>
      </c>
      <c r="G16" s="21"/>
      <c r="H16" s="21"/>
      <c r="I16" s="21"/>
      <c r="J16" s="21"/>
      <c r="K16" s="21"/>
      <c r="L16" s="21">
        <v>619202</v>
      </c>
      <c r="M16" s="21">
        <v>1877487</v>
      </c>
      <c r="N16" s="21">
        <v>2496689</v>
      </c>
      <c r="O16" s="21"/>
      <c r="P16" s="21"/>
      <c r="Q16" s="21"/>
      <c r="R16" s="21"/>
      <c r="S16" s="21"/>
      <c r="T16" s="21"/>
      <c r="U16" s="21"/>
      <c r="V16" s="21"/>
      <c r="W16" s="21">
        <v>2496689</v>
      </c>
      <c r="X16" s="21">
        <v>2899998</v>
      </c>
      <c r="Y16" s="21">
        <v>-403309</v>
      </c>
      <c r="Z16" s="6">
        <v>-13.91</v>
      </c>
      <c r="AA16" s="28">
        <v>53270660</v>
      </c>
    </row>
    <row r="17" spans="1:27" ht="12.75">
      <c r="A17" s="5" t="s">
        <v>43</v>
      </c>
      <c r="B17" s="3"/>
      <c r="C17" s="19">
        <v>127538794</v>
      </c>
      <c r="D17" s="19"/>
      <c r="E17" s="20">
        <v>327143873</v>
      </c>
      <c r="F17" s="21">
        <v>327143873</v>
      </c>
      <c r="G17" s="21"/>
      <c r="H17" s="21"/>
      <c r="I17" s="21">
        <v>7936760</v>
      </c>
      <c r="J17" s="21">
        <v>7936760</v>
      </c>
      <c r="K17" s="21">
        <v>11925379</v>
      </c>
      <c r="L17" s="21">
        <v>15442497</v>
      </c>
      <c r="M17" s="21">
        <v>16608773</v>
      </c>
      <c r="N17" s="21">
        <v>43976649</v>
      </c>
      <c r="O17" s="21"/>
      <c r="P17" s="21"/>
      <c r="Q17" s="21"/>
      <c r="R17" s="21"/>
      <c r="S17" s="21"/>
      <c r="T17" s="21"/>
      <c r="U17" s="21"/>
      <c r="V17" s="21"/>
      <c r="W17" s="21">
        <v>51913409</v>
      </c>
      <c r="X17" s="21">
        <v>19889478</v>
      </c>
      <c r="Y17" s="21">
        <v>32023931</v>
      </c>
      <c r="Z17" s="6">
        <v>161.01</v>
      </c>
      <c r="AA17" s="28">
        <v>327143873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404788403</v>
      </c>
      <c r="D19" s="16">
        <f>SUM(D20:D23)</f>
        <v>0</v>
      </c>
      <c r="E19" s="17">
        <f t="shared" si="3"/>
        <v>437039648</v>
      </c>
      <c r="F19" s="18">
        <f t="shared" si="3"/>
        <v>437039648</v>
      </c>
      <c r="G19" s="18">
        <f t="shared" si="3"/>
        <v>9979698</v>
      </c>
      <c r="H19" s="18">
        <f t="shared" si="3"/>
        <v>21735768</v>
      </c>
      <c r="I19" s="18">
        <f t="shared" si="3"/>
        <v>20235511</v>
      </c>
      <c r="J19" s="18">
        <f t="shared" si="3"/>
        <v>51950977</v>
      </c>
      <c r="K19" s="18">
        <f t="shared" si="3"/>
        <v>61549825</v>
      </c>
      <c r="L19" s="18">
        <f t="shared" si="3"/>
        <v>15138856</v>
      </c>
      <c r="M19" s="18">
        <f t="shared" si="3"/>
        <v>52943074</v>
      </c>
      <c r="N19" s="18">
        <f t="shared" si="3"/>
        <v>129631755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181582732</v>
      </c>
      <c r="X19" s="18">
        <f t="shared" si="3"/>
        <v>101496744</v>
      </c>
      <c r="Y19" s="18">
        <f t="shared" si="3"/>
        <v>80085988</v>
      </c>
      <c r="Z19" s="4">
        <f>+IF(X19&lt;&gt;0,+(Y19/X19)*100,0)</f>
        <v>78.90498241007613</v>
      </c>
      <c r="AA19" s="30">
        <f>SUM(AA20:AA23)</f>
        <v>437039648</v>
      </c>
    </row>
    <row r="20" spans="1:27" ht="12.75">
      <c r="A20" s="5" t="s">
        <v>46</v>
      </c>
      <c r="B20" s="3"/>
      <c r="C20" s="19">
        <v>111656843</v>
      </c>
      <c r="D20" s="19"/>
      <c r="E20" s="20">
        <v>96647181</v>
      </c>
      <c r="F20" s="21">
        <v>96647181</v>
      </c>
      <c r="G20" s="21">
        <v>9979698</v>
      </c>
      <c r="H20" s="21">
        <v>21735768</v>
      </c>
      <c r="I20" s="21">
        <v>7154402</v>
      </c>
      <c r="J20" s="21">
        <v>38869868</v>
      </c>
      <c r="K20" s="21">
        <v>19690049</v>
      </c>
      <c r="L20" s="21">
        <v>8317374</v>
      </c>
      <c r="M20" s="21">
        <v>8781900</v>
      </c>
      <c r="N20" s="21">
        <v>36789323</v>
      </c>
      <c r="O20" s="21"/>
      <c r="P20" s="21"/>
      <c r="Q20" s="21"/>
      <c r="R20" s="21"/>
      <c r="S20" s="21"/>
      <c r="T20" s="21"/>
      <c r="U20" s="21"/>
      <c r="V20" s="21"/>
      <c r="W20" s="21">
        <v>75659191</v>
      </c>
      <c r="X20" s="21">
        <v>41996616</v>
      </c>
      <c r="Y20" s="21">
        <v>33662575</v>
      </c>
      <c r="Z20" s="6">
        <v>80.16</v>
      </c>
      <c r="AA20" s="28">
        <v>96647181</v>
      </c>
    </row>
    <row r="21" spans="1:27" ht="12.75">
      <c r="A21" s="5" t="s">
        <v>47</v>
      </c>
      <c r="B21" s="3"/>
      <c r="C21" s="19">
        <v>57837128</v>
      </c>
      <c r="D21" s="19"/>
      <c r="E21" s="20">
        <v>143286889</v>
      </c>
      <c r="F21" s="21">
        <v>143286889</v>
      </c>
      <c r="G21" s="21"/>
      <c r="H21" s="21"/>
      <c r="I21" s="21"/>
      <c r="J21" s="21"/>
      <c r="K21" s="21">
        <v>7976951</v>
      </c>
      <c r="L21" s="21"/>
      <c r="M21" s="21">
        <v>13554336</v>
      </c>
      <c r="N21" s="21">
        <v>21531287</v>
      </c>
      <c r="O21" s="21"/>
      <c r="P21" s="21"/>
      <c r="Q21" s="21"/>
      <c r="R21" s="21"/>
      <c r="S21" s="21"/>
      <c r="T21" s="21"/>
      <c r="U21" s="21"/>
      <c r="V21" s="21"/>
      <c r="W21" s="21">
        <v>21531287</v>
      </c>
      <c r="X21" s="21">
        <v>25999998</v>
      </c>
      <c r="Y21" s="21">
        <v>-4468711</v>
      </c>
      <c r="Z21" s="6">
        <v>-17.19</v>
      </c>
      <c r="AA21" s="28">
        <v>143286889</v>
      </c>
    </row>
    <row r="22" spans="1:27" ht="12.75">
      <c r="A22" s="5" t="s">
        <v>48</v>
      </c>
      <c r="B22" s="3"/>
      <c r="C22" s="22">
        <v>233732149</v>
      </c>
      <c r="D22" s="22"/>
      <c r="E22" s="23">
        <v>157809478</v>
      </c>
      <c r="F22" s="24">
        <v>157809478</v>
      </c>
      <c r="G22" s="24"/>
      <c r="H22" s="24"/>
      <c r="I22" s="24">
        <v>13081109</v>
      </c>
      <c r="J22" s="24">
        <v>13081109</v>
      </c>
      <c r="K22" s="24">
        <v>33882825</v>
      </c>
      <c r="L22" s="24">
        <v>6821482</v>
      </c>
      <c r="M22" s="24">
        <v>30122693</v>
      </c>
      <c r="N22" s="24">
        <v>70827000</v>
      </c>
      <c r="O22" s="24"/>
      <c r="P22" s="24"/>
      <c r="Q22" s="24"/>
      <c r="R22" s="24"/>
      <c r="S22" s="24"/>
      <c r="T22" s="24"/>
      <c r="U22" s="24"/>
      <c r="V22" s="24"/>
      <c r="W22" s="24">
        <v>83908109</v>
      </c>
      <c r="X22" s="24">
        <v>33500130</v>
      </c>
      <c r="Y22" s="24">
        <v>50407979</v>
      </c>
      <c r="Z22" s="7">
        <v>150.47</v>
      </c>
      <c r="AA22" s="29">
        <v>157809478</v>
      </c>
    </row>
    <row r="23" spans="1:27" ht="12.75">
      <c r="A23" s="5" t="s">
        <v>49</v>
      </c>
      <c r="B23" s="3"/>
      <c r="C23" s="19">
        <v>1562283</v>
      </c>
      <c r="D23" s="19"/>
      <c r="E23" s="20">
        <v>39296100</v>
      </c>
      <c r="F23" s="21">
        <v>39296100</v>
      </c>
      <c r="G23" s="21"/>
      <c r="H23" s="21"/>
      <c r="I23" s="21"/>
      <c r="J23" s="21"/>
      <c r="K23" s="21"/>
      <c r="L23" s="21"/>
      <c r="M23" s="21">
        <v>484145</v>
      </c>
      <c r="N23" s="21">
        <v>484145</v>
      </c>
      <c r="O23" s="21"/>
      <c r="P23" s="21"/>
      <c r="Q23" s="21"/>
      <c r="R23" s="21"/>
      <c r="S23" s="21"/>
      <c r="T23" s="21"/>
      <c r="U23" s="21"/>
      <c r="V23" s="21"/>
      <c r="W23" s="21">
        <v>484145</v>
      </c>
      <c r="X23" s="21"/>
      <c r="Y23" s="21">
        <v>484145</v>
      </c>
      <c r="Z23" s="6"/>
      <c r="AA23" s="28">
        <v>39296100</v>
      </c>
    </row>
    <row r="24" spans="1:27" ht="12.75">
      <c r="A24" s="2" t="s">
        <v>50</v>
      </c>
      <c r="B24" s="8"/>
      <c r="C24" s="16">
        <v>40305</v>
      </c>
      <c r="D24" s="16"/>
      <c r="E24" s="17">
        <v>3700000</v>
      </c>
      <c r="F24" s="18">
        <v>3700000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3700000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712134237</v>
      </c>
      <c r="D25" s="50">
        <f>+D5+D9+D15+D19+D24</f>
        <v>0</v>
      </c>
      <c r="E25" s="51">
        <f t="shared" si="4"/>
        <v>1130454441</v>
      </c>
      <c r="F25" s="52">
        <f t="shared" si="4"/>
        <v>1130454441</v>
      </c>
      <c r="G25" s="52">
        <f t="shared" si="4"/>
        <v>9979698</v>
      </c>
      <c r="H25" s="52">
        <f t="shared" si="4"/>
        <v>24630208</v>
      </c>
      <c r="I25" s="52">
        <f t="shared" si="4"/>
        <v>28192824</v>
      </c>
      <c r="J25" s="52">
        <f t="shared" si="4"/>
        <v>62802730</v>
      </c>
      <c r="K25" s="52">
        <f t="shared" si="4"/>
        <v>79361275</v>
      </c>
      <c r="L25" s="52">
        <f t="shared" si="4"/>
        <v>41448602</v>
      </c>
      <c r="M25" s="52">
        <f t="shared" si="4"/>
        <v>102719341</v>
      </c>
      <c r="N25" s="52">
        <f t="shared" si="4"/>
        <v>223529218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286331948</v>
      </c>
      <c r="X25" s="52">
        <f t="shared" si="4"/>
        <v>149405352</v>
      </c>
      <c r="Y25" s="52">
        <f t="shared" si="4"/>
        <v>136926596</v>
      </c>
      <c r="Z25" s="53">
        <f>+IF(X25&lt;&gt;0,+(Y25/X25)*100,0)</f>
        <v>91.64771821560984</v>
      </c>
      <c r="AA25" s="54">
        <f>+AA5+AA9+AA15+AA19+AA24</f>
        <v>1130454441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541876007</v>
      </c>
      <c r="D28" s="19"/>
      <c r="E28" s="20">
        <v>972177000</v>
      </c>
      <c r="F28" s="21">
        <v>972177000</v>
      </c>
      <c r="G28" s="21">
        <v>290080</v>
      </c>
      <c r="H28" s="21">
        <v>496801</v>
      </c>
      <c r="I28" s="21">
        <v>21803173</v>
      </c>
      <c r="J28" s="21">
        <v>22590054</v>
      </c>
      <c r="K28" s="21">
        <v>56000048</v>
      </c>
      <c r="L28" s="21">
        <v>32953397</v>
      </c>
      <c r="M28" s="21">
        <v>84547997</v>
      </c>
      <c r="N28" s="21">
        <v>173501442</v>
      </c>
      <c r="O28" s="21"/>
      <c r="P28" s="21"/>
      <c r="Q28" s="21"/>
      <c r="R28" s="21"/>
      <c r="S28" s="21"/>
      <c r="T28" s="21"/>
      <c r="U28" s="21"/>
      <c r="V28" s="21"/>
      <c r="W28" s="21">
        <v>196091496</v>
      </c>
      <c r="X28" s="21">
        <v>91114608</v>
      </c>
      <c r="Y28" s="21">
        <v>104976888</v>
      </c>
      <c r="Z28" s="6">
        <v>115.21</v>
      </c>
      <c r="AA28" s="19">
        <v>972177000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>
        <v>6318000</v>
      </c>
      <c r="F31" s="21">
        <v>6318000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2599998</v>
      </c>
      <c r="Y31" s="21">
        <v>-2599998</v>
      </c>
      <c r="Z31" s="6">
        <v>-100</v>
      </c>
      <c r="AA31" s="28">
        <v>6318000</v>
      </c>
    </row>
    <row r="32" spans="1:27" ht="12.75">
      <c r="A32" s="58" t="s">
        <v>58</v>
      </c>
      <c r="B32" s="3"/>
      <c r="C32" s="25">
        <f aca="true" t="shared" si="5" ref="C32:Y32">SUM(C28:C31)</f>
        <v>541876007</v>
      </c>
      <c r="D32" s="25">
        <f>SUM(D28:D31)</f>
        <v>0</v>
      </c>
      <c r="E32" s="26">
        <f t="shared" si="5"/>
        <v>978495000</v>
      </c>
      <c r="F32" s="27">
        <f t="shared" si="5"/>
        <v>978495000</v>
      </c>
      <c r="G32" s="27">
        <f t="shared" si="5"/>
        <v>290080</v>
      </c>
      <c r="H32" s="27">
        <f t="shared" si="5"/>
        <v>496801</v>
      </c>
      <c r="I32" s="27">
        <f t="shared" si="5"/>
        <v>21803173</v>
      </c>
      <c r="J32" s="27">
        <f t="shared" si="5"/>
        <v>22590054</v>
      </c>
      <c r="K32" s="27">
        <f t="shared" si="5"/>
        <v>56000048</v>
      </c>
      <c r="L32" s="27">
        <f t="shared" si="5"/>
        <v>32953397</v>
      </c>
      <c r="M32" s="27">
        <f t="shared" si="5"/>
        <v>84547997</v>
      </c>
      <c r="N32" s="27">
        <f t="shared" si="5"/>
        <v>173501442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196091496</v>
      </c>
      <c r="X32" s="27">
        <f t="shared" si="5"/>
        <v>93714606</v>
      </c>
      <c r="Y32" s="27">
        <f t="shared" si="5"/>
        <v>102376890</v>
      </c>
      <c r="Z32" s="13">
        <f>+IF(X32&lt;&gt;0,+(Y32/X32)*100,0)</f>
        <v>109.24325926312916</v>
      </c>
      <c r="AA32" s="31">
        <f>SUM(AA28:AA31)</f>
        <v>978495000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10250766</v>
      </c>
      <c r="D34" s="19"/>
      <c r="E34" s="20">
        <v>33188260</v>
      </c>
      <c r="F34" s="21">
        <v>33188260</v>
      </c>
      <c r="G34" s="21"/>
      <c r="H34" s="21">
        <v>2894440</v>
      </c>
      <c r="I34" s="21"/>
      <c r="J34" s="21">
        <v>2894440</v>
      </c>
      <c r="K34" s="21">
        <v>2727840</v>
      </c>
      <c r="L34" s="21"/>
      <c r="M34" s="21">
        <v>1187307</v>
      </c>
      <c r="N34" s="21">
        <v>3915147</v>
      </c>
      <c r="O34" s="21"/>
      <c r="P34" s="21"/>
      <c r="Q34" s="21"/>
      <c r="R34" s="21"/>
      <c r="S34" s="21"/>
      <c r="T34" s="21"/>
      <c r="U34" s="21"/>
      <c r="V34" s="21"/>
      <c r="W34" s="21">
        <v>6809587</v>
      </c>
      <c r="X34" s="21">
        <v>16594128</v>
      </c>
      <c r="Y34" s="21">
        <v>-9784541</v>
      </c>
      <c r="Z34" s="6">
        <v>-58.96</v>
      </c>
      <c r="AA34" s="28">
        <v>33188260</v>
      </c>
    </row>
    <row r="35" spans="1:27" ht="12.75">
      <c r="A35" s="59" t="s">
        <v>63</v>
      </c>
      <c r="B35" s="3"/>
      <c r="C35" s="19">
        <v>160007465</v>
      </c>
      <c r="D35" s="19"/>
      <c r="E35" s="20">
        <v>118771181</v>
      </c>
      <c r="F35" s="21">
        <v>118771181</v>
      </c>
      <c r="G35" s="21">
        <v>9689618</v>
      </c>
      <c r="H35" s="21">
        <v>21238967</v>
      </c>
      <c r="I35" s="21">
        <v>6389651</v>
      </c>
      <c r="J35" s="21">
        <v>37318236</v>
      </c>
      <c r="K35" s="21">
        <v>20633387</v>
      </c>
      <c r="L35" s="21">
        <v>8495206</v>
      </c>
      <c r="M35" s="21">
        <v>16984037</v>
      </c>
      <c r="N35" s="21">
        <v>46112630</v>
      </c>
      <c r="O35" s="21"/>
      <c r="P35" s="21"/>
      <c r="Q35" s="21"/>
      <c r="R35" s="21"/>
      <c r="S35" s="21"/>
      <c r="T35" s="21"/>
      <c r="U35" s="21"/>
      <c r="V35" s="21"/>
      <c r="W35" s="21">
        <v>83430866</v>
      </c>
      <c r="X35" s="21">
        <v>39096612</v>
      </c>
      <c r="Y35" s="21">
        <v>44334254</v>
      </c>
      <c r="Z35" s="6">
        <v>113.4</v>
      </c>
      <c r="AA35" s="28">
        <v>118771181</v>
      </c>
    </row>
    <row r="36" spans="1:27" ht="12.75">
      <c r="A36" s="60" t="s">
        <v>64</v>
      </c>
      <c r="B36" s="10"/>
      <c r="C36" s="61">
        <f aca="true" t="shared" si="6" ref="C36:Y36">SUM(C32:C35)</f>
        <v>712134238</v>
      </c>
      <c r="D36" s="61">
        <f>SUM(D32:D35)</f>
        <v>0</v>
      </c>
      <c r="E36" s="62">
        <f t="shared" si="6"/>
        <v>1130454441</v>
      </c>
      <c r="F36" s="63">
        <f t="shared" si="6"/>
        <v>1130454441</v>
      </c>
      <c r="G36" s="63">
        <f t="shared" si="6"/>
        <v>9979698</v>
      </c>
      <c r="H36" s="63">
        <f t="shared" si="6"/>
        <v>24630208</v>
      </c>
      <c r="I36" s="63">
        <f t="shared" si="6"/>
        <v>28192824</v>
      </c>
      <c r="J36" s="63">
        <f t="shared" si="6"/>
        <v>62802730</v>
      </c>
      <c r="K36" s="63">
        <f t="shared" si="6"/>
        <v>79361275</v>
      </c>
      <c r="L36" s="63">
        <f t="shared" si="6"/>
        <v>41448603</v>
      </c>
      <c r="M36" s="63">
        <f t="shared" si="6"/>
        <v>102719341</v>
      </c>
      <c r="N36" s="63">
        <f t="shared" si="6"/>
        <v>223529219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286331949</v>
      </c>
      <c r="X36" s="63">
        <f t="shared" si="6"/>
        <v>149405346</v>
      </c>
      <c r="Y36" s="63">
        <f t="shared" si="6"/>
        <v>136926603</v>
      </c>
      <c r="Z36" s="64">
        <f>+IF(X36&lt;&gt;0,+(Y36/X36)*100,0)</f>
        <v>91.64772658135004</v>
      </c>
      <c r="AA36" s="65">
        <f>SUM(AA32:AA35)</f>
        <v>1130454441</v>
      </c>
    </row>
    <row r="37" spans="1:27" ht="12.7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1274162823</v>
      </c>
      <c r="D5" s="16">
        <f>SUM(D6:D8)</f>
        <v>0</v>
      </c>
      <c r="E5" s="17">
        <f t="shared" si="0"/>
        <v>1498253546</v>
      </c>
      <c r="F5" s="18">
        <f t="shared" si="0"/>
        <v>1498253546</v>
      </c>
      <c r="G5" s="18">
        <f t="shared" si="0"/>
        <v>147400</v>
      </c>
      <c r="H5" s="18">
        <f t="shared" si="0"/>
        <v>14190368</v>
      </c>
      <c r="I5" s="18">
        <f t="shared" si="0"/>
        <v>1345989</v>
      </c>
      <c r="J5" s="18">
        <f t="shared" si="0"/>
        <v>15683757</v>
      </c>
      <c r="K5" s="18">
        <f t="shared" si="0"/>
        <v>28693960</v>
      </c>
      <c r="L5" s="18">
        <f t="shared" si="0"/>
        <v>6434424</v>
      </c>
      <c r="M5" s="18">
        <f t="shared" si="0"/>
        <v>37395699</v>
      </c>
      <c r="N5" s="18">
        <f t="shared" si="0"/>
        <v>72524083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88207840</v>
      </c>
      <c r="X5" s="18">
        <f t="shared" si="0"/>
        <v>749126778</v>
      </c>
      <c r="Y5" s="18">
        <f t="shared" si="0"/>
        <v>-660918938</v>
      </c>
      <c r="Z5" s="4">
        <f>+IF(X5&lt;&gt;0,+(Y5/X5)*100,0)</f>
        <v>-88.22524536694642</v>
      </c>
      <c r="AA5" s="16">
        <f>SUM(AA6:AA8)</f>
        <v>1498253546</v>
      </c>
    </row>
    <row r="6" spans="1:27" ht="12.75">
      <c r="A6" s="5" t="s">
        <v>32</v>
      </c>
      <c r="B6" s="3"/>
      <c r="C6" s="19">
        <v>123697220</v>
      </c>
      <c r="D6" s="19"/>
      <c r="E6" s="20">
        <v>683659375</v>
      </c>
      <c r="F6" s="21">
        <v>683659375</v>
      </c>
      <c r="G6" s="21"/>
      <c r="H6" s="21">
        <v>6161773</v>
      </c>
      <c r="I6" s="21">
        <v>208949</v>
      </c>
      <c r="J6" s="21">
        <v>6370722</v>
      </c>
      <c r="K6" s="21">
        <v>18165356</v>
      </c>
      <c r="L6" s="21">
        <v>1401456</v>
      </c>
      <c r="M6" s="21">
        <v>26682697</v>
      </c>
      <c r="N6" s="21">
        <v>46249509</v>
      </c>
      <c r="O6" s="21"/>
      <c r="P6" s="21"/>
      <c r="Q6" s="21"/>
      <c r="R6" s="21"/>
      <c r="S6" s="21"/>
      <c r="T6" s="21"/>
      <c r="U6" s="21"/>
      <c r="V6" s="21"/>
      <c r="W6" s="21">
        <v>52620231</v>
      </c>
      <c r="X6" s="21">
        <v>63307428</v>
      </c>
      <c r="Y6" s="21">
        <v>-10687197</v>
      </c>
      <c r="Z6" s="6">
        <v>-16.88</v>
      </c>
      <c r="AA6" s="28">
        <v>683659375</v>
      </c>
    </row>
    <row r="7" spans="1:27" ht="12.75">
      <c r="A7" s="5" t="s">
        <v>33</v>
      </c>
      <c r="B7" s="3"/>
      <c r="C7" s="22">
        <v>484793750</v>
      </c>
      <c r="D7" s="22"/>
      <c r="E7" s="23">
        <v>814144171</v>
      </c>
      <c r="F7" s="24">
        <v>814144171</v>
      </c>
      <c r="G7" s="24">
        <v>147400</v>
      </c>
      <c r="H7" s="24">
        <v>8028595</v>
      </c>
      <c r="I7" s="24">
        <v>1137040</v>
      </c>
      <c r="J7" s="24">
        <v>9313035</v>
      </c>
      <c r="K7" s="24">
        <v>10528604</v>
      </c>
      <c r="L7" s="24">
        <v>5032968</v>
      </c>
      <c r="M7" s="24">
        <v>10713002</v>
      </c>
      <c r="N7" s="24">
        <v>26274574</v>
      </c>
      <c r="O7" s="24"/>
      <c r="P7" s="24"/>
      <c r="Q7" s="24"/>
      <c r="R7" s="24"/>
      <c r="S7" s="24"/>
      <c r="T7" s="24"/>
      <c r="U7" s="24"/>
      <c r="V7" s="24"/>
      <c r="W7" s="24">
        <v>35587609</v>
      </c>
      <c r="X7" s="24">
        <v>685819350</v>
      </c>
      <c r="Y7" s="24">
        <v>-650231741</v>
      </c>
      <c r="Z7" s="7">
        <v>-94.81</v>
      </c>
      <c r="AA7" s="29">
        <v>814144171</v>
      </c>
    </row>
    <row r="8" spans="1:27" ht="12.75">
      <c r="A8" s="5" t="s">
        <v>34</v>
      </c>
      <c r="B8" s="3"/>
      <c r="C8" s="19">
        <v>665671853</v>
      </c>
      <c r="D8" s="19"/>
      <c r="E8" s="20">
        <v>450000</v>
      </c>
      <c r="F8" s="21">
        <v>450000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450000</v>
      </c>
    </row>
    <row r="9" spans="1:27" ht="12.75">
      <c r="A9" s="2" t="s">
        <v>35</v>
      </c>
      <c r="B9" s="3"/>
      <c r="C9" s="16">
        <f aca="true" t="shared" si="1" ref="C9:Y9">SUM(C10:C14)</f>
        <v>1491022147</v>
      </c>
      <c r="D9" s="16">
        <f>SUM(D10:D14)</f>
        <v>0</v>
      </c>
      <c r="E9" s="17">
        <f t="shared" si="1"/>
        <v>1968656175</v>
      </c>
      <c r="F9" s="18">
        <f t="shared" si="1"/>
        <v>1968656175</v>
      </c>
      <c r="G9" s="18">
        <f t="shared" si="1"/>
        <v>6154047</v>
      </c>
      <c r="H9" s="18">
        <f t="shared" si="1"/>
        <v>20208332</v>
      </c>
      <c r="I9" s="18">
        <f t="shared" si="1"/>
        <v>32540533</v>
      </c>
      <c r="J9" s="18">
        <f t="shared" si="1"/>
        <v>58902912</v>
      </c>
      <c r="K9" s="18">
        <f t="shared" si="1"/>
        <v>58156332</v>
      </c>
      <c r="L9" s="18">
        <f t="shared" si="1"/>
        <v>84838295</v>
      </c>
      <c r="M9" s="18">
        <f t="shared" si="1"/>
        <v>156125912</v>
      </c>
      <c r="N9" s="18">
        <f t="shared" si="1"/>
        <v>299120539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358023451</v>
      </c>
      <c r="X9" s="18">
        <f t="shared" si="1"/>
        <v>725603586</v>
      </c>
      <c r="Y9" s="18">
        <f t="shared" si="1"/>
        <v>-367580135</v>
      </c>
      <c r="Z9" s="4">
        <f>+IF(X9&lt;&gt;0,+(Y9/X9)*100,0)</f>
        <v>-50.65853340476738</v>
      </c>
      <c r="AA9" s="30">
        <f>SUM(AA10:AA14)</f>
        <v>1968656175</v>
      </c>
    </row>
    <row r="10" spans="1:27" ht="12.75">
      <c r="A10" s="5" t="s">
        <v>36</v>
      </c>
      <c r="B10" s="3"/>
      <c r="C10" s="19"/>
      <c r="D10" s="19"/>
      <c r="E10" s="20">
        <v>278650000</v>
      </c>
      <c r="F10" s="21">
        <v>278650000</v>
      </c>
      <c r="G10" s="21"/>
      <c r="H10" s="21">
        <v>4226192</v>
      </c>
      <c r="I10" s="21">
        <v>743088</v>
      </c>
      <c r="J10" s="21">
        <v>4969280</v>
      </c>
      <c r="K10" s="21">
        <v>16542348</v>
      </c>
      <c r="L10" s="21">
        <v>10824710</v>
      </c>
      <c r="M10" s="21">
        <v>19504121</v>
      </c>
      <c r="N10" s="21">
        <v>46871179</v>
      </c>
      <c r="O10" s="21"/>
      <c r="P10" s="21"/>
      <c r="Q10" s="21"/>
      <c r="R10" s="21"/>
      <c r="S10" s="21"/>
      <c r="T10" s="21"/>
      <c r="U10" s="21"/>
      <c r="V10" s="21"/>
      <c r="W10" s="21">
        <v>51840459</v>
      </c>
      <c r="X10" s="21"/>
      <c r="Y10" s="21">
        <v>51840459</v>
      </c>
      <c r="Z10" s="6"/>
      <c r="AA10" s="28">
        <v>278650000</v>
      </c>
    </row>
    <row r="11" spans="1:27" ht="12.75">
      <c r="A11" s="5" t="s">
        <v>37</v>
      </c>
      <c r="B11" s="3"/>
      <c r="C11" s="19">
        <v>292278227</v>
      </c>
      <c r="D11" s="19"/>
      <c r="E11" s="20">
        <v>88000000</v>
      </c>
      <c r="F11" s="21">
        <v>88000000</v>
      </c>
      <c r="G11" s="21"/>
      <c r="H11" s="21">
        <v>333028</v>
      </c>
      <c r="I11" s="21">
        <v>234129</v>
      </c>
      <c r="J11" s="21">
        <v>567157</v>
      </c>
      <c r="K11" s="21">
        <v>2248533</v>
      </c>
      <c r="L11" s="21">
        <v>6727217</v>
      </c>
      <c r="M11" s="21">
        <v>3063298</v>
      </c>
      <c r="N11" s="21">
        <v>12039048</v>
      </c>
      <c r="O11" s="21"/>
      <c r="P11" s="21"/>
      <c r="Q11" s="21"/>
      <c r="R11" s="21"/>
      <c r="S11" s="21"/>
      <c r="T11" s="21"/>
      <c r="U11" s="21"/>
      <c r="V11" s="21"/>
      <c r="W11" s="21">
        <v>12606205</v>
      </c>
      <c r="X11" s="21"/>
      <c r="Y11" s="21">
        <v>12606205</v>
      </c>
      <c r="Z11" s="6"/>
      <c r="AA11" s="28">
        <v>88000000</v>
      </c>
    </row>
    <row r="12" spans="1:27" ht="12.75">
      <c r="A12" s="5" t="s">
        <v>38</v>
      </c>
      <c r="B12" s="3"/>
      <c r="C12" s="19">
        <v>190435609</v>
      </c>
      <c r="D12" s="19"/>
      <c r="E12" s="20">
        <v>337240000</v>
      </c>
      <c r="F12" s="21">
        <v>337240000</v>
      </c>
      <c r="G12" s="21">
        <v>6127661</v>
      </c>
      <c r="H12" s="21">
        <v>582923</v>
      </c>
      <c r="I12" s="21">
        <v>10772239</v>
      </c>
      <c r="J12" s="21">
        <v>17482823</v>
      </c>
      <c r="K12" s="21">
        <v>9566318</v>
      </c>
      <c r="L12" s="21">
        <v>10975869</v>
      </c>
      <c r="M12" s="21">
        <v>8800383</v>
      </c>
      <c r="N12" s="21">
        <v>29342570</v>
      </c>
      <c r="O12" s="21"/>
      <c r="P12" s="21"/>
      <c r="Q12" s="21"/>
      <c r="R12" s="21"/>
      <c r="S12" s="21"/>
      <c r="T12" s="21"/>
      <c r="U12" s="21"/>
      <c r="V12" s="21"/>
      <c r="W12" s="21">
        <v>46825393</v>
      </c>
      <c r="X12" s="21">
        <v>91069998</v>
      </c>
      <c r="Y12" s="21">
        <v>-44244605</v>
      </c>
      <c r="Z12" s="6">
        <v>-48.58</v>
      </c>
      <c r="AA12" s="28">
        <v>337240000</v>
      </c>
    </row>
    <row r="13" spans="1:27" ht="12.75">
      <c r="A13" s="5" t="s">
        <v>39</v>
      </c>
      <c r="B13" s="3"/>
      <c r="C13" s="19">
        <v>921542124</v>
      </c>
      <c r="D13" s="19"/>
      <c r="E13" s="20">
        <v>1222491175</v>
      </c>
      <c r="F13" s="21">
        <v>1222491175</v>
      </c>
      <c r="G13" s="21">
        <v>26386</v>
      </c>
      <c r="H13" s="21">
        <v>14866714</v>
      </c>
      <c r="I13" s="21">
        <v>20299784</v>
      </c>
      <c r="J13" s="21">
        <v>35192884</v>
      </c>
      <c r="K13" s="21">
        <v>28353667</v>
      </c>
      <c r="L13" s="21">
        <v>53289862</v>
      </c>
      <c r="M13" s="21">
        <v>118324356</v>
      </c>
      <c r="N13" s="21">
        <v>199967885</v>
      </c>
      <c r="O13" s="21"/>
      <c r="P13" s="21"/>
      <c r="Q13" s="21"/>
      <c r="R13" s="21"/>
      <c r="S13" s="21"/>
      <c r="T13" s="21"/>
      <c r="U13" s="21"/>
      <c r="V13" s="21"/>
      <c r="W13" s="21">
        <v>235160769</v>
      </c>
      <c r="X13" s="21">
        <v>613396086</v>
      </c>
      <c r="Y13" s="21">
        <v>-378235317</v>
      </c>
      <c r="Z13" s="6">
        <v>-61.66</v>
      </c>
      <c r="AA13" s="28">
        <v>1222491175</v>
      </c>
    </row>
    <row r="14" spans="1:27" ht="12.75">
      <c r="A14" s="5" t="s">
        <v>40</v>
      </c>
      <c r="B14" s="3"/>
      <c r="C14" s="22">
        <v>86766187</v>
      </c>
      <c r="D14" s="22"/>
      <c r="E14" s="23">
        <v>42275000</v>
      </c>
      <c r="F14" s="24">
        <v>42275000</v>
      </c>
      <c r="G14" s="24"/>
      <c r="H14" s="24">
        <v>199475</v>
      </c>
      <c r="I14" s="24">
        <v>491293</v>
      </c>
      <c r="J14" s="24">
        <v>690768</v>
      </c>
      <c r="K14" s="24">
        <v>1445466</v>
      </c>
      <c r="L14" s="24">
        <v>3020637</v>
      </c>
      <c r="M14" s="24">
        <v>6433754</v>
      </c>
      <c r="N14" s="24">
        <v>10899857</v>
      </c>
      <c r="O14" s="24"/>
      <c r="P14" s="24"/>
      <c r="Q14" s="24"/>
      <c r="R14" s="24"/>
      <c r="S14" s="24"/>
      <c r="T14" s="24"/>
      <c r="U14" s="24"/>
      <c r="V14" s="24"/>
      <c r="W14" s="24">
        <v>11590625</v>
      </c>
      <c r="X14" s="24">
        <v>21137502</v>
      </c>
      <c r="Y14" s="24">
        <v>-9546877</v>
      </c>
      <c r="Z14" s="7">
        <v>-45.17</v>
      </c>
      <c r="AA14" s="29">
        <v>42275000</v>
      </c>
    </row>
    <row r="15" spans="1:27" ht="12.75">
      <c r="A15" s="2" t="s">
        <v>41</v>
      </c>
      <c r="B15" s="8"/>
      <c r="C15" s="16">
        <f aca="true" t="shared" si="2" ref="C15:Y15">SUM(C16:C18)</f>
        <v>2150469155</v>
      </c>
      <c r="D15" s="16">
        <f>SUM(D16:D18)</f>
        <v>0</v>
      </c>
      <c r="E15" s="17">
        <f t="shared" si="2"/>
        <v>1669048000</v>
      </c>
      <c r="F15" s="18">
        <f t="shared" si="2"/>
        <v>1669048000</v>
      </c>
      <c r="G15" s="18">
        <f t="shared" si="2"/>
        <v>11609</v>
      </c>
      <c r="H15" s="18">
        <f t="shared" si="2"/>
        <v>7446079</v>
      </c>
      <c r="I15" s="18">
        <f t="shared" si="2"/>
        <v>14878921</v>
      </c>
      <c r="J15" s="18">
        <f t="shared" si="2"/>
        <v>22336609</v>
      </c>
      <c r="K15" s="18">
        <f t="shared" si="2"/>
        <v>48720895</v>
      </c>
      <c r="L15" s="18">
        <f t="shared" si="2"/>
        <v>33319135</v>
      </c>
      <c r="M15" s="18">
        <f t="shared" si="2"/>
        <v>63917681</v>
      </c>
      <c r="N15" s="18">
        <f t="shared" si="2"/>
        <v>145957711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168294320</v>
      </c>
      <c r="X15" s="18">
        <f t="shared" si="2"/>
        <v>1118274000</v>
      </c>
      <c r="Y15" s="18">
        <f t="shared" si="2"/>
        <v>-949979680</v>
      </c>
      <c r="Z15" s="4">
        <f>+IF(X15&lt;&gt;0,+(Y15/X15)*100,0)</f>
        <v>-84.95052911898158</v>
      </c>
      <c r="AA15" s="30">
        <f>SUM(AA16:AA18)</f>
        <v>1669048000</v>
      </c>
    </row>
    <row r="16" spans="1:27" ht="12.75">
      <c r="A16" s="5" t="s">
        <v>42</v>
      </c>
      <c r="B16" s="3"/>
      <c r="C16" s="19">
        <v>184369080</v>
      </c>
      <c r="D16" s="19"/>
      <c r="E16" s="20">
        <v>189250000</v>
      </c>
      <c r="F16" s="21">
        <v>189250000</v>
      </c>
      <c r="G16" s="21"/>
      <c r="H16" s="21"/>
      <c r="I16" s="21">
        <v>41995</v>
      </c>
      <c r="J16" s="21">
        <v>41995</v>
      </c>
      <c r="K16" s="21">
        <v>865287</v>
      </c>
      <c r="L16" s="21">
        <v>239622</v>
      </c>
      <c r="M16" s="21">
        <v>606006</v>
      </c>
      <c r="N16" s="21">
        <v>1710915</v>
      </c>
      <c r="O16" s="21"/>
      <c r="P16" s="21"/>
      <c r="Q16" s="21"/>
      <c r="R16" s="21"/>
      <c r="S16" s="21"/>
      <c r="T16" s="21"/>
      <c r="U16" s="21"/>
      <c r="V16" s="21"/>
      <c r="W16" s="21">
        <v>1752910</v>
      </c>
      <c r="X16" s="21">
        <v>286000002</v>
      </c>
      <c r="Y16" s="21">
        <v>-284247092</v>
      </c>
      <c r="Z16" s="6">
        <v>-99.39</v>
      </c>
      <c r="AA16" s="28">
        <v>189250000</v>
      </c>
    </row>
    <row r="17" spans="1:27" ht="12.75">
      <c r="A17" s="5" t="s">
        <v>43</v>
      </c>
      <c r="B17" s="3"/>
      <c r="C17" s="19">
        <v>1955719688</v>
      </c>
      <c r="D17" s="19"/>
      <c r="E17" s="20">
        <v>1428498000</v>
      </c>
      <c r="F17" s="21">
        <v>1428498000</v>
      </c>
      <c r="G17" s="21">
        <v>11609</v>
      </c>
      <c r="H17" s="21">
        <v>7446079</v>
      </c>
      <c r="I17" s="21">
        <v>14836926</v>
      </c>
      <c r="J17" s="21">
        <v>22294614</v>
      </c>
      <c r="K17" s="21">
        <v>43841944</v>
      </c>
      <c r="L17" s="21">
        <v>28466085</v>
      </c>
      <c r="M17" s="21">
        <v>60797674</v>
      </c>
      <c r="N17" s="21">
        <v>133105703</v>
      </c>
      <c r="O17" s="21"/>
      <c r="P17" s="21"/>
      <c r="Q17" s="21"/>
      <c r="R17" s="21"/>
      <c r="S17" s="21"/>
      <c r="T17" s="21"/>
      <c r="U17" s="21"/>
      <c r="V17" s="21"/>
      <c r="W17" s="21">
        <v>155400317</v>
      </c>
      <c r="X17" s="21">
        <v>801624000</v>
      </c>
      <c r="Y17" s="21">
        <v>-646223683</v>
      </c>
      <c r="Z17" s="6">
        <v>-80.61</v>
      </c>
      <c r="AA17" s="28">
        <v>1428498000</v>
      </c>
    </row>
    <row r="18" spans="1:27" ht="12.75">
      <c r="A18" s="5" t="s">
        <v>44</v>
      </c>
      <c r="B18" s="3"/>
      <c r="C18" s="19">
        <v>10380387</v>
      </c>
      <c r="D18" s="19"/>
      <c r="E18" s="20">
        <v>51300000</v>
      </c>
      <c r="F18" s="21">
        <v>51300000</v>
      </c>
      <c r="G18" s="21"/>
      <c r="H18" s="21"/>
      <c r="I18" s="21"/>
      <c r="J18" s="21"/>
      <c r="K18" s="21">
        <v>4013664</v>
      </c>
      <c r="L18" s="21">
        <v>4613428</v>
      </c>
      <c r="M18" s="21">
        <v>2514001</v>
      </c>
      <c r="N18" s="21">
        <v>11141093</v>
      </c>
      <c r="O18" s="21"/>
      <c r="P18" s="21"/>
      <c r="Q18" s="21"/>
      <c r="R18" s="21"/>
      <c r="S18" s="21"/>
      <c r="T18" s="21"/>
      <c r="U18" s="21"/>
      <c r="V18" s="21"/>
      <c r="W18" s="21">
        <v>11141093</v>
      </c>
      <c r="X18" s="21">
        <v>30649998</v>
      </c>
      <c r="Y18" s="21">
        <v>-19508905</v>
      </c>
      <c r="Z18" s="6">
        <v>-63.65</v>
      </c>
      <c r="AA18" s="28">
        <v>51300000</v>
      </c>
    </row>
    <row r="19" spans="1:27" ht="12.75">
      <c r="A19" s="2" t="s">
        <v>45</v>
      </c>
      <c r="B19" s="8"/>
      <c r="C19" s="16">
        <f aca="true" t="shared" si="3" ref="C19:Y19">SUM(C20:C23)</f>
        <v>1530816855</v>
      </c>
      <c r="D19" s="16">
        <f>SUM(D20:D23)</f>
        <v>0</v>
      </c>
      <c r="E19" s="17">
        <f t="shared" si="3"/>
        <v>1768254890</v>
      </c>
      <c r="F19" s="18">
        <f t="shared" si="3"/>
        <v>1768254890</v>
      </c>
      <c r="G19" s="18">
        <f t="shared" si="3"/>
        <v>6138518</v>
      </c>
      <c r="H19" s="18">
        <f t="shared" si="3"/>
        <v>21581560</v>
      </c>
      <c r="I19" s="18">
        <f t="shared" si="3"/>
        <v>38671245</v>
      </c>
      <c r="J19" s="18">
        <f t="shared" si="3"/>
        <v>66391323</v>
      </c>
      <c r="K19" s="18">
        <f t="shared" si="3"/>
        <v>87506219</v>
      </c>
      <c r="L19" s="18">
        <f t="shared" si="3"/>
        <v>106283480</v>
      </c>
      <c r="M19" s="18">
        <f t="shared" si="3"/>
        <v>114496241</v>
      </c>
      <c r="N19" s="18">
        <f t="shared" si="3"/>
        <v>308285940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374677263</v>
      </c>
      <c r="X19" s="18">
        <f t="shared" si="3"/>
        <v>884127444</v>
      </c>
      <c r="Y19" s="18">
        <f t="shared" si="3"/>
        <v>-509450181</v>
      </c>
      <c r="Z19" s="4">
        <f>+IF(X19&lt;&gt;0,+(Y19/X19)*100,0)</f>
        <v>-57.621803786016166</v>
      </c>
      <c r="AA19" s="30">
        <f>SUM(AA20:AA23)</f>
        <v>1768254890</v>
      </c>
    </row>
    <row r="20" spans="1:27" ht="12.75">
      <c r="A20" s="5" t="s">
        <v>46</v>
      </c>
      <c r="B20" s="3"/>
      <c r="C20" s="19">
        <v>708401759</v>
      </c>
      <c r="D20" s="19"/>
      <c r="E20" s="20">
        <v>736700000</v>
      </c>
      <c r="F20" s="21">
        <v>736700000</v>
      </c>
      <c r="G20" s="21">
        <v>4828622</v>
      </c>
      <c r="H20" s="21">
        <v>7759174</v>
      </c>
      <c r="I20" s="21">
        <v>7122218</v>
      </c>
      <c r="J20" s="21">
        <v>19710014</v>
      </c>
      <c r="K20" s="21">
        <v>35787186</v>
      </c>
      <c r="L20" s="21">
        <v>19190409</v>
      </c>
      <c r="M20" s="21">
        <v>10582749</v>
      </c>
      <c r="N20" s="21">
        <v>65560344</v>
      </c>
      <c r="O20" s="21"/>
      <c r="P20" s="21"/>
      <c r="Q20" s="21"/>
      <c r="R20" s="21"/>
      <c r="S20" s="21"/>
      <c r="T20" s="21"/>
      <c r="U20" s="21"/>
      <c r="V20" s="21"/>
      <c r="W20" s="21">
        <v>85270358</v>
      </c>
      <c r="X20" s="21">
        <v>368350002</v>
      </c>
      <c r="Y20" s="21">
        <v>-283079644</v>
      </c>
      <c r="Z20" s="6">
        <v>-76.85</v>
      </c>
      <c r="AA20" s="28">
        <v>736700000</v>
      </c>
    </row>
    <row r="21" spans="1:27" ht="12.75">
      <c r="A21" s="5" t="s">
        <v>47</v>
      </c>
      <c r="B21" s="3"/>
      <c r="C21" s="19">
        <v>591641022</v>
      </c>
      <c r="D21" s="19"/>
      <c r="E21" s="20">
        <v>481870000</v>
      </c>
      <c r="F21" s="21">
        <v>481870000</v>
      </c>
      <c r="G21" s="21">
        <v>1190887</v>
      </c>
      <c r="H21" s="21">
        <v>8760445</v>
      </c>
      <c r="I21" s="21">
        <v>7621200</v>
      </c>
      <c r="J21" s="21">
        <v>17572532</v>
      </c>
      <c r="K21" s="21">
        <v>19489538</v>
      </c>
      <c r="L21" s="21">
        <v>34783774</v>
      </c>
      <c r="M21" s="21">
        <v>51692520</v>
      </c>
      <c r="N21" s="21">
        <v>105965832</v>
      </c>
      <c r="O21" s="21"/>
      <c r="P21" s="21"/>
      <c r="Q21" s="21"/>
      <c r="R21" s="21"/>
      <c r="S21" s="21"/>
      <c r="T21" s="21"/>
      <c r="U21" s="21"/>
      <c r="V21" s="21"/>
      <c r="W21" s="21">
        <v>123538364</v>
      </c>
      <c r="X21" s="21">
        <v>372124998</v>
      </c>
      <c r="Y21" s="21">
        <v>-248586634</v>
      </c>
      <c r="Z21" s="6">
        <v>-66.8</v>
      </c>
      <c r="AA21" s="28">
        <v>481870000</v>
      </c>
    </row>
    <row r="22" spans="1:27" ht="12.75">
      <c r="A22" s="5" t="s">
        <v>48</v>
      </c>
      <c r="B22" s="3"/>
      <c r="C22" s="22">
        <v>93030364</v>
      </c>
      <c r="D22" s="22"/>
      <c r="E22" s="23">
        <v>384184890</v>
      </c>
      <c r="F22" s="24">
        <v>384184890</v>
      </c>
      <c r="G22" s="24">
        <v>119009</v>
      </c>
      <c r="H22" s="24">
        <v>4769143</v>
      </c>
      <c r="I22" s="24">
        <v>23666974</v>
      </c>
      <c r="J22" s="24">
        <v>28555126</v>
      </c>
      <c r="K22" s="24">
        <v>21532180</v>
      </c>
      <c r="L22" s="24">
        <v>43202816</v>
      </c>
      <c r="M22" s="24">
        <v>40570912</v>
      </c>
      <c r="N22" s="24">
        <v>105305908</v>
      </c>
      <c r="O22" s="24"/>
      <c r="P22" s="24"/>
      <c r="Q22" s="24"/>
      <c r="R22" s="24"/>
      <c r="S22" s="24"/>
      <c r="T22" s="24"/>
      <c r="U22" s="24"/>
      <c r="V22" s="24"/>
      <c r="W22" s="24">
        <v>133861034</v>
      </c>
      <c r="X22" s="24">
        <v>60902442</v>
      </c>
      <c r="Y22" s="24">
        <v>72958592</v>
      </c>
      <c r="Z22" s="7">
        <v>119.8</v>
      </c>
      <c r="AA22" s="29">
        <v>384184890</v>
      </c>
    </row>
    <row r="23" spans="1:27" ht="12.75">
      <c r="A23" s="5" t="s">
        <v>49</v>
      </c>
      <c r="B23" s="3"/>
      <c r="C23" s="19">
        <v>137743710</v>
      </c>
      <c r="D23" s="19"/>
      <c r="E23" s="20">
        <v>165500000</v>
      </c>
      <c r="F23" s="21">
        <v>165500000</v>
      </c>
      <c r="G23" s="21"/>
      <c r="H23" s="21">
        <v>292798</v>
      </c>
      <c r="I23" s="21">
        <v>260853</v>
      </c>
      <c r="J23" s="21">
        <v>553651</v>
      </c>
      <c r="K23" s="21">
        <v>10697315</v>
      </c>
      <c r="L23" s="21">
        <v>9106481</v>
      </c>
      <c r="M23" s="21">
        <v>11650060</v>
      </c>
      <c r="N23" s="21">
        <v>31453856</v>
      </c>
      <c r="O23" s="21"/>
      <c r="P23" s="21"/>
      <c r="Q23" s="21"/>
      <c r="R23" s="21"/>
      <c r="S23" s="21"/>
      <c r="T23" s="21"/>
      <c r="U23" s="21"/>
      <c r="V23" s="21"/>
      <c r="W23" s="21">
        <v>32007507</v>
      </c>
      <c r="X23" s="21">
        <v>82750002</v>
      </c>
      <c r="Y23" s="21">
        <v>-50742495</v>
      </c>
      <c r="Z23" s="6">
        <v>-61.32</v>
      </c>
      <c r="AA23" s="28">
        <v>165500000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6446470980</v>
      </c>
      <c r="D25" s="50">
        <f>+D5+D9+D15+D19+D24</f>
        <v>0</v>
      </c>
      <c r="E25" s="51">
        <f t="shared" si="4"/>
        <v>6904212611</v>
      </c>
      <c r="F25" s="52">
        <f t="shared" si="4"/>
        <v>6904212611</v>
      </c>
      <c r="G25" s="52">
        <f t="shared" si="4"/>
        <v>12451574</v>
      </c>
      <c r="H25" s="52">
        <f t="shared" si="4"/>
        <v>63426339</v>
      </c>
      <c r="I25" s="52">
        <f t="shared" si="4"/>
        <v>87436688</v>
      </c>
      <c r="J25" s="52">
        <f t="shared" si="4"/>
        <v>163314601</v>
      </c>
      <c r="K25" s="52">
        <f t="shared" si="4"/>
        <v>223077406</v>
      </c>
      <c r="L25" s="52">
        <f t="shared" si="4"/>
        <v>230875334</v>
      </c>
      <c r="M25" s="52">
        <f t="shared" si="4"/>
        <v>371935533</v>
      </c>
      <c r="N25" s="52">
        <f t="shared" si="4"/>
        <v>825888273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989202874</v>
      </c>
      <c r="X25" s="52">
        <f t="shared" si="4"/>
        <v>3477131808</v>
      </c>
      <c r="Y25" s="52">
        <f t="shared" si="4"/>
        <v>-2487928934</v>
      </c>
      <c r="Z25" s="53">
        <f>+IF(X25&lt;&gt;0,+(Y25/X25)*100,0)</f>
        <v>-71.55118273848306</v>
      </c>
      <c r="AA25" s="54">
        <f>+AA5+AA9+AA15+AA19+AA24</f>
        <v>6904212611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1992790709</v>
      </c>
      <c r="D28" s="19"/>
      <c r="E28" s="20">
        <v>2242968575</v>
      </c>
      <c r="F28" s="21">
        <v>2242968575</v>
      </c>
      <c r="G28" s="21">
        <v>3381359</v>
      </c>
      <c r="H28" s="21">
        <v>22859214</v>
      </c>
      <c r="I28" s="21">
        <v>24316433</v>
      </c>
      <c r="J28" s="21">
        <v>50557006</v>
      </c>
      <c r="K28" s="21">
        <v>64243725</v>
      </c>
      <c r="L28" s="21">
        <v>35125812</v>
      </c>
      <c r="M28" s="21">
        <v>127668386</v>
      </c>
      <c r="N28" s="21">
        <v>227037923</v>
      </c>
      <c r="O28" s="21"/>
      <c r="P28" s="21"/>
      <c r="Q28" s="21"/>
      <c r="R28" s="21"/>
      <c r="S28" s="21"/>
      <c r="T28" s="21"/>
      <c r="U28" s="21"/>
      <c r="V28" s="21"/>
      <c r="W28" s="21">
        <v>277594929</v>
      </c>
      <c r="X28" s="21">
        <v>1127284782</v>
      </c>
      <c r="Y28" s="21">
        <v>-849689853</v>
      </c>
      <c r="Z28" s="6">
        <v>-75.37</v>
      </c>
      <c r="AA28" s="19">
        <v>2242968575</v>
      </c>
    </row>
    <row r="29" spans="1:27" ht="12.75">
      <c r="A29" s="56" t="s">
        <v>55</v>
      </c>
      <c r="B29" s="3"/>
      <c r="C29" s="19">
        <v>8491958</v>
      </c>
      <c r="D29" s="19"/>
      <c r="E29" s="20">
        <v>8700000</v>
      </c>
      <c r="F29" s="21">
        <v>8700000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4849998</v>
      </c>
      <c r="Y29" s="21">
        <v>-4849998</v>
      </c>
      <c r="Z29" s="6">
        <v>-100</v>
      </c>
      <c r="AA29" s="28">
        <v>8700000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821587688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2822870355</v>
      </c>
      <c r="D32" s="25">
        <f>SUM(D28:D31)</f>
        <v>0</v>
      </c>
      <c r="E32" s="26">
        <f t="shared" si="5"/>
        <v>2251668575</v>
      </c>
      <c r="F32" s="27">
        <f t="shared" si="5"/>
        <v>2251668575</v>
      </c>
      <c r="G32" s="27">
        <f t="shared" si="5"/>
        <v>3381359</v>
      </c>
      <c r="H32" s="27">
        <f t="shared" si="5"/>
        <v>22859214</v>
      </c>
      <c r="I32" s="27">
        <f t="shared" si="5"/>
        <v>24316433</v>
      </c>
      <c r="J32" s="27">
        <f t="shared" si="5"/>
        <v>50557006</v>
      </c>
      <c r="K32" s="27">
        <f t="shared" si="5"/>
        <v>64243725</v>
      </c>
      <c r="L32" s="27">
        <f t="shared" si="5"/>
        <v>35125812</v>
      </c>
      <c r="M32" s="27">
        <f t="shared" si="5"/>
        <v>127668386</v>
      </c>
      <c r="N32" s="27">
        <f t="shared" si="5"/>
        <v>227037923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277594929</v>
      </c>
      <c r="X32" s="27">
        <f t="shared" si="5"/>
        <v>1132134780</v>
      </c>
      <c r="Y32" s="27">
        <f t="shared" si="5"/>
        <v>-854539851</v>
      </c>
      <c r="Z32" s="13">
        <f>+IF(X32&lt;&gt;0,+(Y32/X32)*100,0)</f>
        <v>-75.48039916236829</v>
      </c>
      <c r="AA32" s="31">
        <f>SUM(AA28:AA31)</f>
        <v>2251668575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2858493057</v>
      </c>
      <c r="D34" s="19"/>
      <c r="E34" s="20">
        <v>3590944096</v>
      </c>
      <c r="F34" s="21">
        <v>3590944096</v>
      </c>
      <c r="G34" s="21">
        <v>2598969</v>
      </c>
      <c r="H34" s="21">
        <v>27195568</v>
      </c>
      <c r="I34" s="21">
        <v>31236617</v>
      </c>
      <c r="J34" s="21">
        <v>61031154</v>
      </c>
      <c r="K34" s="21">
        <v>105544628</v>
      </c>
      <c r="L34" s="21">
        <v>146267072</v>
      </c>
      <c r="M34" s="21">
        <v>206931725</v>
      </c>
      <c r="N34" s="21">
        <v>458743425</v>
      </c>
      <c r="O34" s="21"/>
      <c r="P34" s="21"/>
      <c r="Q34" s="21"/>
      <c r="R34" s="21"/>
      <c r="S34" s="21"/>
      <c r="T34" s="21"/>
      <c r="U34" s="21"/>
      <c r="V34" s="21"/>
      <c r="W34" s="21">
        <v>519774579</v>
      </c>
      <c r="X34" s="21">
        <v>1765947048</v>
      </c>
      <c r="Y34" s="21">
        <v>-1246172469</v>
      </c>
      <c r="Z34" s="6">
        <v>-70.57</v>
      </c>
      <c r="AA34" s="28">
        <v>3590944096</v>
      </c>
    </row>
    <row r="35" spans="1:27" ht="12.75">
      <c r="A35" s="59" t="s">
        <v>63</v>
      </c>
      <c r="B35" s="3"/>
      <c r="C35" s="19">
        <v>765107568</v>
      </c>
      <c r="D35" s="19"/>
      <c r="E35" s="20">
        <v>1061599940</v>
      </c>
      <c r="F35" s="21">
        <v>1061599940</v>
      </c>
      <c r="G35" s="21">
        <v>6471247</v>
      </c>
      <c r="H35" s="21">
        <v>13371556</v>
      </c>
      <c r="I35" s="21">
        <v>31883639</v>
      </c>
      <c r="J35" s="21">
        <v>51726442</v>
      </c>
      <c r="K35" s="21">
        <v>53289051</v>
      </c>
      <c r="L35" s="21">
        <v>49482451</v>
      </c>
      <c r="M35" s="21">
        <v>37335420</v>
      </c>
      <c r="N35" s="21">
        <v>140106922</v>
      </c>
      <c r="O35" s="21"/>
      <c r="P35" s="21"/>
      <c r="Q35" s="21"/>
      <c r="R35" s="21"/>
      <c r="S35" s="21"/>
      <c r="T35" s="21"/>
      <c r="U35" s="21"/>
      <c r="V35" s="21"/>
      <c r="W35" s="21">
        <v>191833364</v>
      </c>
      <c r="X35" s="21">
        <v>579049968</v>
      </c>
      <c r="Y35" s="21">
        <v>-387216604</v>
      </c>
      <c r="Z35" s="6">
        <v>-66.87</v>
      </c>
      <c r="AA35" s="28">
        <v>1061599940</v>
      </c>
    </row>
    <row r="36" spans="1:27" ht="12.75">
      <c r="A36" s="60" t="s">
        <v>64</v>
      </c>
      <c r="B36" s="10"/>
      <c r="C36" s="61">
        <f aca="true" t="shared" si="6" ref="C36:Y36">SUM(C32:C35)</f>
        <v>6446470980</v>
      </c>
      <c r="D36" s="61">
        <f>SUM(D32:D35)</f>
        <v>0</v>
      </c>
      <c r="E36" s="62">
        <f t="shared" si="6"/>
        <v>6904212611</v>
      </c>
      <c r="F36" s="63">
        <f t="shared" si="6"/>
        <v>6904212611</v>
      </c>
      <c r="G36" s="63">
        <f t="shared" si="6"/>
        <v>12451575</v>
      </c>
      <c r="H36" s="63">
        <f t="shared" si="6"/>
        <v>63426338</v>
      </c>
      <c r="I36" s="63">
        <f t="shared" si="6"/>
        <v>87436689</v>
      </c>
      <c r="J36" s="63">
        <f t="shared" si="6"/>
        <v>163314602</v>
      </c>
      <c r="K36" s="63">
        <f t="shared" si="6"/>
        <v>223077404</v>
      </c>
      <c r="L36" s="63">
        <f t="shared" si="6"/>
        <v>230875335</v>
      </c>
      <c r="M36" s="63">
        <f t="shared" si="6"/>
        <v>371935531</v>
      </c>
      <c r="N36" s="63">
        <f t="shared" si="6"/>
        <v>825888270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989202872</v>
      </c>
      <c r="X36" s="63">
        <f t="shared" si="6"/>
        <v>3477131796</v>
      </c>
      <c r="Y36" s="63">
        <f t="shared" si="6"/>
        <v>-2487928924</v>
      </c>
      <c r="Z36" s="64">
        <f>+IF(X36&lt;&gt;0,+(Y36/X36)*100,0)</f>
        <v>-71.55118269782145</v>
      </c>
      <c r="AA36" s="65">
        <f>SUM(AA32:AA35)</f>
        <v>6904212611</v>
      </c>
    </row>
    <row r="37" spans="1:27" ht="12.7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1431848500</v>
      </c>
      <c r="D5" s="16">
        <f>SUM(D6:D8)</f>
        <v>0</v>
      </c>
      <c r="E5" s="17">
        <f t="shared" si="0"/>
        <v>1081825000</v>
      </c>
      <c r="F5" s="18">
        <f t="shared" si="0"/>
        <v>1081825000</v>
      </c>
      <c r="G5" s="18">
        <f t="shared" si="0"/>
        <v>2172000</v>
      </c>
      <c r="H5" s="18">
        <f t="shared" si="0"/>
        <v>27997000</v>
      </c>
      <c r="I5" s="18">
        <f t="shared" si="0"/>
        <v>1242000</v>
      </c>
      <c r="J5" s="18">
        <f t="shared" si="0"/>
        <v>31411000</v>
      </c>
      <c r="K5" s="18">
        <f t="shared" si="0"/>
        <v>98245141</v>
      </c>
      <c r="L5" s="18">
        <f t="shared" si="0"/>
        <v>-85158000</v>
      </c>
      <c r="M5" s="18">
        <f t="shared" si="0"/>
        <v>28276000</v>
      </c>
      <c r="N5" s="18">
        <f t="shared" si="0"/>
        <v>41363141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72774141</v>
      </c>
      <c r="X5" s="18">
        <f t="shared" si="0"/>
        <v>540912500</v>
      </c>
      <c r="Y5" s="18">
        <f t="shared" si="0"/>
        <v>-468138359</v>
      </c>
      <c r="Z5" s="4">
        <f>+IF(X5&lt;&gt;0,+(Y5/X5)*100,0)</f>
        <v>-86.54604191990387</v>
      </c>
      <c r="AA5" s="16">
        <f>SUM(AA6:AA8)</f>
        <v>1081825000</v>
      </c>
    </row>
    <row r="6" spans="1:27" ht="12.75">
      <c r="A6" s="5" t="s">
        <v>32</v>
      </c>
      <c r="B6" s="3"/>
      <c r="C6" s="19">
        <v>145200049</v>
      </c>
      <c r="D6" s="19"/>
      <c r="E6" s="20">
        <v>26370000</v>
      </c>
      <c r="F6" s="21">
        <v>26370000</v>
      </c>
      <c r="G6" s="21"/>
      <c r="H6" s="21">
        <v>20000</v>
      </c>
      <c r="I6" s="21">
        <v>3000</v>
      </c>
      <c r="J6" s="21">
        <v>23000</v>
      </c>
      <c r="K6" s="21">
        <v>116000</v>
      </c>
      <c r="L6" s="21">
        <v>1016000</v>
      </c>
      <c r="M6" s="21">
        <v>26635000</v>
      </c>
      <c r="N6" s="21">
        <v>27767000</v>
      </c>
      <c r="O6" s="21"/>
      <c r="P6" s="21"/>
      <c r="Q6" s="21"/>
      <c r="R6" s="21"/>
      <c r="S6" s="21"/>
      <c r="T6" s="21"/>
      <c r="U6" s="21"/>
      <c r="V6" s="21"/>
      <c r="W6" s="21">
        <v>27790000</v>
      </c>
      <c r="X6" s="21">
        <v>13185000</v>
      </c>
      <c r="Y6" s="21">
        <v>14605000</v>
      </c>
      <c r="Z6" s="6">
        <v>110.77</v>
      </c>
      <c r="AA6" s="28">
        <v>26370000</v>
      </c>
    </row>
    <row r="7" spans="1:27" ht="12.75">
      <c r="A7" s="5" t="s">
        <v>33</v>
      </c>
      <c r="B7" s="3"/>
      <c r="C7" s="22">
        <v>3560619</v>
      </c>
      <c r="D7" s="22"/>
      <c r="E7" s="23">
        <v>1055455000</v>
      </c>
      <c r="F7" s="24">
        <v>1055455000</v>
      </c>
      <c r="G7" s="24"/>
      <c r="H7" s="24">
        <v>97000</v>
      </c>
      <c r="I7" s="24">
        <v>600000</v>
      </c>
      <c r="J7" s="24">
        <v>697000</v>
      </c>
      <c r="K7" s="24">
        <v>24000</v>
      </c>
      <c r="L7" s="24">
        <v>181000</v>
      </c>
      <c r="M7" s="24">
        <v>17000</v>
      </c>
      <c r="N7" s="24">
        <v>222000</v>
      </c>
      <c r="O7" s="24"/>
      <c r="P7" s="24"/>
      <c r="Q7" s="24"/>
      <c r="R7" s="24"/>
      <c r="S7" s="24"/>
      <c r="T7" s="24"/>
      <c r="U7" s="24"/>
      <c r="V7" s="24"/>
      <c r="W7" s="24">
        <v>919000</v>
      </c>
      <c r="X7" s="24">
        <v>527727500</v>
      </c>
      <c r="Y7" s="24">
        <v>-526808500</v>
      </c>
      <c r="Z7" s="7">
        <v>-99.83</v>
      </c>
      <c r="AA7" s="29">
        <v>1055455000</v>
      </c>
    </row>
    <row r="8" spans="1:27" ht="12.75">
      <c r="A8" s="5" t="s">
        <v>34</v>
      </c>
      <c r="B8" s="3"/>
      <c r="C8" s="19">
        <v>1283087832</v>
      </c>
      <c r="D8" s="19"/>
      <c r="E8" s="20"/>
      <c r="F8" s="21"/>
      <c r="G8" s="21">
        <v>2172000</v>
      </c>
      <c r="H8" s="21">
        <v>27880000</v>
      </c>
      <c r="I8" s="21">
        <v>639000</v>
      </c>
      <c r="J8" s="21">
        <v>30691000</v>
      </c>
      <c r="K8" s="21">
        <v>98105141</v>
      </c>
      <c r="L8" s="21">
        <v>-86355000</v>
      </c>
      <c r="M8" s="21">
        <v>1624000</v>
      </c>
      <c r="N8" s="21">
        <v>13374141</v>
      </c>
      <c r="O8" s="21"/>
      <c r="P8" s="21"/>
      <c r="Q8" s="21"/>
      <c r="R8" s="21"/>
      <c r="S8" s="21"/>
      <c r="T8" s="21"/>
      <c r="U8" s="21"/>
      <c r="V8" s="21"/>
      <c r="W8" s="21">
        <v>44065141</v>
      </c>
      <c r="X8" s="21"/>
      <c r="Y8" s="21">
        <v>44065141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2511207125</v>
      </c>
      <c r="D9" s="16">
        <f>SUM(D10:D14)</f>
        <v>0</v>
      </c>
      <c r="E9" s="17">
        <f t="shared" si="1"/>
        <v>1876197934</v>
      </c>
      <c r="F9" s="18">
        <f t="shared" si="1"/>
        <v>1876197934</v>
      </c>
      <c r="G9" s="18">
        <f t="shared" si="1"/>
        <v>1337000</v>
      </c>
      <c r="H9" s="18">
        <f t="shared" si="1"/>
        <v>8960000</v>
      </c>
      <c r="I9" s="18">
        <f t="shared" si="1"/>
        <v>8616506</v>
      </c>
      <c r="J9" s="18">
        <f t="shared" si="1"/>
        <v>18913506</v>
      </c>
      <c r="K9" s="18">
        <f t="shared" si="1"/>
        <v>36517000</v>
      </c>
      <c r="L9" s="18">
        <f t="shared" si="1"/>
        <v>218427413</v>
      </c>
      <c r="M9" s="18">
        <f t="shared" si="1"/>
        <v>279973000</v>
      </c>
      <c r="N9" s="18">
        <f t="shared" si="1"/>
        <v>534917413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553830919</v>
      </c>
      <c r="X9" s="18">
        <f t="shared" si="1"/>
        <v>902448966</v>
      </c>
      <c r="Y9" s="18">
        <f t="shared" si="1"/>
        <v>-348618047</v>
      </c>
      <c r="Z9" s="4">
        <f>+IF(X9&lt;&gt;0,+(Y9/X9)*100,0)</f>
        <v>-38.63022288619919</v>
      </c>
      <c r="AA9" s="30">
        <f>SUM(AA10:AA14)</f>
        <v>1876197934</v>
      </c>
    </row>
    <row r="10" spans="1:27" ht="12.75">
      <c r="A10" s="5" t="s">
        <v>36</v>
      </c>
      <c r="B10" s="3"/>
      <c r="C10" s="19">
        <v>106996651</v>
      </c>
      <c r="D10" s="19"/>
      <c r="E10" s="20">
        <v>158678934</v>
      </c>
      <c r="F10" s="21">
        <v>158678934</v>
      </c>
      <c r="G10" s="21">
        <v>156000</v>
      </c>
      <c r="H10" s="21">
        <v>85000</v>
      </c>
      <c r="I10" s="21">
        <v>3449000</v>
      </c>
      <c r="J10" s="21">
        <v>3690000</v>
      </c>
      <c r="K10" s="21">
        <v>5012000</v>
      </c>
      <c r="L10" s="21">
        <v>7360413</v>
      </c>
      <c r="M10" s="21">
        <v>11846000</v>
      </c>
      <c r="N10" s="21">
        <v>24218413</v>
      </c>
      <c r="O10" s="21"/>
      <c r="P10" s="21"/>
      <c r="Q10" s="21"/>
      <c r="R10" s="21"/>
      <c r="S10" s="21"/>
      <c r="T10" s="21"/>
      <c r="U10" s="21"/>
      <c r="V10" s="21"/>
      <c r="W10" s="21">
        <v>27908413</v>
      </c>
      <c r="X10" s="21">
        <v>79339466</v>
      </c>
      <c r="Y10" s="21">
        <v>-51431053</v>
      </c>
      <c r="Z10" s="6">
        <v>-64.82</v>
      </c>
      <c r="AA10" s="28">
        <v>158678934</v>
      </c>
    </row>
    <row r="11" spans="1:27" ht="12.75">
      <c r="A11" s="5" t="s">
        <v>37</v>
      </c>
      <c r="B11" s="3"/>
      <c r="C11" s="19">
        <v>124960231</v>
      </c>
      <c r="D11" s="19"/>
      <c r="E11" s="20">
        <v>36000000</v>
      </c>
      <c r="F11" s="21">
        <v>36000000</v>
      </c>
      <c r="G11" s="21">
        <v>116000</v>
      </c>
      <c r="H11" s="21">
        <v>193000</v>
      </c>
      <c r="I11" s="21">
        <v>2718506</v>
      </c>
      <c r="J11" s="21">
        <v>3027506</v>
      </c>
      <c r="K11" s="21">
        <v>2980000</v>
      </c>
      <c r="L11" s="21">
        <v>1484000</v>
      </c>
      <c r="M11" s="21">
        <v>3321000</v>
      </c>
      <c r="N11" s="21">
        <v>7785000</v>
      </c>
      <c r="O11" s="21"/>
      <c r="P11" s="21"/>
      <c r="Q11" s="21"/>
      <c r="R11" s="21"/>
      <c r="S11" s="21"/>
      <c r="T11" s="21"/>
      <c r="U11" s="21"/>
      <c r="V11" s="21"/>
      <c r="W11" s="21">
        <v>10812506</v>
      </c>
      <c r="X11" s="21">
        <v>18000000</v>
      </c>
      <c r="Y11" s="21">
        <v>-7187494</v>
      </c>
      <c r="Z11" s="6">
        <v>-39.93</v>
      </c>
      <c r="AA11" s="28">
        <v>36000000</v>
      </c>
    </row>
    <row r="12" spans="1:27" ht="12.75">
      <c r="A12" s="5" t="s">
        <v>38</v>
      </c>
      <c r="B12" s="3"/>
      <c r="C12" s="19">
        <v>250292926</v>
      </c>
      <c r="D12" s="19"/>
      <c r="E12" s="20">
        <v>133523000</v>
      </c>
      <c r="F12" s="21">
        <v>133523000</v>
      </c>
      <c r="G12" s="21"/>
      <c r="H12" s="21">
        <v>4218000</v>
      </c>
      <c r="I12" s="21">
        <v>1585000</v>
      </c>
      <c r="J12" s="21">
        <v>5803000</v>
      </c>
      <c r="K12" s="21">
        <v>9769000</v>
      </c>
      <c r="L12" s="21">
        <v>-4417000</v>
      </c>
      <c r="M12" s="21">
        <v>89000</v>
      </c>
      <c r="N12" s="21">
        <v>5441000</v>
      </c>
      <c r="O12" s="21"/>
      <c r="P12" s="21"/>
      <c r="Q12" s="21"/>
      <c r="R12" s="21"/>
      <c r="S12" s="21"/>
      <c r="T12" s="21"/>
      <c r="U12" s="21"/>
      <c r="V12" s="21"/>
      <c r="W12" s="21">
        <v>11244000</v>
      </c>
      <c r="X12" s="21">
        <v>66761500</v>
      </c>
      <c r="Y12" s="21">
        <v>-55517500</v>
      </c>
      <c r="Z12" s="6">
        <v>-83.16</v>
      </c>
      <c r="AA12" s="28">
        <v>133523000</v>
      </c>
    </row>
    <row r="13" spans="1:27" ht="12.75">
      <c r="A13" s="5" t="s">
        <v>39</v>
      </c>
      <c r="B13" s="3"/>
      <c r="C13" s="19">
        <v>1850158918</v>
      </c>
      <c r="D13" s="19"/>
      <c r="E13" s="20">
        <v>1463296000</v>
      </c>
      <c r="F13" s="21">
        <v>1463296000</v>
      </c>
      <c r="G13" s="21">
        <v>1065000</v>
      </c>
      <c r="H13" s="21">
        <v>4464000</v>
      </c>
      <c r="I13" s="21">
        <v>864000</v>
      </c>
      <c r="J13" s="21">
        <v>6393000</v>
      </c>
      <c r="K13" s="21">
        <v>22074000</v>
      </c>
      <c r="L13" s="21">
        <v>207422000</v>
      </c>
      <c r="M13" s="21">
        <v>257569000</v>
      </c>
      <c r="N13" s="21">
        <v>487065000</v>
      </c>
      <c r="O13" s="21"/>
      <c r="P13" s="21"/>
      <c r="Q13" s="21"/>
      <c r="R13" s="21"/>
      <c r="S13" s="21"/>
      <c r="T13" s="21"/>
      <c r="U13" s="21"/>
      <c r="V13" s="21"/>
      <c r="W13" s="21">
        <v>493458000</v>
      </c>
      <c r="X13" s="21">
        <v>695998001</v>
      </c>
      <c r="Y13" s="21">
        <v>-202540001</v>
      </c>
      <c r="Z13" s="6">
        <v>-29.1</v>
      </c>
      <c r="AA13" s="28">
        <v>1463296000</v>
      </c>
    </row>
    <row r="14" spans="1:27" ht="12.75">
      <c r="A14" s="5" t="s">
        <v>40</v>
      </c>
      <c r="B14" s="3"/>
      <c r="C14" s="22">
        <v>178798399</v>
      </c>
      <c r="D14" s="22"/>
      <c r="E14" s="23">
        <v>84700000</v>
      </c>
      <c r="F14" s="24">
        <v>84700000</v>
      </c>
      <c r="G14" s="24"/>
      <c r="H14" s="24"/>
      <c r="I14" s="24"/>
      <c r="J14" s="24"/>
      <c r="K14" s="24">
        <v>-3318000</v>
      </c>
      <c r="L14" s="24">
        <v>6578000</v>
      </c>
      <c r="M14" s="24">
        <v>7148000</v>
      </c>
      <c r="N14" s="24">
        <v>10408000</v>
      </c>
      <c r="O14" s="24"/>
      <c r="P14" s="24"/>
      <c r="Q14" s="24"/>
      <c r="R14" s="24"/>
      <c r="S14" s="24"/>
      <c r="T14" s="24"/>
      <c r="U14" s="24"/>
      <c r="V14" s="24"/>
      <c r="W14" s="24">
        <v>10408000</v>
      </c>
      <c r="X14" s="24">
        <v>42349999</v>
      </c>
      <c r="Y14" s="24">
        <v>-31941999</v>
      </c>
      <c r="Z14" s="7">
        <v>-75.42</v>
      </c>
      <c r="AA14" s="29">
        <v>84700000</v>
      </c>
    </row>
    <row r="15" spans="1:27" ht="12.75">
      <c r="A15" s="2" t="s">
        <v>41</v>
      </c>
      <c r="B15" s="8"/>
      <c r="C15" s="16">
        <f aca="true" t="shared" si="2" ref="C15:Y15">SUM(C16:C18)</f>
        <v>5363623363</v>
      </c>
      <c r="D15" s="16">
        <f>SUM(D16:D18)</f>
        <v>0</v>
      </c>
      <c r="E15" s="17">
        <f t="shared" si="2"/>
        <v>2814165000</v>
      </c>
      <c r="F15" s="18">
        <f t="shared" si="2"/>
        <v>2814165000</v>
      </c>
      <c r="G15" s="18">
        <f t="shared" si="2"/>
        <v>27758000</v>
      </c>
      <c r="H15" s="18">
        <f t="shared" si="2"/>
        <v>63488000</v>
      </c>
      <c r="I15" s="18">
        <f t="shared" si="2"/>
        <v>72261841</v>
      </c>
      <c r="J15" s="18">
        <f t="shared" si="2"/>
        <v>163507841</v>
      </c>
      <c r="K15" s="18">
        <f t="shared" si="2"/>
        <v>112740844</v>
      </c>
      <c r="L15" s="18">
        <f t="shared" si="2"/>
        <v>216794484</v>
      </c>
      <c r="M15" s="18">
        <f t="shared" si="2"/>
        <v>256671000</v>
      </c>
      <c r="N15" s="18">
        <f t="shared" si="2"/>
        <v>586206328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749714169</v>
      </c>
      <c r="X15" s="18">
        <f t="shared" si="2"/>
        <v>1407082500</v>
      </c>
      <c r="Y15" s="18">
        <f t="shared" si="2"/>
        <v>-657368331</v>
      </c>
      <c r="Z15" s="4">
        <f>+IF(X15&lt;&gt;0,+(Y15/X15)*100,0)</f>
        <v>-46.71853505391475</v>
      </c>
      <c r="AA15" s="30">
        <f>SUM(AA16:AA18)</f>
        <v>2814165000</v>
      </c>
    </row>
    <row r="16" spans="1:27" ht="12.75">
      <c r="A16" s="5" t="s">
        <v>42</v>
      </c>
      <c r="B16" s="3"/>
      <c r="C16" s="19">
        <v>1335898319</v>
      </c>
      <c r="D16" s="19"/>
      <c r="E16" s="20">
        <v>431069000</v>
      </c>
      <c r="F16" s="21">
        <v>431069000</v>
      </c>
      <c r="G16" s="21"/>
      <c r="H16" s="21">
        <v>630000</v>
      </c>
      <c r="I16" s="21">
        <v>12298686</v>
      </c>
      <c r="J16" s="21">
        <v>12928686</v>
      </c>
      <c r="K16" s="21">
        <v>26679810</v>
      </c>
      <c r="L16" s="21">
        <v>12671000</v>
      </c>
      <c r="M16" s="21">
        <v>55112000</v>
      </c>
      <c r="N16" s="21">
        <v>94462810</v>
      </c>
      <c r="O16" s="21"/>
      <c r="P16" s="21"/>
      <c r="Q16" s="21"/>
      <c r="R16" s="21"/>
      <c r="S16" s="21"/>
      <c r="T16" s="21"/>
      <c r="U16" s="21"/>
      <c r="V16" s="21"/>
      <c r="W16" s="21">
        <v>107391496</v>
      </c>
      <c r="X16" s="21">
        <v>215534500</v>
      </c>
      <c r="Y16" s="21">
        <v>-108143004</v>
      </c>
      <c r="Z16" s="6">
        <v>-50.17</v>
      </c>
      <c r="AA16" s="28">
        <v>431069000</v>
      </c>
    </row>
    <row r="17" spans="1:27" ht="12.75">
      <c r="A17" s="5" t="s">
        <v>43</v>
      </c>
      <c r="B17" s="3"/>
      <c r="C17" s="19">
        <v>3994129220</v>
      </c>
      <c r="D17" s="19"/>
      <c r="E17" s="20">
        <v>2343656000</v>
      </c>
      <c r="F17" s="21">
        <v>2343656000</v>
      </c>
      <c r="G17" s="21">
        <v>27758000</v>
      </c>
      <c r="H17" s="21">
        <v>62858000</v>
      </c>
      <c r="I17" s="21">
        <v>59963155</v>
      </c>
      <c r="J17" s="21">
        <v>150579155</v>
      </c>
      <c r="K17" s="21">
        <v>86061034</v>
      </c>
      <c r="L17" s="21">
        <v>204123484</v>
      </c>
      <c r="M17" s="21">
        <v>183059000</v>
      </c>
      <c r="N17" s="21">
        <v>473243518</v>
      </c>
      <c r="O17" s="21"/>
      <c r="P17" s="21"/>
      <c r="Q17" s="21"/>
      <c r="R17" s="21"/>
      <c r="S17" s="21"/>
      <c r="T17" s="21"/>
      <c r="U17" s="21"/>
      <c r="V17" s="21"/>
      <c r="W17" s="21">
        <v>623822673</v>
      </c>
      <c r="X17" s="21">
        <v>1171828000</v>
      </c>
      <c r="Y17" s="21">
        <v>-548005327</v>
      </c>
      <c r="Z17" s="6">
        <v>-46.76</v>
      </c>
      <c r="AA17" s="28">
        <v>2343656000</v>
      </c>
    </row>
    <row r="18" spans="1:27" ht="12.75">
      <c r="A18" s="5" t="s">
        <v>44</v>
      </c>
      <c r="B18" s="3"/>
      <c r="C18" s="19">
        <v>33595824</v>
      </c>
      <c r="D18" s="19"/>
      <c r="E18" s="20">
        <v>39440000</v>
      </c>
      <c r="F18" s="21">
        <v>39440000</v>
      </c>
      <c r="G18" s="21"/>
      <c r="H18" s="21"/>
      <c r="I18" s="21"/>
      <c r="J18" s="21"/>
      <c r="K18" s="21"/>
      <c r="L18" s="21"/>
      <c r="M18" s="21">
        <v>18500000</v>
      </c>
      <c r="N18" s="21">
        <v>18500000</v>
      </c>
      <c r="O18" s="21"/>
      <c r="P18" s="21"/>
      <c r="Q18" s="21"/>
      <c r="R18" s="21"/>
      <c r="S18" s="21"/>
      <c r="T18" s="21"/>
      <c r="U18" s="21"/>
      <c r="V18" s="21"/>
      <c r="W18" s="21">
        <v>18500000</v>
      </c>
      <c r="X18" s="21">
        <v>19720000</v>
      </c>
      <c r="Y18" s="21">
        <v>-1220000</v>
      </c>
      <c r="Z18" s="6">
        <v>-6.19</v>
      </c>
      <c r="AA18" s="28">
        <v>39440000</v>
      </c>
    </row>
    <row r="19" spans="1:27" ht="12.75">
      <c r="A19" s="2" t="s">
        <v>45</v>
      </c>
      <c r="B19" s="8"/>
      <c r="C19" s="16">
        <f aca="true" t="shared" si="3" ref="C19:Y19">SUM(C20:C23)</f>
        <v>4509502405</v>
      </c>
      <c r="D19" s="16">
        <f>SUM(D20:D23)</f>
        <v>0</v>
      </c>
      <c r="E19" s="17">
        <f t="shared" si="3"/>
        <v>2038048197</v>
      </c>
      <c r="F19" s="18">
        <f t="shared" si="3"/>
        <v>2038048197</v>
      </c>
      <c r="G19" s="18">
        <f t="shared" si="3"/>
        <v>17815000</v>
      </c>
      <c r="H19" s="18">
        <f t="shared" si="3"/>
        <v>125086000</v>
      </c>
      <c r="I19" s="18">
        <f t="shared" si="3"/>
        <v>95537342</v>
      </c>
      <c r="J19" s="18">
        <f t="shared" si="3"/>
        <v>238438342</v>
      </c>
      <c r="K19" s="18">
        <f t="shared" si="3"/>
        <v>188016484</v>
      </c>
      <c r="L19" s="18">
        <f t="shared" si="3"/>
        <v>24294875</v>
      </c>
      <c r="M19" s="18">
        <f t="shared" si="3"/>
        <v>103656000</v>
      </c>
      <c r="N19" s="18">
        <f t="shared" si="3"/>
        <v>315967359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554405701</v>
      </c>
      <c r="X19" s="18">
        <f t="shared" si="3"/>
        <v>1019024096</v>
      </c>
      <c r="Y19" s="18">
        <f t="shared" si="3"/>
        <v>-464618395</v>
      </c>
      <c r="Z19" s="4">
        <f>+IF(X19&lt;&gt;0,+(Y19/X19)*100,0)</f>
        <v>-45.59444637509337</v>
      </c>
      <c r="AA19" s="30">
        <f>SUM(AA20:AA23)</f>
        <v>2038048197</v>
      </c>
    </row>
    <row r="20" spans="1:27" ht="12.75">
      <c r="A20" s="5" t="s">
        <v>46</v>
      </c>
      <c r="B20" s="3"/>
      <c r="C20" s="19">
        <v>2356812430</v>
      </c>
      <c r="D20" s="19"/>
      <c r="E20" s="20">
        <v>1041191420</v>
      </c>
      <c r="F20" s="21">
        <v>1041191420</v>
      </c>
      <c r="G20" s="21">
        <v>11010000</v>
      </c>
      <c r="H20" s="21">
        <v>95287000</v>
      </c>
      <c r="I20" s="21">
        <v>30976342</v>
      </c>
      <c r="J20" s="21">
        <v>137273342</v>
      </c>
      <c r="K20" s="21">
        <v>54160893</v>
      </c>
      <c r="L20" s="21">
        <v>62220875</v>
      </c>
      <c r="M20" s="21">
        <v>33143000</v>
      </c>
      <c r="N20" s="21">
        <v>149524768</v>
      </c>
      <c r="O20" s="21"/>
      <c r="P20" s="21"/>
      <c r="Q20" s="21"/>
      <c r="R20" s="21"/>
      <c r="S20" s="21"/>
      <c r="T20" s="21"/>
      <c r="U20" s="21"/>
      <c r="V20" s="21"/>
      <c r="W20" s="21">
        <v>286798110</v>
      </c>
      <c r="X20" s="21">
        <v>520595709</v>
      </c>
      <c r="Y20" s="21">
        <v>-233797599</v>
      </c>
      <c r="Z20" s="6">
        <v>-44.91</v>
      </c>
      <c r="AA20" s="28">
        <v>1041191420</v>
      </c>
    </row>
    <row r="21" spans="1:27" ht="12.75">
      <c r="A21" s="5" t="s">
        <v>47</v>
      </c>
      <c r="B21" s="3"/>
      <c r="C21" s="19">
        <v>1461629766</v>
      </c>
      <c r="D21" s="19"/>
      <c r="E21" s="20">
        <v>540383777</v>
      </c>
      <c r="F21" s="21">
        <v>540383777</v>
      </c>
      <c r="G21" s="21">
        <v>6761000</v>
      </c>
      <c r="H21" s="21">
        <v>29799000</v>
      </c>
      <c r="I21" s="21">
        <v>53702000</v>
      </c>
      <c r="J21" s="21">
        <v>90262000</v>
      </c>
      <c r="K21" s="21">
        <v>130285591</v>
      </c>
      <c r="L21" s="21">
        <v>-42145000</v>
      </c>
      <c r="M21" s="21">
        <v>61689000</v>
      </c>
      <c r="N21" s="21">
        <v>149829591</v>
      </c>
      <c r="O21" s="21"/>
      <c r="P21" s="21"/>
      <c r="Q21" s="21"/>
      <c r="R21" s="21"/>
      <c r="S21" s="21"/>
      <c r="T21" s="21"/>
      <c r="U21" s="21"/>
      <c r="V21" s="21"/>
      <c r="W21" s="21">
        <v>240091591</v>
      </c>
      <c r="X21" s="21">
        <v>270191933</v>
      </c>
      <c r="Y21" s="21">
        <v>-30100342</v>
      </c>
      <c r="Z21" s="6">
        <v>-11.14</v>
      </c>
      <c r="AA21" s="28">
        <v>540383777</v>
      </c>
    </row>
    <row r="22" spans="1:27" ht="12.75">
      <c r="A22" s="5" t="s">
        <v>48</v>
      </c>
      <c r="B22" s="3"/>
      <c r="C22" s="22">
        <v>565850000</v>
      </c>
      <c r="D22" s="22"/>
      <c r="E22" s="23">
        <v>360256000</v>
      </c>
      <c r="F22" s="24">
        <v>360256000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180127955</v>
      </c>
      <c r="Y22" s="24">
        <v>-180127955</v>
      </c>
      <c r="Z22" s="7">
        <v>-100</v>
      </c>
      <c r="AA22" s="29">
        <v>360256000</v>
      </c>
    </row>
    <row r="23" spans="1:27" ht="12.75">
      <c r="A23" s="5" t="s">
        <v>49</v>
      </c>
      <c r="B23" s="3"/>
      <c r="C23" s="19">
        <v>125210209</v>
      </c>
      <c r="D23" s="19"/>
      <c r="E23" s="20">
        <v>96217000</v>
      </c>
      <c r="F23" s="21">
        <v>96217000</v>
      </c>
      <c r="G23" s="21">
        <v>44000</v>
      </c>
      <c r="H23" s="21"/>
      <c r="I23" s="21">
        <v>10859000</v>
      </c>
      <c r="J23" s="21">
        <v>10903000</v>
      </c>
      <c r="K23" s="21">
        <v>3570000</v>
      </c>
      <c r="L23" s="21">
        <v>4219000</v>
      </c>
      <c r="M23" s="21">
        <v>8824000</v>
      </c>
      <c r="N23" s="21">
        <v>16613000</v>
      </c>
      <c r="O23" s="21"/>
      <c r="P23" s="21"/>
      <c r="Q23" s="21"/>
      <c r="R23" s="21"/>
      <c r="S23" s="21"/>
      <c r="T23" s="21"/>
      <c r="U23" s="21"/>
      <c r="V23" s="21"/>
      <c r="W23" s="21">
        <v>27516000</v>
      </c>
      <c r="X23" s="21">
        <v>48108499</v>
      </c>
      <c r="Y23" s="21">
        <v>-20592499</v>
      </c>
      <c r="Z23" s="6">
        <v>-42.8</v>
      </c>
      <c r="AA23" s="28">
        <v>96217000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13816181393</v>
      </c>
      <c r="D25" s="50">
        <f>+D5+D9+D15+D19+D24</f>
        <v>0</v>
      </c>
      <c r="E25" s="51">
        <f t="shared" si="4"/>
        <v>7810236131</v>
      </c>
      <c r="F25" s="52">
        <f t="shared" si="4"/>
        <v>7810236131</v>
      </c>
      <c r="G25" s="52">
        <f t="shared" si="4"/>
        <v>49082000</v>
      </c>
      <c r="H25" s="52">
        <f t="shared" si="4"/>
        <v>225531000</v>
      </c>
      <c r="I25" s="52">
        <f t="shared" si="4"/>
        <v>177657689</v>
      </c>
      <c r="J25" s="52">
        <f t="shared" si="4"/>
        <v>452270689</v>
      </c>
      <c r="K25" s="52">
        <f t="shared" si="4"/>
        <v>435519469</v>
      </c>
      <c r="L25" s="52">
        <f t="shared" si="4"/>
        <v>374358772</v>
      </c>
      <c r="M25" s="52">
        <f t="shared" si="4"/>
        <v>668576000</v>
      </c>
      <c r="N25" s="52">
        <f t="shared" si="4"/>
        <v>1478454241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1930724930</v>
      </c>
      <c r="X25" s="52">
        <f t="shared" si="4"/>
        <v>3869468062</v>
      </c>
      <c r="Y25" s="52">
        <f t="shared" si="4"/>
        <v>-1938743132</v>
      </c>
      <c r="Z25" s="53">
        <f>+IF(X25&lt;&gt;0,+(Y25/X25)*100,0)</f>
        <v>-50.10360858225892</v>
      </c>
      <c r="AA25" s="54">
        <f>+AA5+AA9+AA15+AA19+AA24</f>
        <v>7810236131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2205046000</v>
      </c>
      <c r="D28" s="19"/>
      <c r="E28" s="20">
        <v>2614216000</v>
      </c>
      <c r="F28" s="21">
        <v>2614216000</v>
      </c>
      <c r="G28" s="21">
        <v>8738000</v>
      </c>
      <c r="H28" s="21">
        <v>37263000</v>
      </c>
      <c r="I28" s="21">
        <v>21205222</v>
      </c>
      <c r="J28" s="21">
        <v>67206222</v>
      </c>
      <c r="K28" s="21">
        <v>63763109</v>
      </c>
      <c r="L28" s="21">
        <v>221864856</v>
      </c>
      <c r="M28" s="21">
        <v>353410000</v>
      </c>
      <c r="N28" s="21">
        <v>639037965</v>
      </c>
      <c r="O28" s="21"/>
      <c r="P28" s="21"/>
      <c r="Q28" s="21"/>
      <c r="R28" s="21"/>
      <c r="S28" s="21"/>
      <c r="T28" s="21"/>
      <c r="U28" s="21"/>
      <c r="V28" s="21"/>
      <c r="W28" s="21">
        <v>706244187</v>
      </c>
      <c r="X28" s="21">
        <v>2246406293</v>
      </c>
      <c r="Y28" s="21">
        <v>-1540162106</v>
      </c>
      <c r="Z28" s="6">
        <v>-68.56</v>
      </c>
      <c r="AA28" s="19">
        <v>2614216000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2205046000</v>
      </c>
      <c r="D32" s="25">
        <f>SUM(D28:D31)</f>
        <v>0</v>
      </c>
      <c r="E32" s="26">
        <f t="shared" si="5"/>
        <v>2614216000</v>
      </c>
      <c r="F32" s="27">
        <f t="shared" si="5"/>
        <v>2614216000</v>
      </c>
      <c r="G32" s="27">
        <f t="shared" si="5"/>
        <v>8738000</v>
      </c>
      <c r="H32" s="27">
        <f t="shared" si="5"/>
        <v>37263000</v>
      </c>
      <c r="I32" s="27">
        <f t="shared" si="5"/>
        <v>21205222</v>
      </c>
      <c r="J32" s="27">
        <f t="shared" si="5"/>
        <v>67206222</v>
      </c>
      <c r="K32" s="27">
        <f t="shared" si="5"/>
        <v>63763109</v>
      </c>
      <c r="L32" s="27">
        <f t="shared" si="5"/>
        <v>221864856</v>
      </c>
      <c r="M32" s="27">
        <f t="shared" si="5"/>
        <v>353410000</v>
      </c>
      <c r="N32" s="27">
        <f t="shared" si="5"/>
        <v>639037965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706244187</v>
      </c>
      <c r="X32" s="27">
        <f t="shared" si="5"/>
        <v>2246406293</v>
      </c>
      <c r="Y32" s="27">
        <f t="shared" si="5"/>
        <v>-1540162106</v>
      </c>
      <c r="Z32" s="13">
        <f>+IF(X32&lt;&gt;0,+(Y32/X32)*100,0)</f>
        <v>-68.56115524601586</v>
      </c>
      <c r="AA32" s="31">
        <f>SUM(AA28:AA31)</f>
        <v>2614216000</v>
      </c>
    </row>
    <row r="33" spans="1:27" ht="12.75">
      <c r="A33" s="59" t="s">
        <v>59</v>
      </c>
      <c r="B33" s="3" t="s">
        <v>60</v>
      </c>
      <c r="C33" s="19">
        <v>2133524000</v>
      </c>
      <c r="D33" s="19"/>
      <c r="E33" s="20">
        <v>463278000</v>
      </c>
      <c r="F33" s="21">
        <v>463278000</v>
      </c>
      <c r="G33" s="21">
        <v>10868000</v>
      </c>
      <c r="H33" s="21">
        <v>40646000</v>
      </c>
      <c r="I33" s="21">
        <v>19379718</v>
      </c>
      <c r="J33" s="21">
        <v>70893718</v>
      </c>
      <c r="K33" s="21">
        <v>43392084</v>
      </c>
      <c r="L33" s="21">
        <v>90253137</v>
      </c>
      <c r="M33" s="21">
        <v>54327000</v>
      </c>
      <c r="N33" s="21">
        <v>187972221</v>
      </c>
      <c r="O33" s="21"/>
      <c r="P33" s="21"/>
      <c r="Q33" s="21"/>
      <c r="R33" s="21"/>
      <c r="S33" s="21"/>
      <c r="T33" s="21"/>
      <c r="U33" s="21"/>
      <c r="V33" s="21"/>
      <c r="W33" s="21">
        <v>258865939</v>
      </c>
      <c r="X33" s="21">
        <v>87168334</v>
      </c>
      <c r="Y33" s="21">
        <v>171697605</v>
      </c>
      <c r="Z33" s="6">
        <v>196.97</v>
      </c>
      <c r="AA33" s="28">
        <v>463278000</v>
      </c>
    </row>
    <row r="34" spans="1:27" ht="12.75">
      <c r="A34" s="59" t="s">
        <v>61</v>
      </c>
      <c r="B34" s="3" t="s">
        <v>62</v>
      </c>
      <c r="C34" s="19">
        <v>4966708000</v>
      </c>
      <c r="D34" s="19"/>
      <c r="E34" s="20">
        <v>2849726000</v>
      </c>
      <c r="F34" s="21">
        <v>2849726000</v>
      </c>
      <c r="G34" s="21">
        <v>12358000</v>
      </c>
      <c r="H34" s="21">
        <v>120916000</v>
      </c>
      <c r="I34" s="21">
        <v>96779268</v>
      </c>
      <c r="J34" s="21">
        <v>230053268</v>
      </c>
      <c r="K34" s="21">
        <v>143183552</v>
      </c>
      <c r="L34" s="21">
        <v>133956587</v>
      </c>
      <c r="M34" s="21">
        <v>188466000</v>
      </c>
      <c r="N34" s="21">
        <v>465606139</v>
      </c>
      <c r="O34" s="21"/>
      <c r="P34" s="21"/>
      <c r="Q34" s="21"/>
      <c r="R34" s="21"/>
      <c r="S34" s="21"/>
      <c r="T34" s="21"/>
      <c r="U34" s="21"/>
      <c r="V34" s="21"/>
      <c r="W34" s="21">
        <v>695659407</v>
      </c>
      <c r="X34" s="21">
        <v>725344767</v>
      </c>
      <c r="Y34" s="21">
        <v>-29685360</v>
      </c>
      <c r="Z34" s="6">
        <v>-4.09</v>
      </c>
      <c r="AA34" s="28">
        <v>2849726000</v>
      </c>
    </row>
    <row r="35" spans="1:27" ht="12.75">
      <c r="A35" s="59" t="s">
        <v>63</v>
      </c>
      <c r="B35" s="3"/>
      <c r="C35" s="19">
        <v>4510903393</v>
      </c>
      <c r="D35" s="19"/>
      <c r="E35" s="20">
        <v>1883016131</v>
      </c>
      <c r="F35" s="21">
        <v>1883016131</v>
      </c>
      <c r="G35" s="21">
        <v>17118000</v>
      </c>
      <c r="H35" s="21">
        <v>26706000</v>
      </c>
      <c r="I35" s="21">
        <v>40293481</v>
      </c>
      <c r="J35" s="21">
        <v>84117481</v>
      </c>
      <c r="K35" s="21">
        <v>185180724</v>
      </c>
      <c r="L35" s="21">
        <v>-71715808</v>
      </c>
      <c r="M35" s="21">
        <v>72373000</v>
      </c>
      <c r="N35" s="21">
        <v>185837916</v>
      </c>
      <c r="O35" s="21"/>
      <c r="P35" s="21"/>
      <c r="Q35" s="21"/>
      <c r="R35" s="21"/>
      <c r="S35" s="21"/>
      <c r="T35" s="21"/>
      <c r="U35" s="21"/>
      <c r="V35" s="21"/>
      <c r="W35" s="21">
        <v>269955397</v>
      </c>
      <c r="X35" s="21">
        <v>810548671</v>
      </c>
      <c r="Y35" s="21">
        <v>-540593274</v>
      </c>
      <c r="Z35" s="6">
        <v>-66.69</v>
      </c>
      <c r="AA35" s="28">
        <v>1883016131</v>
      </c>
    </row>
    <row r="36" spans="1:27" ht="12.75">
      <c r="A36" s="60" t="s">
        <v>64</v>
      </c>
      <c r="B36" s="10"/>
      <c r="C36" s="61">
        <f aca="true" t="shared" si="6" ref="C36:Y36">SUM(C32:C35)</f>
        <v>13816181393</v>
      </c>
      <c r="D36" s="61">
        <f>SUM(D32:D35)</f>
        <v>0</v>
      </c>
      <c r="E36" s="62">
        <f t="shared" si="6"/>
        <v>7810236131</v>
      </c>
      <c r="F36" s="63">
        <f t="shared" si="6"/>
        <v>7810236131</v>
      </c>
      <c r="G36" s="63">
        <f t="shared" si="6"/>
        <v>49082000</v>
      </c>
      <c r="H36" s="63">
        <f t="shared" si="6"/>
        <v>225531000</v>
      </c>
      <c r="I36" s="63">
        <f t="shared" si="6"/>
        <v>177657689</v>
      </c>
      <c r="J36" s="63">
        <f t="shared" si="6"/>
        <v>452270689</v>
      </c>
      <c r="K36" s="63">
        <f t="shared" si="6"/>
        <v>435519469</v>
      </c>
      <c r="L36" s="63">
        <f t="shared" si="6"/>
        <v>374358772</v>
      </c>
      <c r="M36" s="63">
        <f t="shared" si="6"/>
        <v>668576000</v>
      </c>
      <c r="N36" s="63">
        <f t="shared" si="6"/>
        <v>1478454241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1930724930</v>
      </c>
      <c r="X36" s="63">
        <f t="shared" si="6"/>
        <v>3869468065</v>
      </c>
      <c r="Y36" s="63">
        <f t="shared" si="6"/>
        <v>-1938743135</v>
      </c>
      <c r="Z36" s="64">
        <f>+IF(X36&lt;&gt;0,+(Y36/X36)*100,0)</f>
        <v>-50.10360862094362</v>
      </c>
      <c r="AA36" s="65">
        <f>SUM(AA32:AA35)</f>
        <v>7810236131</v>
      </c>
    </row>
    <row r="37" spans="1:27" ht="12.7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147131945</v>
      </c>
      <c r="D5" s="16">
        <f>SUM(D6:D8)</f>
        <v>0</v>
      </c>
      <c r="E5" s="17">
        <f t="shared" si="0"/>
        <v>377761050</v>
      </c>
      <c r="F5" s="18">
        <f t="shared" si="0"/>
        <v>377761050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1973135</v>
      </c>
      <c r="L5" s="18">
        <f t="shared" si="0"/>
        <v>1613665</v>
      </c>
      <c r="M5" s="18">
        <f t="shared" si="0"/>
        <v>4860965</v>
      </c>
      <c r="N5" s="18">
        <f t="shared" si="0"/>
        <v>8447765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8447765</v>
      </c>
      <c r="X5" s="18">
        <f t="shared" si="0"/>
        <v>188880524</v>
      </c>
      <c r="Y5" s="18">
        <f t="shared" si="0"/>
        <v>-180432759</v>
      </c>
      <c r="Z5" s="4">
        <f>+IF(X5&lt;&gt;0,+(Y5/X5)*100,0)</f>
        <v>-95.52745575822313</v>
      </c>
      <c r="AA5" s="16">
        <f>SUM(AA6:AA8)</f>
        <v>377761050</v>
      </c>
    </row>
    <row r="6" spans="1:27" ht="12.75">
      <c r="A6" s="5" t="s">
        <v>32</v>
      </c>
      <c r="B6" s="3"/>
      <c r="C6" s="19">
        <v>1974617</v>
      </c>
      <c r="D6" s="19"/>
      <c r="E6" s="20">
        <v>101761050</v>
      </c>
      <c r="F6" s="21">
        <v>101761050</v>
      </c>
      <c r="G6" s="21"/>
      <c r="H6" s="21"/>
      <c r="I6" s="21"/>
      <c r="J6" s="21"/>
      <c r="K6" s="21">
        <v>78052</v>
      </c>
      <c r="L6" s="21">
        <v>144240</v>
      </c>
      <c r="M6" s="21">
        <v>129011</v>
      </c>
      <c r="N6" s="21">
        <v>351303</v>
      </c>
      <c r="O6" s="21"/>
      <c r="P6" s="21"/>
      <c r="Q6" s="21"/>
      <c r="R6" s="21"/>
      <c r="S6" s="21"/>
      <c r="T6" s="21"/>
      <c r="U6" s="21"/>
      <c r="V6" s="21"/>
      <c r="W6" s="21">
        <v>351303</v>
      </c>
      <c r="X6" s="21">
        <v>50880525</v>
      </c>
      <c r="Y6" s="21">
        <v>-50529222</v>
      </c>
      <c r="Z6" s="6">
        <v>-99.31</v>
      </c>
      <c r="AA6" s="28">
        <v>101761050</v>
      </c>
    </row>
    <row r="7" spans="1:27" ht="12.75">
      <c r="A7" s="5" t="s">
        <v>33</v>
      </c>
      <c r="B7" s="3"/>
      <c r="C7" s="22"/>
      <c r="D7" s="22"/>
      <c r="E7" s="23">
        <v>236000000</v>
      </c>
      <c r="F7" s="24">
        <v>236000000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117999999</v>
      </c>
      <c r="Y7" s="24">
        <v>-117999999</v>
      </c>
      <c r="Z7" s="7">
        <v>-100</v>
      </c>
      <c r="AA7" s="29">
        <v>236000000</v>
      </c>
    </row>
    <row r="8" spans="1:27" ht="12.75">
      <c r="A8" s="5" t="s">
        <v>34</v>
      </c>
      <c r="B8" s="3"/>
      <c r="C8" s="19">
        <v>145157328</v>
      </c>
      <c r="D8" s="19"/>
      <c r="E8" s="20">
        <v>40000000</v>
      </c>
      <c r="F8" s="21">
        <v>40000000</v>
      </c>
      <c r="G8" s="21"/>
      <c r="H8" s="21"/>
      <c r="I8" s="21"/>
      <c r="J8" s="21"/>
      <c r="K8" s="21">
        <v>1895083</v>
      </c>
      <c r="L8" s="21">
        <v>1469425</v>
      </c>
      <c r="M8" s="21">
        <v>4731954</v>
      </c>
      <c r="N8" s="21">
        <v>8096462</v>
      </c>
      <c r="O8" s="21"/>
      <c r="P8" s="21"/>
      <c r="Q8" s="21"/>
      <c r="R8" s="21"/>
      <c r="S8" s="21"/>
      <c r="T8" s="21"/>
      <c r="U8" s="21"/>
      <c r="V8" s="21"/>
      <c r="W8" s="21">
        <v>8096462</v>
      </c>
      <c r="X8" s="21">
        <v>20000000</v>
      </c>
      <c r="Y8" s="21">
        <v>-11903538</v>
      </c>
      <c r="Z8" s="6">
        <v>-59.52</v>
      </c>
      <c r="AA8" s="28">
        <v>40000000</v>
      </c>
    </row>
    <row r="9" spans="1:27" ht="12.75">
      <c r="A9" s="2" t="s">
        <v>35</v>
      </c>
      <c r="B9" s="3"/>
      <c r="C9" s="16">
        <f aca="true" t="shared" si="1" ref="C9:Y9">SUM(C10:C14)</f>
        <v>517845411</v>
      </c>
      <c r="D9" s="16">
        <f>SUM(D10:D14)</f>
        <v>0</v>
      </c>
      <c r="E9" s="17">
        <f t="shared" si="1"/>
        <v>1030613469</v>
      </c>
      <c r="F9" s="18">
        <f t="shared" si="1"/>
        <v>1030613469</v>
      </c>
      <c r="G9" s="18">
        <f t="shared" si="1"/>
        <v>17043655</v>
      </c>
      <c r="H9" s="18">
        <f t="shared" si="1"/>
        <v>-11633239</v>
      </c>
      <c r="I9" s="18">
        <f t="shared" si="1"/>
        <v>27028156</v>
      </c>
      <c r="J9" s="18">
        <f t="shared" si="1"/>
        <v>32438572</v>
      </c>
      <c r="K9" s="18">
        <f t="shared" si="1"/>
        <v>82035897</v>
      </c>
      <c r="L9" s="18">
        <f t="shared" si="1"/>
        <v>29813555</v>
      </c>
      <c r="M9" s="18">
        <f t="shared" si="1"/>
        <v>67770371</v>
      </c>
      <c r="N9" s="18">
        <f t="shared" si="1"/>
        <v>179619823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212058395</v>
      </c>
      <c r="X9" s="18">
        <f t="shared" si="1"/>
        <v>515056735</v>
      </c>
      <c r="Y9" s="18">
        <f t="shared" si="1"/>
        <v>-302998340</v>
      </c>
      <c r="Z9" s="4">
        <f>+IF(X9&lt;&gt;0,+(Y9/X9)*100,0)</f>
        <v>-58.82814832039814</v>
      </c>
      <c r="AA9" s="30">
        <f>SUM(AA10:AA14)</f>
        <v>1030613469</v>
      </c>
    </row>
    <row r="10" spans="1:27" ht="12.75">
      <c r="A10" s="5" t="s">
        <v>36</v>
      </c>
      <c r="B10" s="3"/>
      <c r="C10" s="19">
        <v>11649153</v>
      </c>
      <c r="D10" s="19"/>
      <c r="E10" s="20">
        <v>15250000</v>
      </c>
      <c r="F10" s="21">
        <v>15250000</v>
      </c>
      <c r="G10" s="21"/>
      <c r="H10" s="21"/>
      <c r="I10" s="21">
        <v>951026</v>
      </c>
      <c r="J10" s="21">
        <v>951026</v>
      </c>
      <c r="K10" s="21">
        <v>2022152</v>
      </c>
      <c r="L10" s="21">
        <v>10577</v>
      </c>
      <c r="M10" s="21">
        <v>438462</v>
      </c>
      <c r="N10" s="21">
        <v>2471191</v>
      </c>
      <c r="O10" s="21"/>
      <c r="P10" s="21"/>
      <c r="Q10" s="21"/>
      <c r="R10" s="21"/>
      <c r="S10" s="21"/>
      <c r="T10" s="21"/>
      <c r="U10" s="21"/>
      <c r="V10" s="21"/>
      <c r="W10" s="21">
        <v>3422217</v>
      </c>
      <c r="X10" s="21">
        <v>7625000</v>
      </c>
      <c r="Y10" s="21">
        <v>-4202783</v>
      </c>
      <c r="Z10" s="6">
        <v>-55.12</v>
      </c>
      <c r="AA10" s="28">
        <v>15250000</v>
      </c>
    </row>
    <row r="11" spans="1:27" ht="12.75">
      <c r="A11" s="5" t="s">
        <v>37</v>
      </c>
      <c r="B11" s="3"/>
      <c r="C11" s="19">
        <v>7814537</v>
      </c>
      <c r="D11" s="19"/>
      <c r="E11" s="20">
        <v>64500000</v>
      </c>
      <c r="F11" s="21">
        <v>64500000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32249999</v>
      </c>
      <c r="Y11" s="21">
        <v>-32249999</v>
      </c>
      <c r="Z11" s="6">
        <v>-100</v>
      </c>
      <c r="AA11" s="28">
        <v>64500000</v>
      </c>
    </row>
    <row r="12" spans="1:27" ht="12.75">
      <c r="A12" s="5" t="s">
        <v>38</v>
      </c>
      <c r="B12" s="3"/>
      <c r="C12" s="19">
        <v>23185357</v>
      </c>
      <c r="D12" s="19"/>
      <c r="E12" s="20">
        <v>18000000</v>
      </c>
      <c r="F12" s="21">
        <v>18000000</v>
      </c>
      <c r="G12" s="21"/>
      <c r="H12" s="21"/>
      <c r="I12" s="21">
        <v>11205</v>
      </c>
      <c r="J12" s="21">
        <v>11205</v>
      </c>
      <c r="K12" s="21">
        <v>1821147</v>
      </c>
      <c r="L12" s="21">
        <v>1104054</v>
      </c>
      <c r="M12" s="21">
        <v>269061</v>
      </c>
      <c r="N12" s="21">
        <v>3194262</v>
      </c>
      <c r="O12" s="21"/>
      <c r="P12" s="21"/>
      <c r="Q12" s="21"/>
      <c r="R12" s="21"/>
      <c r="S12" s="21"/>
      <c r="T12" s="21"/>
      <c r="U12" s="21"/>
      <c r="V12" s="21"/>
      <c r="W12" s="21">
        <v>3205467</v>
      </c>
      <c r="X12" s="21">
        <v>9000000</v>
      </c>
      <c r="Y12" s="21">
        <v>-5794533</v>
      </c>
      <c r="Z12" s="6">
        <v>-64.38</v>
      </c>
      <c r="AA12" s="28">
        <v>18000000</v>
      </c>
    </row>
    <row r="13" spans="1:27" ht="12.75">
      <c r="A13" s="5" t="s">
        <v>39</v>
      </c>
      <c r="B13" s="3"/>
      <c r="C13" s="19">
        <v>397987330</v>
      </c>
      <c r="D13" s="19"/>
      <c r="E13" s="20">
        <v>900863469</v>
      </c>
      <c r="F13" s="21">
        <v>900863469</v>
      </c>
      <c r="G13" s="21">
        <v>13999352</v>
      </c>
      <c r="H13" s="21">
        <v>-13999352</v>
      </c>
      <c r="I13" s="21">
        <v>14845571</v>
      </c>
      <c r="J13" s="21">
        <v>14845571</v>
      </c>
      <c r="K13" s="21">
        <v>67669071</v>
      </c>
      <c r="L13" s="21">
        <v>26390356</v>
      </c>
      <c r="M13" s="21">
        <v>58923460</v>
      </c>
      <c r="N13" s="21">
        <v>152982887</v>
      </c>
      <c r="O13" s="21"/>
      <c r="P13" s="21"/>
      <c r="Q13" s="21"/>
      <c r="R13" s="21"/>
      <c r="S13" s="21"/>
      <c r="T13" s="21"/>
      <c r="U13" s="21"/>
      <c r="V13" s="21"/>
      <c r="W13" s="21">
        <v>167828458</v>
      </c>
      <c r="X13" s="21">
        <v>450181735</v>
      </c>
      <c r="Y13" s="21">
        <v>-282353277</v>
      </c>
      <c r="Z13" s="6">
        <v>-62.72</v>
      </c>
      <c r="AA13" s="28">
        <v>900863469</v>
      </c>
    </row>
    <row r="14" spans="1:27" ht="12.75">
      <c r="A14" s="5" t="s">
        <v>40</v>
      </c>
      <c r="B14" s="3"/>
      <c r="C14" s="22">
        <v>77209034</v>
      </c>
      <c r="D14" s="22"/>
      <c r="E14" s="23">
        <v>32000000</v>
      </c>
      <c r="F14" s="24">
        <v>32000000</v>
      </c>
      <c r="G14" s="24">
        <v>3044303</v>
      </c>
      <c r="H14" s="24">
        <v>2366113</v>
      </c>
      <c r="I14" s="24">
        <v>11220354</v>
      </c>
      <c r="J14" s="24">
        <v>16630770</v>
      </c>
      <c r="K14" s="24">
        <v>10523527</v>
      </c>
      <c r="L14" s="24">
        <v>2308568</v>
      </c>
      <c r="M14" s="24">
        <v>8139388</v>
      </c>
      <c r="N14" s="24">
        <v>20971483</v>
      </c>
      <c r="O14" s="24"/>
      <c r="P14" s="24"/>
      <c r="Q14" s="24"/>
      <c r="R14" s="24"/>
      <c r="S14" s="24"/>
      <c r="T14" s="24"/>
      <c r="U14" s="24"/>
      <c r="V14" s="24"/>
      <c r="W14" s="24">
        <v>37602253</v>
      </c>
      <c r="X14" s="24">
        <v>16000001</v>
      </c>
      <c r="Y14" s="24">
        <v>21602252</v>
      </c>
      <c r="Z14" s="7">
        <v>135.01</v>
      </c>
      <c r="AA14" s="29">
        <v>32000000</v>
      </c>
    </row>
    <row r="15" spans="1:27" ht="12.75">
      <c r="A15" s="2" t="s">
        <v>41</v>
      </c>
      <c r="B15" s="8"/>
      <c r="C15" s="16">
        <f aca="true" t="shared" si="2" ref="C15:Y15">SUM(C16:C18)</f>
        <v>890214531</v>
      </c>
      <c r="D15" s="16">
        <f>SUM(D16:D18)</f>
        <v>0</v>
      </c>
      <c r="E15" s="17">
        <f t="shared" si="2"/>
        <v>1012823095</v>
      </c>
      <c r="F15" s="18">
        <f t="shared" si="2"/>
        <v>1012823095</v>
      </c>
      <c r="G15" s="18">
        <f t="shared" si="2"/>
        <v>10026980</v>
      </c>
      <c r="H15" s="18">
        <f t="shared" si="2"/>
        <v>-10566563</v>
      </c>
      <c r="I15" s="18">
        <f t="shared" si="2"/>
        <v>4347304</v>
      </c>
      <c r="J15" s="18">
        <f t="shared" si="2"/>
        <v>3807721</v>
      </c>
      <c r="K15" s="18">
        <f t="shared" si="2"/>
        <v>67324907</v>
      </c>
      <c r="L15" s="18">
        <f t="shared" si="2"/>
        <v>57723898</v>
      </c>
      <c r="M15" s="18">
        <f t="shared" si="2"/>
        <v>50774230</v>
      </c>
      <c r="N15" s="18">
        <f t="shared" si="2"/>
        <v>175823035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179630756</v>
      </c>
      <c r="X15" s="18">
        <f t="shared" si="2"/>
        <v>506160949</v>
      </c>
      <c r="Y15" s="18">
        <f t="shared" si="2"/>
        <v>-326530193</v>
      </c>
      <c r="Z15" s="4">
        <f>+IF(X15&lt;&gt;0,+(Y15/X15)*100,0)</f>
        <v>-64.51113892628648</v>
      </c>
      <c r="AA15" s="30">
        <f>SUM(AA16:AA18)</f>
        <v>1012823095</v>
      </c>
    </row>
    <row r="16" spans="1:27" ht="12.75">
      <c r="A16" s="5" t="s">
        <v>42</v>
      </c>
      <c r="B16" s="3"/>
      <c r="C16" s="19">
        <v>34044304</v>
      </c>
      <c r="D16" s="19"/>
      <c r="E16" s="20">
        <v>9000000</v>
      </c>
      <c r="F16" s="21">
        <v>9000000</v>
      </c>
      <c r="G16" s="21">
        <v>27776</v>
      </c>
      <c r="H16" s="21"/>
      <c r="I16" s="21"/>
      <c r="J16" s="21">
        <v>27776</v>
      </c>
      <c r="K16" s="21"/>
      <c r="L16" s="21">
        <v>172064</v>
      </c>
      <c r="M16" s="21">
        <v>23799</v>
      </c>
      <c r="N16" s="21">
        <v>195863</v>
      </c>
      <c r="O16" s="21"/>
      <c r="P16" s="21"/>
      <c r="Q16" s="21"/>
      <c r="R16" s="21"/>
      <c r="S16" s="21"/>
      <c r="T16" s="21"/>
      <c r="U16" s="21"/>
      <c r="V16" s="21"/>
      <c r="W16" s="21">
        <v>223639</v>
      </c>
      <c r="X16" s="21">
        <v>4500000</v>
      </c>
      <c r="Y16" s="21">
        <v>-4276361</v>
      </c>
      <c r="Z16" s="6">
        <v>-95.03</v>
      </c>
      <c r="AA16" s="28">
        <v>9000000</v>
      </c>
    </row>
    <row r="17" spans="1:27" ht="12.75">
      <c r="A17" s="5" t="s">
        <v>43</v>
      </c>
      <c r="B17" s="3"/>
      <c r="C17" s="19">
        <v>848667252</v>
      </c>
      <c r="D17" s="19"/>
      <c r="E17" s="20">
        <v>1000573095</v>
      </c>
      <c r="F17" s="21">
        <v>1000573095</v>
      </c>
      <c r="G17" s="21">
        <v>9999204</v>
      </c>
      <c r="H17" s="21">
        <v>-10566563</v>
      </c>
      <c r="I17" s="21">
        <v>4347304</v>
      </c>
      <c r="J17" s="21">
        <v>3779945</v>
      </c>
      <c r="K17" s="21">
        <v>67324907</v>
      </c>
      <c r="L17" s="21">
        <v>57551834</v>
      </c>
      <c r="M17" s="21">
        <v>50750431</v>
      </c>
      <c r="N17" s="21">
        <v>175627172</v>
      </c>
      <c r="O17" s="21"/>
      <c r="P17" s="21"/>
      <c r="Q17" s="21"/>
      <c r="R17" s="21"/>
      <c r="S17" s="21"/>
      <c r="T17" s="21"/>
      <c r="U17" s="21"/>
      <c r="V17" s="21"/>
      <c r="W17" s="21">
        <v>179407117</v>
      </c>
      <c r="X17" s="21">
        <v>500035950</v>
      </c>
      <c r="Y17" s="21">
        <v>-320628833</v>
      </c>
      <c r="Z17" s="6">
        <v>-64.12</v>
      </c>
      <c r="AA17" s="28">
        <v>1000573095</v>
      </c>
    </row>
    <row r="18" spans="1:27" ht="12.75">
      <c r="A18" s="5" t="s">
        <v>44</v>
      </c>
      <c r="B18" s="3"/>
      <c r="C18" s="19">
        <v>7502975</v>
      </c>
      <c r="D18" s="19"/>
      <c r="E18" s="20">
        <v>3250000</v>
      </c>
      <c r="F18" s="21">
        <v>3250000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1624999</v>
      </c>
      <c r="Y18" s="21">
        <v>-1624999</v>
      </c>
      <c r="Z18" s="6">
        <v>-100</v>
      </c>
      <c r="AA18" s="28">
        <v>3250000</v>
      </c>
    </row>
    <row r="19" spans="1:27" ht="12.75">
      <c r="A19" s="2" t="s">
        <v>45</v>
      </c>
      <c r="B19" s="8"/>
      <c r="C19" s="16">
        <f aca="true" t="shared" si="3" ref="C19:Y19">SUM(C20:C23)</f>
        <v>1465090967</v>
      </c>
      <c r="D19" s="16">
        <f>SUM(D20:D23)</f>
        <v>0</v>
      </c>
      <c r="E19" s="17">
        <f t="shared" si="3"/>
        <v>1490269446</v>
      </c>
      <c r="F19" s="18">
        <f t="shared" si="3"/>
        <v>1490269446</v>
      </c>
      <c r="G19" s="18">
        <f t="shared" si="3"/>
        <v>66423916</v>
      </c>
      <c r="H19" s="18">
        <f t="shared" si="3"/>
        <v>-43048794</v>
      </c>
      <c r="I19" s="18">
        <f t="shared" si="3"/>
        <v>76074805</v>
      </c>
      <c r="J19" s="18">
        <f t="shared" si="3"/>
        <v>99449927</v>
      </c>
      <c r="K19" s="18">
        <f t="shared" si="3"/>
        <v>124130556</v>
      </c>
      <c r="L19" s="18">
        <f t="shared" si="3"/>
        <v>144167177</v>
      </c>
      <c r="M19" s="18">
        <f t="shared" si="3"/>
        <v>124850112</v>
      </c>
      <c r="N19" s="18">
        <f t="shared" si="3"/>
        <v>393147845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492597772</v>
      </c>
      <c r="X19" s="18">
        <f t="shared" si="3"/>
        <v>737612412</v>
      </c>
      <c r="Y19" s="18">
        <f t="shared" si="3"/>
        <v>-245014640</v>
      </c>
      <c r="Z19" s="4">
        <f>+IF(X19&lt;&gt;0,+(Y19/X19)*100,0)</f>
        <v>-33.21726099153548</v>
      </c>
      <c r="AA19" s="30">
        <f>SUM(AA20:AA23)</f>
        <v>1490269446</v>
      </c>
    </row>
    <row r="20" spans="1:27" ht="12.75">
      <c r="A20" s="5" t="s">
        <v>46</v>
      </c>
      <c r="B20" s="3"/>
      <c r="C20" s="19">
        <v>496646447</v>
      </c>
      <c r="D20" s="19"/>
      <c r="E20" s="20">
        <v>983154020</v>
      </c>
      <c r="F20" s="21">
        <v>983154020</v>
      </c>
      <c r="G20" s="21">
        <v>1188263</v>
      </c>
      <c r="H20" s="21">
        <v>7921960</v>
      </c>
      <c r="I20" s="21">
        <v>26265840</v>
      </c>
      <c r="J20" s="21">
        <v>35376063</v>
      </c>
      <c r="K20" s="21">
        <v>45294151</v>
      </c>
      <c r="L20" s="21">
        <v>81907480</v>
      </c>
      <c r="M20" s="21">
        <v>28509106</v>
      </c>
      <c r="N20" s="21">
        <v>155710737</v>
      </c>
      <c r="O20" s="21"/>
      <c r="P20" s="21"/>
      <c r="Q20" s="21"/>
      <c r="R20" s="21"/>
      <c r="S20" s="21"/>
      <c r="T20" s="21"/>
      <c r="U20" s="21"/>
      <c r="V20" s="21"/>
      <c r="W20" s="21">
        <v>191086800</v>
      </c>
      <c r="X20" s="21">
        <v>484054699</v>
      </c>
      <c r="Y20" s="21">
        <v>-292967899</v>
      </c>
      <c r="Z20" s="6">
        <v>-60.52</v>
      </c>
      <c r="AA20" s="28">
        <v>983154020</v>
      </c>
    </row>
    <row r="21" spans="1:27" ht="12.75">
      <c r="A21" s="5" t="s">
        <v>47</v>
      </c>
      <c r="B21" s="3"/>
      <c r="C21" s="19">
        <v>542252632</v>
      </c>
      <c r="D21" s="19"/>
      <c r="E21" s="20">
        <v>327900872</v>
      </c>
      <c r="F21" s="21">
        <v>327900872</v>
      </c>
      <c r="G21" s="21">
        <v>44640344</v>
      </c>
      <c r="H21" s="21">
        <v>-30766428</v>
      </c>
      <c r="I21" s="21">
        <v>34803016</v>
      </c>
      <c r="J21" s="21">
        <v>48676932</v>
      </c>
      <c r="K21" s="21">
        <v>47801474</v>
      </c>
      <c r="L21" s="21">
        <v>31028577</v>
      </c>
      <c r="M21" s="21">
        <v>52828946</v>
      </c>
      <c r="N21" s="21">
        <v>131658997</v>
      </c>
      <c r="O21" s="21"/>
      <c r="P21" s="21"/>
      <c r="Q21" s="21"/>
      <c r="R21" s="21"/>
      <c r="S21" s="21"/>
      <c r="T21" s="21"/>
      <c r="U21" s="21"/>
      <c r="V21" s="21"/>
      <c r="W21" s="21">
        <v>180335929</v>
      </c>
      <c r="X21" s="21">
        <v>163950436</v>
      </c>
      <c r="Y21" s="21">
        <v>16385493</v>
      </c>
      <c r="Z21" s="6">
        <v>9.99</v>
      </c>
      <c r="AA21" s="28">
        <v>327900872</v>
      </c>
    </row>
    <row r="22" spans="1:27" ht="12.75">
      <c r="A22" s="5" t="s">
        <v>48</v>
      </c>
      <c r="B22" s="3"/>
      <c r="C22" s="22">
        <v>411622431</v>
      </c>
      <c r="D22" s="22"/>
      <c r="E22" s="23">
        <v>167214554</v>
      </c>
      <c r="F22" s="24">
        <v>167214554</v>
      </c>
      <c r="G22" s="24">
        <v>20595309</v>
      </c>
      <c r="H22" s="24">
        <v>-20204326</v>
      </c>
      <c r="I22" s="24">
        <v>15005949</v>
      </c>
      <c r="J22" s="24">
        <v>15396932</v>
      </c>
      <c r="K22" s="24">
        <v>28036041</v>
      </c>
      <c r="L22" s="24">
        <v>31231120</v>
      </c>
      <c r="M22" s="24">
        <v>43512060</v>
      </c>
      <c r="N22" s="24">
        <v>102779221</v>
      </c>
      <c r="O22" s="24"/>
      <c r="P22" s="24"/>
      <c r="Q22" s="24"/>
      <c r="R22" s="24"/>
      <c r="S22" s="24"/>
      <c r="T22" s="24"/>
      <c r="U22" s="24"/>
      <c r="V22" s="24"/>
      <c r="W22" s="24">
        <v>118176153</v>
      </c>
      <c r="X22" s="24">
        <v>83607277</v>
      </c>
      <c r="Y22" s="24">
        <v>34568876</v>
      </c>
      <c r="Z22" s="7">
        <v>41.35</v>
      </c>
      <c r="AA22" s="29">
        <v>167214554</v>
      </c>
    </row>
    <row r="23" spans="1:27" ht="12.75">
      <c r="A23" s="5" t="s">
        <v>49</v>
      </c>
      <c r="B23" s="3"/>
      <c r="C23" s="19">
        <v>14569457</v>
      </c>
      <c r="D23" s="19"/>
      <c r="E23" s="20">
        <v>12000000</v>
      </c>
      <c r="F23" s="21">
        <v>12000000</v>
      </c>
      <c r="G23" s="21"/>
      <c r="H23" s="21"/>
      <c r="I23" s="21"/>
      <c r="J23" s="21"/>
      <c r="K23" s="21">
        <v>2998890</v>
      </c>
      <c r="L23" s="21"/>
      <c r="M23" s="21"/>
      <c r="N23" s="21">
        <v>2998890</v>
      </c>
      <c r="O23" s="21"/>
      <c r="P23" s="21"/>
      <c r="Q23" s="21"/>
      <c r="R23" s="21"/>
      <c r="S23" s="21"/>
      <c r="T23" s="21"/>
      <c r="U23" s="21"/>
      <c r="V23" s="21"/>
      <c r="W23" s="21">
        <v>2998890</v>
      </c>
      <c r="X23" s="21">
        <v>6000000</v>
      </c>
      <c r="Y23" s="21">
        <v>-3001110</v>
      </c>
      <c r="Z23" s="6">
        <v>-50.02</v>
      </c>
      <c r="AA23" s="28">
        <v>12000000</v>
      </c>
    </row>
    <row r="24" spans="1:27" ht="12.75">
      <c r="A24" s="2" t="s">
        <v>50</v>
      </c>
      <c r="B24" s="8"/>
      <c r="C24" s="16">
        <v>26873137</v>
      </c>
      <c r="D24" s="16"/>
      <c r="E24" s="17">
        <v>111548000</v>
      </c>
      <c r="F24" s="18">
        <v>111548000</v>
      </c>
      <c r="G24" s="18"/>
      <c r="H24" s="18"/>
      <c r="I24" s="18"/>
      <c r="J24" s="18"/>
      <c r="K24" s="18"/>
      <c r="L24" s="18"/>
      <c r="M24" s="18">
        <v>225871</v>
      </c>
      <c r="N24" s="18">
        <v>225871</v>
      </c>
      <c r="O24" s="18"/>
      <c r="P24" s="18"/>
      <c r="Q24" s="18"/>
      <c r="R24" s="18"/>
      <c r="S24" s="18"/>
      <c r="T24" s="18"/>
      <c r="U24" s="18"/>
      <c r="V24" s="18"/>
      <c r="W24" s="18">
        <v>225871</v>
      </c>
      <c r="X24" s="18">
        <v>27138170</v>
      </c>
      <c r="Y24" s="18">
        <v>-26912299</v>
      </c>
      <c r="Z24" s="4">
        <v>-99.17</v>
      </c>
      <c r="AA24" s="30">
        <v>111548000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3047155991</v>
      </c>
      <c r="D25" s="50">
        <f>+D5+D9+D15+D19+D24</f>
        <v>0</v>
      </c>
      <c r="E25" s="51">
        <f t="shared" si="4"/>
        <v>4023015060</v>
      </c>
      <c r="F25" s="52">
        <f t="shared" si="4"/>
        <v>4023015060</v>
      </c>
      <c r="G25" s="52">
        <f t="shared" si="4"/>
        <v>93494551</v>
      </c>
      <c r="H25" s="52">
        <f t="shared" si="4"/>
        <v>-65248596</v>
      </c>
      <c r="I25" s="52">
        <f t="shared" si="4"/>
        <v>107450265</v>
      </c>
      <c r="J25" s="52">
        <f t="shared" si="4"/>
        <v>135696220</v>
      </c>
      <c r="K25" s="52">
        <f t="shared" si="4"/>
        <v>275464495</v>
      </c>
      <c r="L25" s="52">
        <f t="shared" si="4"/>
        <v>233318295</v>
      </c>
      <c r="M25" s="52">
        <f t="shared" si="4"/>
        <v>248481549</v>
      </c>
      <c r="N25" s="52">
        <f t="shared" si="4"/>
        <v>757264339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892960559</v>
      </c>
      <c r="X25" s="52">
        <f t="shared" si="4"/>
        <v>1974848790</v>
      </c>
      <c r="Y25" s="52">
        <f t="shared" si="4"/>
        <v>-1081888231</v>
      </c>
      <c r="Z25" s="53">
        <f>+IF(X25&lt;&gt;0,+(Y25/X25)*100,0)</f>
        <v>-54.78334526057562</v>
      </c>
      <c r="AA25" s="54">
        <f>+AA5+AA9+AA15+AA19+AA24</f>
        <v>4023015060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2042358851</v>
      </c>
      <c r="D28" s="19"/>
      <c r="E28" s="20">
        <v>2161967060</v>
      </c>
      <c r="F28" s="21">
        <v>2161967060</v>
      </c>
      <c r="G28" s="21">
        <v>82073147</v>
      </c>
      <c r="H28" s="21">
        <v>-62391085</v>
      </c>
      <c r="I28" s="21">
        <v>67548859</v>
      </c>
      <c r="J28" s="21">
        <v>87230921</v>
      </c>
      <c r="K28" s="21">
        <v>193400877</v>
      </c>
      <c r="L28" s="21">
        <v>155783103</v>
      </c>
      <c r="M28" s="21">
        <v>189305118</v>
      </c>
      <c r="N28" s="21">
        <v>538489098</v>
      </c>
      <c r="O28" s="21"/>
      <c r="P28" s="21"/>
      <c r="Q28" s="21"/>
      <c r="R28" s="21"/>
      <c r="S28" s="21"/>
      <c r="T28" s="21"/>
      <c r="U28" s="21"/>
      <c r="V28" s="21"/>
      <c r="W28" s="21">
        <v>625720019</v>
      </c>
      <c r="X28" s="21">
        <v>1086021421</v>
      </c>
      <c r="Y28" s="21">
        <v>-460301402</v>
      </c>
      <c r="Z28" s="6">
        <v>-42.38</v>
      </c>
      <c r="AA28" s="19">
        <v>2161967060</v>
      </c>
    </row>
    <row r="29" spans="1:27" ht="12.75">
      <c r="A29" s="56" t="s">
        <v>55</v>
      </c>
      <c r="B29" s="3"/>
      <c r="C29" s="19">
        <v>61966778</v>
      </c>
      <c r="D29" s="19"/>
      <c r="E29" s="20">
        <v>32730000</v>
      </c>
      <c r="F29" s="21">
        <v>32730000</v>
      </c>
      <c r="G29" s="21"/>
      <c r="H29" s="21">
        <v>715635</v>
      </c>
      <c r="I29" s="21">
        <v>7994764</v>
      </c>
      <c r="J29" s="21">
        <v>8710399</v>
      </c>
      <c r="K29" s="21">
        <v>4309004</v>
      </c>
      <c r="L29" s="21">
        <v>1318767</v>
      </c>
      <c r="M29" s="21">
        <v>3043727</v>
      </c>
      <c r="N29" s="21">
        <v>8671498</v>
      </c>
      <c r="O29" s="21"/>
      <c r="P29" s="21"/>
      <c r="Q29" s="21"/>
      <c r="R29" s="21"/>
      <c r="S29" s="21"/>
      <c r="T29" s="21"/>
      <c r="U29" s="21"/>
      <c r="V29" s="21"/>
      <c r="W29" s="21">
        <v>17381897</v>
      </c>
      <c r="X29" s="21">
        <v>10000001</v>
      </c>
      <c r="Y29" s="21">
        <v>7381896</v>
      </c>
      <c r="Z29" s="6">
        <v>73.82</v>
      </c>
      <c r="AA29" s="28">
        <v>32730000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>
        <v>8000000</v>
      </c>
      <c r="F31" s="21">
        <v>8000000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8000000</v>
      </c>
    </row>
    <row r="32" spans="1:27" ht="12.75">
      <c r="A32" s="58" t="s">
        <v>58</v>
      </c>
      <c r="B32" s="3"/>
      <c r="C32" s="25">
        <f aca="true" t="shared" si="5" ref="C32:Y32">SUM(C28:C31)</f>
        <v>2104325629</v>
      </c>
      <c r="D32" s="25">
        <f>SUM(D28:D31)</f>
        <v>0</v>
      </c>
      <c r="E32" s="26">
        <f t="shared" si="5"/>
        <v>2202697060</v>
      </c>
      <c r="F32" s="27">
        <f t="shared" si="5"/>
        <v>2202697060</v>
      </c>
      <c r="G32" s="27">
        <f t="shared" si="5"/>
        <v>82073147</v>
      </c>
      <c r="H32" s="27">
        <f t="shared" si="5"/>
        <v>-61675450</v>
      </c>
      <c r="I32" s="27">
        <f t="shared" si="5"/>
        <v>75543623</v>
      </c>
      <c r="J32" s="27">
        <f t="shared" si="5"/>
        <v>95941320</v>
      </c>
      <c r="K32" s="27">
        <f t="shared" si="5"/>
        <v>197709881</v>
      </c>
      <c r="L32" s="27">
        <f t="shared" si="5"/>
        <v>157101870</v>
      </c>
      <c r="M32" s="27">
        <f t="shared" si="5"/>
        <v>192348845</v>
      </c>
      <c r="N32" s="27">
        <f t="shared" si="5"/>
        <v>547160596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643101916</v>
      </c>
      <c r="X32" s="27">
        <f t="shared" si="5"/>
        <v>1096021422</v>
      </c>
      <c r="Y32" s="27">
        <f t="shared" si="5"/>
        <v>-452919506</v>
      </c>
      <c r="Z32" s="13">
        <f>+IF(X32&lt;&gt;0,+(Y32/X32)*100,0)</f>
        <v>-41.32396474272562</v>
      </c>
      <c r="AA32" s="31">
        <f>SUM(AA28:AA31)</f>
        <v>2202697060</v>
      </c>
    </row>
    <row r="33" spans="1:27" ht="12.75">
      <c r="A33" s="59" t="s">
        <v>59</v>
      </c>
      <c r="B33" s="3" t="s">
        <v>60</v>
      </c>
      <c r="C33" s="19">
        <v>62097461</v>
      </c>
      <c r="D33" s="19"/>
      <c r="E33" s="20">
        <v>158000000</v>
      </c>
      <c r="F33" s="21">
        <v>158000000</v>
      </c>
      <c r="G33" s="21"/>
      <c r="H33" s="21">
        <v>2013526</v>
      </c>
      <c r="I33" s="21">
        <v>965515</v>
      </c>
      <c r="J33" s="21">
        <v>2979041</v>
      </c>
      <c r="K33" s="21">
        <v>13528158</v>
      </c>
      <c r="L33" s="21">
        <v>9997163</v>
      </c>
      <c r="M33" s="21">
        <v>12785947</v>
      </c>
      <c r="N33" s="21">
        <v>36311268</v>
      </c>
      <c r="O33" s="21"/>
      <c r="P33" s="21"/>
      <c r="Q33" s="21"/>
      <c r="R33" s="21"/>
      <c r="S33" s="21"/>
      <c r="T33" s="21"/>
      <c r="U33" s="21"/>
      <c r="V33" s="21"/>
      <c r="W33" s="21">
        <v>39290309</v>
      </c>
      <c r="X33" s="21">
        <v>75000000</v>
      </c>
      <c r="Y33" s="21">
        <v>-35709691</v>
      </c>
      <c r="Z33" s="6">
        <v>-47.61</v>
      </c>
      <c r="AA33" s="28">
        <v>158000000</v>
      </c>
    </row>
    <row r="34" spans="1:27" ht="12.75">
      <c r="A34" s="59" t="s">
        <v>61</v>
      </c>
      <c r="B34" s="3" t="s">
        <v>62</v>
      </c>
      <c r="C34" s="19">
        <v>700248492</v>
      </c>
      <c r="D34" s="19"/>
      <c r="E34" s="20">
        <v>1500000000</v>
      </c>
      <c r="F34" s="21">
        <v>1500000000</v>
      </c>
      <c r="G34" s="21">
        <v>11393628</v>
      </c>
      <c r="H34" s="21">
        <v>-5586672</v>
      </c>
      <c r="I34" s="21">
        <v>26047523</v>
      </c>
      <c r="J34" s="21">
        <v>31854479</v>
      </c>
      <c r="K34" s="21">
        <v>46383128</v>
      </c>
      <c r="L34" s="21">
        <v>58017330</v>
      </c>
      <c r="M34" s="21">
        <v>41959073</v>
      </c>
      <c r="N34" s="21">
        <v>146359531</v>
      </c>
      <c r="O34" s="21"/>
      <c r="P34" s="21"/>
      <c r="Q34" s="21"/>
      <c r="R34" s="21"/>
      <c r="S34" s="21"/>
      <c r="T34" s="21"/>
      <c r="U34" s="21"/>
      <c r="V34" s="21"/>
      <c r="W34" s="21">
        <v>178214010</v>
      </c>
      <c r="X34" s="21">
        <v>743841155</v>
      </c>
      <c r="Y34" s="21">
        <v>-565627145</v>
      </c>
      <c r="Z34" s="6">
        <v>-76.04</v>
      </c>
      <c r="AA34" s="28">
        <v>1500000000</v>
      </c>
    </row>
    <row r="35" spans="1:27" ht="12.75">
      <c r="A35" s="59" t="s">
        <v>63</v>
      </c>
      <c r="B35" s="3"/>
      <c r="C35" s="19">
        <v>180484413</v>
      </c>
      <c r="D35" s="19"/>
      <c r="E35" s="20">
        <v>162318000</v>
      </c>
      <c r="F35" s="21">
        <v>162318000</v>
      </c>
      <c r="G35" s="21">
        <v>27776</v>
      </c>
      <c r="H35" s="21"/>
      <c r="I35" s="21">
        <v>4893604</v>
      </c>
      <c r="J35" s="21">
        <v>4921380</v>
      </c>
      <c r="K35" s="21">
        <v>17843329</v>
      </c>
      <c r="L35" s="21">
        <v>8201933</v>
      </c>
      <c r="M35" s="21">
        <v>1387684</v>
      </c>
      <c r="N35" s="21">
        <v>27432946</v>
      </c>
      <c r="O35" s="21"/>
      <c r="P35" s="21"/>
      <c r="Q35" s="21"/>
      <c r="R35" s="21"/>
      <c r="S35" s="21"/>
      <c r="T35" s="21"/>
      <c r="U35" s="21"/>
      <c r="V35" s="21"/>
      <c r="W35" s="21">
        <v>32354326</v>
      </c>
      <c r="X35" s="21">
        <v>70107237</v>
      </c>
      <c r="Y35" s="21">
        <v>-37752911</v>
      </c>
      <c r="Z35" s="6">
        <v>-53.85</v>
      </c>
      <c r="AA35" s="28">
        <v>162318000</v>
      </c>
    </row>
    <row r="36" spans="1:27" ht="12.75">
      <c r="A36" s="60" t="s">
        <v>64</v>
      </c>
      <c r="B36" s="10"/>
      <c r="C36" s="61">
        <f aca="true" t="shared" si="6" ref="C36:Y36">SUM(C32:C35)</f>
        <v>3047155995</v>
      </c>
      <c r="D36" s="61">
        <f>SUM(D32:D35)</f>
        <v>0</v>
      </c>
      <c r="E36" s="62">
        <f t="shared" si="6"/>
        <v>4023015060</v>
      </c>
      <c r="F36" s="63">
        <f t="shared" si="6"/>
        <v>4023015060</v>
      </c>
      <c r="G36" s="63">
        <f t="shared" si="6"/>
        <v>93494551</v>
      </c>
      <c r="H36" s="63">
        <f t="shared" si="6"/>
        <v>-65248596</v>
      </c>
      <c r="I36" s="63">
        <f t="shared" si="6"/>
        <v>107450265</v>
      </c>
      <c r="J36" s="63">
        <f t="shared" si="6"/>
        <v>135696220</v>
      </c>
      <c r="K36" s="63">
        <f t="shared" si="6"/>
        <v>275464496</v>
      </c>
      <c r="L36" s="63">
        <f t="shared" si="6"/>
        <v>233318296</v>
      </c>
      <c r="M36" s="63">
        <f t="shared" si="6"/>
        <v>248481549</v>
      </c>
      <c r="N36" s="63">
        <f t="shared" si="6"/>
        <v>757264341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892960561</v>
      </c>
      <c r="X36" s="63">
        <f t="shared" si="6"/>
        <v>1984969814</v>
      </c>
      <c r="Y36" s="63">
        <f t="shared" si="6"/>
        <v>-1092009253</v>
      </c>
      <c r="Z36" s="64">
        <f>+IF(X36&lt;&gt;0,+(Y36/X36)*100,0)</f>
        <v>-55.01389720377884</v>
      </c>
      <c r="AA36" s="65">
        <f>SUM(AA32:AA35)</f>
        <v>4023015060</v>
      </c>
    </row>
    <row r="37" spans="1:27" ht="12.7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539260000</v>
      </c>
      <c r="D5" s="16">
        <f>SUM(D6:D8)</f>
        <v>0</v>
      </c>
      <c r="E5" s="17">
        <f t="shared" si="0"/>
        <v>628057000</v>
      </c>
      <c r="F5" s="18">
        <f t="shared" si="0"/>
        <v>628057000</v>
      </c>
      <c r="G5" s="18">
        <f t="shared" si="0"/>
        <v>2358000</v>
      </c>
      <c r="H5" s="18">
        <f t="shared" si="0"/>
        <v>31391000</v>
      </c>
      <c r="I5" s="18">
        <f t="shared" si="0"/>
        <v>26262000</v>
      </c>
      <c r="J5" s="18">
        <f t="shared" si="0"/>
        <v>60011000</v>
      </c>
      <c r="K5" s="18">
        <f t="shared" si="0"/>
        <v>57319000</v>
      </c>
      <c r="L5" s="18">
        <f t="shared" si="0"/>
        <v>28208000</v>
      </c>
      <c r="M5" s="18">
        <f t="shared" si="0"/>
        <v>20680000</v>
      </c>
      <c r="N5" s="18">
        <f t="shared" si="0"/>
        <v>106207000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166218000</v>
      </c>
      <c r="X5" s="18">
        <f t="shared" si="0"/>
        <v>219757144</v>
      </c>
      <c r="Y5" s="18">
        <f t="shared" si="0"/>
        <v>-53539144</v>
      </c>
      <c r="Z5" s="4">
        <f>+IF(X5&lt;&gt;0,+(Y5/X5)*100,0)</f>
        <v>-24.36286849450501</v>
      </c>
      <c r="AA5" s="16">
        <f>SUM(AA6:AA8)</f>
        <v>628057000</v>
      </c>
    </row>
    <row r="6" spans="1:27" ht="12.75">
      <c r="A6" s="5" t="s">
        <v>32</v>
      </c>
      <c r="B6" s="3"/>
      <c r="C6" s="19">
        <v>22155000</v>
      </c>
      <c r="D6" s="19"/>
      <c r="E6" s="20">
        <v>332954000</v>
      </c>
      <c r="F6" s="21">
        <v>332954000</v>
      </c>
      <c r="G6" s="21">
        <v>1682000</v>
      </c>
      <c r="H6" s="21">
        <v>1055000</v>
      </c>
      <c r="I6" s="21">
        <v>1100000</v>
      </c>
      <c r="J6" s="21">
        <v>3837000</v>
      </c>
      <c r="K6" s="21">
        <v>-479000</v>
      </c>
      <c r="L6" s="21">
        <v>1088000</v>
      </c>
      <c r="M6" s="21">
        <v>1773000</v>
      </c>
      <c r="N6" s="21">
        <v>2382000</v>
      </c>
      <c r="O6" s="21"/>
      <c r="P6" s="21"/>
      <c r="Q6" s="21"/>
      <c r="R6" s="21"/>
      <c r="S6" s="21"/>
      <c r="T6" s="21"/>
      <c r="U6" s="21"/>
      <c r="V6" s="21"/>
      <c r="W6" s="21">
        <v>6219000</v>
      </c>
      <c r="X6" s="21">
        <v>116500605</v>
      </c>
      <c r="Y6" s="21">
        <v>-110281605</v>
      </c>
      <c r="Z6" s="6">
        <v>-94.66</v>
      </c>
      <c r="AA6" s="28">
        <v>332954000</v>
      </c>
    </row>
    <row r="7" spans="1:27" ht="12.75">
      <c r="A7" s="5" t="s">
        <v>33</v>
      </c>
      <c r="B7" s="3"/>
      <c r="C7" s="22">
        <v>273677000</v>
      </c>
      <c r="D7" s="22"/>
      <c r="E7" s="23">
        <v>294896000</v>
      </c>
      <c r="F7" s="24">
        <v>294896000</v>
      </c>
      <c r="G7" s="24">
        <v>676000</v>
      </c>
      <c r="H7" s="24">
        <v>30336000</v>
      </c>
      <c r="I7" s="24">
        <v>25162000</v>
      </c>
      <c r="J7" s="24">
        <v>56174000</v>
      </c>
      <c r="K7" s="24">
        <v>57798000</v>
      </c>
      <c r="L7" s="24">
        <v>27120000</v>
      </c>
      <c r="M7" s="24">
        <v>18907000</v>
      </c>
      <c r="N7" s="24">
        <v>103825000</v>
      </c>
      <c r="O7" s="24"/>
      <c r="P7" s="24"/>
      <c r="Q7" s="24"/>
      <c r="R7" s="24"/>
      <c r="S7" s="24"/>
      <c r="T7" s="24"/>
      <c r="U7" s="24"/>
      <c r="V7" s="24"/>
      <c r="W7" s="24">
        <v>159999000</v>
      </c>
      <c r="X7" s="24">
        <v>103184110</v>
      </c>
      <c r="Y7" s="24">
        <v>56814890</v>
      </c>
      <c r="Z7" s="7">
        <v>55.06</v>
      </c>
      <c r="AA7" s="29">
        <v>294896000</v>
      </c>
    </row>
    <row r="8" spans="1:27" ht="12.75">
      <c r="A8" s="5" t="s">
        <v>34</v>
      </c>
      <c r="B8" s="3"/>
      <c r="C8" s="19">
        <v>243428000</v>
      </c>
      <c r="D8" s="19"/>
      <c r="E8" s="20">
        <v>207000</v>
      </c>
      <c r="F8" s="21">
        <v>207000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72429</v>
      </c>
      <c r="Y8" s="21">
        <v>-72429</v>
      </c>
      <c r="Z8" s="6">
        <v>-100</v>
      </c>
      <c r="AA8" s="28">
        <v>207000</v>
      </c>
    </row>
    <row r="9" spans="1:27" ht="12.75">
      <c r="A9" s="2" t="s">
        <v>35</v>
      </c>
      <c r="B9" s="3"/>
      <c r="C9" s="16">
        <f aca="true" t="shared" si="1" ref="C9:Y9">SUM(C10:C14)</f>
        <v>660483000</v>
      </c>
      <c r="D9" s="16">
        <f>SUM(D10:D14)</f>
        <v>0</v>
      </c>
      <c r="E9" s="17">
        <f t="shared" si="1"/>
        <v>1787157000</v>
      </c>
      <c r="F9" s="18">
        <f t="shared" si="1"/>
        <v>1787157000</v>
      </c>
      <c r="G9" s="18">
        <f t="shared" si="1"/>
        <v>47612000</v>
      </c>
      <c r="H9" s="18">
        <f t="shared" si="1"/>
        <v>77845000</v>
      </c>
      <c r="I9" s="18">
        <f t="shared" si="1"/>
        <v>83402000</v>
      </c>
      <c r="J9" s="18">
        <f t="shared" si="1"/>
        <v>208859000</v>
      </c>
      <c r="K9" s="18">
        <f t="shared" si="1"/>
        <v>62894000</v>
      </c>
      <c r="L9" s="18">
        <f t="shared" si="1"/>
        <v>130424000</v>
      </c>
      <c r="M9" s="18">
        <f t="shared" si="1"/>
        <v>164019000</v>
      </c>
      <c r="N9" s="18">
        <f t="shared" si="1"/>
        <v>357337000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566196000</v>
      </c>
      <c r="X9" s="18">
        <f t="shared" si="1"/>
        <v>601633807</v>
      </c>
      <c r="Y9" s="18">
        <f t="shared" si="1"/>
        <v>-35437807</v>
      </c>
      <c r="Z9" s="4">
        <f>+IF(X9&lt;&gt;0,+(Y9/X9)*100,0)</f>
        <v>-5.890261914753072</v>
      </c>
      <c r="AA9" s="30">
        <f>SUM(AA10:AA14)</f>
        <v>1787157000</v>
      </c>
    </row>
    <row r="10" spans="1:27" ht="12.75">
      <c r="A10" s="5" t="s">
        <v>36</v>
      </c>
      <c r="B10" s="3"/>
      <c r="C10" s="19">
        <v>139893000</v>
      </c>
      <c r="D10" s="19"/>
      <c r="E10" s="20">
        <v>277718000</v>
      </c>
      <c r="F10" s="21">
        <v>277718000</v>
      </c>
      <c r="G10" s="21">
        <v>2101000</v>
      </c>
      <c r="H10" s="21">
        <v>23097000</v>
      </c>
      <c r="I10" s="21">
        <v>12206000</v>
      </c>
      <c r="J10" s="21">
        <v>37404000</v>
      </c>
      <c r="K10" s="21">
        <v>8331000</v>
      </c>
      <c r="L10" s="21">
        <v>14005000</v>
      </c>
      <c r="M10" s="21">
        <v>17305000</v>
      </c>
      <c r="N10" s="21">
        <v>39641000</v>
      </c>
      <c r="O10" s="21"/>
      <c r="P10" s="21"/>
      <c r="Q10" s="21"/>
      <c r="R10" s="21"/>
      <c r="S10" s="21"/>
      <c r="T10" s="21"/>
      <c r="U10" s="21"/>
      <c r="V10" s="21"/>
      <c r="W10" s="21">
        <v>77045000</v>
      </c>
      <c r="X10" s="21">
        <v>63367940</v>
      </c>
      <c r="Y10" s="21">
        <v>13677060</v>
      </c>
      <c r="Z10" s="6">
        <v>21.58</v>
      </c>
      <c r="AA10" s="28">
        <v>277718000</v>
      </c>
    </row>
    <row r="11" spans="1:27" ht="12.75">
      <c r="A11" s="5" t="s">
        <v>37</v>
      </c>
      <c r="B11" s="3"/>
      <c r="C11" s="19">
        <v>13119000</v>
      </c>
      <c r="D11" s="19"/>
      <c r="E11" s="20">
        <v>311510000</v>
      </c>
      <c r="F11" s="21">
        <v>311510000</v>
      </c>
      <c r="G11" s="21">
        <v>532000</v>
      </c>
      <c r="H11" s="21">
        <v>1925000</v>
      </c>
      <c r="I11" s="21">
        <v>2825000</v>
      </c>
      <c r="J11" s="21">
        <v>5282000</v>
      </c>
      <c r="K11" s="21">
        <v>3936000</v>
      </c>
      <c r="L11" s="21">
        <v>6094000</v>
      </c>
      <c r="M11" s="21">
        <v>9067000</v>
      </c>
      <c r="N11" s="21">
        <v>19097000</v>
      </c>
      <c r="O11" s="21"/>
      <c r="P11" s="21"/>
      <c r="Q11" s="21"/>
      <c r="R11" s="21"/>
      <c r="S11" s="21"/>
      <c r="T11" s="21"/>
      <c r="U11" s="21"/>
      <c r="V11" s="21"/>
      <c r="W11" s="21">
        <v>24379000</v>
      </c>
      <c r="X11" s="21">
        <v>107821685</v>
      </c>
      <c r="Y11" s="21">
        <v>-83442685</v>
      </c>
      <c r="Z11" s="6">
        <v>-77.39</v>
      </c>
      <c r="AA11" s="28">
        <v>311510000</v>
      </c>
    </row>
    <row r="12" spans="1:27" ht="12.75">
      <c r="A12" s="5" t="s">
        <v>38</v>
      </c>
      <c r="B12" s="3"/>
      <c r="C12" s="19">
        <v>36814000</v>
      </c>
      <c r="D12" s="19"/>
      <c r="E12" s="20">
        <v>67090000</v>
      </c>
      <c r="F12" s="21">
        <v>67090000</v>
      </c>
      <c r="G12" s="21">
        <v>5857000</v>
      </c>
      <c r="H12" s="21">
        <v>2797000</v>
      </c>
      <c r="I12" s="21">
        <v>943000</v>
      </c>
      <c r="J12" s="21">
        <v>9597000</v>
      </c>
      <c r="K12" s="21">
        <v>2002000</v>
      </c>
      <c r="L12" s="21">
        <v>11552000</v>
      </c>
      <c r="M12" s="21">
        <v>2667000</v>
      </c>
      <c r="N12" s="21">
        <v>16221000</v>
      </c>
      <c r="O12" s="21"/>
      <c r="P12" s="21"/>
      <c r="Q12" s="21"/>
      <c r="R12" s="21"/>
      <c r="S12" s="21"/>
      <c r="T12" s="21"/>
      <c r="U12" s="21"/>
      <c r="V12" s="21"/>
      <c r="W12" s="21">
        <v>25818000</v>
      </c>
      <c r="X12" s="21">
        <v>34763615</v>
      </c>
      <c r="Y12" s="21">
        <v>-8945615</v>
      </c>
      <c r="Z12" s="6">
        <v>-25.73</v>
      </c>
      <c r="AA12" s="28">
        <v>67090000</v>
      </c>
    </row>
    <row r="13" spans="1:27" ht="12.75">
      <c r="A13" s="5" t="s">
        <v>39</v>
      </c>
      <c r="B13" s="3"/>
      <c r="C13" s="19">
        <v>458181000</v>
      </c>
      <c r="D13" s="19"/>
      <c r="E13" s="20">
        <v>1107235000</v>
      </c>
      <c r="F13" s="21">
        <v>1107235000</v>
      </c>
      <c r="G13" s="21">
        <v>39028000</v>
      </c>
      <c r="H13" s="21">
        <v>49030000</v>
      </c>
      <c r="I13" s="21">
        <v>66816000</v>
      </c>
      <c r="J13" s="21">
        <v>154874000</v>
      </c>
      <c r="K13" s="21">
        <v>47933000</v>
      </c>
      <c r="L13" s="21">
        <v>98170000</v>
      </c>
      <c r="M13" s="21">
        <v>133815000</v>
      </c>
      <c r="N13" s="21">
        <v>279918000</v>
      </c>
      <c r="O13" s="21"/>
      <c r="P13" s="21"/>
      <c r="Q13" s="21"/>
      <c r="R13" s="21"/>
      <c r="S13" s="21"/>
      <c r="T13" s="21"/>
      <c r="U13" s="21"/>
      <c r="V13" s="21"/>
      <c r="W13" s="21">
        <v>434792000</v>
      </c>
      <c r="X13" s="21">
        <v>387421527</v>
      </c>
      <c r="Y13" s="21">
        <v>47370473</v>
      </c>
      <c r="Z13" s="6">
        <v>12.23</v>
      </c>
      <c r="AA13" s="28">
        <v>1107235000</v>
      </c>
    </row>
    <row r="14" spans="1:27" ht="12.75">
      <c r="A14" s="5" t="s">
        <v>40</v>
      </c>
      <c r="B14" s="3"/>
      <c r="C14" s="22">
        <v>12476000</v>
      </c>
      <c r="D14" s="22"/>
      <c r="E14" s="23">
        <v>23604000</v>
      </c>
      <c r="F14" s="24">
        <v>23604000</v>
      </c>
      <c r="G14" s="24">
        <v>94000</v>
      </c>
      <c r="H14" s="24">
        <v>996000</v>
      </c>
      <c r="I14" s="24">
        <v>612000</v>
      </c>
      <c r="J14" s="24">
        <v>1702000</v>
      </c>
      <c r="K14" s="24">
        <v>692000</v>
      </c>
      <c r="L14" s="24">
        <v>603000</v>
      </c>
      <c r="M14" s="24">
        <v>1165000</v>
      </c>
      <c r="N14" s="24">
        <v>2460000</v>
      </c>
      <c r="O14" s="24"/>
      <c r="P14" s="24"/>
      <c r="Q14" s="24"/>
      <c r="R14" s="24"/>
      <c r="S14" s="24"/>
      <c r="T14" s="24"/>
      <c r="U14" s="24"/>
      <c r="V14" s="24"/>
      <c r="W14" s="24">
        <v>4162000</v>
      </c>
      <c r="X14" s="24">
        <v>8259040</v>
      </c>
      <c r="Y14" s="24">
        <v>-4097040</v>
      </c>
      <c r="Z14" s="7">
        <v>-49.61</v>
      </c>
      <c r="AA14" s="29">
        <v>23604000</v>
      </c>
    </row>
    <row r="15" spans="1:27" ht="12.75">
      <c r="A15" s="2" t="s">
        <v>41</v>
      </c>
      <c r="B15" s="8"/>
      <c r="C15" s="16">
        <f aca="true" t="shared" si="2" ref="C15:Y15">SUM(C16:C18)</f>
        <v>1415710000</v>
      </c>
      <c r="D15" s="16">
        <f>SUM(D16:D18)</f>
        <v>0</v>
      </c>
      <c r="E15" s="17">
        <f t="shared" si="2"/>
        <v>2165019000</v>
      </c>
      <c r="F15" s="18">
        <f t="shared" si="2"/>
        <v>2165019000</v>
      </c>
      <c r="G15" s="18">
        <f t="shared" si="2"/>
        <v>6554000</v>
      </c>
      <c r="H15" s="18">
        <f t="shared" si="2"/>
        <v>90197000</v>
      </c>
      <c r="I15" s="18">
        <f t="shared" si="2"/>
        <v>54317000</v>
      </c>
      <c r="J15" s="18">
        <f t="shared" si="2"/>
        <v>151068000</v>
      </c>
      <c r="K15" s="18">
        <f t="shared" si="2"/>
        <v>178450000</v>
      </c>
      <c r="L15" s="18">
        <f t="shared" si="2"/>
        <v>29035000</v>
      </c>
      <c r="M15" s="18">
        <f t="shared" si="2"/>
        <v>114625000</v>
      </c>
      <c r="N15" s="18">
        <f t="shared" si="2"/>
        <v>322110000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473178000</v>
      </c>
      <c r="X15" s="18">
        <f t="shared" si="2"/>
        <v>757043290</v>
      </c>
      <c r="Y15" s="18">
        <f t="shared" si="2"/>
        <v>-283865290</v>
      </c>
      <c r="Z15" s="4">
        <f>+IF(X15&lt;&gt;0,+(Y15/X15)*100,0)</f>
        <v>-37.49657301631984</v>
      </c>
      <c r="AA15" s="30">
        <f>SUM(AA16:AA18)</f>
        <v>2165019000</v>
      </c>
    </row>
    <row r="16" spans="1:27" ht="12.75">
      <c r="A16" s="5" t="s">
        <v>42</v>
      </c>
      <c r="B16" s="3"/>
      <c r="C16" s="19">
        <v>291070000</v>
      </c>
      <c r="D16" s="19"/>
      <c r="E16" s="20">
        <v>318289000</v>
      </c>
      <c r="F16" s="21">
        <v>318289000</v>
      </c>
      <c r="G16" s="21">
        <v>1726000</v>
      </c>
      <c r="H16" s="21">
        <v>22504000</v>
      </c>
      <c r="I16" s="21">
        <v>27013000</v>
      </c>
      <c r="J16" s="21">
        <v>51243000</v>
      </c>
      <c r="K16" s="21">
        <v>30502000</v>
      </c>
      <c r="L16" s="21">
        <v>17748000</v>
      </c>
      <c r="M16" s="21">
        <v>40917000</v>
      </c>
      <c r="N16" s="21">
        <v>89167000</v>
      </c>
      <c r="O16" s="21"/>
      <c r="P16" s="21"/>
      <c r="Q16" s="21"/>
      <c r="R16" s="21"/>
      <c r="S16" s="21"/>
      <c r="T16" s="21"/>
      <c r="U16" s="21"/>
      <c r="V16" s="21"/>
      <c r="W16" s="21">
        <v>140410000</v>
      </c>
      <c r="X16" s="21">
        <v>115463151</v>
      </c>
      <c r="Y16" s="21">
        <v>24946849</v>
      </c>
      <c r="Z16" s="6">
        <v>21.61</v>
      </c>
      <c r="AA16" s="28">
        <v>318289000</v>
      </c>
    </row>
    <row r="17" spans="1:27" ht="12.75">
      <c r="A17" s="5" t="s">
        <v>43</v>
      </c>
      <c r="B17" s="3"/>
      <c r="C17" s="19">
        <v>1124640000</v>
      </c>
      <c r="D17" s="19"/>
      <c r="E17" s="20">
        <v>1838413000</v>
      </c>
      <c r="F17" s="21">
        <v>1838413000</v>
      </c>
      <c r="G17" s="21">
        <v>4828000</v>
      </c>
      <c r="H17" s="21">
        <v>67693000</v>
      </c>
      <c r="I17" s="21">
        <v>27304000</v>
      </c>
      <c r="J17" s="21">
        <v>99825000</v>
      </c>
      <c r="K17" s="21">
        <v>147948000</v>
      </c>
      <c r="L17" s="21">
        <v>11287000</v>
      </c>
      <c r="M17" s="21">
        <v>73708000</v>
      </c>
      <c r="N17" s="21">
        <v>232943000</v>
      </c>
      <c r="O17" s="21"/>
      <c r="P17" s="21"/>
      <c r="Q17" s="21"/>
      <c r="R17" s="21"/>
      <c r="S17" s="21"/>
      <c r="T17" s="21"/>
      <c r="U17" s="21"/>
      <c r="V17" s="21"/>
      <c r="W17" s="21">
        <v>332768000</v>
      </c>
      <c r="X17" s="21">
        <v>638670021</v>
      </c>
      <c r="Y17" s="21">
        <v>-305902021</v>
      </c>
      <c r="Z17" s="6">
        <v>-47.9</v>
      </c>
      <c r="AA17" s="28">
        <v>1838413000</v>
      </c>
    </row>
    <row r="18" spans="1:27" ht="12.75">
      <c r="A18" s="5" t="s">
        <v>44</v>
      </c>
      <c r="B18" s="3"/>
      <c r="C18" s="19"/>
      <c r="D18" s="19"/>
      <c r="E18" s="20">
        <v>8317000</v>
      </c>
      <c r="F18" s="21">
        <v>8317000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2910118</v>
      </c>
      <c r="Y18" s="21">
        <v>-2910118</v>
      </c>
      <c r="Z18" s="6">
        <v>-100</v>
      </c>
      <c r="AA18" s="28">
        <v>8317000</v>
      </c>
    </row>
    <row r="19" spans="1:27" ht="12.75">
      <c r="A19" s="2" t="s">
        <v>45</v>
      </c>
      <c r="B19" s="8"/>
      <c r="C19" s="16">
        <f aca="true" t="shared" si="3" ref="C19:Y19">SUM(C20:C23)</f>
        <v>2147555398</v>
      </c>
      <c r="D19" s="16">
        <f>SUM(D20:D23)</f>
        <v>0</v>
      </c>
      <c r="E19" s="17">
        <f t="shared" si="3"/>
        <v>2421029000</v>
      </c>
      <c r="F19" s="18">
        <f t="shared" si="3"/>
        <v>2421029000</v>
      </c>
      <c r="G19" s="18">
        <f t="shared" si="3"/>
        <v>180734000</v>
      </c>
      <c r="H19" s="18">
        <f t="shared" si="3"/>
        <v>218818000</v>
      </c>
      <c r="I19" s="18">
        <f t="shared" si="3"/>
        <v>4095000</v>
      </c>
      <c r="J19" s="18">
        <f t="shared" si="3"/>
        <v>403647000</v>
      </c>
      <c r="K19" s="18">
        <f t="shared" si="3"/>
        <v>161018000</v>
      </c>
      <c r="L19" s="18">
        <f t="shared" si="3"/>
        <v>182521000</v>
      </c>
      <c r="M19" s="18">
        <f t="shared" si="3"/>
        <v>118328000</v>
      </c>
      <c r="N19" s="18">
        <f t="shared" si="3"/>
        <v>461867000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865514000</v>
      </c>
      <c r="X19" s="18">
        <f t="shared" si="3"/>
        <v>847118047</v>
      </c>
      <c r="Y19" s="18">
        <f t="shared" si="3"/>
        <v>18395953</v>
      </c>
      <c r="Z19" s="4">
        <f>+IF(X19&lt;&gt;0,+(Y19/X19)*100,0)</f>
        <v>2.171592621022274</v>
      </c>
      <c r="AA19" s="30">
        <f>SUM(AA20:AA23)</f>
        <v>2421029000</v>
      </c>
    </row>
    <row r="20" spans="1:27" ht="12.75">
      <c r="A20" s="5" t="s">
        <v>46</v>
      </c>
      <c r="B20" s="3"/>
      <c r="C20" s="19">
        <v>950679000</v>
      </c>
      <c r="D20" s="19"/>
      <c r="E20" s="20">
        <v>802601000</v>
      </c>
      <c r="F20" s="21">
        <v>802601000</v>
      </c>
      <c r="G20" s="21">
        <v>34776000</v>
      </c>
      <c r="H20" s="21">
        <v>25151000</v>
      </c>
      <c r="I20" s="21">
        <v>56416000</v>
      </c>
      <c r="J20" s="21">
        <v>116343000</v>
      </c>
      <c r="K20" s="21">
        <v>66981000</v>
      </c>
      <c r="L20" s="21">
        <v>50495000</v>
      </c>
      <c r="M20" s="21">
        <v>55848000</v>
      </c>
      <c r="N20" s="21">
        <v>173324000</v>
      </c>
      <c r="O20" s="21"/>
      <c r="P20" s="21"/>
      <c r="Q20" s="21"/>
      <c r="R20" s="21"/>
      <c r="S20" s="21"/>
      <c r="T20" s="21"/>
      <c r="U20" s="21"/>
      <c r="V20" s="21"/>
      <c r="W20" s="21">
        <v>289667000</v>
      </c>
      <c r="X20" s="21">
        <v>280830090</v>
      </c>
      <c r="Y20" s="21">
        <v>8836910</v>
      </c>
      <c r="Z20" s="6">
        <v>3.15</v>
      </c>
      <c r="AA20" s="28">
        <v>802601000</v>
      </c>
    </row>
    <row r="21" spans="1:27" ht="12.75">
      <c r="A21" s="5" t="s">
        <v>47</v>
      </c>
      <c r="B21" s="3"/>
      <c r="C21" s="19">
        <v>534790398</v>
      </c>
      <c r="D21" s="19"/>
      <c r="E21" s="20">
        <v>804368000</v>
      </c>
      <c r="F21" s="21">
        <v>804368000</v>
      </c>
      <c r="G21" s="21">
        <v>82905000</v>
      </c>
      <c r="H21" s="21">
        <v>84780000</v>
      </c>
      <c r="I21" s="21">
        <v>-66706000</v>
      </c>
      <c r="J21" s="21">
        <v>100979000</v>
      </c>
      <c r="K21" s="21">
        <v>-6455000</v>
      </c>
      <c r="L21" s="21">
        <v>37516000</v>
      </c>
      <c r="M21" s="21">
        <v>20609000</v>
      </c>
      <c r="N21" s="21">
        <v>51670000</v>
      </c>
      <c r="O21" s="21"/>
      <c r="P21" s="21"/>
      <c r="Q21" s="21"/>
      <c r="R21" s="21"/>
      <c r="S21" s="21"/>
      <c r="T21" s="21"/>
      <c r="U21" s="21"/>
      <c r="V21" s="21"/>
      <c r="W21" s="21">
        <v>152649000</v>
      </c>
      <c r="X21" s="21">
        <v>281448363</v>
      </c>
      <c r="Y21" s="21">
        <v>-128799363</v>
      </c>
      <c r="Z21" s="6">
        <v>-45.76</v>
      </c>
      <c r="AA21" s="28">
        <v>804368000</v>
      </c>
    </row>
    <row r="22" spans="1:27" ht="12.75">
      <c r="A22" s="5" t="s">
        <v>48</v>
      </c>
      <c r="B22" s="3"/>
      <c r="C22" s="22">
        <v>554881000</v>
      </c>
      <c r="D22" s="22"/>
      <c r="E22" s="23">
        <v>714586000</v>
      </c>
      <c r="F22" s="24">
        <v>714586000</v>
      </c>
      <c r="G22" s="24">
        <v>61814000</v>
      </c>
      <c r="H22" s="24">
        <v>96314000</v>
      </c>
      <c r="I22" s="24">
        <v>18442000</v>
      </c>
      <c r="J22" s="24">
        <v>176570000</v>
      </c>
      <c r="K22" s="24">
        <v>92613000</v>
      </c>
      <c r="L22" s="24">
        <v>87758000</v>
      </c>
      <c r="M22" s="24">
        <v>38753000</v>
      </c>
      <c r="N22" s="24">
        <v>219124000</v>
      </c>
      <c r="O22" s="24"/>
      <c r="P22" s="24"/>
      <c r="Q22" s="24"/>
      <c r="R22" s="24"/>
      <c r="S22" s="24"/>
      <c r="T22" s="24"/>
      <c r="U22" s="24"/>
      <c r="V22" s="24"/>
      <c r="W22" s="24">
        <v>395694000</v>
      </c>
      <c r="X22" s="24">
        <v>250033641</v>
      </c>
      <c r="Y22" s="24">
        <v>145660359</v>
      </c>
      <c r="Z22" s="7">
        <v>58.26</v>
      </c>
      <c r="AA22" s="29">
        <v>714586000</v>
      </c>
    </row>
    <row r="23" spans="1:27" ht="12.75">
      <c r="A23" s="5" t="s">
        <v>49</v>
      </c>
      <c r="B23" s="3"/>
      <c r="C23" s="19">
        <v>107205000</v>
      </c>
      <c r="D23" s="19"/>
      <c r="E23" s="20">
        <v>99474000</v>
      </c>
      <c r="F23" s="21">
        <v>99474000</v>
      </c>
      <c r="G23" s="21">
        <v>1239000</v>
      </c>
      <c r="H23" s="21">
        <v>12573000</v>
      </c>
      <c r="I23" s="21">
        <v>-4057000</v>
      </c>
      <c r="J23" s="21">
        <v>9755000</v>
      </c>
      <c r="K23" s="21">
        <v>7879000</v>
      </c>
      <c r="L23" s="21">
        <v>6752000</v>
      </c>
      <c r="M23" s="21">
        <v>3118000</v>
      </c>
      <c r="N23" s="21">
        <v>17749000</v>
      </c>
      <c r="O23" s="21"/>
      <c r="P23" s="21"/>
      <c r="Q23" s="21"/>
      <c r="R23" s="21"/>
      <c r="S23" s="21"/>
      <c r="T23" s="21"/>
      <c r="U23" s="21"/>
      <c r="V23" s="21"/>
      <c r="W23" s="21">
        <v>27504000</v>
      </c>
      <c r="X23" s="21">
        <v>34805953</v>
      </c>
      <c r="Y23" s="21">
        <v>-7301953</v>
      </c>
      <c r="Z23" s="6">
        <v>-20.98</v>
      </c>
      <c r="AA23" s="28">
        <v>99474000</v>
      </c>
    </row>
    <row r="24" spans="1:27" ht="12.75">
      <c r="A24" s="2" t="s">
        <v>50</v>
      </c>
      <c r="B24" s="8"/>
      <c r="C24" s="16">
        <v>3067000</v>
      </c>
      <c r="D24" s="16"/>
      <c r="E24" s="17">
        <v>108900000</v>
      </c>
      <c r="F24" s="18">
        <v>108900000</v>
      </c>
      <c r="G24" s="18"/>
      <c r="H24" s="18">
        <v>161000</v>
      </c>
      <c r="I24" s="18">
        <v>1968000</v>
      </c>
      <c r="J24" s="18">
        <v>2129000</v>
      </c>
      <c r="K24" s="18">
        <v>-92000</v>
      </c>
      <c r="L24" s="18">
        <v>78000</v>
      </c>
      <c r="M24" s="18"/>
      <c r="N24" s="18">
        <v>-14000</v>
      </c>
      <c r="O24" s="18"/>
      <c r="P24" s="18"/>
      <c r="Q24" s="18"/>
      <c r="R24" s="18"/>
      <c r="S24" s="18"/>
      <c r="T24" s="18"/>
      <c r="U24" s="18"/>
      <c r="V24" s="18"/>
      <c r="W24" s="18">
        <v>2115000</v>
      </c>
      <c r="X24" s="18">
        <v>62293047</v>
      </c>
      <c r="Y24" s="18">
        <v>-60178047</v>
      </c>
      <c r="Z24" s="4">
        <v>-96.6</v>
      </c>
      <c r="AA24" s="30">
        <v>108900000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4766075398</v>
      </c>
      <c r="D25" s="50">
        <f>+D5+D9+D15+D19+D24</f>
        <v>0</v>
      </c>
      <c r="E25" s="51">
        <f t="shared" si="4"/>
        <v>7110162000</v>
      </c>
      <c r="F25" s="52">
        <f t="shared" si="4"/>
        <v>7110162000</v>
      </c>
      <c r="G25" s="52">
        <f t="shared" si="4"/>
        <v>237258000</v>
      </c>
      <c r="H25" s="52">
        <f t="shared" si="4"/>
        <v>418412000</v>
      </c>
      <c r="I25" s="52">
        <f t="shared" si="4"/>
        <v>170044000</v>
      </c>
      <c r="J25" s="52">
        <f t="shared" si="4"/>
        <v>825714000</v>
      </c>
      <c r="K25" s="52">
        <f t="shared" si="4"/>
        <v>459589000</v>
      </c>
      <c r="L25" s="52">
        <f t="shared" si="4"/>
        <v>370266000</v>
      </c>
      <c r="M25" s="52">
        <f t="shared" si="4"/>
        <v>417652000</v>
      </c>
      <c r="N25" s="52">
        <f t="shared" si="4"/>
        <v>1247507000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2073221000</v>
      </c>
      <c r="X25" s="52">
        <f t="shared" si="4"/>
        <v>2487845335</v>
      </c>
      <c r="Y25" s="52">
        <f t="shared" si="4"/>
        <v>-414624335</v>
      </c>
      <c r="Z25" s="53">
        <f>+IF(X25&lt;&gt;0,+(Y25/X25)*100,0)</f>
        <v>-16.666001264905802</v>
      </c>
      <c r="AA25" s="54">
        <f>+AA5+AA9+AA15+AA19+AA24</f>
        <v>7110162000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2412626000</v>
      </c>
      <c r="D28" s="19"/>
      <c r="E28" s="20">
        <v>2833976000</v>
      </c>
      <c r="F28" s="21">
        <v>2833976000</v>
      </c>
      <c r="G28" s="21">
        <v>65084000</v>
      </c>
      <c r="H28" s="21">
        <v>103014000</v>
      </c>
      <c r="I28" s="21">
        <v>23830000</v>
      </c>
      <c r="J28" s="21">
        <v>191928000</v>
      </c>
      <c r="K28" s="21">
        <v>140517000</v>
      </c>
      <c r="L28" s="21">
        <v>33662000</v>
      </c>
      <c r="M28" s="21">
        <v>57830000</v>
      </c>
      <c r="N28" s="21">
        <v>232009000</v>
      </c>
      <c r="O28" s="21"/>
      <c r="P28" s="21"/>
      <c r="Q28" s="21"/>
      <c r="R28" s="21"/>
      <c r="S28" s="21"/>
      <c r="T28" s="21"/>
      <c r="U28" s="21"/>
      <c r="V28" s="21"/>
      <c r="W28" s="21">
        <v>423937000</v>
      </c>
      <c r="X28" s="21">
        <v>996506639</v>
      </c>
      <c r="Y28" s="21">
        <v>-572569639</v>
      </c>
      <c r="Z28" s="6">
        <v>-57.46</v>
      </c>
      <c r="AA28" s="19">
        <v>2833976000</v>
      </c>
    </row>
    <row r="29" spans="1:27" ht="12.75">
      <c r="A29" s="56" t="s">
        <v>55</v>
      </c>
      <c r="B29" s="3"/>
      <c r="C29" s="19">
        <v>55996000</v>
      </c>
      <c r="D29" s="19"/>
      <c r="E29" s="20">
        <v>593500000</v>
      </c>
      <c r="F29" s="21">
        <v>593500000</v>
      </c>
      <c r="G29" s="21">
        <v>30299000</v>
      </c>
      <c r="H29" s="21">
        <v>38067000</v>
      </c>
      <c r="I29" s="21">
        <v>29253000</v>
      </c>
      <c r="J29" s="21">
        <v>97619000</v>
      </c>
      <c r="K29" s="21">
        <v>25169000</v>
      </c>
      <c r="L29" s="21">
        <v>27820000</v>
      </c>
      <c r="M29" s="21">
        <v>78185000</v>
      </c>
      <c r="N29" s="21">
        <v>131174000</v>
      </c>
      <c r="O29" s="21"/>
      <c r="P29" s="21"/>
      <c r="Q29" s="21"/>
      <c r="R29" s="21"/>
      <c r="S29" s="21"/>
      <c r="T29" s="21"/>
      <c r="U29" s="21"/>
      <c r="V29" s="21"/>
      <c r="W29" s="21">
        <v>228793000</v>
      </c>
      <c r="X29" s="21">
        <v>207665790</v>
      </c>
      <c r="Y29" s="21">
        <v>21127210</v>
      </c>
      <c r="Z29" s="6">
        <v>10.17</v>
      </c>
      <c r="AA29" s="28">
        <v>593500000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11503000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2480125000</v>
      </c>
      <c r="D32" s="25">
        <f>SUM(D28:D31)</f>
        <v>0</v>
      </c>
      <c r="E32" s="26">
        <f t="shared" si="5"/>
        <v>3427476000</v>
      </c>
      <c r="F32" s="27">
        <f t="shared" si="5"/>
        <v>3427476000</v>
      </c>
      <c r="G32" s="27">
        <f t="shared" si="5"/>
        <v>95383000</v>
      </c>
      <c r="H32" s="27">
        <f t="shared" si="5"/>
        <v>141081000</v>
      </c>
      <c r="I32" s="27">
        <f t="shared" si="5"/>
        <v>53083000</v>
      </c>
      <c r="J32" s="27">
        <f t="shared" si="5"/>
        <v>289547000</v>
      </c>
      <c r="K32" s="27">
        <f t="shared" si="5"/>
        <v>165686000</v>
      </c>
      <c r="L32" s="27">
        <f t="shared" si="5"/>
        <v>61482000</v>
      </c>
      <c r="M32" s="27">
        <f t="shared" si="5"/>
        <v>136015000</v>
      </c>
      <c r="N32" s="27">
        <f t="shared" si="5"/>
        <v>363183000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652730000</v>
      </c>
      <c r="X32" s="27">
        <f t="shared" si="5"/>
        <v>1204172429</v>
      </c>
      <c r="Y32" s="27">
        <f t="shared" si="5"/>
        <v>-551442429</v>
      </c>
      <c r="Z32" s="13">
        <f>+IF(X32&lt;&gt;0,+(Y32/X32)*100,0)</f>
        <v>-45.79430783496207</v>
      </c>
      <c r="AA32" s="31">
        <f>SUM(AA28:AA31)</f>
        <v>3427476000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184689398</v>
      </c>
      <c r="D34" s="19"/>
      <c r="E34" s="20">
        <v>1000000000</v>
      </c>
      <c r="F34" s="21">
        <v>1000000000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349900000</v>
      </c>
      <c r="Y34" s="21">
        <v>-349900000</v>
      </c>
      <c r="Z34" s="6">
        <v>-100</v>
      </c>
      <c r="AA34" s="28">
        <v>1000000000</v>
      </c>
    </row>
    <row r="35" spans="1:27" ht="12.75">
      <c r="A35" s="59" t="s">
        <v>63</v>
      </c>
      <c r="B35" s="3"/>
      <c r="C35" s="19">
        <v>2101261000</v>
      </c>
      <c r="D35" s="19"/>
      <c r="E35" s="20">
        <v>2682686000</v>
      </c>
      <c r="F35" s="21">
        <v>2682686000</v>
      </c>
      <c r="G35" s="21">
        <v>141875000</v>
      </c>
      <c r="H35" s="21">
        <v>277331000</v>
      </c>
      <c r="I35" s="21">
        <v>116961000</v>
      </c>
      <c r="J35" s="21">
        <v>536167000</v>
      </c>
      <c r="K35" s="21">
        <v>293903000</v>
      </c>
      <c r="L35" s="21">
        <v>308784000</v>
      </c>
      <c r="M35" s="21">
        <v>281637000</v>
      </c>
      <c r="N35" s="21">
        <v>884324000</v>
      </c>
      <c r="O35" s="21"/>
      <c r="P35" s="21"/>
      <c r="Q35" s="21"/>
      <c r="R35" s="21"/>
      <c r="S35" s="21"/>
      <c r="T35" s="21"/>
      <c r="U35" s="21"/>
      <c r="V35" s="21"/>
      <c r="W35" s="21">
        <v>1420491000</v>
      </c>
      <c r="X35" s="21">
        <v>933772906</v>
      </c>
      <c r="Y35" s="21">
        <v>486718094</v>
      </c>
      <c r="Z35" s="6">
        <v>52.12</v>
      </c>
      <c r="AA35" s="28">
        <v>2682686000</v>
      </c>
    </row>
    <row r="36" spans="1:27" ht="12.75">
      <c r="A36" s="60" t="s">
        <v>64</v>
      </c>
      <c r="B36" s="10"/>
      <c r="C36" s="61">
        <f aca="true" t="shared" si="6" ref="C36:Y36">SUM(C32:C35)</f>
        <v>4766075398</v>
      </c>
      <c r="D36" s="61">
        <f>SUM(D32:D35)</f>
        <v>0</v>
      </c>
      <c r="E36" s="62">
        <f t="shared" si="6"/>
        <v>7110162000</v>
      </c>
      <c r="F36" s="63">
        <f t="shared" si="6"/>
        <v>7110162000</v>
      </c>
      <c r="G36" s="63">
        <f t="shared" si="6"/>
        <v>237258000</v>
      </c>
      <c r="H36" s="63">
        <f t="shared" si="6"/>
        <v>418412000</v>
      </c>
      <c r="I36" s="63">
        <f t="shared" si="6"/>
        <v>170044000</v>
      </c>
      <c r="J36" s="63">
        <f t="shared" si="6"/>
        <v>825714000</v>
      </c>
      <c r="K36" s="63">
        <f t="shared" si="6"/>
        <v>459589000</v>
      </c>
      <c r="L36" s="63">
        <f t="shared" si="6"/>
        <v>370266000</v>
      </c>
      <c r="M36" s="63">
        <f t="shared" si="6"/>
        <v>417652000</v>
      </c>
      <c r="N36" s="63">
        <f t="shared" si="6"/>
        <v>1247507000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2073221000</v>
      </c>
      <c r="X36" s="63">
        <f t="shared" si="6"/>
        <v>2487845335</v>
      </c>
      <c r="Y36" s="63">
        <f t="shared" si="6"/>
        <v>-414624335</v>
      </c>
      <c r="Z36" s="64">
        <f>+IF(X36&lt;&gt;0,+(Y36/X36)*100,0)</f>
        <v>-16.666001264905802</v>
      </c>
      <c r="AA36" s="65">
        <f>SUM(AA32:AA35)</f>
        <v>7110162000</v>
      </c>
    </row>
    <row r="37" spans="1:27" ht="12.7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764114632</v>
      </c>
      <c r="D5" s="16">
        <f>SUM(D6:D8)</f>
        <v>0</v>
      </c>
      <c r="E5" s="17">
        <f t="shared" si="0"/>
        <v>986516319</v>
      </c>
      <c r="F5" s="18">
        <f t="shared" si="0"/>
        <v>812653220</v>
      </c>
      <c r="G5" s="18">
        <f t="shared" si="0"/>
        <v>1579884</v>
      </c>
      <c r="H5" s="18">
        <f t="shared" si="0"/>
        <v>10761112</v>
      </c>
      <c r="I5" s="18">
        <f t="shared" si="0"/>
        <v>21806328</v>
      </c>
      <c r="J5" s="18">
        <f t="shared" si="0"/>
        <v>34147324</v>
      </c>
      <c r="K5" s="18">
        <f t="shared" si="0"/>
        <v>53483064</v>
      </c>
      <c r="L5" s="18">
        <f t="shared" si="0"/>
        <v>39529704</v>
      </c>
      <c r="M5" s="18">
        <f t="shared" si="0"/>
        <v>51789370</v>
      </c>
      <c r="N5" s="18">
        <f t="shared" si="0"/>
        <v>144802138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178949462</v>
      </c>
      <c r="X5" s="18">
        <f t="shared" si="0"/>
        <v>201697549</v>
      </c>
      <c r="Y5" s="18">
        <f t="shared" si="0"/>
        <v>-22748087</v>
      </c>
      <c r="Z5" s="4">
        <f>+IF(X5&lt;&gt;0,+(Y5/X5)*100,0)</f>
        <v>-11.278316029512089</v>
      </c>
      <c r="AA5" s="16">
        <f>SUM(AA6:AA8)</f>
        <v>812653220</v>
      </c>
    </row>
    <row r="6" spans="1:27" ht="12.75">
      <c r="A6" s="5" t="s">
        <v>32</v>
      </c>
      <c r="B6" s="3"/>
      <c r="C6" s="19">
        <v>121804001</v>
      </c>
      <c r="D6" s="19"/>
      <c r="E6" s="20">
        <v>4379963</v>
      </c>
      <c r="F6" s="21">
        <v>213593581</v>
      </c>
      <c r="G6" s="21">
        <v>166196</v>
      </c>
      <c r="H6" s="21">
        <v>4225098</v>
      </c>
      <c r="I6" s="21">
        <v>6922537</v>
      </c>
      <c r="J6" s="21">
        <v>11313831</v>
      </c>
      <c r="K6" s="21">
        <v>10770896</v>
      </c>
      <c r="L6" s="21">
        <v>14126631</v>
      </c>
      <c r="M6" s="21">
        <v>15832903</v>
      </c>
      <c r="N6" s="21">
        <v>40730430</v>
      </c>
      <c r="O6" s="21"/>
      <c r="P6" s="21"/>
      <c r="Q6" s="21"/>
      <c r="R6" s="21"/>
      <c r="S6" s="21"/>
      <c r="T6" s="21"/>
      <c r="U6" s="21"/>
      <c r="V6" s="21"/>
      <c r="W6" s="21">
        <v>52044261</v>
      </c>
      <c r="X6" s="21">
        <v>814993</v>
      </c>
      <c r="Y6" s="21">
        <v>51229268</v>
      </c>
      <c r="Z6" s="6">
        <v>6285.85</v>
      </c>
      <c r="AA6" s="28">
        <v>213593581</v>
      </c>
    </row>
    <row r="7" spans="1:27" ht="12.75">
      <c r="A7" s="5" t="s">
        <v>33</v>
      </c>
      <c r="B7" s="3"/>
      <c r="C7" s="22">
        <v>13104676</v>
      </c>
      <c r="D7" s="22"/>
      <c r="E7" s="23">
        <v>982004912</v>
      </c>
      <c r="F7" s="24">
        <v>20969739</v>
      </c>
      <c r="G7" s="24">
        <v>2655</v>
      </c>
      <c r="H7" s="24">
        <v>520424</v>
      </c>
      <c r="I7" s="24">
        <v>659446</v>
      </c>
      <c r="J7" s="24">
        <v>1182525</v>
      </c>
      <c r="K7" s="24">
        <v>755310</v>
      </c>
      <c r="L7" s="24">
        <v>1626647</v>
      </c>
      <c r="M7" s="24">
        <v>1358157</v>
      </c>
      <c r="N7" s="24">
        <v>3740114</v>
      </c>
      <c r="O7" s="24"/>
      <c r="P7" s="24"/>
      <c r="Q7" s="24"/>
      <c r="R7" s="24"/>
      <c r="S7" s="24"/>
      <c r="T7" s="24"/>
      <c r="U7" s="24"/>
      <c r="V7" s="24"/>
      <c r="W7" s="24">
        <v>4922639</v>
      </c>
      <c r="X7" s="24">
        <v>200756112</v>
      </c>
      <c r="Y7" s="24">
        <v>-195833473</v>
      </c>
      <c r="Z7" s="7">
        <v>-97.55</v>
      </c>
      <c r="AA7" s="29">
        <v>20969739</v>
      </c>
    </row>
    <row r="8" spans="1:27" ht="12.75">
      <c r="A8" s="5" t="s">
        <v>34</v>
      </c>
      <c r="B8" s="3"/>
      <c r="C8" s="19">
        <v>629205955</v>
      </c>
      <c r="D8" s="19"/>
      <c r="E8" s="20">
        <v>131444</v>
      </c>
      <c r="F8" s="21">
        <v>578089900</v>
      </c>
      <c r="G8" s="21">
        <v>1411033</v>
      </c>
      <c r="H8" s="21">
        <v>6015590</v>
      </c>
      <c r="I8" s="21">
        <v>14224345</v>
      </c>
      <c r="J8" s="21">
        <v>21650968</v>
      </c>
      <c r="K8" s="21">
        <v>41956858</v>
      </c>
      <c r="L8" s="21">
        <v>23776426</v>
      </c>
      <c r="M8" s="21">
        <v>34598310</v>
      </c>
      <c r="N8" s="21">
        <v>100331594</v>
      </c>
      <c r="O8" s="21"/>
      <c r="P8" s="21"/>
      <c r="Q8" s="21"/>
      <c r="R8" s="21"/>
      <c r="S8" s="21"/>
      <c r="T8" s="21"/>
      <c r="U8" s="21"/>
      <c r="V8" s="21"/>
      <c r="W8" s="21">
        <v>121982562</v>
      </c>
      <c r="X8" s="21">
        <v>126444</v>
      </c>
      <c r="Y8" s="21">
        <v>121856118</v>
      </c>
      <c r="Z8" s="6">
        <v>96371.61</v>
      </c>
      <c r="AA8" s="28">
        <v>578089900</v>
      </c>
    </row>
    <row r="9" spans="1:27" ht="12.75">
      <c r="A9" s="2" t="s">
        <v>35</v>
      </c>
      <c r="B9" s="3"/>
      <c r="C9" s="16">
        <f aca="true" t="shared" si="1" ref="C9:Y9">SUM(C10:C14)</f>
        <v>887717306</v>
      </c>
      <c r="D9" s="16">
        <f>SUM(D10:D14)</f>
        <v>0</v>
      </c>
      <c r="E9" s="17">
        <f t="shared" si="1"/>
        <v>1082792154</v>
      </c>
      <c r="F9" s="18">
        <f t="shared" si="1"/>
        <v>1221746131</v>
      </c>
      <c r="G9" s="18">
        <f t="shared" si="1"/>
        <v>3938661</v>
      </c>
      <c r="H9" s="18">
        <f t="shared" si="1"/>
        <v>75319079</v>
      </c>
      <c r="I9" s="18">
        <f t="shared" si="1"/>
        <v>64485388</v>
      </c>
      <c r="J9" s="18">
        <f t="shared" si="1"/>
        <v>143743128</v>
      </c>
      <c r="K9" s="18">
        <f t="shared" si="1"/>
        <v>71211047</v>
      </c>
      <c r="L9" s="18">
        <f t="shared" si="1"/>
        <v>74668611</v>
      </c>
      <c r="M9" s="18">
        <f t="shared" si="1"/>
        <v>64450845</v>
      </c>
      <c r="N9" s="18">
        <f t="shared" si="1"/>
        <v>210330503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354073631</v>
      </c>
      <c r="X9" s="18">
        <f t="shared" si="1"/>
        <v>270987690</v>
      </c>
      <c r="Y9" s="18">
        <f t="shared" si="1"/>
        <v>83085941</v>
      </c>
      <c r="Z9" s="4">
        <f>+IF(X9&lt;&gt;0,+(Y9/X9)*100,0)</f>
        <v>30.660411548583628</v>
      </c>
      <c r="AA9" s="30">
        <f>SUM(AA10:AA14)</f>
        <v>1221746131</v>
      </c>
    </row>
    <row r="10" spans="1:27" ht="12.75">
      <c r="A10" s="5" t="s">
        <v>36</v>
      </c>
      <c r="B10" s="3"/>
      <c r="C10" s="19">
        <v>98514542</v>
      </c>
      <c r="D10" s="19"/>
      <c r="E10" s="20">
        <v>97128551</v>
      </c>
      <c r="F10" s="21">
        <v>77606805</v>
      </c>
      <c r="G10" s="21">
        <v>903832</v>
      </c>
      <c r="H10" s="21">
        <v>9206344</v>
      </c>
      <c r="I10" s="21">
        <v>1414434</v>
      </c>
      <c r="J10" s="21">
        <v>11524610</v>
      </c>
      <c r="K10" s="21">
        <v>6448785</v>
      </c>
      <c r="L10" s="21">
        <v>4305390</v>
      </c>
      <c r="M10" s="21">
        <v>4706016</v>
      </c>
      <c r="N10" s="21">
        <v>15460191</v>
      </c>
      <c r="O10" s="21"/>
      <c r="P10" s="21"/>
      <c r="Q10" s="21"/>
      <c r="R10" s="21"/>
      <c r="S10" s="21"/>
      <c r="T10" s="21"/>
      <c r="U10" s="21"/>
      <c r="V10" s="21"/>
      <c r="W10" s="21">
        <v>26984801</v>
      </c>
      <c r="X10" s="21">
        <v>24267697</v>
      </c>
      <c r="Y10" s="21">
        <v>2717104</v>
      </c>
      <c r="Z10" s="6">
        <v>11.2</v>
      </c>
      <c r="AA10" s="28">
        <v>77606805</v>
      </c>
    </row>
    <row r="11" spans="1:27" ht="12.75">
      <c r="A11" s="5" t="s">
        <v>37</v>
      </c>
      <c r="B11" s="3"/>
      <c r="C11" s="19">
        <v>130917828</v>
      </c>
      <c r="D11" s="19"/>
      <c r="E11" s="20">
        <v>84260846</v>
      </c>
      <c r="F11" s="21">
        <v>127835747</v>
      </c>
      <c r="G11" s="21">
        <v>1289636</v>
      </c>
      <c r="H11" s="21">
        <v>5750957</v>
      </c>
      <c r="I11" s="21">
        <v>8252105</v>
      </c>
      <c r="J11" s="21">
        <v>15292698</v>
      </c>
      <c r="K11" s="21">
        <v>8845705</v>
      </c>
      <c r="L11" s="21">
        <v>13890757</v>
      </c>
      <c r="M11" s="21">
        <v>10639407</v>
      </c>
      <c r="N11" s="21">
        <v>33375869</v>
      </c>
      <c r="O11" s="21"/>
      <c r="P11" s="21"/>
      <c r="Q11" s="21"/>
      <c r="R11" s="21"/>
      <c r="S11" s="21"/>
      <c r="T11" s="21"/>
      <c r="U11" s="21"/>
      <c r="V11" s="21"/>
      <c r="W11" s="21">
        <v>48668567</v>
      </c>
      <c r="X11" s="21">
        <v>28654690</v>
      </c>
      <c r="Y11" s="21">
        <v>20013877</v>
      </c>
      <c r="Z11" s="6">
        <v>69.85</v>
      </c>
      <c r="AA11" s="28">
        <v>127835747</v>
      </c>
    </row>
    <row r="12" spans="1:27" ht="12.75">
      <c r="A12" s="5" t="s">
        <v>38</v>
      </c>
      <c r="B12" s="3"/>
      <c r="C12" s="19">
        <v>148294793</v>
      </c>
      <c r="D12" s="19"/>
      <c r="E12" s="20">
        <v>35064265</v>
      </c>
      <c r="F12" s="21">
        <v>131897949</v>
      </c>
      <c r="G12" s="21">
        <v>1588352</v>
      </c>
      <c r="H12" s="21">
        <v>13927673</v>
      </c>
      <c r="I12" s="21">
        <v>10520977</v>
      </c>
      <c r="J12" s="21">
        <v>26037002</v>
      </c>
      <c r="K12" s="21">
        <v>12823838</v>
      </c>
      <c r="L12" s="21">
        <v>12670305</v>
      </c>
      <c r="M12" s="21">
        <v>8041412</v>
      </c>
      <c r="N12" s="21">
        <v>33535555</v>
      </c>
      <c r="O12" s="21"/>
      <c r="P12" s="21"/>
      <c r="Q12" s="21"/>
      <c r="R12" s="21"/>
      <c r="S12" s="21"/>
      <c r="T12" s="21"/>
      <c r="U12" s="21"/>
      <c r="V12" s="21"/>
      <c r="W12" s="21">
        <v>59572557</v>
      </c>
      <c r="X12" s="21"/>
      <c r="Y12" s="21">
        <v>59572557</v>
      </c>
      <c r="Z12" s="6"/>
      <c r="AA12" s="28">
        <v>131897949</v>
      </c>
    </row>
    <row r="13" spans="1:27" ht="12.75">
      <c r="A13" s="5" t="s">
        <v>39</v>
      </c>
      <c r="B13" s="3"/>
      <c r="C13" s="19">
        <v>464900263</v>
      </c>
      <c r="D13" s="19"/>
      <c r="E13" s="20">
        <v>794497026</v>
      </c>
      <c r="F13" s="21">
        <v>811453961</v>
      </c>
      <c r="G13" s="21">
        <v>156841</v>
      </c>
      <c r="H13" s="21">
        <v>43959546</v>
      </c>
      <c r="I13" s="21">
        <v>42536497</v>
      </c>
      <c r="J13" s="21">
        <v>86652884</v>
      </c>
      <c r="K13" s="21">
        <v>39629733</v>
      </c>
      <c r="L13" s="21">
        <v>39951984</v>
      </c>
      <c r="M13" s="21">
        <v>37339423</v>
      </c>
      <c r="N13" s="21">
        <v>116921140</v>
      </c>
      <c r="O13" s="21"/>
      <c r="P13" s="21"/>
      <c r="Q13" s="21"/>
      <c r="R13" s="21"/>
      <c r="S13" s="21"/>
      <c r="T13" s="21"/>
      <c r="U13" s="21"/>
      <c r="V13" s="21"/>
      <c r="W13" s="21">
        <v>203574024</v>
      </c>
      <c r="X13" s="21">
        <v>195170275</v>
      </c>
      <c r="Y13" s="21">
        <v>8403749</v>
      </c>
      <c r="Z13" s="6">
        <v>4.31</v>
      </c>
      <c r="AA13" s="28">
        <v>811453961</v>
      </c>
    </row>
    <row r="14" spans="1:27" ht="12.75">
      <c r="A14" s="5" t="s">
        <v>40</v>
      </c>
      <c r="B14" s="3"/>
      <c r="C14" s="22">
        <v>45089880</v>
      </c>
      <c r="D14" s="22"/>
      <c r="E14" s="23">
        <v>71841466</v>
      </c>
      <c r="F14" s="24">
        <v>72951669</v>
      </c>
      <c r="G14" s="24"/>
      <c r="H14" s="24">
        <v>2474559</v>
      </c>
      <c r="I14" s="24">
        <v>1761375</v>
      </c>
      <c r="J14" s="24">
        <v>4235934</v>
      </c>
      <c r="K14" s="24">
        <v>3462986</v>
      </c>
      <c r="L14" s="24">
        <v>3850175</v>
      </c>
      <c r="M14" s="24">
        <v>3724587</v>
      </c>
      <c r="N14" s="24">
        <v>11037748</v>
      </c>
      <c r="O14" s="24"/>
      <c r="P14" s="24"/>
      <c r="Q14" s="24"/>
      <c r="R14" s="24"/>
      <c r="S14" s="24"/>
      <c r="T14" s="24"/>
      <c r="U14" s="24"/>
      <c r="V14" s="24"/>
      <c r="W14" s="24">
        <v>15273682</v>
      </c>
      <c r="X14" s="24">
        <v>22895028</v>
      </c>
      <c r="Y14" s="24">
        <v>-7621346</v>
      </c>
      <c r="Z14" s="7">
        <v>-33.29</v>
      </c>
      <c r="AA14" s="29">
        <v>72951669</v>
      </c>
    </row>
    <row r="15" spans="1:27" ht="12.75">
      <c r="A15" s="2" t="s">
        <v>41</v>
      </c>
      <c r="B15" s="8"/>
      <c r="C15" s="16">
        <f aca="true" t="shared" si="2" ref="C15:Y15">SUM(C16:C18)</f>
        <v>1021272582</v>
      </c>
      <c r="D15" s="16">
        <f>SUM(D16:D18)</f>
        <v>0</v>
      </c>
      <c r="E15" s="17">
        <f t="shared" si="2"/>
        <v>1389641579</v>
      </c>
      <c r="F15" s="18">
        <f t="shared" si="2"/>
        <v>1550055927</v>
      </c>
      <c r="G15" s="18">
        <f t="shared" si="2"/>
        <v>-897975</v>
      </c>
      <c r="H15" s="18">
        <f t="shared" si="2"/>
        <v>41783144</v>
      </c>
      <c r="I15" s="18">
        <f t="shared" si="2"/>
        <v>53088644</v>
      </c>
      <c r="J15" s="18">
        <f t="shared" si="2"/>
        <v>93973813</v>
      </c>
      <c r="K15" s="18">
        <f t="shared" si="2"/>
        <v>49344023</v>
      </c>
      <c r="L15" s="18">
        <f t="shared" si="2"/>
        <v>90260397</v>
      </c>
      <c r="M15" s="18">
        <f t="shared" si="2"/>
        <v>97655765</v>
      </c>
      <c r="N15" s="18">
        <f t="shared" si="2"/>
        <v>237260185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331233998</v>
      </c>
      <c r="X15" s="18">
        <f t="shared" si="2"/>
        <v>376681366</v>
      </c>
      <c r="Y15" s="18">
        <f t="shared" si="2"/>
        <v>-45447368</v>
      </c>
      <c r="Z15" s="4">
        <f>+IF(X15&lt;&gt;0,+(Y15/X15)*100,0)</f>
        <v>-12.065202078512161</v>
      </c>
      <c r="AA15" s="30">
        <f>SUM(AA16:AA18)</f>
        <v>1550055927</v>
      </c>
    </row>
    <row r="16" spans="1:27" ht="12.75">
      <c r="A16" s="5" t="s">
        <v>42</v>
      </c>
      <c r="B16" s="3"/>
      <c r="C16" s="19">
        <v>30522338</v>
      </c>
      <c r="D16" s="19"/>
      <c r="E16" s="20">
        <v>39904403</v>
      </c>
      <c r="F16" s="21">
        <v>29727428</v>
      </c>
      <c r="G16" s="21"/>
      <c r="H16" s="21">
        <v>983233</v>
      </c>
      <c r="I16" s="21">
        <v>46981</v>
      </c>
      <c r="J16" s="21">
        <v>1030214</v>
      </c>
      <c r="K16" s="21">
        <v>699348</v>
      </c>
      <c r="L16" s="21">
        <v>320620</v>
      </c>
      <c r="M16" s="21">
        <v>314623</v>
      </c>
      <c r="N16" s="21">
        <v>1334591</v>
      </c>
      <c r="O16" s="21"/>
      <c r="P16" s="21"/>
      <c r="Q16" s="21"/>
      <c r="R16" s="21"/>
      <c r="S16" s="21"/>
      <c r="T16" s="21"/>
      <c r="U16" s="21"/>
      <c r="V16" s="21"/>
      <c r="W16" s="21">
        <v>2364805</v>
      </c>
      <c r="X16" s="21">
        <v>12100403</v>
      </c>
      <c r="Y16" s="21">
        <v>-9735598</v>
      </c>
      <c r="Z16" s="6">
        <v>-80.46</v>
      </c>
      <c r="AA16" s="28">
        <v>29727428</v>
      </c>
    </row>
    <row r="17" spans="1:27" ht="12.75">
      <c r="A17" s="5" t="s">
        <v>43</v>
      </c>
      <c r="B17" s="3"/>
      <c r="C17" s="19">
        <v>972413384</v>
      </c>
      <c r="D17" s="19"/>
      <c r="E17" s="20">
        <v>1331443438</v>
      </c>
      <c r="F17" s="21">
        <v>1501876229</v>
      </c>
      <c r="G17" s="21">
        <v>-897975</v>
      </c>
      <c r="H17" s="21">
        <v>40799911</v>
      </c>
      <c r="I17" s="21">
        <v>52490981</v>
      </c>
      <c r="J17" s="21">
        <v>92392917</v>
      </c>
      <c r="K17" s="21">
        <v>48161765</v>
      </c>
      <c r="L17" s="21">
        <v>89384649</v>
      </c>
      <c r="M17" s="21">
        <v>97257633</v>
      </c>
      <c r="N17" s="21">
        <v>234804047</v>
      </c>
      <c r="O17" s="21"/>
      <c r="P17" s="21"/>
      <c r="Q17" s="21"/>
      <c r="R17" s="21"/>
      <c r="S17" s="21"/>
      <c r="T17" s="21"/>
      <c r="U17" s="21"/>
      <c r="V17" s="21"/>
      <c r="W17" s="21">
        <v>327196964</v>
      </c>
      <c r="X17" s="21">
        <v>361732843</v>
      </c>
      <c r="Y17" s="21">
        <v>-34535879</v>
      </c>
      <c r="Z17" s="6">
        <v>-9.55</v>
      </c>
      <c r="AA17" s="28">
        <v>1501876229</v>
      </c>
    </row>
    <row r="18" spans="1:27" ht="12.75">
      <c r="A18" s="5" t="s">
        <v>44</v>
      </c>
      <c r="B18" s="3"/>
      <c r="C18" s="19">
        <v>18336860</v>
      </c>
      <c r="D18" s="19"/>
      <c r="E18" s="20">
        <v>18293738</v>
      </c>
      <c r="F18" s="21">
        <v>18452270</v>
      </c>
      <c r="G18" s="21"/>
      <c r="H18" s="21"/>
      <c r="I18" s="21">
        <v>550682</v>
      </c>
      <c r="J18" s="21">
        <v>550682</v>
      </c>
      <c r="K18" s="21">
        <v>482910</v>
      </c>
      <c r="L18" s="21">
        <v>555128</v>
      </c>
      <c r="M18" s="21">
        <v>83509</v>
      </c>
      <c r="N18" s="21">
        <v>1121547</v>
      </c>
      <c r="O18" s="21"/>
      <c r="P18" s="21"/>
      <c r="Q18" s="21"/>
      <c r="R18" s="21"/>
      <c r="S18" s="21"/>
      <c r="T18" s="21"/>
      <c r="U18" s="21"/>
      <c r="V18" s="21"/>
      <c r="W18" s="21">
        <v>1672229</v>
      </c>
      <c r="X18" s="21">
        <v>2848120</v>
      </c>
      <c r="Y18" s="21">
        <v>-1175891</v>
      </c>
      <c r="Z18" s="6">
        <v>-41.29</v>
      </c>
      <c r="AA18" s="28">
        <v>18452270</v>
      </c>
    </row>
    <row r="19" spans="1:27" ht="12.75">
      <c r="A19" s="2" t="s">
        <v>45</v>
      </c>
      <c r="B19" s="8"/>
      <c r="C19" s="16">
        <f aca="true" t="shared" si="3" ref="C19:Y19">SUM(C20:C23)</f>
        <v>2930007695</v>
      </c>
      <c r="D19" s="16">
        <f>SUM(D20:D23)</f>
        <v>0</v>
      </c>
      <c r="E19" s="17">
        <f t="shared" si="3"/>
        <v>4939787408</v>
      </c>
      <c r="F19" s="18">
        <f t="shared" si="3"/>
        <v>5266466723</v>
      </c>
      <c r="G19" s="18">
        <f t="shared" si="3"/>
        <v>32413688</v>
      </c>
      <c r="H19" s="18">
        <f t="shared" si="3"/>
        <v>124431874</v>
      </c>
      <c r="I19" s="18">
        <f t="shared" si="3"/>
        <v>165868626</v>
      </c>
      <c r="J19" s="18">
        <f t="shared" si="3"/>
        <v>322714188</v>
      </c>
      <c r="K19" s="18">
        <f t="shared" si="3"/>
        <v>258049474</v>
      </c>
      <c r="L19" s="18">
        <f t="shared" si="3"/>
        <v>212801076</v>
      </c>
      <c r="M19" s="18">
        <f t="shared" si="3"/>
        <v>183075681</v>
      </c>
      <c r="N19" s="18">
        <f t="shared" si="3"/>
        <v>653926231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976640419</v>
      </c>
      <c r="X19" s="18">
        <f t="shared" si="3"/>
        <v>1008911182</v>
      </c>
      <c r="Y19" s="18">
        <f t="shared" si="3"/>
        <v>-32270763</v>
      </c>
      <c r="Z19" s="4">
        <f>+IF(X19&lt;&gt;0,+(Y19/X19)*100,0)</f>
        <v>-3.1985732317911806</v>
      </c>
      <c r="AA19" s="30">
        <f>SUM(AA20:AA23)</f>
        <v>5266466723</v>
      </c>
    </row>
    <row r="20" spans="1:27" ht="12.75">
      <c r="A20" s="5" t="s">
        <v>46</v>
      </c>
      <c r="B20" s="3"/>
      <c r="C20" s="19">
        <v>977518215</v>
      </c>
      <c r="D20" s="19"/>
      <c r="E20" s="20">
        <v>1071737045</v>
      </c>
      <c r="F20" s="21">
        <v>1097631727</v>
      </c>
      <c r="G20" s="21">
        <v>20049033</v>
      </c>
      <c r="H20" s="21">
        <v>50151874</v>
      </c>
      <c r="I20" s="21">
        <v>65684515</v>
      </c>
      <c r="J20" s="21">
        <v>135885422</v>
      </c>
      <c r="K20" s="21">
        <v>84857255</v>
      </c>
      <c r="L20" s="21">
        <v>51456319</v>
      </c>
      <c r="M20" s="21">
        <v>33171488</v>
      </c>
      <c r="N20" s="21">
        <v>169485062</v>
      </c>
      <c r="O20" s="21"/>
      <c r="P20" s="21"/>
      <c r="Q20" s="21"/>
      <c r="R20" s="21"/>
      <c r="S20" s="21"/>
      <c r="T20" s="21"/>
      <c r="U20" s="21"/>
      <c r="V20" s="21"/>
      <c r="W20" s="21">
        <v>305370484</v>
      </c>
      <c r="X20" s="21">
        <v>321748900</v>
      </c>
      <c r="Y20" s="21">
        <v>-16378416</v>
      </c>
      <c r="Z20" s="6">
        <v>-5.09</v>
      </c>
      <c r="AA20" s="28">
        <v>1097631727</v>
      </c>
    </row>
    <row r="21" spans="1:27" ht="12.75">
      <c r="A21" s="5" t="s">
        <v>47</v>
      </c>
      <c r="B21" s="3"/>
      <c r="C21" s="19">
        <v>1159901400</v>
      </c>
      <c r="D21" s="19"/>
      <c r="E21" s="20">
        <v>2366730000</v>
      </c>
      <c r="F21" s="21">
        <v>2493544165</v>
      </c>
      <c r="G21" s="21">
        <v>9521339</v>
      </c>
      <c r="H21" s="21">
        <v>60827273</v>
      </c>
      <c r="I21" s="21">
        <v>71899550</v>
      </c>
      <c r="J21" s="21">
        <v>142248162</v>
      </c>
      <c r="K21" s="21">
        <v>100181581</v>
      </c>
      <c r="L21" s="21">
        <v>93630194</v>
      </c>
      <c r="M21" s="21">
        <v>93207888</v>
      </c>
      <c r="N21" s="21">
        <v>287019663</v>
      </c>
      <c r="O21" s="21"/>
      <c r="P21" s="21"/>
      <c r="Q21" s="21"/>
      <c r="R21" s="21"/>
      <c r="S21" s="21"/>
      <c r="T21" s="21"/>
      <c r="U21" s="21"/>
      <c r="V21" s="21"/>
      <c r="W21" s="21">
        <v>429267825</v>
      </c>
      <c r="X21" s="21">
        <v>252548400</v>
      </c>
      <c r="Y21" s="21">
        <v>176719425</v>
      </c>
      <c r="Z21" s="6">
        <v>69.97</v>
      </c>
      <c r="AA21" s="28">
        <v>2493544165</v>
      </c>
    </row>
    <row r="22" spans="1:27" ht="12.75">
      <c r="A22" s="5" t="s">
        <v>48</v>
      </c>
      <c r="B22" s="3"/>
      <c r="C22" s="22">
        <v>583306021</v>
      </c>
      <c r="D22" s="22"/>
      <c r="E22" s="23">
        <v>1135112920</v>
      </c>
      <c r="F22" s="24">
        <v>1156684698</v>
      </c>
      <c r="G22" s="24">
        <v>2681704</v>
      </c>
      <c r="H22" s="24">
        <v>9374812</v>
      </c>
      <c r="I22" s="24">
        <v>19142272</v>
      </c>
      <c r="J22" s="24">
        <v>31198788</v>
      </c>
      <c r="K22" s="24">
        <v>54062432</v>
      </c>
      <c r="L22" s="24">
        <v>33853310</v>
      </c>
      <c r="M22" s="24">
        <v>29088640</v>
      </c>
      <c r="N22" s="24">
        <v>117004382</v>
      </c>
      <c r="O22" s="24"/>
      <c r="P22" s="24"/>
      <c r="Q22" s="24"/>
      <c r="R22" s="24"/>
      <c r="S22" s="24"/>
      <c r="T22" s="24"/>
      <c r="U22" s="24"/>
      <c r="V22" s="24"/>
      <c r="W22" s="24">
        <v>148203170</v>
      </c>
      <c r="X22" s="24">
        <v>321540000</v>
      </c>
      <c r="Y22" s="24">
        <v>-173336830</v>
      </c>
      <c r="Z22" s="7">
        <v>-53.91</v>
      </c>
      <c r="AA22" s="29">
        <v>1156684698</v>
      </c>
    </row>
    <row r="23" spans="1:27" ht="12.75">
      <c r="A23" s="5" t="s">
        <v>49</v>
      </c>
      <c r="B23" s="3"/>
      <c r="C23" s="19">
        <v>209282059</v>
      </c>
      <c r="D23" s="19"/>
      <c r="E23" s="20">
        <v>366207443</v>
      </c>
      <c r="F23" s="21">
        <v>518606133</v>
      </c>
      <c r="G23" s="21">
        <v>161612</v>
      </c>
      <c r="H23" s="21">
        <v>4077915</v>
      </c>
      <c r="I23" s="21">
        <v>9142289</v>
      </c>
      <c r="J23" s="21">
        <v>13381816</v>
      </c>
      <c r="K23" s="21">
        <v>18948206</v>
      </c>
      <c r="L23" s="21">
        <v>33861253</v>
      </c>
      <c r="M23" s="21">
        <v>27607665</v>
      </c>
      <c r="N23" s="21">
        <v>80417124</v>
      </c>
      <c r="O23" s="21"/>
      <c r="P23" s="21"/>
      <c r="Q23" s="21"/>
      <c r="R23" s="21"/>
      <c r="S23" s="21"/>
      <c r="T23" s="21"/>
      <c r="U23" s="21"/>
      <c r="V23" s="21"/>
      <c r="W23" s="21">
        <v>93798940</v>
      </c>
      <c r="X23" s="21">
        <v>113073882</v>
      </c>
      <c r="Y23" s="21">
        <v>-19274942</v>
      </c>
      <c r="Z23" s="6">
        <v>-17.05</v>
      </c>
      <c r="AA23" s="28">
        <v>518606133</v>
      </c>
    </row>
    <row r="24" spans="1:27" ht="12.75">
      <c r="A24" s="2" t="s">
        <v>50</v>
      </c>
      <c r="B24" s="8"/>
      <c r="C24" s="16">
        <v>95402515</v>
      </c>
      <c r="D24" s="16"/>
      <c r="E24" s="17">
        <v>58010750</v>
      </c>
      <c r="F24" s="18">
        <v>49192532</v>
      </c>
      <c r="G24" s="18">
        <v>946014</v>
      </c>
      <c r="H24" s="18">
        <v>6664066</v>
      </c>
      <c r="I24" s="18">
        <v>9226361</v>
      </c>
      <c r="J24" s="18">
        <v>16836441</v>
      </c>
      <c r="K24" s="18">
        <v>10293211</v>
      </c>
      <c r="L24" s="18">
        <v>2475192</v>
      </c>
      <c r="M24" s="18">
        <v>9214284</v>
      </c>
      <c r="N24" s="18">
        <v>21982687</v>
      </c>
      <c r="O24" s="18"/>
      <c r="P24" s="18"/>
      <c r="Q24" s="18"/>
      <c r="R24" s="18"/>
      <c r="S24" s="18"/>
      <c r="T24" s="18"/>
      <c r="U24" s="18"/>
      <c r="V24" s="18"/>
      <c r="W24" s="18">
        <v>38819128</v>
      </c>
      <c r="X24" s="18">
        <v>28099486</v>
      </c>
      <c r="Y24" s="18">
        <v>10719642</v>
      </c>
      <c r="Z24" s="4">
        <v>38.15</v>
      </c>
      <c r="AA24" s="30">
        <v>49192532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5698514730</v>
      </c>
      <c r="D25" s="50">
        <f>+D5+D9+D15+D19+D24</f>
        <v>0</v>
      </c>
      <c r="E25" s="51">
        <f t="shared" si="4"/>
        <v>8456748210</v>
      </c>
      <c r="F25" s="52">
        <f t="shared" si="4"/>
        <v>8900114533</v>
      </c>
      <c r="G25" s="52">
        <f t="shared" si="4"/>
        <v>37980272</v>
      </c>
      <c r="H25" s="52">
        <f t="shared" si="4"/>
        <v>258959275</v>
      </c>
      <c r="I25" s="52">
        <f t="shared" si="4"/>
        <v>314475347</v>
      </c>
      <c r="J25" s="52">
        <f t="shared" si="4"/>
        <v>611414894</v>
      </c>
      <c r="K25" s="52">
        <f t="shared" si="4"/>
        <v>442380819</v>
      </c>
      <c r="L25" s="52">
        <f t="shared" si="4"/>
        <v>419734980</v>
      </c>
      <c r="M25" s="52">
        <f t="shared" si="4"/>
        <v>406185945</v>
      </c>
      <c r="N25" s="52">
        <f t="shared" si="4"/>
        <v>1268301744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1879716638</v>
      </c>
      <c r="X25" s="52">
        <f t="shared" si="4"/>
        <v>1886377273</v>
      </c>
      <c r="Y25" s="52">
        <f t="shared" si="4"/>
        <v>-6660635</v>
      </c>
      <c r="Z25" s="53">
        <f>+IF(X25&lt;&gt;0,+(Y25/X25)*100,0)</f>
        <v>-0.3530913510958102</v>
      </c>
      <c r="AA25" s="54">
        <f>+AA5+AA9+AA15+AA19+AA24</f>
        <v>8900114533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1699596798</v>
      </c>
      <c r="D28" s="19"/>
      <c r="E28" s="20">
        <v>2015145986</v>
      </c>
      <c r="F28" s="21">
        <v>2697070840</v>
      </c>
      <c r="G28" s="21">
        <v>1099899</v>
      </c>
      <c r="H28" s="21">
        <v>83068754</v>
      </c>
      <c r="I28" s="21">
        <v>86426221</v>
      </c>
      <c r="J28" s="21">
        <v>170594874</v>
      </c>
      <c r="K28" s="21">
        <v>159553089</v>
      </c>
      <c r="L28" s="21">
        <v>134004331</v>
      </c>
      <c r="M28" s="21">
        <v>151594970</v>
      </c>
      <c r="N28" s="21">
        <v>445152390</v>
      </c>
      <c r="O28" s="21"/>
      <c r="P28" s="21"/>
      <c r="Q28" s="21"/>
      <c r="R28" s="21"/>
      <c r="S28" s="21"/>
      <c r="T28" s="21"/>
      <c r="U28" s="21"/>
      <c r="V28" s="21"/>
      <c r="W28" s="21">
        <v>615747264</v>
      </c>
      <c r="X28" s="21">
        <v>648070347</v>
      </c>
      <c r="Y28" s="21">
        <v>-32323083</v>
      </c>
      <c r="Z28" s="6">
        <v>-4.99</v>
      </c>
      <c r="AA28" s="19">
        <v>2697070840</v>
      </c>
    </row>
    <row r="29" spans="1:27" ht="12.75">
      <c r="A29" s="56" t="s">
        <v>55</v>
      </c>
      <c r="B29" s="3"/>
      <c r="C29" s="19">
        <v>33285222</v>
      </c>
      <c r="D29" s="19"/>
      <c r="E29" s="20">
        <v>52750000</v>
      </c>
      <c r="F29" s="21">
        <v>52809419</v>
      </c>
      <c r="G29" s="21">
        <v>53810</v>
      </c>
      <c r="H29" s="21">
        <v>1653876</v>
      </c>
      <c r="I29" s="21">
        <v>80918</v>
      </c>
      <c r="J29" s="21">
        <v>1788604</v>
      </c>
      <c r="K29" s="21">
        <v>991461</v>
      </c>
      <c r="L29" s="21">
        <v>1615309</v>
      </c>
      <c r="M29" s="21">
        <v>1775899</v>
      </c>
      <c r="N29" s="21">
        <v>4382669</v>
      </c>
      <c r="O29" s="21"/>
      <c r="P29" s="21"/>
      <c r="Q29" s="21"/>
      <c r="R29" s="21"/>
      <c r="S29" s="21"/>
      <c r="T29" s="21"/>
      <c r="U29" s="21"/>
      <c r="V29" s="21"/>
      <c r="W29" s="21">
        <v>6171273</v>
      </c>
      <c r="X29" s="21">
        <v>4831510</v>
      </c>
      <c r="Y29" s="21">
        <v>1339763</v>
      </c>
      <c r="Z29" s="6">
        <v>27.73</v>
      </c>
      <c r="AA29" s="28">
        <v>52809419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1732882020</v>
      </c>
      <c r="D32" s="25">
        <f>SUM(D28:D31)</f>
        <v>0</v>
      </c>
      <c r="E32" s="26">
        <f t="shared" si="5"/>
        <v>2067895986</v>
      </c>
      <c r="F32" s="27">
        <f t="shared" si="5"/>
        <v>2749880259</v>
      </c>
      <c r="G32" s="27">
        <f t="shared" si="5"/>
        <v>1153709</v>
      </c>
      <c r="H32" s="27">
        <f t="shared" si="5"/>
        <v>84722630</v>
      </c>
      <c r="I32" s="27">
        <f t="shared" si="5"/>
        <v>86507139</v>
      </c>
      <c r="J32" s="27">
        <f t="shared" si="5"/>
        <v>172383478</v>
      </c>
      <c r="K32" s="27">
        <f t="shared" si="5"/>
        <v>160544550</v>
      </c>
      <c r="L32" s="27">
        <f t="shared" si="5"/>
        <v>135619640</v>
      </c>
      <c r="M32" s="27">
        <f t="shared" si="5"/>
        <v>153370869</v>
      </c>
      <c r="N32" s="27">
        <f t="shared" si="5"/>
        <v>449535059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621918537</v>
      </c>
      <c r="X32" s="27">
        <f t="shared" si="5"/>
        <v>652901857</v>
      </c>
      <c r="Y32" s="27">
        <f t="shared" si="5"/>
        <v>-30983320</v>
      </c>
      <c r="Z32" s="13">
        <f>+IF(X32&lt;&gt;0,+(Y32/X32)*100,0)</f>
        <v>-4.745478921191061</v>
      </c>
      <c r="AA32" s="31">
        <f>SUM(AA28:AA31)</f>
        <v>2749880259</v>
      </c>
    </row>
    <row r="33" spans="1:27" ht="12.75">
      <c r="A33" s="59" t="s">
        <v>59</v>
      </c>
      <c r="B33" s="3" t="s">
        <v>60</v>
      </c>
      <c r="C33" s="19">
        <v>72532220</v>
      </c>
      <c r="D33" s="19"/>
      <c r="E33" s="20">
        <v>76200000</v>
      </c>
      <c r="F33" s="21">
        <v>77789530</v>
      </c>
      <c r="G33" s="21">
        <v>3373630</v>
      </c>
      <c r="H33" s="21">
        <v>4136827</v>
      </c>
      <c r="I33" s="21">
        <v>4101696</v>
      </c>
      <c r="J33" s="21">
        <v>11612153</v>
      </c>
      <c r="K33" s="21">
        <v>4402819</v>
      </c>
      <c r="L33" s="21">
        <v>6368172</v>
      </c>
      <c r="M33" s="21">
        <v>2133298</v>
      </c>
      <c r="N33" s="21">
        <v>12904289</v>
      </c>
      <c r="O33" s="21"/>
      <c r="P33" s="21"/>
      <c r="Q33" s="21"/>
      <c r="R33" s="21"/>
      <c r="S33" s="21"/>
      <c r="T33" s="21"/>
      <c r="U33" s="21"/>
      <c r="V33" s="21"/>
      <c r="W33" s="21">
        <v>24516442</v>
      </c>
      <c r="X33" s="21">
        <v>24580000</v>
      </c>
      <c r="Y33" s="21">
        <v>-63558</v>
      </c>
      <c r="Z33" s="6">
        <v>-0.26</v>
      </c>
      <c r="AA33" s="28">
        <v>77789530</v>
      </c>
    </row>
    <row r="34" spans="1:27" ht="12.75">
      <c r="A34" s="59" t="s">
        <v>61</v>
      </c>
      <c r="B34" s="3" t="s">
        <v>62</v>
      </c>
      <c r="C34" s="19">
        <v>2533155085</v>
      </c>
      <c r="D34" s="19"/>
      <c r="E34" s="20">
        <v>4000000000</v>
      </c>
      <c r="F34" s="21">
        <v>3446950000</v>
      </c>
      <c r="G34" s="21">
        <v>18922378</v>
      </c>
      <c r="H34" s="21">
        <v>103733925</v>
      </c>
      <c r="I34" s="21">
        <v>114847440</v>
      </c>
      <c r="J34" s="21">
        <v>237503743</v>
      </c>
      <c r="K34" s="21">
        <v>104490986</v>
      </c>
      <c r="L34" s="21">
        <v>121950007</v>
      </c>
      <c r="M34" s="21">
        <v>89499120</v>
      </c>
      <c r="N34" s="21">
        <v>315940113</v>
      </c>
      <c r="O34" s="21"/>
      <c r="P34" s="21"/>
      <c r="Q34" s="21"/>
      <c r="R34" s="21"/>
      <c r="S34" s="21"/>
      <c r="T34" s="21"/>
      <c r="U34" s="21"/>
      <c r="V34" s="21"/>
      <c r="W34" s="21">
        <v>553443856</v>
      </c>
      <c r="X34" s="21">
        <v>632855938</v>
      </c>
      <c r="Y34" s="21">
        <v>-79412082</v>
      </c>
      <c r="Z34" s="6">
        <v>-12.55</v>
      </c>
      <c r="AA34" s="28">
        <v>3446950000</v>
      </c>
    </row>
    <row r="35" spans="1:27" ht="12.75">
      <c r="A35" s="59" t="s">
        <v>63</v>
      </c>
      <c r="B35" s="3"/>
      <c r="C35" s="19">
        <v>1359945407</v>
      </c>
      <c r="D35" s="19"/>
      <c r="E35" s="20">
        <v>2312652225</v>
      </c>
      <c r="F35" s="21">
        <v>2625494745</v>
      </c>
      <c r="G35" s="21">
        <v>14530553</v>
      </c>
      <c r="H35" s="21">
        <v>66365891</v>
      </c>
      <c r="I35" s="21">
        <v>109019075</v>
      </c>
      <c r="J35" s="21">
        <v>189915519</v>
      </c>
      <c r="K35" s="21">
        <v>172942461</v>
      </c>
      <c r="L35" s="21">
        <v>155797164</v>
      </c>
      <c r="M35" s="21">
        <v>161182650</v>
      </c>
      <c r="N35" s="21">
        <v>489922275</v>
      </c>
      <c r="O35" s="21"/>
      <c r="P35" s="21"/>
      <c r="Q35" s="21"/>
      <c r="R35" s="21"/>
      <c r="S35" s="21"/>
      <c r="T35" s="21"/>
      <c r="U35" s="21"/>
      <c r="V35" s="21"/>
      <c r="W35" s="21">
        <v>679837794</v>
      </c>
      <c r="X35" s="21">
        <v>576039478</v>
      </c>
      <c r="Y35" s="21">
        <v>103798316</v>
      </c>
      <c r="Z35" s="6">
        <v>18.02</v>
      </c>
      <c r="AA35" s="28">
        <v>2625494745</v>
      </c>
    </row>
    <row r="36" spans="1:27" ht="12.75">
      <c r="A36" s="60" t="s">
        <v>64</v>
      </c>
      <c r="B36" s="10"/>
      <c r="C36" s="61">
        <f aca="true" t="shared" si="6" ref="C36:Y36">SUM(C32:C35)</f>
        <v>5698514732</v>
      </c>
      <c r="D36" s="61">
        <f>SUM(D32:D35)</f>
        <v>0</v>
      </c>
      <c r="E36" s="62">
        <f t="shared" si="6"/>
        <v>8456748211</v>
      </c>
      <c r="F36" s="63">
        <f t="shared" si="6"/>
        <v>8900114534</v>
      </c>
      <c r="G36" s="63">
        <f t="shared" si="6"/>
        <v>37980270</v>
      </c>
      <c r="H36" s="63">
        <f t="shared" si="6"/>
        <v>258959273</v>
      </c>
      <c r="I36" s="63">
        <f t="shared" si="6"/>
        <v>314475350</v>
      </c>
      <c r="J36" s="63">
        <f t="shared" si="6"/>
        <v>611414893</v>
      </c>
      <c r="K36" s="63">
        <f t="shared" si="6"/>
        <v>442380816</v>
      </c>
      <c r="L36" s="63">
        <f t="shared" si="6"/>
        <v>419734983</v>
      </c>
      <c r="M36" s="63">
        <f t="shared" si="6"/>
        <v>406185937</v>
      </c>
      <c r="N36" s="63">
        <f t="shared" si="6"/>
        <v>1268301736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1879716629</v>
      </c>
      <c r="X36" s="63">
        <f t="shared" si="6"/>
        <v>1886377273</v>
      </c>
      <c r="Y36" s="63">
        <f t="shared" si="6"/>
        <v>-6660644</v>
      </c>
      <c r="Z36" s="64">
        <f>+IF(X36&lt;&gt;0,+(Y36/X36)*100,0)</f>
        <v>-0.35309182820079493</v>
      </c>
      <c r="AA36" s="65">
        <f>SUM(AA32:AA35)</f>
        <v>8900114534</v>
      </c>
    </row>
    <row r="37" spans="1:27" ht="12.75">
      <c r="A37" s="14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75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2019-02-04T14:51:34Z</dcterms:created>
  <dcterms:modified xsi:type="dcterms:W3CDTF">2019-02-04T14:53:33Z</dcterms:modified>
  <cp:category/>
  <cp:version/>
  <cp:contentType/>
  <cp:contentStatus/>
</cp:coreProperties>
</file>