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'BUF'!$A$1:$AA$54</definedName>
    <definedName name="_xlnm.Print_Area" localSheetId="10">'DC10'!$A$1:$AA$54</definedName>
    <definedName name="_xlnm.Print_Area" localSheetId="17">'DC12'!$A$1:$AA$54</definedName>
    <definedName name="_xlnm.Print_Area" localSheetId="24">'DC13'!$A$1:$AA$54</definedName>
    <definedName name="_xlnm.Print_Area" localSheetId="28">'DC14'!$A$1:$AA$54</definedName>
    <definedName name="_xlnm.Print_Area" localSheetId="34">'DC15'!$A$1:$AA$54</definedName>
    <definedName name="_xlnm.Print_Area" localSheetId="39">'DC44'!$A$1:$AA$54</definedName>
    <definedName name="_xlnm.Print_Area" localSheetId="3">'EC101'!$A$1:$AA$54</definedName>
    <definedName name="_xlnm.Print_Area" localSheetId="4">'EC102'!$A$1:$AA$54</definedName>
    <definedName name="_xlnm.Print_Area" localSheetId="5">'EC104'!$A$1:$AA$54</definedName>
    <definedName name="_xlnm.Print_Area" localSheetId="6">'EC105'!$A$1:$AA$54</definedName>
    <definedName name="_xlnm.Print_Area" localSheetId="7">'EC106'!$A$1:$AA$54</definedName>
    <definedName name="_xlnm.Print_Area" localSheetId="8">'EC108'!$A$1:$AA$54</definedName>
    <definedName name="_xlnm.Print_Area" localSheetId="9">'EC109'!$A$1:$AA$54</definedName>
    <definedName name="_xlnm.Print_Area" localSheetId="11">'EC121'!$A$1:$AA$54</definedName>
    <definedName name="_xlnm.Print_Area" localSheetId="12">'EC122'!$A$1:$AA$54</definedName>
    <definedName name="_xlnm.Print_Area" localSheetId="13">'EC123'!$A$1:$AA$54</definedName>
    <definedName name="_xlnm.Print_Area" localSheetId="14">'EC124'!$A$1:$AA$54</definedName>
    <definedName name="_xlnm.Print_Area" localSheetId="15">'EC126'!$A$1:$AA$54</definedName>
    <definedName name="_xlnm.Print_Area" localSheetId="16">'EC129'!$A$1:$AA$54</definedName>
    <definedName name="_xlnm.Print_Area" localSheetId="18">'EC131'!$A$1:$AA$54</definedName>
    <definedName name="_xlnm.Print_Area" localSheetId="19">'EC135'!$A$1:$AA$54</definedName>
    <definedName name="_xlnm.Print_Area" localSheetId="20">'EC136'!$A$1:$AA$54</definedName>
    <definedName name="_xlnm.Print_Area" localSheetId="21">'EC137'!$A$1:$AA$54</definedName>
    <definedName name="_xlnm.Print_Area" localSheetId="22">'EC138'!$A$1:$AA$54</definedName>
    <definedName name="_xlnm.Print_Area" localSheetId="23">'EC139'!$A$1:$AA$54</definedName>
    <definedName name="_xlnm.Print_Area" localSheetId="25">'EC141'!$A$1:$AA$54</definedName>
    <definedName name="_xlnm.Print_Area" localSheetId="26">'EC142'!$A$1:$AA$54</definedName>
    <definedName name="_xlnm.Print_Area" localSheetId="27">'EC145'!$A$1:$AA$54</definedName>
    <definedName name="_xlnm.Print_Area" localSheetId="29">'EC153'!$A$1:$AA$54</definedName>
    <definedName name="_xlnm.Print_Area" localSheetId="30">'EC154'!$A$1:$AA$54</definedName>
    <definedName name="_xlnm.Print_Area" localSheetId="31">'EC155'!$A$1:$AA$54</definedName>
    <definedName name="_xlnm.Print_Area" localSheetId="32">'EC156'!$A$1:$AA$54</definedName>
    <definedName name="_xlnm.Print_Area" localSheetId="33">'EC157'!$A$1:$AA$54</definedName>
    <definedName name="_xlnm.Print_Area" localSheetId="35">'EC441'!$A$1:$AA$54</definedName>
    <definedName name="_xlnm.Print_Area" localSheetId="36">'EC442'!$A$1:$AA$54</definedName>
    <definedName name="_xlnm.Print_Area" localSheetId="37">'EC443'!$A$1:$AA$54</definedName>
    <definedName name="_xlnm.Print_Area" localSheetId="38">'EC444'!$A$1:$AA$54</definedName>
    <definedName name="_xlnm.Print_Area" localSheetId="2">'NMA'!$A$1:$AA$54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<sst xmlns="http://schemas.openxmlformats.org/spreadsheetml/2006/main" count="3120" uniqueCount="113">
  <si>
    <t>Eastern Cape: Buffalo City(BUF) - Table C6 Quarterly Budget Statement - Financial Position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</si>
  <si>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</si>
  <si>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</si>
  <si>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</si>
  <si>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</si>
  <si>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</si>
  <si>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</si>
  <si>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</si>
  <si>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</si>
  <si>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</si>
  <si>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</si>
  <si>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</si>
  <si>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</si>
  <si>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</si>
  <si>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</si>
  <si>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</si>
  <si>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</si>
  <si>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</si>
  <si>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</si>
  <si>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</si>
  <si>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</si>
  <si>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</si>
  <si>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</si>
  <si>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</si>
  <si>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</si>
  <si>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</si>
  <si>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</si>
  <si>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</si>
  <si>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</si>
  <si>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</si>
  <si>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</si>
  <si>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</si>
  <si>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</si>
  <si>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</si>
  <si>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</si>
  <si>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</si>
  <si>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</si>
  <si>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</si>
  <si>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</si>
  <si>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</si>
  <si>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</si>
  <si>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</si>
  <si>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</si>
  <si>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</si>
  <si>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</si>
  <si>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</si>
  <si>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</si>
  <si>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</si>
  <si>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</si>
  <si>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</si>
  <si>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</si>
  <si>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</si>
  <si>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</si>
  <si>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</si>
  <si>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</si>
  <si>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</si>
  <si>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</si>
  <si>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</si>
  <si>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</si>
  <si>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</si>
  <si>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</si>
  <si>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</si>
  <si>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</si>
  <si>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</si>
  <si>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</si>
  <si>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</si>
  <si>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</si>
  <si>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</si>
  <si>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</si>
  <si>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</si>
  <si>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C6 Quarterly Budget Statement - Financial Position for 2nd Quarter ended 31 December 2018 (Figures Finalised as at 2019/01/30)</t>
  </si>
  <si>
    <t>Eastern Cape: Dr Beyers Naude(EC101) - Table C6 Quarterly Budget Statement - Financial Position for 2nd Quarter ended 31 December 2018 (Figures Finalised as at 2019/01/30)</t>
  </si>
  <si>
    <t>Eastern Cape: Blue Crane Route(EC102) - Table C6 Quarterly Budget Statement - Financial Position for 2nd Quarter ended 31 December 2018 (Figures Finalised as at 2019/01/30)</t>
  </si>
  <si>
    <t>Eastern Cape: Makana(EC104) - Table C6 Quarterly Budget Statement - Financial Position for 2nd Quarter ended 31 December 2018 (Figures Finalised as at 2019/01/30)</t>
  </si>
  <si>
    <t>Eastern Cape: Ndlambe(EC105) - Table C6 Quarterly Budget Statement - Financial Position for 2nd Quarter ended 31 December 2018 (Figures Finalised as at 2019/01/30)</t>
  </si>
  <si>
    <t>Eastern Cape: Sundays River Valley(EC106) - Table C6 Quarterly Budget Statement - Financial Position for 2nd Quarter ended 31 December 2018 (Figures Finalised as at 2019/01/30)</t>
  </si>
  <si>
    <t>Eastern Cape: Kouga(EC108) - Table C6 Quarterly Budget Statement - Financial Position for 2nd Quarter ended 31 December 2018 (Figures Finalised as at 2019/01/30)</t>
  </si>
  <si>
    <t>Eastern Cape: Kou-Kamma(EC109) - Table C6 Quarterly Budget Statement - Financial Position for 2nd Quarter ended 31 December 2018 (Figures Finalised as at 2019/01/30)</t>
  </si>
  <si>
    <t>Eastern Cape: Sarah Baartman(DC10) - Table C6 Quarterly Budget Statement - Financial Position for 2nd Quarter ended 31 December 2018 (Figures Finalised as at 2019/01/30)</t>
  </si>
  <si>
    <t>Eastern Cape: Mbhashe(EC121) - Table C6 Quarterly Budget Statement - Financial Position for 2nd Quarter ended 31 December 2018 (Figures Finalised as at 2019/01/30)</t>
  </si>
  <si>
    <t>Eastern Cape: Mnquma(EC122) - Table C6 Quarterly Budget Statement - Financial Position for 2nd Quarter ended 31 December 2018 (Figures Finalised as at 2019/01/30)</t>
  </si>
  <si>
    <t>Eastern Cape: Great Kei(EC123) - Table C6 Quarterly Budget Statement - Financial Position for 2nd Quarter ended 31 December 2018 (Figures Finalised as at 2019/01/30)</t>
  </si>
  <si>
    <t>Eastern Cape: Amahlathi(EC124) - Table C6 Quarterly Budget Statement - Financial Position for 2nd Quarter ended 31 December 2018 (Figures Finalised as at 2019/01/30)</t>
  </si>
  <si>
    <t>Eastern Cape: Ngqushwa(EC126) - Table C6 Quarterly Budget Statement - Financial Position for 2nd Quarter ended 31 December 2018 (Figures Finalised as at 2019/01/30)</t>
  </si>
  <si>
    <t>Eastern Cape: Raymond Mhlaba(EC129) - Table C6 Quarterly Budget Statement - Financial Position for 2nd Quarter ended 31 December 2018 (Figures Finalised as at 2019/01/30)</t>
  </si>
  <si>
    <t>Eastern Cape: Amathole(DC12) - Table C6 Quarterly Budget Statement - Financial Position for 2nd Quarter ended 31 December 2018 (Figures Finalised as at 2019/01/30)</t>
  </si>
  <si>
    <t>Eastern Cape: Inxuba Yethemba(EC131) - Table C6 Quarterly Budget Statement - Financial Position for 2nd Quarter ended 31 December 2018 (Figures Finalised as at 2019/01/30)</t>
  </si>
  <si>
    <t>Eastern Cape: Intsika Yethu(EC135) - Table C6 Quarterly Budget Statement - Financial Position for 2nd Quarter ended 31 December 2018 (Figures Finalised as at 2019/01/30)</t>
  </si>
  <si>
    <t>Eastern Cape: Emalahleni (EC)(EC136) - Table C6 Quarterly Budget Statement - Financial Position for 2nd Quarter ended 31 December 2018 (Figures Finalised as at 2019/01/30)</t>
  </si>
  <si>
    <t>Eastern Cape: Engcobo(EC137) - Table C6 Quarterly Budget Statement - Financial Position for 2nd Quarter ended 31 December 2018 (Figures Finalised as at 2019/01/30)</t>
  </si>
  <si>
    <t>Eastern Cape: Sakhisizwe(EC138) - Table C6 Quarterly Budget Statement - Financial Position for 2nd Quarter ended 31 December 2018 (Figures Finalised as at 2019/01/30)</t>
  </si>
  <si>
    <t>Eastern Cape: Enoch Mgijima(EC139) - Table C6 Quarterly Budget Statement - Financial Position for 2nd Quarter ended 31 December 2018 (Figures Finalised as at 2019/01/30)</t>
  </si>
  <si>
    <t>Eastern Cape: Chris Hani(DC13) - Table C6 Quarterly Budget Statement - Financial Position for 2nd Quarter ended 31 December 2018 (Figures Finalised as at 2019/01/30)</t>
  </si>
  <si>
    <t>Eastern Cape: Elundini(EC141) - Table C6 Quarterly Budget Statement - Financial Position for 2nd Quarter ended 31 December 2018 (Figures Finalised as at 2019/01/30)</t>
  </si>
  <si>
    <t>Eastern Cape: Senqu(EC142) - Table C6 Quarterly Budget Statement - Financial Position for 2nd Quarter ended 31 December 2018 (Figures Finalised as at 2019/01/30)</t>
  </si>
  <si>
    <t>Eastern Cape: Walter Sisulu(EC145) - Table C6 Quarterly Budget Statement - Financial Position for 2nd Quarter ended 31 December 2018 (Figures Finalised as at 2019/01/30)</t>
  </si>
  <si>
    <t>Eastern Cape: Joe Gqabi(DC14) - Table C6 Quarterly Budget Statement - Financial Position for 2nd Quarter ended 31 December 2018 (Figures Finalised as at 2019/01/30)</t>
  </si>
  <si>
    <t>Eastern Cape: Ngquza Hills(EC153) - Table C6 Quarterly Budget Statement - Financial Position for 2nd Quarter ended 31 December 2018 (Figures Finalised as at 2019/01/30)</t>
  </si>
  <si>
    <t>Eastern Cape: Port St Johns(EC154) - Table C6 Quarterly Budget Statement - Financial Position for 2nd Quarter ended 31 December 2018 (Figures Finalised as at 2019/01/30)</t>
  </si>
  <si>
    <t>Eastern Cape: Nyandeni(EC155) - Table C6 Quarterly Budget Statement - Financial Position for 2nd Quarter ended 31 December 2018 (Figures Finalised as at 2019/01/30)</t>
  </si>
  <si>
    <t>Eastern Cape: Mhlontlo(EC156) - Table C6 Quarterly Budget Statement - Financial Position for 2nd Quarter ended 31 December 2018 (Figures Finalised as at 2019/01/30)</t>
  </si>
  <si>
    <t>Eastern Cape: King Sabata Dalindyebo(EC157) - Table C6 Quarterly Budget Statement - Financial Position for 2nd Quarter ended 31 December 2018 (Figures Finalised as at 2019/01/30)</t>
  </si>
  <si>
    <t>Eastern Cape: O R Tambo(DC15) - Table C6 Quarterly Budget Statement - Financial Position for 2nd Quarter ended 31 December 2018 (Figures Finalised as at 2019/01/30)</t>
  </si>
  <si>
    <t>Eastern Cape: Matatiele(EC441) - Table C6 Quarterly Budget Statement - Financial Position for 2nd Quarter ended 31 December 2018 (Figures Finalised as at 2019/01/30)</t>
  </si>
  <si>
    <t>Eastern Cape: Umzimvubu(EC442) - Table C6 Quarterly Budget Statement - Financial Position for 2nd Quarter ended 31 December 2018 (Figures Finalised as at 2019/01/30)</t>
  </si>
  <si>
    <t>Eastern Cape: Mbizana(EC443) - Table C6 Quarterly Budget Statement - Financial Position for 2nd Quarter ended 31 December 2018 (Figures Finalised as at 2019/01/30)</t>
  </si>
  <si>
    <t>Eastern Cape: Ntabankulu(EC444) - Table C6 Quarterly Budget Statement - Financial Position for 2nd Quarter ended 31 December 2018 (Figures Finalised as at 2019/01/30)</t>
  </si>
  <si>
    <t>Eastern Cape: Alfred Nzo(DC44) - Table C6 Quarterly Budget Statement - Financial Position for 2nd Quarter ended 31 December 2018 (Figures Finalised as at 2019/01/30)</t>
  </si>
  <si>
    <t>Summary - Table C6 Quarterly Budget Statement - Financial Position for 2nd Quarter ended 31 December 2018 (Figures Finalised as at 2019/01/30)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</si>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</sst>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1783295710</v>
      </c>
      <c r="D6" s="18"/>
      <c r="E6" s="19">
        <v>1579972290</v>
      </c>
      <c r="F6" s="20">
        <v>1579972290</v>
      </c>
      <c r="G6" s="20">
        <v>1296390255</v>
      </c>
      <c r="H6" s="20">
        <v>1434011626</v>
      </c>
      <c r="I6" s="20">
        <v>1442844787</v>
      </c>
      <c r="J6" s="20">
        <v>1442844787</v>
      </c>
      <c r="K6" s="20">
        <v>1330242357</v>
      </c>
      <c r="L6" s="20">
        <v>911009011</v>
      </c>
      <c r="M6" s="20">
        <v>1755735422</v>
      </c>
      <c r="N6" s="20">
        <v>1766534622</v>
      </c>
      <c r="O6" s="20"/>
      <c r="P6" s="20"/>
      <c r="Q6" s="20"/>
      <c r="R6" s="20"/>
      <c r="S6" s="20"/>
      <c r="T6" s="20"/>
      <c r="U6" s="20"/>
      <c r="V6" s="20"/>
      <c r="W6" s="20">
        <v>1766534622</v>
      </c>
      <c r="X6" s="20">
        <v>789986152</v>
      </c>
      <c r="Y6" s="20">
        <v>976548470</v>
      </c>
      <c r="Z6" s="21">
        <v>123.62</v>
      </c>
      <c r="AA6" s="22">
        <v>1579972290</v>
      </c>
    </row>
    <row r="7" spans="1:27" ht="12.75">
      <c r="A7" s="23" t="s">
        <v>34</v>
      </c>
      <c r="B7" s="17"/>
      <c r="C7" s="18">
        <v>5088764375</v>
      </c>
      <c r="D7" s="18"/>
      <c r="E7" s="19">
        <v>5471700899</v>
      </c>
      <c r="F7" s="20">
        <v>5471700899</v>
      </c>
      <c r="G7" s="20">
        <v>5750748846</v>
      </c>
      <c r="H7" s="20">
        <v>5380086238</v>
      </c>
      <c r="I7" s="20">
        <v>4848713762</v>
      </c>
      <c r="J7" s="20">
        <v>4848713762</v>
      </c>
      <c r="K7" s="20">
        <v>4343196796</v>
      </c>
      <c r="L7" s="20">
        <v>4424861190</v>
      </c>
      <c r="M7" s="20">
        <v>4892821252</v>
      </c>
      <c r="N7" s="20">
        <v>4906355868</v>
      </c>
      <c r="O7" s="20"/>
      <c r="P7" s="20"/>
      <c r="Q7" s="20"/>
      <c r="R7" s="20"/>
      <c r="S7" s="20"/>
      <c r="T7" s="20"/>
      <c r="U7" s="20"/>
      <c r="V7" s="20"/>
      <c r="W7" s="20">
        <v>4906355868</v>
      </c>
      <c r="X7" s="20">
        <v>2735850455</v>
      </c>
      <c r="Y7" s="20">
        <v>2170505413</v>
      </c>
      <c r="Z7" s="21">
        <v>79.34</v>
      </c>
      <c r="AA7" s="22">
        <v>5471700899</v>
      </c>
    </row>
    <row r="8" spans="1:27" ht="12.75">
      <c r="A8" s="23" t="s">
        <v>35</v>
      </c>
      <c r="B8" s="17"/>
      <c r="C8" s="18">
        <v>2930809925</v>
      </c>
      <c r="D8" s="18"/>
      <c r="E8" s="19">
        <v>4540529335</v>
      </c>
      <c r="F8" s="20">
        <v>4540529177</v>
      </c>
      <c r="G8" s="20">
        <v>6582371724</v>
      </c>
      <c r="H8" s="20">
        <v>5985246103</v>
      </c>
      <c r="I8" s="20">
        <v>5994723831</v>
      </c>
      <c r="J8" s="20">
        <v>5994723831</v>
      </c>
      <c r="K8" s="20">
        <v>5858125009</v>
      </c>
      <c r="L8" s="20">
        <v>5058564552</v>
      </c>
      <c r="M8" s="20">
        <v>5478520886</v>
      </c>
      <c r="N8" s="20">
        <v>5678460817</v>
      </c>
      <c r="O8" s="20"/>
      <c r="P8" s="20"/>
      <c r="Q8" s="20"/>
      <c r="R8" s="20"/>
      <c r="S8" s="20"/>
      <c r="T8" s="20"/>
      <c r="U8" s="20"/>
      <c r="V8" s="20"/>
      <c r="W8" s="20">
        <v>5678460817</v>
      </c>
      <c r="X8" s="20">
        <v>2270264596</v>
      </c>
      <c r="Y8" s="20">
        <v>3408196221</v>
      </c>
      <c r="Z8" s="21">
        <v>150.12</v>
      </c>
      <c r="AA8" s="22">
        <v>4540529177</v>
      </c>
    </row>
    <row r="9" spans="1:27" ht="12.75">
      <c r="A9" s="23" t="s">
        <v>36</v>
      </c>
      <c r="B9" s="17"/>
      <c r="C9" s="18">
        <v>2495306988</v>
      </c>
      <c r="D9" s="18"/>
      <c r="E9" s="19">
        <v>2090831406</v>
      </c>
      <c r="F9" s="20">
        <v>2090831406</v>
      </c>
      <c r="G9" s="20">
        <v>2773653580</v>
      </c>
      <c r="H9" s="20">
        <v>2558860031</v>
      </c>
      <c r="I9" s="20">
        <v>2131436644</v>
      </c>
      <c r="J9" s="20">
        <v>2131436644</v>
      </c>
      <c r="K9" s="20">
        <v>2091669106</v>
      </c>
      <c r="L9" s="20">
        <v>1851061670</v>
      </c>
      <c r="M9" s="20">
        <v>2527605899</v>
      </c>
      <c r="N9" s="20">
        <v>2539600238</v>
      </c>
      <c r="O9" s="20"/>
      <c r="P9" s="20"/>
      <c r="Q9" s="20"/>
      <c r="R9" s="20"/>
      <c r="S9" s="20"/>
      <c r="T9" s="20"/>
      <c r="U9" s="20"/>
      <c r="V9" s="20"/>
      <c r="W9" s="20">
        <v>2539600238</v>
      </c>
      <c r="X9" s="20">
        <v>1045415710</v>
      </c>
      <c r="Y9" s="20">
        <v>1494184528</v>
      </c>
      <c r="Z9" s="21">
        <v>142.93</v>
      </c>
      <c r="AA9" s="22">
        <v>2090831406</v>
      </c>
    </row>
    <row r="10" spans="1:27" ht="12.75">
      <c r="A10" s="23" t="s">
        <v>37</v>
      </c>
      <c r="B10" s="17"/>
      <c r="C10" s="18">
        <v>79963078</v>
      </c>
      <c r="D10" s="18"/>
      <c r="E10" s="19">
        <v>14680526</v>
      </c>
      <c r="F10" s="20">
        <v>14680526</v>
      </c>
      <c r="G10" s="24">
        <v>4542669</v>
      </c>
      <c r="H10" s="24">
        <v>1536823</v>
      </c>
      <c r="I10" s="24">
        <v>1536823</v>
      </c>
      <c r="J10" s="20">
        <v>1536823</v>
      </c>
      <c r="K10" s="24">
        <v>1535843</v>
      </c>
      <c r="L10" s="24">
        <v>1538843</v>
      </c>
      <c r="M10" s="20">
        <v>280321060</v>
      </c>
      <c r="N10" s="24">
        <v>280321060</v>
      </c>
      <c r="O10" s="24"/>
      <c r="P10" s="24"/>
      <c r="Q10" s="20"/>
      <c r="R10" s="24"/>
      <c r="S10" s="24"/>
      <c r="T10" s="20"/>
      <c r="U10" s="24"/>
      <c r="V10" s="24"/>
      <c r="W10" s="24">
        <v>280321060</v>
      </c>
      <c r="X10" s="20">
        <v>7340265</v>
      </c>
      <c r="Y10" s="24">
        <v>272980795</v>
      </c>
      <c r="Z10" s="25">
        <v>3718.95</v>
      </c>
      <c r="AA10" s="26">
        <v>14680526</v>
      </c>
    </row>
    <row r="11" spans="1:27" ht="12.75">
      <c r="A11" s="23" t="s">
        <v>38</v>
      </c>
      <c r="B11" s="17"/>
      <c r="C11" s="18">
        <v>415337227</v>
      </c>
      <c r="D11" s="18"/>
      <c r="E11" s="19">
        <v>490099051</v>
      </c>
      <c r="F11" s="20">
        <v>490099051</v>
      </c>
      <c r="G11" s="20">
        <v>450431323</v>
      </c>
      <c r="H11" s="20">
        <v>324797615</v>
      </c>
      <c r="I11" s="20">
        <v>319732573</v>
      </c>
      <c r="J11" s="20">
        <v>319732573</v>
      </c>
      <c r="K11" s="20">
        <v>306878835</v>
      </c>
      <c r="L11" s="20">
        <v>304102507</v>
      </c>
      <c r="M11" s="20">
        <v>180713983</v>
      </c>
      <c r="N11" s="20">
        <v>181822688</v>
      </c>
      <c r="O11" s="20"/>
      <c r="P11" s="20"/>
      <c r="Q11" s="20"/>
      <c r="R11" s="20"/>
      <c r="S11" s="20"/>
      <c r="T11" s="20"/>
      <c r="U11" s="20"/>
      <c r="V11" s="20"/>
      <c r="W11" s="20">
        <v>181822688</v>
      </c>
      <c r="X11" s="20">
        <v>245049532</v>
      </c>
      <c r="Y11" s="20">
        <v>-63226844</v>
      </c>
      <c r="Z11" s="21">
        <v>-25.8</v>
      </c>
      <c r="AA11" s="22">
        <v>490099051</v>
      </c>
    </row>
    <row r="12" spans="1:27" ht="12.75">
      <c r="A12" s="27" t="s">
        <v>39</v>
      </c>
      <c r="B12" s="28"/>
      <c r="C12" s="29">
        <f aca="true" t="shared" si="0" ref="C12:Y12">SUM(C6:C11)</f>
        <v>12793477303</v>
      </c>
      <c r="D12" s="29">
        <f>SUM(D6:D11)</f>
        <v>0</v>
      </c>
      <c r="E12" s="30">
        <f t="shared" si="0"/>
        <v>14187813507</v>
      </c>
      <c r="F12" s="31">
        <f t="shared" si="0"/>
        <v>14187813349</v>
      </c>
      <c r="G12" s="31">
        <f t="shared" si="0"/>
        <v>16858138397</v>
      </c>
      <c r="H12" s="31">
        <f t="shared" si="0"/>
        <v>15684538436</v>
      </c>
      <c r="I12" s="31">
        <f t="shared" si="0"/>
        <v>14738988420</v>
      </c>
      <c r="J12" s="31">
        <f t="shared" si="0"/>
        <v>14738988420</v>
      </c>
      <c r="K12" s="31">
        <f t="shared" si="0"/>
        <v>13931647946</v>
      </c>
      <c r="L12" s="31">
        <f t="shared" si="0"/>
        <v>12551137773</v>
      </c>
      <c r="M12" s="31">
        <f t="shared" si="0"/>
        <v>15115718502</v>
      </c>
      <c r="N12" s="31">
        <f t="shared" si="0"/>
        <v>15353095293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15353095293</v>
      </c>
      <c r="X12" s="31">
        <f t="shared" si="0"/>
        <v>7093906710</v>
      </c>
      <c r="Y12" s="31">
        <f t="shared" si="0"/>
        <v>8259188583</v>
      </c>
      <c r="Z12" s="32">
        <f>+IF(X12&lt;&gt;0,+(Y12/X12)*100,0)</f>
        <v>116.42651814630362</v>
      </c>
      <c r="AA12" s="33">
        <f>SUM(AA6:AA11)</f>
        <v>14187813349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80403082</v>
      </c>
      <c r="D15" s="18"/>
      <c r="E15" s="19">
        <v>69354717</v>
      </c>
      <c r="F15" s="20">
        <v>69354717</v>
      </c>
      <c r="G15" s="20">
        <v>65767101</v>
      </c>
      <c r="H15" s="20">
        <v>85863742</v>
      </c>
      <c r="I15" s="20">
        <v>85863742</v>
      </c>
      <c r="J15" s="20">
        <v>85863742</v>
      </c>
      <c r="K15" s="20">
        <v>94693146</v>
      </c>
      <c r="L15" s="20">
        <v>94693146</v>
      </c>
      <c r="M15" s="20">
        <v>94690018</v>
      </c>
      <c r="N15" s="20">
        <v>94690018</v>
      </c>
      <c r="O15" s="20"/>
      <c r="P15" s="20"/>
      <c r="Q15" s="20"/>
      <c r="R15" s="20"/>
      <c r="S15" s="20"/>
      <c r="T15" s="20"/>
      <c r="U15" s="20"/>
      <c r="V15" s="20"/>
      <c r="W15" s="20">
        <v>94690018</v>
      </c>
      <c r="X15" s="20">
        <v>34677360</v>
      </c>
      <c r="Y15" s="20">
        <v>60012658</v>
      </c>
      <c r="Z15" s="21">
        <v>173.06</v>
      </c>
      <c r="AA15" s="22">
        <v>69354717</v>
      </c>
    </row>
    <row r="16" spans="1:27" ht="12.75">
      <c r="A16" s="23" t="s">
        <v>42</v>
      </c>
      <c r="B16" s="17"/>
      <c r="C16" s="18">
        <v>191411736</v>
      </c>
      <c r="D16" s="18"/>
      <c r="E16" s="19">
        <v>75446954</v>
      </c>
      <c r="F16" s="20">
        <v>75446954</v>
      </c>
      <c r="G16" s="24">
        <v>182416790</v>
      </c>
      <c r="H16" s="24">
        <v>239440656</v>
      </c>
      <c r="I16" s="24">
        <v>232440656</v>
      </c>
      <c r="J16" s="20">
        <v>232440656</v>
      </c>
      <c r="K16" s="24">
        <v>216835333</v>
      </c>
      <c r="L16" s="24">
        <v>225496168</v>
      </c>
      <c r="M16" s="20">
        <v>224949293</v>
      </c>
      <c r="N16" s="24">
        <v>224949293</v>
      </c>
      <c r="O16" s="24"/>
      <c r="P16" s="24"/>
      <c r="Q16" s="20"/>
      <c r="R16" s="24"/>
      <c r="S16" s="24"/>
      <c r="T16" s="20"/>
      <c r="U16" s="24"/>
      <c r="V16" s="24"/>
      <c r="W16" s="24">
        <v>224949293</v>
      </c>
      <c r="X16" s="20">
        <v>37723478</v>
      </c>
      <c r="Y16" s="24">
        <v>187225815</v>
      </c>
      <c r="Z16" s="25">
        <v>496.31</v>
      </c>
      <c r="AA16" s="26">
        <v>75446954</v>
      </c>
    </row>
    <row r="17" spans="1:27" ht="12.75">
      <c r="A17" s="23" t="s">
        <v>43</v>
      </c>
      <c r="B17" s="17"/>
      <c r="C17" s="18">
        <v>3641820380</v>
      </c>
      <c r="D17" s="18"/>
      <c r="E17" s="19">
        <v>3289733248</v>
      </c>
      <c r="F17" s="20">
        <v>3289733248</v>
      </c>
      <c r="G17" s="20">
        <v>2181894237</v>
      </c>
      <c r="H17" s="20">
        <v>2459343060</v>
      </c>
      <c r="I17" s="20">
        <v>3155820672</v>
      </c>
      <c r="J17" s="20">
        <v>3155820672</v>
      </c>
      <c r="K17" s="20">
        <v>2511831576</v>
      </c>
      <c r="L17" s="20">
        <v>2754854135</v>
      </c>
      <c r="M17" s="20">
        <v>3106369053</v>
      </c>
      <c r="N17" s="20">
        <v>3106369053</v>
      </c>
      <c r="O17" s="20"/>
      <c r="P17" s="20"/>
      <c r="Q17" s="20"/>
      <c r="R17" s="20"/>
      <c r="S17" s="20"/>
      <c r="T17" s="20"/>
      <c r="U17" s="20"/>
      <c r="V17" s="20"/>
      <c r="W17" s="20">
        <v>3106369053</v>
      </c>
      <c r="X17" s="20">
        <v>1644866629</v>
      </c>
      <c r="Y17" s="20">
        <v>1461502424</v>
      </c>
      <c r="Z17" s="21">
        <v>88.85</v>
      </c>
      <c r="AA17" s="22">
        <v>3289733248</v>
      </c>
    </row>
    <row r="18" spans="1:27" ht="12.75">
      <c r="A18" s="23" t="s">
        <v>44</v>
      </c>
      <c r="B18" s="17"/>
      <c r="C18" s="18">
        <v>128326952</v>
      </c>
      <c r="D18" s="18"/>
      <c r="E18" s="19">
        <v>110519941</v>
      </c>
      <c r="F18" s="20">
        <v>110519941</v>
      </c>
      <c r="G18" s="20">
        <v>276883074</v>
      </c>
      <c r="H18" s="20">
        <v>700836288</v>
      </c>
      <c r="I18" s="20">
        <v>559618997</v>
      </c>
      <c r="J18" s="20">
        <v>559618997</v>
      </c>
      <c r="K18" s="20">
        <v>558326540</v>
      </c>
      <c r="L18" s="20">
        <v>555550409</v>
      </c>
      <c r="M18" s="20">
        <v>252426170</v>
      </c>
      <c r="N18" s="20">
        <v>253202301</v>
      </c>
      <c r="O18" s="20"/>
      <c r="P18" s="20"/>
      <c r="Q18" s="20"/>
      <c r="R18" s="20"/>
      <c r="S18" s="20"/>
      <c r="T18" s="20"/>
      <c r="U18" s="20"/>
      <c r="V18" s="20"/>
      <c r="W18" s="20">
        <v>253202301</v>
      </c>
      <c r="X18" s="20">
        <v>55259971</v>
      </c>
      <c r="Y18" s="20">
        <v>197942330</v>
      </c>
      <c r="Z18" s="21">
        <v>358.2</v>
      </c>
      <c r="AA18" s="22">
        <v>110519941</v>
      </c>
    </row>
    <row r="19" spans="1:27" ht="12.75">
      <c r="A19" s="23" t="s">
        <v>45</v>
      </c>
      <c r="B19" s="17"/>
      <c r="C19" s="18">
        <v>77626494999</v>
      </c>
      <c r="D19" s="18"/>
      <c r="E19" s="19">
        <v>83992588477</v>
      </c>
      <c r="F19" s="20">
        <v>84016208365</v>
      </c>
      <c r="G19" s="20">
        <v>62117546006</v>
      </c>
      <c r="H19" s="20">
        <v>64790221498</v>
      </c>
      <c r="I19" s="20">
        <v>65291871930</v>
      </c>
      <c r="J19" s="20">
        <v>65291871930</v>
      </c>
      <c r="K19" s="20">
        <v>63351948186</v>
      </c>
      <c r="L19" s="20">
        <v>60944742681</v>
      </c>
      <c r="M19" s="20">
        <v>64683610758</v>
      </c>
      <c r="N19" s="20">
        <v>66074731015</v>
      </c>
      <c r="O19" s="20"/>
      <c r="P19" s="20"/>
      <c r="Q19" s="20"/>
      <c r="R19" s="20"/>
      <c r="S19" s="20"/>
      <c r="T19" s="20"/>
      <c r="U19" s="20"/>
      <c r="V19" s="20"/>
      <c r="W19" s="20">
        <v>66074731015</v>
      </c>
      <c r="X19" s="20">
        <v>42008104192</v>
      </c>
      <c r="Y19" s="20">
        <v>24066626823</v>
      </c>
      <c r="Z19" s="21">
        <v>57.29</v>
      </c>
      <c r="AA19" s="22">
        <v>84016208365</v>
      </c>
    </row>
    <row r="20" spans="1:27" ht="12.75">
      <c r="A20" s="23" t="s">
        <v>46</v>
      </c>
      <c r="B20" s="17"/>
      <c r="C20" s="18">
        <v>46817659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28362965</v>
      </c>
      <c r="D21" s="18"/>
      <c r="E21" s="19">
        <v>19055928</v>
      </c>
      <c r="F21" s="20">
        <v>19055928</v>
      </c>
      <c r="G21" s="20">
        <v>9390320</v>
      </c>
      <c r="H21" s="20">
        <v>9772804</v>
      </c>
      <c r="I21" s="20">
        <v>9772804</v>
      </c>
      <c r="J21" s="20">
        <v>9772804</v>
      </c>
      <c r="K21" s="20">
        <v>9772804</v>
      </c>
      <c r="L21" s="20">
        <v>9772804</v>
      </c>
      <c r="M21" s="20">
        <v>9772804</v>
      </c>
      <c r="N21" s="20">
        <v>9772804</v>
      </c>
      <c r="O21" s="20"/>
      <c r="P21" s="20"/>
      <c r="Q21" s="20"/>
      <c r="R21" s="20"/>
      <c r="S21" s="20"/>
      <c r="T21" s="20"/>
      <c r="U21" s="20"/>
      <c r="V21" s="20"/>
      <c r="W21" s="20">
        <v>9772804</v>
      </c>
      <c r="X21" s="20">
        <v>9527964</v>
      </c>
      <c r="Y21" s="20">
        <v>244840</v>
      </c>
      <c r="Z21" s="21">
        <v>2.57</v>
      </c>
      <c r="AA21" s="22">
        <v>19055928</v>
      </c>
    </row>
    <row r="22" spans="1:27" ht="12.75">
      <c r="A22" s="23" t="s">
        <v>48</v>
      </c>
      <c r="B22" s="17"/>
      <c r="C22" s="18">
        <v>529581807</v>
      </c>
      <c r="D22" s="18"/>
      <c r="E22" s="19">
        <v>192987101</v>
      </c>
      <c r="F22" s="20">
        <v>192987101</v>
      </c>
      <c r="G22" s="20">
        <v>117773492</v>
      </c>
      <c r="H22" s="20">
        <v>135026171</v>
      </c>
      <c r="I22" s="20">
        <v>126570938</v>
      </c>
      <c r="J22" s="20">
        <v>126570938</v>
      </c>
      <c r="K22" s="20">
        <v>121446110</v>
      </c>
      <c r="L22" s="20">
        <v>131774010</v>
      </c>
      <c r="M22" s="20">
        <v>522920726</v>
      </c>
      <c r="N22" s="20">
        <v>522920726</v>
      </c>
      <c r="O22" s="20"/>
      <c r="P22" s="20"/>
      <c r="Q22" s="20"/>
      <c r="R22" s="20"/>
      <c r="S22" s="20"/>
      <c r="T22" s="20"/>
      <c r="U22" s="20"/>
      <c r="V22" s="20"/>
      <c r="W22" s="20">
        <v>522920726</v>
      </c>
      <c r="X22" s="20">
        <v>96493559</v>
      </c>
      <c r="Y22" s="20">
        <v>426427167</v>
      </c>
      <c r="Z22" s="21">
        <v>441.92</v>
      </c>
      <c r="AA22" s="22">
        <v>192987101</v>
      </c>
    </row>
    <row r="23" spans="1:27" ht="12.75">
      <c r="A23" s="23" t="s">
        <v>49</v>
      </c>
      <c r="B23" s="17"/>
      <c r="C23" s="18">
        <v>93771145</v>
      </c>
      <c r="D23" s="18"/>
      <c r="E23" s="19">
        <v>179716605</v>
      </c>
      <c r="F23" s="20">
        <v>179716605</v>
      </c>
      <c r="G23" s="24">
        <v>1070377863</v>
      </c>
      <c r="H23" s="24">
        <v>496781834</v>
      </c>
      <c r="I23" s="24">
        <v>514912084</v>
      </c>
      <c r="J23" s="20">
        <v>514912084</v>
      </c>
      <c r="K23" s="24">
        <v>437106883</v>
      </c>
      <c r="L23" s="24">
        <v>41683722</v>
      </c>
      <c r="M23" s="20">
        <v>449473955</v>
      </c>
      <c r="N23" s="24">
        <v>449473955</v>
      </c>
      <c r="O23" s="24"/>
      <c r="P23" s="24"/>
      <c r="Q23" s="20"/>
      <c r="R23" s="24"/>
      <c r="S23" s="24"/>
      <c r="T23" s="20"/>
      <c r="U23" s="24"/>
      <c r="V23" s="24"/>
      <c r="W23" s="24">
        <v>449473955</v>
      </c>
      <c r="X23" s="20">
        <v>89858306</v>
      </c>
      <c r="Y23" s="24">
        <v>359615649</v>
      </c>
      <c r="Z23" s="25">
        <v>400.2</v>
      </c>
      <c r="AA23" s="26">
        <v>179716605</v>
      </c>
    </row>
    <row r="24" spans="1:27" ht="12.75">
      <c r="A24" s="27" t="s">
        <v>50</v>
      </c>
      <c r="B24" s="35"/>
      <c r="C24" s="29">
        <f aca="true" t="shared" si="1" ref="C24:Y24">SUM(C15:C23)</f>
        <v>82366990725</v>
      </c>
      <c r="D24" s="29">
        <f>SUM(D15:D23)</f>
        <v>0</v>
      </c>
      <c r="E24" s="36">
        <f t="shared" si="1"/>
        <v>87929402971</v>
      </c>
      <c r="F24" s="37">
        <f t="shared" si="1"/>
        <v>87953022859</v>
      </c>
      <c r="G24" s="37">
        <f t="shared" si="1"/>
        <v>66022048883</v>
      </c>
      <c r="H24" s="37">
        <f t="shared" si="1"/>
        <v>68917286053</v>
      </c>
      <c r="I24" s="37">
        <f t="shared" si="1"/>
        <v>69976871823</v>
      </c>
      <c r="J24" s="37">
        <f t="shared" si="1"/>
        <v>69976871823</v>
      </c>
      <c r="K24" s="37">
        <f t="shared" si="1"/>
        <v>67301960578</v>
      </c>
      <c r="L24" s="37">
        <f t="shared" si="1"/>
        <v>64758567075</v>
      </c>
      <c r="M24" s="37">
        <f t="shared" si="1"/>
        <v>69344212777</v>
      </c>
      <c r="N24" s="37">
        <f t="shared" si="1"/>
        <v>70736109165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70736109165</v>
      </c>
      <c r="X24" s="37">
        <f t="shared" si="1"/>
        <v>43976511459</v>
      </c>
      <c r="Y24" s="37">
        <f t="shared" si="1"/>
        <v>26759597706</v>
      </c>
      <c r="Z24" s="38">
        <f>+IF(X24&lt;&gt;0,+(Y24/X24)*100,0)</f>
        <v>60.84975096523606</v>
      </c>
      <c r="AA24" s="39">
        <f>SUM(AA15:AA23)</f>
        <v>87953022859</v>
      </c>
    </row>
    <row r="25" spans="1:27" ht="12.75">
      <c r="A25" s="27" t="s">
        <v>51</v>
      </c>
      <c r="B25" s="28"/>
      <c r="C25" s="29">
        <f aca="true" t="shared" si="2" ref="C25:Y25">+C12+C24</f>
        <v>95160468028</v>
      </c>
      <c r="D25" s="29">
        <f>+D12+D24</f>
        <v>0</v>
      </c>
      <c r="E25" s="30">
        <f t="shared" si="2"/>
        <v>102117216478</v>
      </c>
      <c r="F25" s="31">
        <f t="shared" si="2"/>
        <v>102140836208</v>
      </c>
      <c r="G25" s="31">
        <f t="shared" si="2"/>
        <v>82880187280</v>
      </c>
      <c r="H25" s="31">
        <f t="shared" si="2"/>
        <v>84601824489</v>
      </c>
      <c r="I25" s="31">
        <f t="shared" si="2"/>
        <v>84715860243</v>
      </c>
      <c r="J25" s="31">
        <f t="shared" si="2"/>
        <v>84715860243</v>
      </c>
      <c r="K25" s="31">
        <f t="shared" si="2"/>
        <v>81233608524</v>
      </c>
      <c r="L25" s="31">
        <f t="shared" si="2"/>
        <v>77309704848</v>
      </c>
      <c r="M25" s="31">
        <f t="shared" si="2"/>
        <v>84459931279</v>
      </c>
      <c r="N25" s="31">
        <f t="shared" si="2"/>
        <v>86089204458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86089204458</v>
      </c>
      <c r="X25" s="31">
        <f t="shared" si="2"/>
        <v>51070418169</v>
      </c>
      <c r="Y25" s="31">
        <f t="shared" si="2"/>
        <v>35018786289</v>
      </c>
      <c r="Z25" s="32">
        <f>+IF(X25&lt;&gt;0,+(Y25/X25)*100,0)</f>
        <v>68.56960946181674</v>
      </c>
      <c r="AA25" s="33">
        <f>+AA12+AA24</f>
        <v>102140836208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25727068</v>
      </c>
      <c r="D29" s="18"/>
      <c r="E29" s="19">
        <v>272200137</v>
      </c>
      <c r="F29" s="20">
        <v>272200137</v>
      </c>
      <c r="G29" s="20"/>
      <c r="H29" s="20">
        <v>884210</v>
      </c>
      <c r="I29" s="20"/>
      <c r="J29" s="20"/>
      <c r="K29" s="20">
        <v>2778675</v>
      </c>
      <c r="L29" s="20">
        <v>12533645</v>
      </c>
      <c r="M29" s="20">
        <v>3714287</v>
      </c>
      <c r="N29" s="20">
        <v>3714287</v>
      </c>
      <c r="O29" s="20"/>
      <c r="P29" s="20"/>
      <c r="Q29" s="20"/>
      <c r="R29" s="20"/>
      <c r="S29" s="20"/>
      <c r="T29" s="20"/>
      <c r="U29" s="20"/>
      <c r="V29" s="20"/>
      <c r="W29" s="20">
        <v>3714287</v>
      </c>
      <c r="X29" s="20">
        <v>136100069</v>
      </c>
      <c r="Y29" s="20">
        <v>-132385782</v>
      </c>
      <c r="Z29" s="21">
        <v>-97.27</v>
      </c>
      <c r="AA29" s="22">
        <v>272200137</v>
      </c>
    </row>
    <row r="30" spans="1:27" ht="12.75">
      <c r="A30" s="23" t="s">
        <v>55</v>
      </c>
      <c r="B30" s="17"/>
      <c r="C30" s="18">
        <v>197772690</v>
      </c>
      <c r="D30" s="18"/>
      <c r="E30" s="19">
        <v>271913874</v>
      </c>
      <c r="F30" s="20">
        <v>271913874</v>
      </c>
      <c r="G30" s="20">
        <v>239936862</v>
      </c>
      <c r="H30" s="20">
        <v>200094202</v>
      </c>
      <c r="I30" s="20">
        <v>164504084</v>
      </c>
      <c r="J30" s="20">
        <v>164504084</v>
      </c>
      <c r="K30" s="20">
        <v>195779381</v>
      </c>
      <c r="L30" s="20">
        <v>168290370</v>
      </c>
      <c r="M30" s="20">
        <v>191115140</v>
      </c>
      <c r="N30" s="20">
        <v>191115140</v>
      </c>
      <c r="O30" s="20"/>
      <c r="P30" s="20"/>
      <c r="Q30" s="20"/>
      <c r="R30" s="20"/>
      <c r="S30" s="20"/>
      <c r="T30" s="20"/>
      <c r="U30" s="20"/>
      <c r="V30" s="20"/>
      <c r="W30" s="20">
        <v>191115140</v>
      </c>
      <c r="X30" s="20">
        <v>135956939</v>
      </c>
      <c r="Y30" s="20">
        <v>55158201</v>
      </c>
      <c r="Z30" s="21">
        <v>40.57</v>
      </c>
      <c r="AA30" s="22">
        <v>271913874</v>
      </c>
    </row>
    <row r="31" spans="1:27" ht="12.75">
      <c r="A31" s="23" t="s">
        <v>56</v>
      </c>
      <c r="B31" s="17"/>
      <c r="C31" s="18">
        <v>285457586</v>
      </c>
      <c r="D31" s="18"/>
      <c r="E31" s="19">
        <v>290774671</v>
      </c>
      <c r="F31" s="20">
        <v>290774671</v>
      </c>
      <c r="G31" s="20">
        <v>265615750</v>
      </c>
      <c r="H31" s="20">
        <v>268865402</v>
      </c>
      <c r="I31" s="20">
        <v>285427489</v>
      </c>
      <c r="J31" s="20">
        <v>285427489</v>
      </c>
      <c r="K31" s="20">
        <v>274135112</v>
      </c>
      <c r="L31" s="20">
        <v>246943617</v>
      </c>
      <c r="M31" s="20">
        <v>279251730</v>
      </c>
      <c r="N31" s="20">
        <v>281051672</v>
      </c>
      <c r="O31" s="20"/>
      <c r="P31" s="20"/>
      <c r="Q31" s="20"/>
      <c r="R31" s="20"/>
      <c r="S31" s="20"/>
      <c r="T31" s="20"/>
      <c r="U31" s="20"/>
      <c r="V31" s="20"/>
      <c r="W31" s="20">
        <v>281051672</v>
      </c>
      <c r="X31" s="20">
        <v>145387341</v>
      </c>
      <c r="Y31" s="20">
        <v>135664331</v>
      </c>
      <c r="Z31" s="21">
        <v>93.31</v>
      </c>
      <c r="AA31" s="22">
        <v>290774671</v>
      </c>
    </row>
    <row r="32" spans="1:27" ht="12.75">
      <c r="A32" s="23" t="s">
        <v>57</v>
      </c>
      <c r="B32" s="17"/>
      <c r="C32" s="18">
        <v>7597675388</v>
      </c>
      <c r="D32" s="18"/>
      <c r="E32" s="19">
        <v>6359692631</v>
      </c>
      <c r="F32" s="20">
        <v>6359692631</v>
      </c>
      <c r="G32" s="20">
        <v>7179319864</v>
      </c>
      <c r="H32" s="20">
        <v>6519994082</v>
      </c>
      <c r="I32" s="20">
        <v>5939463938</v>
      </c>
      <c r="J32" s="20">
        <v>5939463938</v>
      </c>
      <c r="K32" s="20">
        <v>5459768810</v>
      </c>
      <c r="L32" s="20">
        <v>4892525274</v>
      </c>
      <c r="M32" s="20">
        <v>5824493276</v>
      </c>
      <c r="N32" s="20">
        <v>5917968660</v>
      </c>
      <c r="O32" s="20"/>
      <c r="P32" s="20"/>
      <c r="Q32" s="20"/>
      <c r="R32" s="20"/>
      <c r="S32" s="20"/>
      <c r="T32" s="20"/>
      <c r="U32" s="20"/>
      <c r="V32" s="20"/>
      <c r="W32" s="20">
        <v>5917968660</v>
      </c>
      <c r="X32" s="20">
        <v>3179846321</v>
      </c>
      <c r="Y32" s="20">
        <v>2738122339</v>
      </c>
      <c r="Z32" s="21">
        <v>86.11</v>
      </c>
      <c r="AA32" s="22">
        <v>6359692631</v>
      </c>
    </row>
    <row r="33" spans="1:27" ht="12.75">
      <c r="A33" s="23" t="s">
        <v>58</v>
      </c>
      <c r="B33" s="17"/>
      <c r="C33" s="18">
        <v>902528032</v>
      </c>
      <c r="D33" s="18"/>
      <c r="E33" s="19">
        <v>888371055</v>
      </c>
      <c r="F33" s="20">
        <v>887988854</v>
      </c>
      <c r="G33" s="20">
        <v>1141099392</v>
      </c>
      <c r="H33" s="20">
        <v>1418231180</v>
      </c>
      <c r="I33" s="20">
        <v>1304982314</v>
      </c>
      <c r="J33" s="20">
        <v>1304982314</v>
      </c>
      <c r="K33" s="20">
        <v>1285903635</v>
      </c>
      <c r="L33" s="20">
        <v>731572790</v>
      </c>
      <c r="M33" s="20">
        <v>1227657182</v>
      </c>
      <c r="N33" s="20">
        <v>1289845392</v>
      </c>
      <c r="O33" s="20"/>
      <c r="P33" s="20"/>
      <c r="Q33" s="20"/>
      <c r="R33" s="20"/>
      <c r="S33" s="20"/>
      <c r="T33" s="20"/>
      <c r="U33" s="20"/>
      <c r="V33" s="20"/>
      <c r="W33" s="20">
        <v>1289845392</v>
      </c>
      <c r="X33" s="20">
        <v>443994432</v>
      </c>
      <c r="Y33" s="20">
        <v>845850960</v>
      </c>
      <c r="Z33" s="21">
        <v>190.51</v>
      </c>
      <c r="AA33" s="22">
        <v>887988854</v>
      </c>
    </row>
    <row r="34" spans="1:27" ht="12.75">
      <c r="A34" s="27" t="s">
        <v>59</v>
      </c>
      <c r="B34" s="28"/>
      <c r="C34" s="29">
        <f aca="true" t="shared" si="3" ref="C34:Y34">SUM(C29:C33)</f>
        <v>9009160764</v>
      </c>
      <c r="D34" s="29">
        <f>SUM(D29:D33)</f>
        <v>0</v>
      </c>
      <c r="E34" s="30">
        <f t="shared" si="3"/>
        <v>8082952368</v>
      </c>
      <c r="F34" s="31">
        <f t="shared" si="3"/>
        <v>8082570167</v>
      </c>
      <c r="G34" s="31">
        <f t="shared" si="3"/>
        <v>8825971868</v>
      </c>
      <c r="H34" s="31">
        <f t="shared" si="3"/>
        <v>8408069076</v>
      </c>
      <c r="I34" s="31">
        <f t="shared" si="3"/>
        <v>7694377825</v>
      </c>
      <c r="J34" s="31">
        <f t="shared" si="3"/>
        <v>7694377825</v>
      </c>
      <c r="K34" s="31">
        <f t="shared" si="3"/>
        <v>7218365613</v>
      </c>
      <c r="L34" s="31">
        <f t="shared" si="3"/>
        <v>6051865696</v>
      </c>
      <c r="M34" s="31">
        <f t="shared" si="3"/>
        <v>7526231615</v>
      </c>
      <c r="N34" s="31">
        <f t="shared" si="3"/>
        <v>7683695151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7683695151</v>
      </c>
      <c r="X34" s="31">
        <f t="shared" si="3"/>
        <v>4041285102</v>
      </c>
      <c r="Y34" s="31">
        <f t="shared" si="3"/>
        <v>3642410049</v>
      </c>
      <c r="Z34" s="32">
        <f>+IF(X34&lt;&gt;0,+(Y34/X34)*100,0)</f>
        <v>90.1299947186948</v>
      </c>
      <c r="AA34" s="33">
        <f>SUM(AA29:AA33)</f>
        <v>8082570167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1814434382</v>
      </c>
      <c r="D37" s="18"/>
      <c r="E37" s="19">
        <v>1910099209</v>
      </c>
      <c r="F37" s="20">
        <v>1910099209</v>
      </c>
      <c r="G37" s="20">
        <v>2017803662</v>
      </c>
      <c r="H37" s="20">
        <v>2058686771</v>
      </c>
      <c r="I37" s="20">
        <v>2053282450</v>
      </c>
      <c r="J37" s="20">
        <v>2053282450</v>
      </c>
      <c r="K37" s="20">
        <v>1746393490</v>
      </c>
      <c r="L37" s="20">
        <v>1896128251</v>
      </c>
      <c r="M37" s="20">
        <v>1977977325</v>
      </c>
      <c r="N37" s="20">
        <v>1978367513</v>
      </c>
      <c r="O37" s="20"/>
      <c r="P37" s="20"/>
      <c r="Q37" s="20"/>
      <c r="R37" s="20"/>
      <c r="S37" s="20"/>
      <c r="T37" s="20"/>
      <c r="U37" s="20"/>
      <c r="V37" s="20"/>
      <c r="W37" s="20">
        <v>1978367513</v>
      </c>
      <c r="X37" s="20">
        <v>955049608</v>
      </c>
      <c r="Y37" s="20">
        <v>1023317905</v>
      </c>
      <c r="Z37" s="21">
        <v>107.15</v>
      </c>
      <c r="AA37" s="22">
        <v>1910099209</v>
      </c>
    </row>
    <row r="38" spans="1:27" ht="12.75">
      <c r="A38" s="23" t="s">
        <v>58</v>
      </c>
      <c r="B38" s="17"/>
      <c r="C38" s="18">
        <v>4416479994</v>
      </c>
      <c r="D38" s="18"/>
      <c r="E38" s="19">
        <v>4551092370</v>
      </c>
      <c r="F38" s="20">
        <v>4551092370</v>
      </c>
      <c r="G38" s="20">
        <v>3749134119</v>
      </c>
      <c r="H38" s="20">
        <v>3836565534</v>
      </c>
      <c r="I38" s="20">
        <v>3848535595</v>
      </c>
      <c r="J38" s="20">
        <v>3848535595</v>
      </c>
      <c r="K38" s="20">
        <v>4005790652</v>
      </c>
      <c r="L38" s="20">
        <v>3695025765</v>
      </c>
      <c r="M38" s="20">
        <v>3712084947</v>
      </c>
      <c r="N38" s="20">
        <v>3750291709</v>
      </c>
      <c r="O38" s="20"/>
      <c r="P38" s="20"/>
      <c r="Q38" s="20"/>
      <c r="R38" s="20"/>
      <c r="S38" s="20"/>
      <c r="T38" s="20"/>
      <c r="U38" s="20"/>
      <c r="V38" s="20"/>
      <c r="W38" s="20">
        <v>3750291709</v>
      </c>
      <c r="X38" s="20">
        <v>2275546189</v>
      </c>
      <c r="Y38" s="20">
        <v>1474745520</v>
      </c>
      <c r="Z38" s="21">
        <v>64.81</v>
      </c>
      <c r="AA38" s="22">
        <v>4551092370</v>
      </c>
    </row>
    <row r="39" spans="1:27" ht="12.75">
      <c r="A39" s="27" t="s">
        <v>61</v>
      </c>
      <c r="B39" s="35"/>
      <c r="C39" s="29">
        <f aca="true" t="shared" si="4" ref="C39:Y39">SUM(C37:C38)</f>
        <v>6230914376</v>
      </c>
      <c r="D39" s="29">
        <f>SUM(D37:D38)</f>
        <v>0</v>
      </c>
      <c r="E39" s="36">
        <f t="shared" si="4"/>
        <v>6461191579</v>
      </c>
      <c r="F39" s="37">
        <f t="shared" si="4"/>
        <v>6461191579</v>
      </c>
      <c r="G39" s="37">
        <f t="shared" si="4"/>
        <v>5766937781</v>
      </c>
      <c r="H39" s="37">
        <f t="shared" si="4"/>
        <v>5895252305</v>
      </c>
      <c r="I39" s="37">
        <f t="shared" si="4"/>
        <v>5901818045</v>
      </c>
      <c r="J39" s="37">
        <f t="shared" si="4"/>
        <v>5901818045</v>
      </c>
      <c r="K39" s="37">
        <f t="shared" si="4"/>
        <v>5752184142</v>
      </c>
      <c r="L39" s="37">
        <f t="shared" si="4"/>
        <v>5591154016</v>
      </c>
      <c r="M39" s="37">
        <f t="shared" si="4"/>
        <v>5690062272</v>
      </c>
      <c r="N39" s="37">
        <f t="shared" si="4"/>
        <v>5728659222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5728659222</v>
      </c>
      <c r="X39" s="37">
        <f t="shared" si="4"/>
        <v>3230595797</v>
      </c>
      <c r="Y39" s="37">
        <f t="shared" si="4"/>
        <v>2498063425</v>
      </c>
      <c r="Z39" s="38">
        <f>+IF(X39&lt;&gt;0,+(Y39/X39)*100,0)</f>
        <v>77.32516173393635</v>
      </c>
      <c r="AA39" s="39">
        <f>SUM(AA37:AA38)</f>
        <v>6461191579</v>
      </c>
    </row>
    <row r="40" spans="1:27" ht="12.75">
      <c r="A40" s="27" t="s">
        <v>62</v>
      </c>
      <c r="B40" s="28"/>
      <c r="C40" s="29">
        <f aca="true" t="shared" si="5" ref="C40:Y40">+C34+C39</f>
        <v>15240075140</v>
      </c>
      <c r="D40" s="29">
        <f>+D34+D39</f>
        <v>0</v>
      </c>
      <c r="E40" s="30">
        <f t="shared" si="5"/>
        <v>14544143947</v>
      </c>
      <c r="F40" s="31">
        <f t="shared" si="5"/>
        <v>14543761746</v>
      </c>
      <c r="G40" s="31">
        <f t="shared" si="5"/>
        <v>14592909649</v>
      </c>
      <c r="H40" s="31">
        <f t="shared" si="5"/>
        <v>14303321381</v>
      </c>
      <c r="I40" s="31">
        <f t="shared" si="5"/>
        <v>13596195870</v>
      </c>
      <c r="J40" s="31">
        <f t="shared" si="5"/>
        <v>13596195870</v>
      </c>
      <c r="K40" s="31">
        <f t="shared" si="5"/>
        <v>12970549755</v>
      </c>
      <c r="L40" s="31">
        <f t="shared" si="5"/>
        <v>11643019712</v>
      </c>
      <c r="M40" s="31">
        <f t="shared" si="5"/>
        <v>13216293887</v>
      </c>
      <c r="N40" s="31">
        <f t="shared" si="5"/>
        <v>13412354373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13412354373</v>
      </c>
      <c r="X40" s="31">
        <f t="shared" si="5"/>
        <v>7271880899</v>
      </c>
      <c r="Y40" s="31">
        <f t="shared" si="5"/>
        <v>6140473474</v>
      </c>
      <c r="Z40" s="32">
        <f>+IF(X40&lt;&gt;0,+(Y40/X40)*100,0)</f>
        <v>84.44133724528427</v>
      </c>
      <c r="AA40" s="33">
        <f>+AA34+AA39</f>
        <v>14543761746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79920392888</v>
      </c>
      <c r="D42" s="43">
        <f>+D25-D40</f>
        <v>0</v>
      </c>
      <c r="E42" s="44">
        <f t="shared" si="6"/>
        <v>87573072531</v>
      </c>
      <c r="F42" s="45">
        <f t="shared" si="6"/>
        <v>87597074462</v>
      </c>
      <c r="G42" s="45">
        <f t="shared" si="6"/>
        <v>68287277631</v>
      </c>
      <c r="H42" s="45">
        <f t="shared" si="6"/>
        <v>70298503108</v>
      </c>
      <c r="I42" s="45">
        <f t="shared" si="6"/>
        <v>71119664373</v>
      </c>
      <c r="J42" s="45">
        <f t="shared" si="6"/>
        <v>71119664373</v>
      </c>
      <c r="K42" s="45">
        <f t="shared" si="6"/>
        <v>68263058769</v>
      </c>
      <c r="L42" s="45">
        <f t="shared" si="6"/>
        <v>65666685136</v>
      </c>
      <c r="M42" s="45">
        <f t="shared" si="6"/>
        <v>71243637392</v>
      </c>
      <c r="N42" s="45">
        <f t="shared" si="6"/>
        <v>72676850085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72676850085</v>
      </c>
      <c r="X42" s="45">
        <f t="shared" si="6"/>
        <v>43798537270</v>
      </c>
      <c r="Y42" s="45">
        <f t="shared" si="6"/>
        <v>28878312815</v>
      </c>
      <c r="Z42" s="46">
        <f>+IF(X42&lt;&gt;0,+(Y42/X42)*100,0)</f>
        <v>65.93442296252283</v>
      </c>
      <c r="AA42" s="47">
        <f>+AA25-AA40</f>
        <v>87597074462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69459706477</v>
      </c>
      <c r="D45" s="18"/>
      <c r="E45" s="19">
        <v>81853109461</v>
      </c>
      <c r="F45" s="20">
        <v>81877111393</v>
      </c>
      <c r="G45" s="20">
        <v>58714906867</v>
      </c>
      <c r="H45" s="20">
        <v>59296883847</v>
      </c>
      <c r="I45" s="20">
        <v>60665643477</v>
      </c>
      <c r="J45" s="20">
        <v>60665643477</v>
      </c>
      <c r="K45" s="20">
        <v>57547795558</v>
      </c>
      <c r="L45" s="20">
        <v>54135474749</v>
      </c>
      <c r="M45" s="20">
        <v>61003818949</v>
      </c>
      <c r="N45" s="20">
        <v>62437031642</v>
      </c>
      <c r="O45" s="20"/>
      <c r="P45" s="20"/>
      <c r="Q45" s="20"/>
      <c r="R45" s="20"/>
      <c r="S45" s="20"/>
      <c r="T45" s="20"/>
      <c r="U45" s="20"/>
      <c r="V45" s="20"/>
      <c r="W45" s="20">
        <v>62437031642</v>
      </c>
      <c r="X45" s="20">
        <v>40938555707</v>
      </c>
      <c r="Y45" s="20">
        <v>21498475935</v>
      </c>
      <c r="Z45" s="48">
        <v>52.51</v>
      </c>
      <c r="AA45" s="22">
        <v>81877111393</v>
      </c>
    </row>
    <row r="46" spans="1:27" ht="12.75">
      <c r="A46" s="23" t="s">
        <v>67</v>
      </c>
      <c r="B46" s="17"/>
      <c r="C46" s="18">
        <v>10460686410</v>
      </c>
      <c r="D46" s="18"/>
      <c r="E46" s="19">
        <v>5719963072</v>
      </c>
      <c r="F46" s="20">
        <v>5719963072</v>
      </c>
      <c r="G46" s="20">
        <v>9572370761</v>
      </c>
      <c r="H46" s="20">
        <v>11001619256</v>
      </c>
      <c r="I46" s="20">
        <v>10472382616</v>
      </c>
      <c r="J46" s="20">
        <v>10472382616</v>
      </c>
      <c r="K46" s="20">
        <v>10715263209</v>
      </c>
      <c r="L46" s="20">
        <v>10160960700</v>
      </c>
      <c r="M46" s="20">
        <v>10239818445</v>
      </c>
      <c r="N46" s="20">
        <v>10239818445</v>
      </c>
      <c r="O46" s="20"/>
      <c r="P46" s="20"/>
      <c r="Q46" s="20"/>
      <c r="R46" s="20"/>
      <c r="S46" s="20"/>
      <c r="T46" s="20"/>
      <c r="U46" s="20"/>
      <c r="V46" s="20"/>
      <c r="W46" s="20">
        <v>10239818445</v>
      </c>
      <c r="X46" s="20">
        <v>2859981538</v>
      </c>
      <c r="Y46" s="20">
        <v>7379836907</v>
      </c>
      <c r="Z46" s="48">
        <v>258.04</v>
      </c>
      <c r="AA46" s="22">
        <v>5719963072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>
        <v>-18361723</v>
      </c>
      <c r="J47" s="20">
        <v>-18361723</v>
      </c>
      <c r="K47" s="20"/>
      <c r="L47" s="20">
        <v>1370249688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79920392887</v>
      </c>
      <c r="D48" s="51">
        <f>SUM(D45:D47)</f>
        <v>0</v>
      </c>
      <c r="E48" s="52">
        <f t="shared" si="7"/>
        <v>87573072533</v>
      </c>
      <c r="F48" s="53">
        <f t="shared" si="7"/>
        <v>87597074465</v>
      </c>
      <c r="G48" s="53">
        <f t="shared" si="7"/>
        <v>68287277628</v>
      </c>
      <c r="H48" s="53">
        <f t="shared" si="7"/>
        <v>70298503103</v>
      </c>
      <c r="I48" s="53">
        <f t="shared" si="7"/>
        <v>71119664370</v>
      </c>
      <c r="J48" s="53">
        <f t="shared" si="7"/>
        <v>71119664370</v>
      </c>
      <c r="K48" s="53">
        <f t="shared" si="7"/>
        <v>68263058767</v>
      </c>
      <c r="L48" s="53">
        <f t="shared" si="7"/>
        <v>65666685137</v>
      </c>
      <c r="M48" s="53">
        <f t="shared" si="7"/>
        <v>71243637394</v>
      </c>
      <c r="N48" s="53">
        <f t="shared" si="7"/>
        <v>72676850087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72676850087</v>
      </c>
      <c r="X48" s="53">
        <f t="shared" si="7"/>
        <v>43798537245</v>
      </c>
      <c r="Y48" s="53">
        <f t="shared" si="7"/>
        <v>28878312842</v>
      </c>
      <c r="Z48" s="54">
        <f>+IF(X48&lt;&gt;0,+(Y48/X48)*100,0)</f>
        <v>65.93442306180378</v>
      </c>
      <c r="AA48" s="55">
        <f>SUM(AA45:AA47)</f>
        <v>87597074465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1484723</v>
      </c>
      <c r="D6" s="18"/>
      <c r="E6" s="19"/>
      <c r="F6" s="20"/>
      <c r="G6" s="20">
        <v>11414960</v>
      </c>
      <c r="H6" s="20">
        <v>7920275</v>
      </c>
      <c r="I6" s="20">
        <v>2319231</v>
      </c>
      <c r="J6" s="20">
        <v>2319231</v>
      </c>
      <c r="K6" s="20">
        <v>3605920</v>
      </c>
      <c r="L6" s="20">
        <v>2627155</v>
      </c>
      <c r="M6" s="20">
        <v>6247805</v>
      </c>
      <c r="N6" s="20">
        <v>6247805</v>
      </c>
      <c r="O6" s="20"/>
      <c r="P6" s="20"/>
      <c r="Q6" s="20"/>
      <c r="R6" s="20"/>
      <c r="S6" s="20"/>
      <c r="T6" s="20"/>
      <c r="U6" s="20"/>
      <c r="V6" s="20"/>
      <c r="W6" s="20">
        <v>6247805</v>
      </c>
      <c r="X6" s="20"/>
      <c r="Y6" s="20">
        <v>6247805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>
        <v>-6052620</v>
      </c>
      <c r="I7" s="20"/>
      <c r="J7" s="20"/>
      <c r="K7" s="20">
        <v>851121</v>
      </c>
      <c r="L7" s="20">
        <v>915943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12862726</v>
      </c>
      <c r="D8" s="18"/>
      <c r="E8" s="19">
        <v>48018458</v>
      </c>
      <c r="F8" s="20">
        <v>48018458</v>
      </c>
      <c r="G8" s="20">
        <v>614685</v>
      </c>
      <c r="H8" s="20">
        <v>225683</v>
      </c>
      <c r="I8" s="20">
        <v>304823</v>
      </c>
      <c r="J8" s="20">
        <v>304823</v>
      </c>
      <c r="K8" s="20">
        <v>99721</v>
      </c>
      <c r="L8" s="20">
        <v>1398123</v>
      </c>
      <c r="M8" s="20">
        <v>367424</v>
      </c>
      <c r="N8" s="20">
        <v>367424</v>
      </c>
      <c r="O8" s="20"/>
      <c r="P8" s="20"/>
      <c r="Q8" s="20"/>
      <c r="R8" s="20"/>
      <c r="S8" s="20"/>
      <c r="T8" s="20"/>
      <c r="U8" s="20"/>
      <c r="V8" s="20"/>
      <c r="W8" s="20">
        <v>367424</v>
      </c>
      <c r="X8" s="20">
        <v>24009229</v>
      </c>
      <c r="Y8" s="20">
        <v>-23641805</v>
      </c>
      <c r="Z8" s="21">
        <v>-98.47</v>
      </c>
      <c r="AA8" s="22">
        <v>48018458</v>
      </c>
    </row>
    <row r="9" spans="1:27" ht="12.75">
      <c r="A9" s="23" t="s">
        <v>36</v>
      </c>
      <c r="B9" s="17"/>
      <c r="C9" s="18">
        <v>27926114</v>
      </c>
      <c r="D9" s="18"/>
      <c r="E9" s="19">
        <v>19013821</v>
      </c>
      <c r="F9" s="20">
        <v>19013821</v>
      </c>
      <c r="G9" s="20">
        <v>-38174</v>
      </c>
      <c r="H9" s="20">
        <v>-255830</v>
      </c>
      <c r="I9" s="20">
        <v>-277046</v>
      </c>
      <c r="J9" s="20">
        <v>-277046</v>
      </c>
      <c r="K9" s="20">
        <v>-260073</v>
      </c>
      <c r="L9" s="20">
        <v>-476000</v>
      </c>
      <c r="M9" s="20">
        <v>-218817</v>
      </c>
      <c r="N9" s="20">
        <v>-218817</v>
      </c>
      <c r="O9" s="20"/>
      <c r="P9" s="20"/>
      <c r="Q9" s="20"/>
      <c r="R9" s="20"/>
      <c r="S9" s="20"/>
      <c r="T9" s="20"/>
      <c r="U9" s="20"/>
      <c r="V9" s="20"/>
      <c r="W9" s="20">
        <v>-218817</v>
      </c>
      <c r="X9" s="20">
        <v>9506911</v>
      </c>
      <c r="Y9" s="20">
        <v>-9725728</v>
      </c>
      <c r="Z9" s="21">
        <v>-102.3</v>
      </c>
      <c r="AA9" s="22">
        <v>19013821</v>
      </c>
    </row>
    <row r="10" spans="1:27" ht="12.75">
      <c r="A10" s="23" t="s">
        <v>37</v>
      </c>
      <c r="B10" s="17"/>
      <c r="C10" s="18"/>
      <c r="D10" s="18"/>
      <c r="E10" s="19">
        <v>160540</v>
      </c>
      <c r="F10" s="20">
        <v>160540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80270</v>
      </c>
      <c r="Y10" s="24">
        <v>-80270</v>
      </c>
      <c r="Z10" s="25">
        <v>-100</v>
      </c>
      <c r="AA10" s="26">
        <v>160540</v>
      </c>
    </row>
    <row r="11" spans="1:27" ht="12.75">
      <c r="A11" s="23" t="s">
        <v>38</v>
      </c>
      <c r="B11" s="17"/>
      <c r="C11" s="18">
        <v>266175</v>
      </c>
      <c r="D11" s="18"/>
      <c r="E11" s="19">
        <v>2126679</v>
      </c>
      <c r="F11" s="20">
        <v>2126679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1063340</v>
      </c>
      <c r="Y11" s="20">
        <v>-1063340</v>
      </c>
      <c r="Z11" s="21">
        <v>-100</v>
      </c>
      <c r="AA11" s="22">
        <v>2126679</v>
      </c>
    </row>
    <row r="12" spans="1:27" ht="12.75">
      <c r="A12" s="27" t="s">
        <v>39</v>
      </c>
      <c r="B12" s="28"/>
      <c r="C12" s="29">
        <f aca="true" t="shared" si="0" ref="C12:Y12">SUM(C6:C11)</f>
        <v>42539738</v>
      </c>
      <c r="D12" s="29">
        <f>SUM(D6:D11)</f>
        <v>0</v>
      </c>
      <c r="E12" s="30">
        <f t="shared" si="0"/>
        <v>69319498</v>
      </c>
      <c r="F12" s="31">
        <f t="shared" si="0"/>
        <v>69319498</v>
      </c>
      <c r="G12" s="31">
        <f t="shared" si="0"/>
        <v>11991471</v>
      </c>
      <c r="H12" s="31">
        <f t="shared" si="0"/>
        <v>1837508</v>
      </c>
      <c r="I12" s="31">
        <f t="shared" si="0"/>
        <v>2347008</v>
      </c>
      <c r="J12" s="31">
        <f t="shared" si="0"/>
        <v>2347008</v>
      </c>
      <c r="K12" s="31">
        <f t="shared" si="0"/>
        <v>4296689</v>
      </c>
      <c r="L12" s="31">
        <f t="shared" si="0"/>
        <v>4465221</v>
      </c>
      <c r="M12" s="31">
        <f t="shared" si="0"/>
        <v>6396412</v>
      </c>
      <c r="N12" s="31">
        <f t="shared" si="0"/>
        <v>6396412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6396412</v>
      </c>
      <c r="X12" s="31">
        <f t="shared" si="0"/>
        <v>34659750</v>
      </c>
      <c r="Y12" s="31">
        <f t="shared" si="0"/>
        <v>-28263338</v>
      </c>
      <c r="Z12" s="32">
        <f>+IF(X12&lt;&gt;0,+(Y12/X12)*100,0)</f>
        <v>-81.54512943688283</v>
      </c>
      <c r="AA12" s="33">
        <f>SUM(AA6:AA11)</f>
        <v>69319498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25047135</v>
      </c>
      <c r="D17" s="18"/>
      <c r="E17" s="19">
        <v>28402844</v>
      </c>
      <c r="F17" s="20">
        <v>28402844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14201422</v>
      </c>
      <c r="Y17" s="20">
        <v>-14201422</v>
      </c>
      <c r="Z17" s="21">
        <v>-100</v>
      </c>
      <c r="AA17" s="22">
        <v>28402844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308246873</v>
      </c>
      <c r="D19" s="18"/>
      <c r="E19" s="19">
        <v>281245156</v>
      </c>
      <c r="F19" s="20">
        <v>304865044</v>
      </c>
      <c r="G19" s="20">
        <v>-138000</v>
      </c>
      <c r="H19" s="20"/>
      <c r="I19" s="20">
        <v>-881098</v>
      </c>
      <c r="J19" s="20">
        <v>-881098</v>
      </c>
      <c r="K19" s="20">
        <v>-879893</v>
      </c>
      <c r="L19" s="20">
        <v>-29095</v>
      </c>
      <c r="M19" s="20">
        <v>-2740843</v>
      </c>
      <c r="N19" s="20">
        <v>-2740843</v>
      </c>
      <c r="O19" s="20"/>
      <c r="P19" s="20"/>
      <c r="Q19" s="20"/>
      <c r="R19" s="20"/>
      <c r="S19" s="20"/>
      <c r="T19" s="20"/>
      <c r="U19" s="20"/>
      <c r="V19" s="20"/>
      <c r="W19" s="20">
        <v>-2740843</v>
      </c>
      <c r="X19" s="20">
        <v>152432522</v>
      </c>
      <c r="Y19" s="20">
        <v>-155173365</v>
      </c>
      <c r="Z19" s="21">
        <v>-101.8</v>
      </c>
      <c r="AA19" s="22">
        <v>304865044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152544</v>
      </c>
      <c r="D22" s="18"/>
      <c r="E22" s="19">
        <v>747595</v>
      </c>
      <c r="F22" s="20">
        <v>747595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373798</v>
      </c>
      <c r="Y22" s="20">
        <v>-373798</v>
      </c>
      <c r="Z22" s="21">
        <v>-100</v>
      </c>
      <c r="AA22" s="22">
        <v>747595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333446552</v>
      </c>
      <c r="D24" s="29">
        <f>SUM(D15:D23)</f>
        <v>0</v>
      </c>
      <c r="E24" s="36">
        <f t="shared" si="1"/>
        <v>310395595</v>
      </c>
      <c r="F24" s="37">
        <f t="shared" si="1"/>
        <v>334015483</v>
      </c>
      <c r="G24" s="37">
        <f t="shared" si="1"/>
        <v>-138000</v>
      </c>
      <c r="H24" s="37">
        <f t="shared" si="1"/>
        <v>0</v>
      </c>
      <c r="I24" s="37">
        <f t="shared" si="1"/>
        <v>-881098</v>
      </c>
      <c r="J24" s="37">
        <f t="shared" si="1"/>
        <v>-881098</v>
      </c>
      <c r="K24" s="37">
        <f t="shared" si="1"/>
        <v>-879893</v>
      </c>
      <c r="L24" s="37">
        <f t="shared" si="1"/>
        <v>-29095</v>
      </c>
      <c r="M24" s="37">
        <f t="shared" si="1"/>
        <v>-2740843</v>
      </c>
      <c r="N24" s="37">
        <f t="shared" si="1"/>
        <v>-2740843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-2740843</v>
      </c>
      <c r="X24" s="37">
        <f t="shared" si="1"/>
        <v>167007742</v>
      </c>
      <c r="Y24" s="37">
        <f t="shared" si="1"/>
        <v>-169748585</v>
      </c>
      <c r="Z24" s="38">
        <f>+IF(X24&lt;&gt;0,+(Y24/X24)*100,0)</f>
        <v>-101.6411472708852</v>
      </c>
      <c r="AA24" s="39">
        <f>SUM(AA15:AA23)</f>
        <v>334015483</v>
      </c>
    </row>
    <row r="25" spans="1:27" ht="12.75">
      <c r="A25" s="27" t="s">
        <v>51</v>
      </c>
      <c r="B25" s="28"/>
      <c r="C25" s="29">
        <f aca="true" t="shared" si="2" ref="C25:Y25">+C12+C24</f>
        <v>375986290</v>
      </c>
      <c r="D25" s="29">
        <f>+D12+D24</f>
        <v>0</v>
      </c>
      <c r="E25" s="30">
        <f t="shared" si="2"/>
        <v>379715093</v>
      </c>
      <c r="F25" s="31">
        <f t="shared" si="2"/>
        <v>403334981</v>
      </c>
      <c r="G25" s="31">
        <f t="shared" si="2"/>
        <v>11853471</v>
      </c>
      <c r="H25" s="31">
        <f t="shared" si="2"/>
        <v>1837508</v>
      </c>
      <c r="I25" s="31">
        <f t="shared" si="2"/>
        <v>1465910</v>
      </c>
      <c r="J25" s="31">
        <f t="shared" si="2"/>
        <v>1465910</v>
      </c>
      <c r="K25" s="31">
        <f t="shared" si="2"/>
        <v>3416796</v>
      </c>
      <c r="L25" s="31">
        <f t="shared" si="2"/>
        <v>4436126</v>
      </c>
      <c r="M25" s="31">
        <f t="shared" si="2"/>
        <v>3655569</v>
      </c>
      <c r="N25" s="31">
        <f t="shared" si="2"/>
        <v>3655569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3655569</v>
      </c>
      <c r="X25" s="31">
        <f t="shared" si="2"/>
        <v>201667492</v>
      </c>
      <c r="Y25" s="31">
        <f t="shared" si="2"/>
        <v>-198011923</v>
      </c>
      <c r="Z25" s="32">
        <f>+IF(X25&lt;&gt;0,+(Y25/X25)*100,0)</f>
        <v>-98.18732857549496</v>
      </c>
      <c r="AA25" s="33">
        <f>+AA12+AA24</f>
        <v>403334981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104588</v>
      </c>
      <c r="D31" s="18"/>
      <c r="E31" s="19">
        <v>105000</v>
      </c>
      <c r="F31" s="20">
        <v>105000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52500</v>
      </c>
      <c r="Y31" s="20">
        <v>-52500</v>
      </c>
      <c r="Z31" s="21">
        <v>-100</v>
      </c>
      <c r="AA31" s="22">
        <v>105000</v>
      </c>
    </row>
    <row r="32" spans="1:27" ht="12.75">
      <c r="A32" s="23" t="s">
        <v>57</v>
      </c>
      <c r="B32" s="17"/>
      <c r="C32" s="18">
        <v>25561186</v>
      </c>
      <c r="D32" s="18"/>
      <c r="E32" s="19">
        <v>41797160</v>
      </c>
      <c r="F32" s="20">
        <v>41797160</v>
      </c>
      <c r="G32" s="20">
        <v>-9055126</v>
      </c>
      <c r="H32" s="20">
        <v>-206641</v>
      </c>
      <c r="I32" s="20">
        <v>1288496</v>
      </c>
      <c r="J32" s="20">
        <v>1288496</v>
      </c>
      <c r="K32" s="20">
        <v>4611296</v>
      </c>
      <c r="L32" s="20">
        <v>3085446</v>
      </c>
      <c r="M32" s="20">
        <v>-1598621</v>
      </c>
      <c r="N32" s="20">
        <v>-1598621</v>
      </c>
      <c r="O32" s="20"/>
      <c r="P32" s="20"/>
      <c r="Q32" s="20"/>
      <c r="R32" s="20"/>
      <c r="S32" s="20"/>
      <c r="T32" s="20"/>
      <c r="U32" s="20"/>
      <c r="V32" s="20"/>
      <c r="W32" s="20">
        <v>-1598621</v>
      </c>
      <c r="X32" s="20">
        <v>20898580</v>
      </c>
      <c r="Y32" s="20">
        <v>-22497201</v>
      </c>
      <c r="Z32" s="21">
        <v>-107.65</v>
      </c>
      <c r="AA32" s="22">
        <v>41797160</v>
      </c>
    </row>
    <row r="33" spans="1:27" ht="12.75">
      <c r="A33" s="23" t="s">
        <v>58</v>
      </c>
      <c r="B33" s="17"/>
      <c r="C33" s="18">
        <v>3527954</v>
      </c>
      <c r="D33" s="18"/>
      <c r="E33" s="19">
        <v>3978473</v>
      </c>
      <c r="F33" s="20">
        <v>3978473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1989237</v>
      </c>
      <c r="Y33" s="20">
        <v>-1989237</v>
      </c>
      <c r="Z33" s="21">
        <v>-100</v>
      </c>
      <c r="AA33" s="22">
        <v>3978473</v>
      </c>
    </row>
    <row r="34" spans="1:27" ht="12.75">
      <c r="A34" s="27" t="s">
        <v>59</v>
      </c>
      <c r="B34" s="28"/>
      <c r="C34" s="29">
        <f aca="true" t="shared" si="3" ref="C34:Y34">SUM(C29:C33)</f>
        <v>29193728</v>
      </c>
      <c r="D34" s="29">
        <f>SUM(D29:D33)</f>
        <v>0</v>
      </c>
      <c r="E34" s="30">
        <f t="shared" si="3"/>
        <v>45880633</v>
      </c>
      <c r="F34" s="31">
        <f t="shared" si="3"/>
        <v>45880633</v>
      </c>
      <c r="G34" s="31">
        <f t="shared" si="3"/>
        <v>-9055126</v>
      </c>
      <c r="H34" s="31">
        <f t="shared" si="3"/>
        <v>-206641</v>
      </c>
      <c r="I34" s="31">
        <f t="shared" si="3"/>
        <v>1288496</v>
      </c>
      <c r="J34" s="31">
        <f t="shared" si="3"/>
        <v>1288496</v>
      </c>
      <c r="K34" s="31">
        <f t="shared" si="3"/>
        <v>4611296</v>
      </c>
      <c r="L34" s="31">
        <f t="shared" si="3"/>
        <v>3085446</v>
      </c>
      <c r="M34" s="31">
        <f t="shared" si="3"/>
        <v>-1598621</v>
      </c>
      <c r="N34" s="31">
        <f t="shared" si="3"/>
        <v>-1598621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-1598621</v>
      </c>
      <c r="X34" s="31">
        <f t="shared" si="3"/>
        <v>22940317</v>
      </c>
      <c r="Y34" s="31">
        <f t="shared" si="3"/>
        <v>-24538938</v>
      </c>
      <c r="Z34" s="32">
        <f>+IF(X34&lt;&gt;0,+(Y34/X34)*100,0)</f>
        <v>-106.96860902140106</v>
      </c>
      <c r="AA34" s="33">
        <f>SUM(AA29:AA33)</f>
        <v>45880633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5101485</v>
      </c>
      <c r="D38" s="18"/>
      <c r="E38" s="19">
        <v>4950000</v>
      </c>
      <c r="F38" s="20">
        <v>4950000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2475000</v>
      </c>
      <c r="Y38" s="20">
        <v>-2475000</v>
      </c>
      <c r="Z38" s="21">
        <v>-100</v>
      </c>
      <c r="AA38" s="22">
        <v>4950000</v>
      </c>
    </row>
    <row r="39" spans="1:27" ht="12.75">
      <c r="A39" s="27" t="s">
        <v>61</v>
      </c>
      <c r="B39" s="35"/>
      <c r="C39" s="29">
        <f aca="true" t="shared" si="4" ref="C39:Y39">SUM(C37:C38)</f>
        <v>5101485</v>
      </c>
      <c r="D39" s="29">
        <f>SUM(D37:D38)</f>
        <v>0</v>
      </c>
      <c r="E39" s="36">
        <f t="shared" si="4"/>
        <v>4950000</v>
      </c>
      <c r="F39" s="37">
        <f t="shared" si="4"/>
        <v>4950000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2475000</v>
      </c>
      <c r="Y39" s="37">
        <f t="shared" si="4"/>
        <v>-2475000</v>
      </c>
      <c r="Z39" s="38">
        <f>+IF(X39&lt;&gt;0,+(Y39/X39)*100,0)</f>
        <v>-100</v>
      </c>
      <c r="AA39" s="39">
        <f>SUM(AA37:AA38)</f>
        <v>4950000</v>
      </c>
    </row>
    <row r="40" spans="1:27" ht="12.75">
      <c r="A40" s="27" t="s">
        <v>62</v>
      </c>
      <c r="B40" s="28"/>
      <c r="C40" s="29">
        <f aca="true" t="shared" si="5" ref="C40:Y40">+C34+C39</f>
        <v>34295213</v>
      </c>
      <c r="D40" s="29">
        <f>+D34+D39</f>
        <v>0</v>
      </c>
      <c r="E40" s="30">
        <f t="shared" si="5"/>
        <v>50830633</v>
      </c>
      <c r="F40" s="31">
        <f t="shared" si="5"/>
        <v>50830633</v>
      </c>
      <c r="G40" s="31">
        <f t="shared" si="5"/>
        <v>-9055126</v>
      </c>
      <c r="H40" s="31">
        <f t="shared" si="5"/>
        <v>-206641</v>
      </c>
      <c r="I40" s="31">
        <f t="shared" si="5"/>
        <v>1288496</v>
      </c>
      <c r="J40" s="31">
        <f t="shared" si="5"/>
        <v>1288496</v>
      </c>
      <c r="K40" s="31">
        <f t="shared" si="5"/>
        <v>4611296</v>
      </c>
      <c r="L40" s="31">
        <f t="shared" si="5"/>
        <v>3085446</v>
      </c>
      <c r="M40" s="31">
        <f t="shared" si="5"/>
        <v>-1598621</v>
      </c>
      <c r="N40" s="31">
        <f t="shared" si="5"/>
        <v>-1598621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-1598621</v>
      </c>
      <c r="X40" s="31">
        <f t="shared" si="5"/>
        <v>25415317</v>
      </c>
      <c r="Y40" s="31">
        <f t="shared" si="5"/>
        <v>-27013938</v>
      </c>
      <c r="Z40" s="32">
        <f>+IF(X40&lt;&gt;0,+(Y40/X40)*100,0)</f>
        <v>-106.28999040224446</v>
      </c>
      <c r="AA40" s="33">
        <f>+AA34+AA39</f>
        <v>50830633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341691077</v>
      </c>
      <c r="D42" s="43">
        <f>+D25-D40</f>
        <v>0</v>
      </c>
      <c r="E42" s="44">
        <f t="shared" si="6"/>
        <v>328884460</v>
      </c>
      <c r="F42" s="45">
        <f t="shared" si="6"/>
        <v>352504348</v>
      </c>
      <c r="G42" s="45">
        <f t="shared" si="6"/>
        <v>20908597</v>
      </c>
      <c r="H42" s="45">
        <f t="shared" si="6"/>
        <v>2044149</v>
      </c>
      <c r="I42" s="45">
        <f t="shared" si="6"/>
        <v>177414</v>
      </c>
      <c r="J42" s="45">
        <f t="shared" si="6"/>
        <v>177414</v>
      </c>
      <c r="K42" s="45">
        <f t="shared" si="6"/>
        <v>-1194500</v>
      </c>
      <c r="L42" s="45">
        <f t="shared" si="6"/>
        <v>1350680</v>
      </c>
      <c r="M42" s="45">
        <f t="shared" si="6"/>
        <v>5254190</v>
      </c>
      <c r="N42" s="45">
        <f t="shared" si="6"/>
        <v>5254190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5254190</v>
      </c>
      <c r="X42" s="45">
        <f t="shared" si="6"/>
        <v>176252175</v>
      </c>
      <c r="Y42" s="45">
        <f t="shared" si="6"/>
        <v>-170997985</v>
      </c>
      <c r="Z42" s="46">
        <f>+IF(X42&lt;&gt;0,+(Y42/X42)*100,0)</f>
        <v>-97.01893607837746</v>
      </c>
      <c r="AA42" s="47">
        <f>+AA25-AA40</f>
        <v>352504348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341691077</v>
      </c>
      <c r="D45" s="18"/>
      <c r="E45" s="19">
        <v>328884460</v>
      </c>
      <c r="F45" s="20">
        <v>352504349</v>
      </c>
      <c r="G45" s="20">
        <v>20908598</v>
      </c>
      <c r="H45" s="20">
        <v>2044148</v>
      </c>
      <c r="I45" s="20">
        <v>177414</v>
      </c>
      <c r="J45" s="20">
        <v>177414</v>
      </c>
      <c r="K45" s="20">
        <v>-1194499</v>
      </c>
      <c r="L45" s="20">
        <v>1350679</v>
      </c>
      <c r="M45" s="20">
        <v>5254191</v>
      </c>
      <c r="N45" s="20">
        <v>5254191</v>
      </c>
      <c r="O45" s="20"/>
      <c r="P45" s="20"/>
      <c r="Q45" s="20"/>
      <c r="R45" s="20"/>
      <c r="S45" s="20"/>
      <c r="T45" s="20"/>
      <c r="U45" s="20"/>
      <c r="V45" s="20"/>
      <c r="W45" s="20">
        <v>5254191</v>
      </c>
      <c r="X45" s="20">
        <v>176252175</v>
      </c>
      <c r="Y45" s="20">
        <v>-170997984</v>
      </c>
      <c r="Z45" s="48">
        <v>-97.02</v>
      </c>
      <c r="AA45" s="22">
        <v>352504349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341691077</v>
      </c>
      <c r="D48" s="51">
        <f>SUM(D45:D47)</f>
        <v>0</v>
      </c>
      <c r="E48" s="52">
        <f t="shared" si="7"/>
        <v>328884460</v>
      </c>
      <c r="F48" s="53">
        <f t="shared" si="7"/>
        <v>352504349</v>
      </c>
      <c r="G48" s="53">
        <f t="shared" si="7"/>
        <v>20908598</v>
      </c>
      <c r="H48" s="53">
        <f t="shared" si="7"/>
        <v>2044148</v>
      </c>
      <c r="I48" s="53">
        <f t="shared" si="7"/>
        <v>177414</v>
      </c>
      <c r="J48" s="53">
        <f t="shared" si="7"/>
        <v>177414</v>
      </c>
      <c r="K48" s="53">
        <f t="shared" si="7"/>
        <v>-1194499</v>
      </c>
      <c r="L48" s="53">
        <f t="shared" si="7"/>
        <v>1350679</v>
      </c>
      <c r="M48" s="53">
        <f t="shared" si="7"/>
        <v>5254191</v>
      </c>
      <c r="N48" s="53">
        <f t="shared" si="7"/>
        <v>5254191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5254191</v>
      </c>
      <c r="X48" s="53">
        <f t="shared" si="7"/>
        <v>176252175</v>
      </c>
      <c r="Y48" s="53">
        <f t="shared" si="7"/>
        <v>-170997984</v>
      </c>
      <c r="Z48" s="54">
        <f>+IF(X48&lt;&gt;0,+(Y48/X48)*100,0)</f>
        <v>-97.01893551100859</v>
      </c>
      <c r="AA48" s="55">
        <f>SUM(AA45:AA47)</f>
        <v>352504349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63659547</v>
      </c>
      <c r="D6" s="18"/>
      <c r="E6" s="19">
        <v>42242000</v>
      </c>
      <c r="F6" s="20">
        <v>42242000</v>
      </c>
      <c r="G6" s="20">
        <v>6100</v>
      </c>
      <c r="H6" s="20">
        <v>6100</v>
      </c>
      <c r="I6" s="20">
        <v>6100</v>
      </c>
      <c r="J6" s="20">
        <v>6100</v>
      </c>
      <c r="K6" s="20">
        <v>6100</v>
      </c>
      <c r="L6" s="20">
        <v>6100</v>
      </c>
      <c r="M6" s="20">
        <v>6100</v>
      </c>
      <c r="N6" s="20">
        <v>6100</v>
      </c>
      <c r="O6" s="20"/>
      <c r="P6" s="20"/>
      <c r="Q6" s="20"/>
      <c r="R6" s="20"/>
      <c r="S6" s="20"/>
      <c r="T6" s="20"/>
      <c r="U6" s="20"/>
      <c r="V6" s="20"/>
      <c r="W6" s="20">
        <v>6100</v>
      </c>
      <c r="X6" s="20">
        <v>21121000</v>
      </c>
      <c r="Y6" s="20">
        <v>-21114900</v>
      </c>
      <c r="Z6" s="21">
        <v>-99.97</v>
      </c>
      <c r="AA6" s="22">
        <v>42242000</v>
      </c>
    </row>
    <row r="7" spans="1:27" ht="12.75">
      <c r="A7" s="23" t="s">
        <v>34</v>
      </c>
      <c r="B7" s="17"/>
      <c r="C7" s="18">
        <v>150000000</v>
      </c>
      <c r="D7" s="18"/>
      <c r="E7" s="19">
        <v>207650000</v>
      </c>
      <c r="F7" s="20">
        <v>207650000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103825000</v>
      </c>
      <c r="Y7" s="20">
        <v>-103825000</v>
      </c>
      <c r="Z7" s="21">
        <v>-100</v>
      </c>
      <c r="AA7" s="22">
        <v>207650000</v>
      </c>
    </row>
    <row r="8" spans="1:27" ht="12.75">
      <c r="A8" s="23" t="s">
        <v>35</v>
      </c>
      <c r="B8" s="17"/>
      <c r="C8" s="18">
        <v>3333242</v>
      </c>
      <c r="D8" s="18"/>
      <c r="E8" s="19">
        <v>4203000</v>
      </c>
      <c r="F8" s="20">
        <v>4203000</v>
      </c>
      <c r="G8" s="20">
        <v>2372382</v>
      </c>
      <c r="H8" s="20">
        <v>2498295</v>
      </c>
      <c r="I8" s="20">
        <v>6495303</v>
      </c>
      <c r="J8" s="20">
        <v>6495303</v>
      </c>
      <c r="K8" s="20">
        <v>6478992</v>
      </c>
      <c r="L8" s="20">
        <v>6611367</v>
      </c>
      <c r="M8" s="20">
        <v>6494253</v>
      </c>
      <c r="N8" s="20">
        <v>6494253</v>
      </c>
      <c r="O8" s="20"/>
      <c r="P8" s="20"/>
      <c r="Q8" s="20"/>
      <c r="R8" s="20"/>
      <c r="S8" s="20"/>
      <c r="T8" s="20"/>
      <c r="U8" s="20"/>
      <c r="V8" s="20"/>
      <c r="W8" s="20">
        <v>6494253</v>
      </c>
      <c r="X8" s="20">
        <v>2101500</v>
      </c>
      <c r="Y8" s="20">
        <v>4392753</v>
      </c>
      <c r="Z8" s="21">
        <v>209.03</v>
      </c>
      <c r="AA8" s="22">
        <v>4203000</v>
      </c>
    </row>
    <row r="9" spans="1:27" ht="12.75">
      <c r="A9" s="23" t="s">
        <v>36</v>
      </c>
      <c r="B9" s="17"/>
      <c r="C9" s="18">
        <v>1672886</v>
      </c>
      <c r="D9" s="18"/>
      <c r="E9" s="19"/>
      <c r="F9" s="20"/>
      <c r="G9" s="20">
        <v>9079611</v>
      </c>
      <c r="H9" s="20">
        <v>13396272</v>
      </c>
      <c r="I9" s="20">
        <v>9498884</v>
      </c>
      <c r="J9" s="20">
        <v>9498884</v>
      </c>
      <c r="K9" s="20">
        <v>10055125</v>
      </c>
      <c r="L9" s="20">
        <v>10181418</v>
      </c>
      <c r="M9" s="20">
        <v>10391894</v>
      </c>
      <c r="N9" s="20">
        <v>10391894</v>
      </c>
      <c r="O9" s="20"/>
      <c r="P9" s="20"/>
      <c r="Q9" s="20"/>
      <c r="R9" s="20"/>
      <c r="S9" s="20"/>
      <c r="T9" s="20"/>
      <c r="U9" s="20"/>
      <c r="V9" s="20"/>
      <c r="W9" s="20">
        <v>10391894</v>
      </c>
      <c r="X9" s="20"/>
      <c r="Y9" s="20">
        <v>10391894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-39080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218665675</v>
      </c>
      <c r="D12" s="29">
        <f>SUM(D6:D11)</f>
        <v>0</v>
      </c>
      <c r="E12" s="30">
        <f t="shared" si="0"/>
        <v>254095000</v>
      </c>
      <c r="F12" s="31">
        <f t="shared" si="0"/>
        <v>254095000</v>
      </c>
      <c r="G12" s="31">
        <f t="shared" si="0"/>
        <v>11419013</v>
      </c>
      <c r="H12" s="31">
        <f t="shared" si="0"/>
        <v>15900667</v>
      </c>
      <c r="I12" s="31">
        <f t="shared" si="0"/>
        <v>16000287</v>
      </c>
      <c r="J12" s="31">
        <f t="shared" si="0"/>
        <v>16000287</v>
      </c>
      <c r="K12" s="31">
        <f t="shared" si="0"/>
        <v>16540217</v>
      </c>
      <c r="L12" s="31">
        <f t="shared" si="0"/>
        <v>16798885</v>
      </c>
      <c r="M12" s="31">
        <f t="shared" si="0"/>
        <v>16892247</v>
      </c>
      <c r="N12" s="31">
        <f t="shared" si="0"/>
        <v>16892247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16892247</v>
      </c>
      <c r="X12" s="31">
        <f t="shared" si="0"/>
        <v>127047500</v>
      </c>
      <c r="Y12" s="31">
        <f t="shared" si="0"/>
        <v>-110155253</v>
      </c>
      <c r="Z12" s="32">
        <f>+IF(X12&lt;&gt;0,+(Y12/X12)*100,0)</f>
        <v>-86.7039910269781</v>
      </c>
      <c r="AA12" s="33">
        <f>SUM(AA6:AA11)</f>
        <v>254095000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228367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171976134</v>
      </c>
      <c r="H16" s="24">
        <v>229000000</v>
      </c>
      <c r="I16" s="24">
        <v>222000000</v>
      </c>
      <c r="J16" s="20">
        <v>222000000</v>
      </c>
      <c r="K16" s="24">
        <v>207000000</v>
      </c>
      <c r="L16" s="24">
        <v>187000000</v>
      </c>
      <c r="M16" s="20">
        <v>220000000</v>
      </c>
      <c r="N16" s="24">
        <v>220000000</v>
      </c>
      <c r="O16" s="24"/>
      <c r="P16" s="24"/>
      <c r="Q16" s="20"/>
      <c r="R16" s="24"/>
      <c r="S16" s="24"/>
      <c r="T16" s="20"/>
      <c r="U16" s="24"/>
      <c r="V16" s="24"/>
      <c r="W16" s="24">
        <v>220000000</v>
      </c>
      <c r="X16" s="20"/>
      <c r="Y16" s="24">
        <v>220000000</v>
      </c>
      <c r="Z16" s="25"/>
      <c r="AA16" s="26"/>
    </row>
    <row r="17" spans="1:27" ht="12.75">
      <c r="A17" s="23" t="s">
        <v>43</v>
      </c>
      <c r="B17" s="17"/>
      <c r="C17" s="18">
        <v>12639722</v>
      </c>
      <c r="D17" s="18"/>
      <c r="E17" s="19">
        <v>12643000</v>
      </c>
      <c r="F17" s="20">
        <v>12643000</v>
      </c>
      <c r="G17" s="20">
        <v>12643000</v>
      </c>
      <c r="H17" s="20">
        <v>12639722</v>
      </c>
      <c r="I17" s="20">
        <v>12639722</v>
      </c>
      <c r="J17" s="20">
        <v>12639722</v>
      </c>
      <c r="K17" s="20">
        <v>12639722</v>
      </c>
      <c r="L17" s="20">
        <v>12639722</v>
      </c>
      <c r="M17" s="20">
        <v>12639722</v>
      </c>
      <c r="N17" s="20">
        <v>12639722</v>
      </c>
      <c r="O17" s="20"/>
      <c r="P17" s="20"/>
      <c r="Q17" s="20"/>
      <c r="R17" s="20"/>
      <c r="S17" s="20"/>
      <c r="T17" s="20"/>
      <c r="U17" s="20"/>
      <c r="V17" s="20"/>
      <c r="W17" s="20">
        <v>12639722</v>
      </c>
      <c r="X17" s="20">
        <v>6321500</v>
      </c>
      <c r="Y17" s="20">
        <v>6318222</v>
      </c>
      <c r="Z17" s="21">
        <v>99.95</v>
      </c>
      <c r="AA17" s="22">
        <v>12643000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17253275</v>
      </c>
      <c r="D19" s="18"/>
      <c r="E19" s="19">
        <v>15621645</v>
      </c>
      <c r="F19" s="20">
        <v>15621645</v>
      </c>
      <c r="G19" s="20">
        <v>18880038</v>
      </c>
      <c r="H19" s="20">
        <v>17256225</v>
      </c>
      <c r="I19" s="20">
        <v>17937769</v>
      </c>
      <c r="J19" s="20">
        <v>17937769</v>
      </c>
      <c r="K19" s="20">
        <v>17952413</v>
      </c>
      <c r="L19" s="20">
        <v>17895472</v>
      </c>
      <c r="M19" s="20">
        <v>17976964</v>
      </c>
      <c r="N19" s="20">
        <v>17976964</v>
      </c>
      <c r="O19" s="20"/>
      <c r="P19" s="20"/>
      <c r="Q19" s="20"/>
      <c r="R19" s="20"/>
      <c r="S19" s="20"/>
      <c r="T19" s="20"/>
      <c r="U19" s="20"/>
      <c r="V19" s="20"/>
      <c r="W19" s="20">
        <v>17976964</v>
      </c>
      <c r="X19" s="20">
        <v>7810823</v>
      </c>
      <c r="Y19" s="20">
        <v>10166141</v>
      </c>
      <c r="Z19" s="21">
        <v>130.15</v>
      </c>
      <c r="AA19" s="22">
        <v>15621645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2540644</v>
      </c>
      <c r="D22" s="18"/>
      <c r="E22" s="19">
        <v>1517000</v>
      </c>
      <c r="F22" s="20">
        <v>1517000</v>
      </c>
      <c r="G22" s="20">
        <v>2540644</v>
      </c>
      <c r="H22" s="20">
        <v>2540644</v>
      </c>
      <c r="I22" s="20">
        <v>2540644</v>
      </c>
      <c r="J22" s="20">
        <v>2540644</v>
      </c>
      <c r="K22" s="20">
        <v>2540644</v>
      </c>
      <c r="L22" s="20">
        <v>2540644</v>
      </c>
      <c r="M22" s="20">
        <v>2540644</v>
      </c>
      <c r="N22" s="20">
        <v>2540644</v>
      </c>
      <c r="O22" s="20"/>
      <c r="P22" s="20"/>
      <c r="Q22" s="20"/>
      <c r="R22" s="20"/>
      <c r="S22" s="20"/>
      <c r="T22" s="20"/>
      <c r="U22" s="20"/>
      <c r="V22" s="20"/>
      <c r="W22" s="20">
        <v>2540644</v>
      </c>
      <c r="X22" s="20">
        <v>758500</v>
      </c>
      <c r="Y22" s="20">
        <v>1782144</v>
      </c>
      <c r="Z22" s="21">
        <v>234.96</v>
      </c>
      <c r="AA22" s="22">
        <v>1517000</v>
      </c>
    </row>
    <row r="23" spans="1:27" ht="12.75">
      <c r="A23" s="23" t="s">
        <v>49</v>
      </c>
      <c r="B23" s="17"/>
      <c r="C23" s="18">
        <v>16212500</v>
      </c>
      <c r="D23" s="18"/>
      <c r="E23" s="19"/>
      <c r="F23" s="20"/>
      <c r="G23" s="24">
        <v>16212500</v>
      </c>
      <c r="H23" s="24">
        <v>16212500</v>
      </c>
      <c r="I23" s="24">
        <v>16212500</v>
      </c>
      <c r="J23" s="20">
        <v>16212500</v>
      </c>
      <c r="K23" s="24">
        <v>16212500</v>
      </c>
      <c r="L23" s="24">
        <v>16212500</v>
      </c>
      <c r="M23" s="20">
        <v>16212500</v>
      </c>
      <c r="N23" s="24">
        <v>16212500</v>
      </c>
      <c r="O23" s="24"/>
      <c r="P23" s="24"/>
      <c r="Q23" s="20"/>
      <c r="R23" s="24"/>
      <c r="S23" s="24"/>
      <c r="T23" s="20"/>
      <c r="U23" s="24"/>
      <c r="V23" s="24"/>
      <c r="W23" s="24">
        <v>16212500</v>
      </c>
      <c r="X23" s="20"/>
      <c r="Y23" s="24">
        <v>16212500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48874508</v>
      </c>
      <c r="D24" s="29">
        <f>SUM(D15:D23)</f>
        <v>0</v>
      </c>
      <c r="E24" s="36">
        <f t="shared" si="1"/>
        <v>29781645</v>
      </c>
      <c r="F24" s="37">
        <f t="shared" si="1"/>
        <v>29781645</v>
      </c>
      <c r="G24" s="37">
        <f t="shared" si="1"/>
        <v>222252316</v>
      </c>
      <c r="H24" s="37">
        <f t="shared" si="1"/>
        <v>277649091</v>
      </c>
      <c r="I24" s="37">
        <f t="shared" si="1"/>
        <v>271330635</v>
      </c>
      <c r="J24" s="37">
        <f t="shared" si="1"/>
        <v>271330635</v>
      </c>
      <c r="K24" s="37">
        <f t="shared" si="1"/>
        <v>256345279</v>
      </c>
      <c r="L24" s="37">
        <f t="shared" si="1"/>
        <v>236288338</v>
      </c>
      <c r="M24" s="37">
        <f t="shared" si="1"/>
        <v>269369830</v>
      </c>
      <c r="N24" s="37">
        <f t="shared" si="1"/>
        <v>269369830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269369830</v>
      </c>
      <c r="X24" s="37">
        <f t="shared" si="1"/>
        <v>14890823</v>
      </c>
      <c r="Y24" s="37">
        <f t="shared" si="1"/>
        <v>254479007</v>
      </c>
      <c r="Z24" s="38">
        <f>+IF(X24&lt;&gt;0,+(Y24/X24)*100,0)</f>
        <v>1708.9653607460111</v>
      </c>
      <c r="AA24" s="39">
        <f>SUM(AA15:AA23)</f>
        <v>29781645</v>
      </c>
    </row>
    <row r="25" spans="1:27" ht="12.75">
      <c r="A25" s="27" t="s">
        <v>51</v>
      </c>
      <c r="B25" s="28"/>
      <c r="C25" s="29">
        <f aca="true" t="shared" si="2" ref="C25:Y25">+C12+C24</f>
        <v>267540183</v>
      </c>
      <c r="D25" s="29">
        <f>+D12+D24</f>
        <v>0</v>
      </c>
      <c r="E25" s="30">
        <f t="shared" si="2"/>
        <v>283876645</v>
      </c>
      <c r="F25" s="31">
        <f t="shared" si="2"/>
        <v>283876645</v>
      </c>
      <c r="G25" s="31">
        <f t="shared" si="2"/>
        <v>233671329</v>
      </c>
      <c r="H25" s="31">
        <f t="shared" si="2"/>
        <v>293549758</v>
      </c>
      <c r="I25" s="31">
        <f t="shared" si="2"/>
        <v>287330922</v>
      </c>
      <c r="J25" s="31">
        <f t="shared" si="2"/>
        <v>287330922</v>
      </c>
      <c r="K25" s="31">
        <f t="shared" si="2"/>
        <v>272885496</v>
      </c>
      <c r="L25" s="31">
        <f t="shared" si="2"/>
        <v>253087223</v>
      </c>
      <c r="M25" s="31">
        <f t="shared" si="2"/>
        <v>286262077</v>
      </c>
      <c r="N25" s="31">
        <f t="shared" si="2"/>
        <v>286262077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286262077</v>
      </c>
      <c r="X25" s="31">
        <f t="shared" si="2"/>
        <v>141938323</v>
      </c>
      <c r="Y25" s="31">
        <f t="shared" si="2"/>
        <v>144323754</v>
      </c>
      <c r="Z25" s="32">
        <f>+IF(X25&lt;&gt;0,+(Y25/X25)*100,0)</f>
        <v>101.68061095099736</v>
      </c>
      <c r="AA25" s="33">
        <f>+AA12+AA24</f>
        <v>283876645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4375778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12538704</v>
      </c>
      <c r="D32" s="18"/>
      <c r="E32" s="19">
        <v>32000000</v>
      </c>
      <c r="F32" s="20">
        <v>32000000</v>
      </c>
      <c r="G32" s="20">
        <v>12773209</v>
      </c>
      <c r="H32" s="20">
        <v>27520951</v>
      </c>
      <c r="I32" s="20">
        <v>75445038</v>
      </c>
      <c r="J32" s="20">
        <v>75445038</v>
      </c>
      <c r="K32" s="20">
        <v>72105583</v>
      </c>
      <c r="L32" s="20">
        <v>61533851</v>
      </c>
      <c r="M32" s="20">
        <v>77232367</v>
      </c>
      <c r="N32" s="20">
        <v>77232367</v>
      </c>
      <c r="O32" s="20"/>
      <c r="P32" s="20"/>
      <c r="Q32" s="20"/>
      <c r="R32" s="20"/>
      <c r="S32" s="20"/>
      <c r="T32" s="20"/>
      <c r="U32" s="20"/>
      <c r="V32" s="20"/>
      <c r="W32" s="20">
        <v>77232367</v>
      </c>
      <c r="X32" s="20">
        <v>16000000</v>
      </c>
      <c r="Y32" s="20">
        <v>61232367</v>
      </c>
      <c r="Z32" s="21">
        <v>382.7</v>
      </c>
      <c r="AA32" s="22">
        <v>32000000</v>
      </c>
    </row>
    <row r="33" spans="1:27" ht="12.75">
      <c r="A33" s="23" t="s">
        <v>58</v>
      </c>
      <c r="B33" s="17"/>
      <c r="C33" s="18">
        <v>781559</v>
      </c>
      <c r="D33" s="18"/>
      <c r="E33" s="19">
        <v>1068000</v>
      </c>
      <c r="F33" s="20">
        <v>1068000</v>
      </c>
      <c r="G33" s="20"/>
      <c r="H33" s="20"/>
      <c r="I33" s="20">
        <v>-1443101</v>
      </c>
      <c r="J33" s="20">
        <v>-1443101</v>
      </c>
      <c r="K33" s="20">
        <v>-1443101</v>
      </c>
      <c r="L33" s="20">
        <v>-1443101</v>
      </c>
      <c r="M33" s="20">
        <v>-1443101</v>
      </c>
      <c r="N33" s="20">
        <v>-1443101</v>
      </c>
      <c r="O33" s="20"/>
      <c r="P33" s="20"/>
      <c r="Q33" s="20"/>
      <c r="R33" s="20"/>
      <c r="S33" s="20"/>
      <c r="T33" s="20"/>
      <c r="U33" s="20"/>
      <c r="V33" s="20"/>
      <c r="W33" s="20">
        <v>-1443101</v>
      </c>
      <c r="X33" s="20">
        <v>534000</v>
      </c>
      <c r="Y33" s="20">
        <v>-1977101</v>
      </c>
      <c r="Z33" s="21">
        <v>-370.24</v>
      </c>
      <c r="AA33" s="22">
        <v>1068000</v>
      </c>
    </row>
    <row r="34" spans="1:27" ht="12.75">
      <c r="A34" s="27" t="s">
        <v>59</v>
      </c>
      <c r="B34" s="28"/>
      <c r="C34" s="29">
        <f aca="true" t="shared" si="3" ref="C34:Y34">SUM(C29:C33)</f>
        <v>17696041</v>
      </c>
      <c r="D34" s="29">
        <f>SUM(D29:D33)</f>
        <v>0</v>
      </c>
      <c r="E34" s="30">
        <f t="shared" si="3"/>
        <v>33068000</v>
      </c>
      <c r="F34" s="31">
        <f t="shared" si="3"/>
        <v>33068000</v>
      </c>
      <c r="G34" s="31">
        <f t="shared" si="3"/>
        <v>12773209</v>
      </c>
      <c r="H34" s="31">
        <f t="shared" si="3"/>
        <v>27520951</v>
      </c>
      <c r="I34" s="31">
        <f t="shared" si="3"/>
        <v>74001937</v>
      </c>
      <c r="J34" s="31">
        <f t="shared" si="3"/>
        <v>74001937</v>
      </c>
      <c r="K34" s="31">
        <f t="shared" si="3"/>
        <v>70662482</v>
      </c>
      <c r="L34" s="31">
        <f t="shared" si="3"/>
        <v>60090750</v>
      </c>
      <c r="M34" s="31">
        <f t="shared" si="3"/>
        <v>75789266</v>
      </c>
      <c r="N34" s="31">
        <f t="shared" si="3"/>
        <v>75789266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75789266</v>
      </c>
      <c r="X34" s="31">
        <f t="shared" si="3"/>
        <v>16534000</v>
      </c>
      <c r="Y34" s="31">
        <f t="shared" si="3"/>
        <v>59255266</v>
      </c>
      <c r="Z34" s="32">
        <f>+IF(X34&lt;&gt;0,+(Y34/X34)*100,0)</f>
        <v>358.38433530906013</v>
      </c>
      <c r="AA34" s="33">
        <f>SUM(AA29:AA33)</f>
        <v>33068000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>
        <v>-223334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54148167</v>
      </c>
      <c r="D38" s="18"/>
      <c r="E38" s="19">
        <v>64000000</v>
      </c>
      <c r="F38" s="20">
        <v>64000000</v>
      </c>
      <c r="G38" s="20"/>
      <c r="H38" s="20">
        <v>1443100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32000000</v>
      </c>
      <c r="Y38" s="20">
        <v>-32000000</v>
      </c>
      <c r="Z38" s="21">
        <v>-100</v>
      </c>
      <c r="AA38" s="22">
        <v>64000000</v>
      </c>
    </row>
    <row r="39" spans="1:27" ht="12.75">
      <c r="A39" s="27" t="s">
        <v>61</v>
      </c>
      <c r="B39" s="35"/>
      <c r="C39" s="29">
        <f aca="true" t="shared" si="4" ref="C39:Y39">SUM(C37:C38)</f>
        <v>54148167</v>
      </c>
      <c r="D39" s="29">
        <f>SUM(D37:D38)</f>
        <v>0</v>
      </c>
      <c r="E39" s="36">
        <f t="shared" si="4"/>
        <v>64000000</v>
      </c>
      <c r="F39" s="37">
        <f t="shared" si="4"/>
        <v>64000000</v>
      </c>
      <c r="G39" s="37">
        <f t="shared" si="4"/>
        <v>-223334</v>
      </c>
      <c r="H39" s="37">
        <f t="shared" si="4"/>
        <v>1443100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32000000</v>
      </c>
      <c r="Y39" s="37">
        <f t="shared" si="4"/>
        <v>-32000000</v>
      </c>
      <c r="Z39" s="38">
        <f>+IF(X39&lt;&gt;0,+(Y39/X39)*100,0)</f>
        <v>-100</v>
      </c>
      <c r="AA39" s="39">
        <f>SUM(AA37:AA38)</f>
        <v>64000000</v>
      </c>
    </row>
    <row r="40" spans="1:27" ht="12.75">
      <c r="A40" s="27" t="s">
        <v>62</v>
      </c>
      <c r="B40" s="28"/>
      <c r="C40" s="29">
        <f aca="true" t="shared" si="5" ref="C40:Y40">+C34+C39</f>
        <v>71844208</v>
      </c>
      <c r="D40" s="29">
        <f>+D34+D39</f>
        <v>0</v>
      </c>
      <c r="E40" s="30">
        <f t="shared" si="5"/>
        <v>97068000</v>
      </c>
      <c r="F40" s="31">
        <f t="shared" si="5"/>
        <v>97068000</v>
      </c>
      <c r="G40" s="31">
        <f t="shared" si="5"/>
        <v>12549875</v>
      </c>
      <c r="H40" s="31">
        <f t="shared" si="5"/>
        <v>28964051</v>
      </c>
      <c r="I40" s="31">
        <f t="shared" si="5"/>
        <v>74001937</v>
      </c>
      <c r="J40" s="31">
        <f t="shared" si="5"/>
        <v>74001937</v>
      </c>
      <c r="K40" s="31">
        <f t="shared" si="5"/>
        <v>70662482</v>
      </c>
      <c r="L40" s="31">
        <f t="shared" si="5"/>
        <v>60090750</v>
      </c>
      <c r="M40" s="31">
        <f t="shared" si="5"/>
        <v>75789266</v>
      </c>
      <c r="N40" s="31">
        <f t="shared" si="5"/>
        <v>75789266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75789266</v>
      </c>
      <c r="X40" s="31">
        <f t="shared" si="5"/>
        <v>48534000</v>
      </c>
      <c r="Y40" s="31">
        <f t="shared" si="5"/>
        <v>27255266</v>
      </c>
      <c r="Z40" s="32">
        <f>+IF(X40&lt;&gt;0,+(Y40/X40)*100,0)</f>
        <v>56.15705690855894</v>
      </c>
      <c r="AA40" s="33">
        <f>+AA34+AA39</f>
        <v>97068000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195695975</v>
      </c>
      <c r="D42" s="43">
        <f>+D25-D40</f>
        <v>0</v>
      </c>
      <c r="E42" s="44">
        <f t="shared" si="6"/>
        <v>186808645</v>
      </c>
      <c r="F42" s="45">
        <f t="shared" si="6"/>
        <v>186808645</v>
      </c>
      <c r="G42" s="45">
        <f t="shared" si="6"/>
        <v>221121454</v>
      </c>
      <c r="H42" s="45">
        <f t="shared" si="6"/>
        <v>264585707</v>
      </c>
      <c r="I42" s="45">
        <f t="shared" si="6"/>
        <v>213328985</v>
      </c>
      <c r="J42" s="45">
        <f t="shared" si="6"/>
        <v>213328985</v>
      </c>
      <c r="K42" s="45">
        <f t="shared" si="6"/>
        <v>202223014</v>
      </c>
      <c r="L42" s="45">
        <f t="shared" si="6"/>
        <v>192996473</v>
      </c>
      <c r="M42" s="45">
        <f t="shared" si="6"/>
        <v>210472811</v>
      </c>
      <c r="N42" s="45">
        <f t="shared" si="6"/>
        <v>210472811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210472811</v>
      </c>
      <c r="X42" s="45">
        <f t="shared" si="6"/>
        <v>93404323</v>
      </c>
      <c r="Y42" s="45">
        <f t="shared" si="6"/>
        <v>117068488</v>
      </c>
      <c r="Z42" s="46">
        <f>+IF(X42&lt;&gt;0,+(Y42/X42)*100,0)</f>
        <v>125.33519246213048</v>
      </c>
      <c r="AA42" s="47">
        <f>+AA25-AA40</f>
        <v>186808645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195695975</v>
      </c>
      <c r="D45" s="18"/>
      <c r="E45" s="19">
        <v>186808645</v>
      </c>
      <c r="F45" s="20">
        <v>186808645</v>
      </c>
      <c r="G45" s="20">
        <v>221121454</v>
      </c>
      <c r="H45" s="20">
        <v>264585707</v>
      </c>
      <c r="I45" s="20">
        <v>213328985</v>
      </c>
      <c r="J45" s="20">
        <v>213328985</v>
      </c>
      <c r="K45" s="20">
        <v>202223014</v>
      </c>
      <c r="L45" s="20">
        <v>192996473</v>
      </c>
      <c r="M45" s="20">
        <v>210472811</v>
      </c>
      <c r="N45" s="20">
        <v>210472811</v>
      </c>
      <c r="O45" s="20"/>
      <c r="P45" s="20"/>
      <c r="Q45" s="20"/>
      <c r="R45" s="20"/>
      <c r="S45" s="20"/>
      <c r="T45" s="20"/>
      <c r="U45" s="20"/>
      <c r="V45" s="20"/>
      <c r="W45" s="20">
        <v>210472811</v>
      </c>
      <c r="X45" s="20">
        <v>93404323</v>
      </c>
      <c r="Y45" s="20">
        <v>117068488</v>
      </c>
      <c r="Z45" s="48">
        <v>125.34</v>
      </c>
      <c r="AA45" s="22">
        <v>186808645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195695975</v>
      </c>
      <c r="D48" s="51">
        <f>SUM(D45:D47)</f>
        <v>0</v>
      </c>
      <c r="E48" s="52">
        <f t="shared" si="7"/>
        <v>186808645</v>
      </c>
      <c r="F48" s="53">
        <f t="shared" si="7"/>
        <v>186808645</v>
      </c>
      <c r="G48" s="53">
        <f t="shared" si="7"/>
        <v>221121454</v>
      </c>
      <c r="H48" s="53">
        <f t="shared" si="7"/>
        <v>264585707</v>
      </c>
      <c r="I48" s="53">
        <f t="shared" si="7"/>
        <v>213328985</v>
      </c>
      <c r="J48" s="53">
        <f t="shared" si="7"/>
        <v>213328985</v>
      </c>
      <c r="K48" s="53">
        <f t="shared" si="7"/>
        <v>202223014</v>
      </c>
      <c r="L48" s="53">
        <f t="shared" si="7"/>
        <v>192996473</v>
      </c>
      <c r="M48" s="53">
        <f t="shared" si="7"/>
        <v>210472811</v>
      </c>
      <c r="N48" s="53">
        <f t="shared" si="7"/>
        <v>210472811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210472811</v>
      </c>
      <c r="X48" s="53">
        <f t="shared" si="7"/>
        <v>93404323</v>
      </c>
      <c r="Y48" s="53">
        <f t="shared" si="7"/>
        <v>117068488</v>
      </c>
      <c r="Z48" s="54">
        <f>+IF(X48&lt;&gt;0,+(Y48/X48)*100,0)</f>
        <v>125.33519246213048</v>
      </c>
      <c r="AA48" s="55">
        <f>SUM(AA45:AA47)</f>
        <v>186808645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6223493</v>
      </c>
      <c r="D6" s="18"/>
      <c r="E6" s="19">
        <v>21574693</v>
      </c>
      <c r="F6" s="20">
        <v>21574693</v>
      </c>
      <c r="G6" s="20">
        <v>111948656</v>
      </c>
      <c r="H6" s="20">
        <v>100384524</v>
      </c>
      <c r="I6" s="20">
        <v>80598889</v>
      </c>
      <c r="J6" s="20">
        <v>80598889</v>
      </c>
      <c r="K6" s="20">
        <v>36181771</v>
      </c>
      <c r="L6" s="20">
        <v>28343117</v>
      </c>
      <c r="M6" s="20">
        <v>3409481</v>
      </c>
      <c r="N6" s="20">
        <v>3409481</v>
      </c>
      <c r="O6" s="20"/>
      <c r="P6" s="20"/>
      <c r="Q6" s="20"/>
      <c r="R6" s="20"/>
      <c r="S6" s="20"/>
      <c r="T6" s="20"/>
      <c r="U6" s="20"/>
      <c r="V6" s="20"/>
      <c r="W6" s="20">
        <v>3409481</v>
      </c>
      <c r="X6" s="20">
        <v>10787347</v>
      </c>
      <c r="Y6" s="20">
        <v>-7377866</v>
      </c>
      <c r="Z6" s="21">
        <v>-68.39</v>
      </c>
      <c r="AA6" s="22">
        <v>21574693</v>
      </c>
    </row>
    <row r="7" spans="1:27" ht="12.75">
      <c r="A7" s="23" t="s">
        <v>34</v>
      </c>
      <c r="B7" s="17"/>
      <c r="C7" s="18"/>
      <c r="D7" s="18"/>
      <c r="E7" s="19">
        <v>83675586</v>
      </c>
      <c r="F7" s="20">
        <v>83675586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41837793</v>
      </c>
      <c r="Y7" s="20">
        <v>-41837793</v>
      </c>
      <c r="Z7" s="21">
        <v>-100</v>
      </c>
      <c r="AA7" s="22">
        <v>83675586</v>
      </c>
    </row>
    <row r="8" spans="1:27" ht="12.75">
      <c r="A8" s="23" t="s">
        <v>35</v>
      </c>
      <c r="B8" s="17"/>
      <c r="C8" s="18">
        <v>4297869</v>
      </c>
      <c r="D8" s="18"/>
      <c r="E8" s="19">
        <v>6223335</v>
      </c>
      <c r="F8" s="20">
        <v>6223335</v>
      </c>
      <c r="G8" s="20">
        <v>25774472</v>
      </c>
      <c r="H8" s="20">
        <v>26932681</v>
      </c>
      <c r="I8" s="20">
        <v>27057165</v>
      </c>
      <c r="J8" s="20">
        <v>27057165</v>
      </c>
      <c r="K8" s="20">
        <v>28293625</v>
      </c>
      <c r="L8" s="20">
        <v>29525874</v>
      </c>
      <c r="M8" s="20">
        <v>26042628</v>
      </c>
      <c r="N8" s="20">
        <v>26042628</v>
      </c>
      <c r="O8" s="20"/>
      <c r="P8" s="20"/>
      <c r="Q8" s="20"/>
      <c r="R8" s="20"/>
      <c r="S8" s="20"/>
      <c r="T8" s="20"/>
      <c r="U8" s="20"/>
      <c r="V8" s="20"/>
      <c r="W8" s="20">
        <v>26042628</v>
      </c>
      <c r="X8" s="20">
        <v>3111668</v>
      </c>
      <c r="Y8" s="20">
        <v>22930960</v>
      </c>
      <c r="Z8" s="21">
        <v>736.93</v>
      </c>
      <c r="AA8" s="22">
        <v>6223335</v>
      </c>
    </row>
    <row r="9" spans="1:27" ht="12.75">
      <c r="A9" s="23" t="s">
        <v>36</v>
      </c>
      <c r="B9" s="17"/>
      <c r="C9" s="18">
        <v>4233469</v>
      </c>
      <c r="D9" s="18"/>
      <c r="E9" s="19"/>
      <c r="F9" s="20"/>
      <c r="G9" s="20">
        <v>14929634</v>
      </c>
      <c r="H9" s="20">
        <v>14472230</v>
      </c>
      <c r="I9" s="20">
        <v>14097788</v>
      </c>
      <c r="J9" s="20">
        <v>14097788</v>
      </c>
      <c r="K9" s="20">
        <v>11651858</v>
      </c>
      <c r="L9" s="20">
        <v>12951600</v>
      </c>
      <c r="M9" s="20">
        <v>16184147</v>
      </c>
      <c r="N9" s="20">
        <v>16184147</v>
      </c>
      <c r="O9" s="20"/>
      <c r="P9" s="20"/>
      <c r="Q9" s="20"/>
      <c r="R9" s="20"/>
      <c r="S9" s="20"/>
      <c r="T9" s="20"/>
      <c r="U9" s="20"/>
      <c r="V9" s="20"/>
      <c r="W9" s="20">
        <v>16184147</v>
      </c>
      <c r="X9" s="20"/>
      <c r="Y9" s="20">
        <v>16184147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>
        <v>182</v>
      </c>
      <c r="H11" s="20">
        <v>1002</v>
      </c>
      <c r="I11" s="20">
        <v>1777</v>
      </c>
      <c r="J11" s="20">
        <v>1777</v>
      </c>
      <c r="K11" s="20">
        <v>1777</v>
      </c>
      <c r="L11" s="20">
        <v>1777</v>
      </c>
      <c r="M11" s="20">
        <v>2477</v>
      </c>
      <c r="N11" s="20">
        <v>2477</v>
      </c>
      <c r="O11" s="20"/>
      <c r="P11" s="20"/>
      <c r="Q11" s="20"/>
      <c r="R11" s="20"/>
      <c r="S11" s="20"/>
      <c r="T11" s="20"/>
      <c r="U11" s="20"/>
      <c r="V11" s="20"/>
      <c r="W11" s="20">
        <v>2477</v>
      </c>
      <c r="X11" s="20"/>
      <c r="Y11" s="20">
        <v>2477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14754831</v>
      </c>
      <c r="D12" s="29">
        <f>SUM(D6:D11)</f>
        <v>0</v>
      </c>
      <c r="E12" s="30">
        <f t="shared" si="0"/>
        <v>111473614</v>
      </c>
      <c r="F12" s="31">
        <f t="shared" si="0"/>
        <v>111473614</v>
      </c>
      <c r="G12" s="31">
        <f t="shared" si="0"/>
        <v>152652944</v>
      </c>
      <c r="H12" s="31">
        <f t="shared" si="0"/>
        <v>141790437</v>
      </c>
      <c r="I12" s="31">
        <f t="shared" si="0"/>
        <v>121755619</v>
      </c>
      <c r="J12" s="31">
        <f t="shared" si="0"/>
        <v>121755619</v>
      </c>
      <c r="K12" s="31">
        <f t="shared" si="0"/>
        <v>76129031</v>
      </c>
      <c r="L12" s="31">
        <f t="shared" si="0"/>
        <v>70822368</v>
      </c>
      <c r="M12" s="31">
        <f t="shared" si="0"/>
        <v>45638733</v>
      </c>
      <c r="N12" s="31">
        <f t="shared" si="0"/>
        <v>45638733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45638733</v>
      </c>
      <c r="X12" s="31">
        <f t="shared" si="0"/>
        <v>55736808</v>
      </c>
      <c r="Y12" s="31">
        <f t="shared" si="0"/>
        <v>-10098075</v>
      </c>
      <c r="Z12" s="32">
        <f>+IF(X12&lt;&gt;0,+(Y12/X12)*100,0)</f>
        <v>-18.11742610018141</v>
      </c>
      <c r="AA12" s="33">
        <f>SUM(AA6:AA11)</f>
        <v>111473614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33511900</v>
      </c>
      <c r="D17" s="18"/>
      <c r="E17" s="19">
        <v>49434105</v>
      </c>
      <c r="F17" s="20">
        <v>49434105</v>
      </c>
      <c r="G17" s="20">
        <v>47080100</v>
      </c>
      <c r="H17" s="20">
        <v>47080100</v>
      </c>
      <c r="I17" s="20">
        <v>47080100</v>
      </c>
      <c r="J17" s="20">
        <v>47080100</v>
      </c>
      <c r="K17" s="20">
        <v>47080100</v>
      </c>
      <c r="L17" s="20">
        <v>47080100</v>
      </c>
      <c r="M17" s="20">
        <v>47080100</v>
      </c>
      <c r="N17" s="20">
        <v>47080100</v>
      </c>
      <c r="O17" s="20"/>
      <c r="P17" s="20"/>
      <c r="Q17" s="20"/>
      <c r="R17" s="20"/>
      <c r="S17" s="20"/>
      <c r="T17" s="20"/>
      <c r="U17" s="20"/>
      <c r="V17" s="20"/>
      <c r="W17" s="20">
        <v>47080100</v>
      </c>
      <c r="X17" s="20">
        <v>24717053</v>
      </c>
      <c r="Y17" s="20">
        <v>22363047</v>
      </c>
      <c r="Z17" s="21">
        <v>90.48</v>
      </c>
      <c r="AA17" s="22">
        <v>49434105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553520397</v>
      </c>
      <c r="D19" s="18"/>
      <c r="E19" s="19">
        <v>62877846</v>
      </c>
      <c r="F19" s="20">
        <v>62877846</v>
      </c>
      <c r="G19" s="20">
        <v>453264071</v>
      </c>
      <c r="H19" s="20">
        <v>466252654</v>
      </c>
      <c r="I19" s="20">
        <v>506865743</v>
      </c>
      <c r="J19" s="20">
        <v>506865743</v>
      </c>
      <c r="K19" s="20">
        <v>560024997</v>
      </c>
      <c r="L19" s="20">
        <v>563596285</v>
      </c>
      <c r="M19" s="20">
        <v>571958987</v>
      </c>
      <c r="N19" s="20">
        <v>571958987</v>
      </c>
      <c r="O19" s="20"/>
      <c r="P19" s="20"/>
      <c r="Q19" s="20"/>
      <c r="R19" s="20"/>
      <c r="S19" s="20"/>
      <c r="T19" s="20"/>
      <c r="U19" s="20"/>
      <c r="V19" s="20"/>
      <c r="W19" s="20">
        <v>571958987</v>
      </c>
      <c r="X19" s="20">
        <v>31438923</v>
      </c>
      <c r="Y19" s="20">
        <v>540520064</v>
      </c>
      <c r="Z19" s="21">
        <v>1719.27</v>
      </c>
      <c r="AA19" s="22">
        <v>62877846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1730318</v>
      </c>
      <c r="D22" s="18"/>
      <c r="E22" s="19"/>
      <c r="F22" s="20"/>
      <c r="G22" s="20">
        <v>1978245</v>
      </c>
      <c r="H22" s="20">
        <v>1978245</v>
      </c>
      <c r="I22" s="20">
        <v>1978245</v>
      </c>
      <c r="J22" s="20">
        <v>1978245</v>
      </c>
      <c r="K22" s="20">
        <v>1978245</v>
      </c>
      <c r="L22" s="20">
        <v>1978245</v>
      </c>
      <c r="M22" s="20">
        <v>1978245</v>
      </c>
      <c r="N22" s="20">
        <v>1978245</v>
      </c>
      <c r="O22" s="20"/>
      <c r="P22" s="20"/>
      <c r="Q22" s="20"/>
      <c r="R22" s="20"/>
      <c r="S22" s="20"/>
      <c r="T22" s="20"/>
      <c r="U22" s="20"/>
      <c r="V22" s="20"/>
      <c r="W22" s="20">
        <v>1978245</v>
      </c>
      <c r="X22" s="20"/>
      <c r="Y22" s="20">
        <v>1978245</v>
      </c>
      <c r="Z22" s="21"/>
      <c r="AA22" s="22"/>
    </row>
    <row r="23" spans="1:27" ht="12.75">
      <c r="A23" s="23" t="s">
        <v>49</v>
      </c>
      <c r="B23" s="17"/>
      <c r="C23" s="18">
        <v>9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588762624</v>
      </c>
      <c r="D24" s="29">
        <f>SUM(D15:D23)</f>
        <v>0</v>
      </c>
      <c r="E24" s="36">
        <f t="shared" si="1"/>
        <v>112311951</v>
      </c>
      <c r="F24" s="37">
        <f t="shared" si="1"/>
        <v>112311951</v>
      </c>
      <c r="G24" s="37">
        <f t="shared" si="1"/>
        <v>502322416</v>
      </c>
      <c r="H24" s="37">
        <f t="shared" si="1"/>
        <v>515310999</v>
      </c>
      <c r="I24" s="37">
        <f t="shared" si="1"/>
        <v>555924088</v>
      </c>
      <c r="J24" s="37">
        <f t="shared" si="1"/>
        <v>555924088</v>
      </c>
      <c r="K24" s="37">
        <f t="shared" si="1"/>
        <v>609083342</v>
      </c>
      <c r="L24" s="37">
        <f t="shared" si="1"/>
        <v>612654630</v>
      </c>
      <c r="M24" s="37">
        <f t="shared" si="1"/>
        <v>621017332</v>
      </c>
      <c r="N24" s="37">
        <f t="shared" si="1"/>
        <v>621017332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621017332</v>
      </c>
      <c r="X24" s="37">
        <f t="shared" si="1"/>
        <v>56155976</v>
      </c>
      <c r="Y24" s="37">
        <f t="shared" si="1"/>
        <v>564861356</v>
      </c>
      <c r="Z24" s="38">
        <f>+IF(X24&lt;&gt;0,+(Y24/X24)*100,0)</f>
        <v>1005.8793315247517</v>
      </c>
      <c r="AA24" s="39">
        <f>SUM(AA15:AA23)</f>
        <v>112311951</v>
      </c>
    </row>
    <row r="25" spans="1:27" ht="12.75">
      <c r="A25" s="27" t="s">
        <v>51</v>
      </c>
      <c r="B25" s="28"/>
      <c r="C25" s="29">
        <f aca="true" t="shared" si="2" ref="C25:Y25">+C12+C24</f>
        <v>603517455</v>
      </c>
      <c r="D25" s="29">
        <f>+D12+D24</f>
        <v>0</v>
      </c>
      <c r="E25" s="30">
        <f t="shared" si="2"/>
        <v>223785565</v>
      </c>
      <c r="F25" s="31">
        <f t="shared" si="2"/>
        <v>223785565</v>
      </c>
      <c r="G25" s="31">
        <f t="shared" si="2"/>
        <v>654975360</v>
      </c>
      <c r="H25" s="31">
        <f t="shared" si="2"/>
        <v>657101436</v>
      </c>
      <c r="I25" s="31">
        <f t="shared" si="2"/>
        <v>677679707</v>
      </c>
      <c r="J25" s="31">
        <f t="shared" si="2"/>
        <v>677679707</v>
      </c>
      <c r="K25" s="31">
        <f t="shared" si="2"/>
        <v>685212373</v>
      </c>
      <c r="L25" s="31">
        <f t="shared" si="2"/>
        <v>683476998</v>
      </c>
      <c r="M25" s="31">
        <f t="shared" si="2"/>
        <v>666656065</v>
      </c>
      <c r="N25" s="31">
        <f t="shared" si="2"/>
        <v>666656065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666656065</v>
      </c>
      <c r="X25" s="31">
        <f t="shared" si="2"/>
        <v>111892784</v>
      </c>
      <c r="Y25" s="31">
        <f t="shared" si="2"/>
        <v>554763281</v>
      </c>
      <c r="Z25" s="32">
        <f>+IF(X25&lt;&gt;0,+(Y25/X25)*100,0)</f>
        <v>495.7989793157707</v>
      </c>
      <c r="AA25" s="33">
        <f>+AA12+AA24</f>
        <v>223785565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36960000</v>
      </c>
      <c r="F30" s="20">
        <v>36960000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18480000</v>
      </c>
      <c r="Y30" s="20">
        <v>-18480000</v>
      </c>
      <c r="Z30" s="21">
        <v>-100</v>
      </c>
      <c r="AA30" s="22">
        <v>36960000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29886658</v>
      </c>
      <c r="D32" s="18"/>
      <c r="E32" s="19">
        <v>15750000</v>
      </c>
      <c r="F32" s="20">
        <v>15750000</v>
      </c>
      <c r="G32" s="20">
        <v>34347343</v>
      </c>
      <c r="H32" s="20">
        <v>36473419</v>
      </c>
      <c r="I32" s="20">
        <v>57462019</v>
      </c>
      <c r="J32" s="20">
        <v>57462019</v>
      </c>
      <c r="K32" s="20">
        <v>64994685</v>
      </c>
      <c r="L32" s="20">
        <v>63259310</v>
      </c>
      <c r="M32" s="20">
        <v>46438377</v>
      </c>
      <c r="N32" s="20">
        <v>46438377</v>
      </c>
      <c r="O32" s="20"/>
      <c r="P32" s="20"/>
      <c r="Q32" s="20"/>
      <c r="R32" s="20"/>
      <c r="S32" s="20"/>
      <c r="T32" s="20"/>
      <c r="U32" s="20"/>
      <c r="V32" s="20"/>
      <c r="W32" s="20">
        <v>46438377</v>
      </c>
      <c r="X32" s="20">
        <v>7875000</v>
      </c>
      <c r="Y32" s="20">
        <v>38563377</v>
      </c>
      <c r="Z32" s="21">
        <v>489.69</v>
      </c>
      <c r="AA32" s="22">
        <v>15750000</v>
      </c>
    </row>
    <row r="33" spans="1:27" ht="12.75">
      <c r="A33" s="23" t="s">
        <v>58</v>
      </c>
      <c r="B33" s="17"/>
      <c r="C33" s="18">
        <v>496797</v>
      </c>
      <c r="D33" s="18"/>
      <c r="E33" s="19"/>
      <c r="F33" s="20"/>
      <c r="G33" s="20">
        <v>41668672</v>
      </c>
      <c r="H33" s="20">
        <v>41668672</v>
      </c>
      <c r="I33" s="20">
        <v>41668672</v>
      </c>
      <c r="J33" s="20">
        <v>41668672</v>
      </c>
      <c r="K33" s="20">
        <v>41668672</v>
      </c>
      <c r="L33" s="20">
        <v>41668672</v>
      </c>
      <c r="M33" s="20">
        <v>41668672</v>
      </c>
      <c r="N33" s="20">
        <v>41668672</v>
      </c>
      <c r="O33" s="20"/>
      <c r="P33" s="20"/>
      <c r="Q33" s="20"/>
      <c r="R33" s="20"/>
      <c r="S33" s="20"/>
      <c r="T33" s="20"/>
      <c r="U33" s="20"/>
      <c r="V33" s="20"/>
      <c r="W33" s="20">
        <v>41668672</v>
      </c>
      <c r="X33" s="20"/>
      <c r="Y33" s="20">
        <v>41668672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30383455</v>
      </c>
      <c r="D34" s="29">
        <f>SUM(D29:D33)</f>
        <v>0</v>
      </c>
      <c r="E34" s="30">
        <f t="shared" si="3"/>
        <v>52710000</v>
      </c>
      <c r="F34" s="31">
        <f t="shared" si="3"/>
        <v>52710000</v>
      </c>
      <c r="G34" s="31">
        <f t="shared" si="3"/>
        <v>76016015</v>
      </c>
      <c r="H34" s="31">
        <f t="shared" si="3"/>
        <v>78142091</v>
      </c>
      <c r="I34" s="31">
        <f t="shared" si="3"/>
        <v>99130691</v>
      </c>
      <c r="J34" s="31">
        <f t="shared" si="3"/>
        <v>99130691</v>
      </c>
      <c r="K34" s="31">
        <f t="shared" si="3"/>
        <v>106663357</v>
      </c>
      <c r="L34" s="31">
        <f t="shared" si="3"/>
        <v>104927982</v>
      </c>
      <c r="M34" s="31">
        <f t="shared" si="3"/>
        <v>88107049</v>
      </c>
      <c r="N34" s="31">
        <f t="shared" si="3"/>
        <v>88107049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88107049</v>
      </c>
      <c r="X34" s="31">
        <f t="shared" si="3"/>
        <v>26355000</v>
      </c>
      <c r="Y34" s="31">
        <f t="shared" si="3"/>
        <v>61752049</v>
      </c>
      <c r="Z34" s="32">
        <f>+IF(X34&lt;&gt;0,+(Y34/X34)*100,0)</f>
        <v>234.30866628723203</v>
      </c>
      <c r="AA34" s="33">
        <f>SUM(AA29:AA33)</f>
        <v>52710000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12244033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12244033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42627488</v>
      </c>
      <c r="D40" s="29">
        <f>+D34+D39</f>
        <v>0</v>
      </c>
      <c r="E40" s="30">
        <f t="shared" si="5"/>
        <v>52710000</v>
      </c>
      <c r="F40" s="31">
        <f t="shared" si="5"/>
        <v>52710000</v>
      </c>
      <c r="G40" s="31">
        <f t="shared" si="5"/>
        <v>76016015</v>
      </c>
      <c r="H40" s="31">
        <f t="shared" si="5"/>
        <v>78142091</v>
      </c>
      <c r="I40" s="31">
        <f t="shared" si="5"/>
        <v>99130691</v>
      </c>
      <c r="J40" s="31">
        <f t="shared" si="5"/>
        <v>99130691</v>
      </c>
      <c r="K40" s="31">
        <f t="shared" si="5"/>
        <v>106663357</v>
      </c>
      <c r="L40" s="31">
        <f t="shared" si="5"/>
        <v>104927982</v>
      </c>
      <c r="M40" s="31">
        <f t="shared" si="5"/>
        <v>88107049</v>
      </c>
      <c r="N40" s="31">
        <f t="shared" si="5"/>
        <v>88107049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88107049</v>
      </c>
      <c r="X40" s="31">
        <f t="shared" si="5"/>
        <v>26355000</v>
      </c>
      <c r="Y40" s="31">
        <f t="shared" si="5"/>
        <v>61752049</v>
      </c>
      <c r="Z40" s="32">
        <f>+IF(X40&lt;&gt;0,+(Y40/X40)*100,0)</f>
        <v>234.30866628723203</v>
      </c>
      <c r="AA40" s="33">
        <f>+AA34+AA39</f>
        <v>52710000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560889967</v>
      </c>
      <c r="D42" s="43">
        <f>+D25-D40</f>
        <v>0</v>
      </c>
      <c r="E42" s="44">
        <f t="shared" si="6"/>
        <v>171075565</v>
      </c>
      <c r="F42" s="45">
        <f t="shared" si="6"/>
        <v>171075565</v>
      </c>
      <c r="G42" s="45">
        <f t="shared" si="6"/>
        <v>578959345</v>
      </c>
      <c r="H42" s="45">
        <f t="shared" si="6"/>
        <v>578959345</v>
      </c>
      <c r="I42" s="45">
        <f t="shared" si="6"/>
        <v>578549016</v>
      </c>
      <c r="J42" s="45">
        <f t="shared" si="6"/>
        <v>578549016</v>
      </c>
      <c r="K42" s="45">
        <f t="shared" si="6"/>
        <v>578549016</v>
      </c>
      <c r="L42" s="45">
        <f t="shared" si="6"/>
        <v>578549016</v>
      </c>
      <c r="M42" s="45">
        <f t="shared" si="6"/>
        <v>578549016</v>
      </c>
      <c r="N42" s="45">
        <f t="shared" si="6"/>
        <v>578549016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578549016</v>
      </c>
      <c r="X42" s="45">
        <f t="shared" si="6"/>
        <v>85537784</v>
      </c>
      <c r="Y42" s="45">
        <f t="shared" si="6"/>
        <v>493011232</v>
      </c>
      <c r="Z42" s="46">
        <f>+IF(X42&lt;&gt;0,+(Y42/X42)*100,0)</f>
        <v>576.3666171197515</v>
      </c>
      <c r="AA42" s="47">
        <f>+AA25-AA40</f>
        <v>171075565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560889967</v>
      </c>
      <c r="D45" s="18"/>
      <c r="E45" s="19">
        <v>171075565</v>
      </c>
      <c r="F45" s="20">
        <v>171075565</v>
      </c>
      <c r="G45" s="20">
        <v>578959345</v>
      </c>
      <c r="H45" s="20">
        <v>578959345</v>
      </c>
      <c r="I45" s="20">
        <v>578549016</v>
      </c>
      <c r="J45" s="20">
        <v>578549016</v>
      </c>
      <c r="K45" s="20">
        <v>578549016</v>
      </c>
      <c r="L45" s="20">
        <v>578549016</v>
      </c>
      <c r="M45" s="20">
        <v>578549016</v>
      </c>
      <c r="N45" s="20">
        <v>578549016</v>
      </c>
      <c r="O45" s="20"/>
      <c r="P45" s="20"/>
      <c r="Q45" s="20"/>
      <c r="R45" s="20"/>
      <c r="S45" s="20"/>
      <c r="T45" s="20"/>
      <c r="U45" s="20"/>
      <c r="V45" s="20"/>
      <c r="W45" s="20">
        <v>578549016</v>
      </c>
      <c r="X45" s="20">
        <v>85537783</v>
      </c>
      <c r="Y45" s="20">
        <v>493011233</v>
      </c>
      <c r="Z45" s="48">
        <v>576.37</v>
      </c>
      <c r="AA45" s="22">
        <v>171075565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560889967</v>
      </c>
      <c r="D48" s="51">
        <f>SUM(D45:D47)</f>
        <v>0</v>
      </c>
      <c r="E48" s="52">
        <f t="shared" si="7"/>
        <v>171075565</v>
      </c>
      <c r="F48" s="53">
        <f t="shared" si="7"/>
        <v>171075565</v>
      </c>
      <c r="G48" s="53">
        <f t="shared" si="7"/>
        <v>578959345</v>
      </c>
      <c r="H48" s="53">
        <f t="shared" si="7"/>
        <v>578959345</v>
      </c>
      <c r="I48" s="53">
        <f t="shared" si="7"/>
        <v>578549016</v>
      </c>
      <c r="J48" s="53">
        <f t="shared" si="7"/>
        <v>578549016</v>
      </c>
      <c r="K48" s="53">
        <f t="shared" si="7"/>
        <v>578549016</v>
      </c>
      <c r="L48" s="53">
        <f t="shared" si="7"/>
        <v>578549016</v>
      </c>
      <c r="M48" s="53">
        <f t="shared" si="7"/>
        <v>578549016</v>
      </c>
      <c r="N48" s="53">
        <f t="shared" si="7"/>
        <v>578549016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578549016</v>
      </c>
      <c r="X48" s="53">
        <f t="shared" si="7"/>
        <v>85537783</v>
      </c>
      <c r="Y48" s="53">
        <f t="shared" si="7"/>
        <v>493011233</v>
      </c>
      <c r="Z48" s="54">
        <f>+IF(X48&lt;&gt;0,+(Y48/X48)*100,0)</f>
        <v>576.3666250269779</v>
      </c>
      <c r="AA48" s="55">
        <f>SUM(AA45:AA47)</f>
        <v>171075565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27681944</v>
      </c>
      <c r="D6" s="18"/>
      <c r="E6" s="19">
        <v>6902981</v>
      </c>
      <c r="F6" s="20">
        <v>6902981</v>
      </c>
      <c r="G6" s="20">
        <v>111791055</v>
      </c>
      <c r="H6" s="20">
        <v>119747767</v>
      </c>
      <c r="I6" s="20">
        <v>79796647</v>
      </c>
      <c r="J6" s="20">
        <v>79796647</v>
      </c>
      <c r="K6" s="20"/>
      <c r="L6" s="20">
        <v>31340088</v>
      </c>
      <c r="M6" s="20">
        <v>75976245</v>
      </c>
      <c r="N6" s="20">
        <v>75976245</v>
      </c>
      <c r="O6" s="20"/>
      <c r="P6" s="20"/>
      <c r="Q6" s="20"/>
      <c r="R6" s="20"/>
      <c r="S6" s="20"/>
      <c r="T6" s="20"/>
      <c r="U6" s="20"/>
      <c r="V6" s="20"/>
      <c r="W6" s="20">
        <v>75976245</v>
      </c>
      <c r="X6" s="20">
        <v>3451491</v>
      </c>
      <c r="Y6" s="20">
        <v>72524754</v>
      </c>
      <c r="Z6" s="21">
        <v>2101.26</v>
      </c>
      <c r="AA6" s="22">
        <v>6902981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4663481</v>
      </c>
      <c r="D8" s="18"/>
      <c r="E8" s="19">
        <v>36345383</v>
      </c>
      <c r="F8" s="20">
        <v>36345383</v>
      </c>
      <c r="G8" s="20">
        <v>121399185</v>
      </c>
      <c r="H8" s="20">
        <v>121399185</v>
      </c>
      <c r="I8" s="20">
        <v>121399185</v>
      </c>
      <c r="J8" s="20">
        <v>121399185</v>
      </c>
      <c r="K8" s="20"/>
      <c r="L8" s="20">
        <v>121399185</v>
      </c>
      <c r="M8" s="20">
        <v>131348882</v>
      </c>
      <c r="N8" s="20">
        <v>131348882</v>
      </c>
      <c r="O8" s="20"/>
      <c r="P8" s="20"/>
      <c r="Q8" s="20"/>
      <c r="R8" s="20"/>
      <c r="S8" s="20"/>
      <c r="T8" s="20"/>
      <c r="U8" s="20"/>
      <c r="V8" s="20"/>
      <c r="W8" s="20">
        <v>131348882</v>
      </c>
      <c r="X8" s="20">
        <v>18172692</v>
      </c>
      <c r="Y8" s="20">
        <v>113176190</v>
      </c>
      <c r="Z8" s="21">
        <v>622.78</v>
      </c>
      <c r="AA8" s="22">
        <v>36345383</v>
      </c>
    </row>
    <row r="9" spans="1:27" ht="12.75">
      <c r="A9" s="23" t="s">
        <v>36</v>
      </c>
      <c r="B9" s="17"/>
      <c r="C9" s="18">
        <v>19038425</v>
      </c>
      <c r="D9" s="18"/>
      <c r="E9" s="19">
        <v>6096192</v>
      </c>
      <c r="F9" s="20">
        <v>6096192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3048096</v>
      </c>
      <c r="Y9" s="20">
        <v>-3048096</v>
      </c>
      <c r="Z9" s="21">
        <v>-100</v>
      </c>
      <c r="AA9" s="22">
        <v>6096192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4898141</v>
      </c>
      <c r="D11" s="18"/>
      <c r="E11" s="19">
        <v>9910454</v>
      </c>
      <c r="F11" s="20">
        <v>9910454</v>
      </c>
      <c r="G11" s="20">
        <v>4898141</v>
      </c>
      <c r="H11" s="20">
        <v>9910454</v>
      </c>
      <c r="I11" s="20">
        <v>4898141</v>
      </c>
      <c r="J11" s="20">
        <v>4898141</v>
      </c>
      <c r="K11" s="20"/>
      <c r="L11" s="20">
        <v>4898141</v>
      </c>
      <c r="M11" s="20">
        <v>4898141</v>
      </c>
      <c r="N11" s="20">
        <v>4898141</v>
      </c>
      <c r="O11" s="20"/>
      <c r="P11" s="20"/>
      <c r="Q11" s="20"/>
      <c r="R11" s="20"/>
      <c r="S11" s="20"/>
      <c r="T11" s="20"/>
      <c r="U11" s="20"/>
      <c r="V11" s="20"/>
      <c r="W11" s="20">
        <v>4898141</v>
      </c>
      <c r="X11" s="20">
        <v>4955227</v>
      </c>
      <c r="Y11" s="20">
        <v>-57086</v>
      </c>
      <c r="Z11" s="21">
        <v>-1.15</v>
      </c>
      <c r="AA11" s="22">
        <v>9910454</v>
      </c>
    </row>
    <row r="12" spans="1:27" ht="12.75">
      <c r="A12" s="27" t="s">
        <v>39</v>
      </c>
      <c r="B12" s="28"/>
      <c r="C12" s="29">
        <f aca="true" t="shared" si="0" ref="C12:Y12">SUM(C6:C11)</f>
        <v>56281991</v>
      </c>
      <c r="D12" s="29">
        <f>SUM(D6:D11)</f>
        <v>0</v>
      </c>
      <c r="E12" s="30">
        <f t="shared" si="0"/>
        <v>59255010</v>
      </c>
      <c r="F12" s="31">
        <f t="shared" si="0"/>
        <v>59255010</v>
      </c>
      <c r="G12" s="31">
        <f t="shared" si="0"/>
        <v>238088381</v>
      </c>
      <c r="H12" s="31">
        <f t="shared" si="0"/>
        <v>251057406</v>
      </c>
      <c r="I12" s="31">
        <f t="shared" si="0"/>
        <v>206093973</v>
      </c>
      <c r="J12" s="31">
        <f t="shared" si="0"/>
        <v>206093973</v>
      </c>
      <c r="K12" s="31">
        <f t="shared" si="0"/>
        <v>0</v>
      </c>
      <c r="L12" s="31">
        <f t="shared" si="0"/>
        <v>157637414</v>
      </c>
      <c r="M12" s="31">
        <f t="shared" si="0"/>
        <v>212223268</v>
      </c>
      <c r="N12" s="31">
        <f t="shared" si="0"/>
        <v>212223268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212223268</v>
      </c>
      <c r="X12" s="31">
        <f t="shared" si="0"/>
        <v>29627506</v>
      </c>
      <c r="Y12" s="31">
        <f t="shared" si="0"/>
        <v>182595762</v>
      </c>
      <c r="Z12" s="32">
        <f>+IF(X12&lt;&gt;0,+(Y12/X12)*100,0)</f>
        <v>616.3048688607134</v>
      </c>
      <c r="AA12" s="33">
        <f>SUM(AA6:AA11)</f>
        <v>59255010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421615983</v>
      </c>
      <c r="D17" s="18"/>
      <c r="E17" s="19">
        <v>4985152</v>
      </c>
      <c r="F17" s="20">
        <v>4985152</v>
      </c>
      <c r="G17" s="20">
        <v>4985152</v>
      </c>
      <c r="H17" s="20">
        <v>4985152</v>
      </c>
      <c r="I17" s="20">
        <v>418950611</v>
      </c>
      <c r="J17" s="20">
        <v>418950611</v>
      </c>
      <c r="K17" s="20"/>
      <c r="L17" s="20">
        <v>418950611</v>
      </c>
      <c r="M17" s="20">
        <v>418950611</v>
      </c>
      <c r="N17" s="20">
        <v>418950611</v>
      </c>
      <c r="O17" s="20"/>
      <c r="P17" s="20"/>
      <c r="Q17" s="20"/>
      <c r="R17" s="20"/>
      <c r="S17" s="20"/>
      <c r="T17" s="20"/>
      <c r="U17" s="20"/>
      <c r="V17" s="20"/>
      <c r="W17" s="20">
        <v>418950611</v>
      </c>
      <c r="X17" s="20">
        <v>2492576</v>
      </c>
      <c r="Y17" s="20">
        <v>416458035</v>
      </c>
      <c r="Z17" s="21">
        <v>16707.94</v>
      </c>
      <c r="AA17" s="22">
        <v>4985152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1550892242</v>
      </c>
      <c r="D19" s="18"/>
      <c r="E19" s="19">
        <v>918894199</v>
      </c>
      <c r="F19" s="20">
        <v>918894199</v>
      </c>
      <c r="G19" s="20">
        <v>870255672</v>
      </c>
      <c r="H19" s="20">
        <v>870255672</v>
      </c>
      <c r="I19" s="20">
        <v>1543873815</v>
      </c>
      <c r="J19" s="20">
        <v>1543873815</v>
      </c>
      <c r="K19" s="20"/>
      <c r="L19" s="20">
        <v>885269252</v>
      </c>
      <c r="M19" s="20">
        <v>891352993</v>
      </c>
      <c r="N19" s="20">
        <v>891352993</v>
      </c>
      <c r="O19" s="20"/>
      <c r="P19" s="20"/>
      <c r="Q19" s="20"/>
      <c r="R19" s="20"/>
      <c r="S19" s="20"/>
      <c r="T19" s="20"/>
      <c r="U19" s="20"/>
      <c r="V19" s="20"/>
      <c r="W19" s="20">
        <v>891352993</v>
      </c>
      <c r="X19" s="20">
        <v>459447100</v>
      </c>
      <c r="Y19" s="20">
        <v>431905893</v>
      </c>
      <c r="Z19" s="21">
        <v>94.01</v>
      </c>
      <c r="AA19" s="22">
        <v>918894199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1972508225</v>
      </c>
      <c r="D24" s="29">
        <f>SUM(D15:D23)</f>
        <v>0</v>
      </c>
      <c r="E24" s="36">
        <f t="shared" si="1"/>
        <v>923879351</v>
      </c>
      <c r="F24" s="37">
        <f t="shared" si="1"/>
        <v>923879351</v>
      </c>
      <c r="G24" s="37">
        <f t="shared" si="1"/>
        <v>875240824</v>
      </c>
      <c r="H24" s="37">
        <f t="shared" si="1"/>
        <v>875240824</v>
      </c>
      <c r="I24" s="37">
        <f t="shared" si="1"/>
        <v>1962824426</v>
      </c>
      <c r="J24" s="37">
        <f t="shared" si="1"/>
        <v>1962824426</v>
      </c>
      <c r="K24" s="37">
        <f t="shared" si="1"/>
        <v>0</v>
      </c>
      <c r="L24" s="37">
        <f t="shared" si="1"/>
        <v>1304219863</v>
      </c>
      <c r="M24" s="37">
        <f t="shared" si="1"/>
        <v>1310303604</v>
      </c>
      <c r="N24" s="37">
        <f t="shared" si="1"/>
        <v>1310303604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1310303604</v>
      </c>
      <c r="X24" s="37">
        <f t="shared" si="1"/>
        <v>461939676</v>
      </c>
      <c r="Y24" s="37">
        <f t="shared" si="1"/>
        <v>848363928</v>
      </c>
      <c r="Z24" s="38">
        <f>+IF(X24&lt;&gt;0,+(Y24/X24)*100,0)</f>
        <v>183.65253561809226</v>
      </c>
      <c r="AA24" s="39">
        <f>SUM(AA15:AA23)</f>
        <v>923879351</v>
      </c>
    </row>
    <row r="25" spans="1:27" ht="12.75">
      <c r="A25" s="27" t="s">
        <v>51</v>
      </c>
      <c r="B25" s="28"/>
      <c r="C25" s="29">
        <f aca="true" t="shared" si="2" ref="C25:Y25">+C12+C24</f>
        <v>2028790216</v>
      </c>
      <c r="D25" s="29">
        <f>+D12+D24</f>
        <v>0</v>
      </c>
      <c r="E25" s="30">
        <f t="shared" si="2"/>
        <v>983134361</v>
      </c>
      <c r="F25" s="31">
        <f t="shared" si="2"/>
        <v>983134361</v>
      </c>
      <c r="G25" s="31">
        <f t="shared" si="2"/>
        <v>1113329205</v>
      </c>
      <c r="H25" s="31">
        <f t="shared" si="2"/>
        <v>1126298230</v>
      </c>
      <c r="I25" s="31">
        <f t="shared" si="2"/>
        <v>2168918399</v>
      </c>
      <c r="J25" s="31">
        <f t="shared" si="2"/>
        <v>2168918399</v>
      </c>
      <c r="K25" s="31">
        <f t="shared" si="2"/>
        <v>0</v>
      </c>
      <c r="L25" s="31">
        <f t="shared" si="2"/>
        <v>1461857277</v>
      </c>
      <c r="M25" s="31">
        <f t="shared" si="2"/>
        <v>1522526872</v>
      </c>
      <c r="N25" s="31">
        <f t="shared" si="2"/>
        <v>1522526872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1522526872</v>
      </c>
      <c r="X25" s="31">
        <f t="shared" si="2"/>
        <v>491567182</v>
      </c>
      <c r="Y25" s="31">
        <f t="shared" si="2"/>
        <v>1030959690</v>
      </c>
      <c r="Z25" s="32">
        <f>+IF(X25&lt;&gt;0,+(Y25/X25)*100,0)</f>
        <v>209.72915356257448</v>
      </c>
      <c r="AA25" s="33">
        <f>+AA12+AA24</f>
        <v>983134361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96612471</v>
      </c>
      <c r="D32" s="18"/>
      <c r="E32" s="19">
        <v>48231852</v>
      </c>
      <c r="F32" s="20">
        <v>48231852</v>
      </c>
      <c r="G32" s="20">
        <v>61065028</v>
      </c>
      <c r="H32" s="20">
        <v>61065028</v>
      </c>
      <c r="I32" s="20">
        <v>53735852</v>
      </c>
      <c r="J32" s="20">
        <v>53735852</v>
      </c>
      <c r="K32" s="20"/>
      <c r="L32" s="20">
        <v>40911235</v>
      </c>
      <c r="M32" s="20">
        <v>32606593</v>
      </c>
      <c r="N32" s="20">
        <v>32606593</v>
      </c>
      <c r="O32" s="20"/>
      <c r="P32" s="20"/>
      <c r="Q32" s="20"/>
      <c r="R32" s="20"/>
      <c r="S32" s="20"/>
      <c r="T32" s="20"/>
      <c r="U32" s="20"/>
      <c r="V32" s="20"/>
      <c r="W32" s="20">
        <v>32606593</v>
      </c>
      <c r="X32" s="20">
        <v>24115926</v>
      </c>
      <c r="Y32" s="20">
        <v>8490667</v>
      </c>
      <c r="Z32" s="21">
        <v>35.21</v>
      </c>
      <c r="AA32" s="22">
        <v>48231852</v>
      </c>
    </row>
    <row r="33" spans="1:27" ht="12.75">
      <c r="A33" s="23" t="s">
        <v>58</v>
      </c>
      <c r="B33" s="17"/>
      <c r="C33" s="18">
        <v>1571418</v>
      </c>
      <c r="D33" s="18"/>
      <c r="E33" s="19">
        <v>34464237</v>
      </c>
      <c r="F33" s="20">
        <v>34464237</v>
      </c>
      <c r="G33" s="20"/>
      <c r="H33" s="20">
        <v>34464231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17232119</v>
      </c>
      <c r="Y33" s="20">
        <v>-17232119</v>
      </c>
      <c r="Z33" s="21">
        <v>-100</v>
      </c>
      <c r="AA33" s="22">
        <v>34464237</v>
      </c>
    </row>
    <row r="34" spans="1:27" ht="12.75">
      <c r="A34" s="27" t="s">
        <v>59</v>
      </c>
      <c r="B34" s="28"/>
      <c r="C34" s="29">
        <f aca="true" t="shared" si="3" ref="C34:Y34">SUM(C29:C33)</f>
        <v>98183889</v>
      </c>
      <c r="D34" s="29">
        <f>SUM(D29:D33)</f>
        <v>0</v>
      </c>
      <c r="E34" s="30">
        <f t="shared" si="3"/>
        <v>82696089</v>
      </c>
      <c r="F34" s="31">
        <f t="shared" si="3"/>
        <v>82696089</v>
      </c>
      <c r="G34" s="31">
        <f t="shared" si="3"/>
        <v>61065028</v>
      </c>
      <c r="H34" s="31">
        <f t="shared" si="3"/>
        <v>95529259</v>
      </c>
      <c r="I34" s="31">
        <f t="shared" si="3"/>
        <v>53735852</v>
      </c>
      <c r="J34" s="31">
        <f t="shared" si="3"/>
        <v>53735852</v>
      </c>
      <c r="K34" s="31">
        <f t="shared" si="3"/>
        <v>0</v>
      </c>
      <c r="L34" s="31">
        <f t="shared" si="3"/>
        <v>40911235</v>
      </c>
      <c r="M34" s="31">
        <f t="shared" si="3"/>
        <v>32606593</v>
      </c>
      <c r="N34" s="31">
        <f t="shared" si="3"/>
        <v>32606593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32606593</v>
      </c>
      <c r="X34" s="31">
        <f t="shared" si="3"/>
        <v>41348045</v>
      </c>
      <c r="Y34" s="31">
        <f t="shared" si="3"/>
        <v>-8741452</v>
      </c>
      <c r="Z34" s="32">
        <f>+IF(X34&lt;&gt;0,+(Y34/X34)*100,0)</f>
        <v>-21.14114947877221</v>
      </c>
      <c r="AA34" s="33">
        <f>SUM(AA29:AA33)</f>
        <v>82696089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9105913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9105913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107289802</v>
      </c>
      <c r="D40" s="29">
        <f>+D34+D39</f>
        <v>0</v>
      </c>
      <c r="E40" s="30">
        <f t="shared" si="5"/>
        <v>82696089</v>
      </c>
      <c r="F40" s="31">
        <f t="shared" si="5"/>
        <v>82696089</v>
      </c>
      <c r="G40" s="31">
        <f t="shared" si="5"/>
        <v>61065028</v>
      </c>
      <c r="H40" s="31">
        <f t="shared" si="5"/>
        <v>95529259</v>
      </c>
      <c r="I40" s="31">
        <f t="shared" si="5"/>
        <v>53735852</v>
      </c>
      <c r="J40" s="31">
        <f t="shared" si="5"/>
        <v>53735852</v>
      </c>
      <c r="K40" s="31">
        <f t="shared" si="5"/>
        <v>0</v>
      </c>
      <c r="L40" s="31">
        <f t="shared" si="5"/>
        <v>40911235</v>
      </c>
      <c r="M40" s="31">
        <f t="shared" si="5"/>
        <v>32606593</v>
      </c>
      <c r="N40" s="31">
        <f t="shared" si="5"/>
        <v>32606593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32606593</v>
      </c>
      <c r="X40" s="31">
        <f t="shared" si="5"/>
        <v>41348045</v>
      </c>
      <c r="Y40" s="31">
        <f t="shared" si="5"/>
        <v>-8741452</v>
      </c>
      <c r="Z40" s="32">
        <f>+IF(X40&lt;&gt;0,+(Y40/X40)*100,0)</f>
        <v>-21.14114947877221</v>
      </c>
      <c r="AA40" s="33">
        <f>+AA34+AA39</f>
        <v>82696089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1921500414</v>
      </c>
      <c r="D42" s="43">
        <f>+D25-D40</f>
        <v>0</v>
      </c>
      <c r="E42" s="44">
        <f t="shared" si="6"/>
        <v>900438272</v>
      </c>
      <c r="F42" s="45">
        <f t="shared" si="6"/>
        <v>900438272</v>
      </c>
      <c r="G42" s="45">
        <f t="shared" si="6"/>
        <v>1052264177</v>
      </c>
      <c r="H42" s="45">
        <f t="shared" si="6"/>
        <v>1030768971</v>
      </c>
      <c r="I42" s="45">
        <f t="shared" si="6"/>
        <v>2115182547</v>
      </c>
      <c r="J42" s="45">
        <f t="shared" si="6"/>
        <v>2115182547</v>
      </c>
      <c r="K42" s="45">
        <f t="shared" si="6"/>
        <v>0</v>
      </c>
      <c r="L42" s="45">
        <f t="shared" si="6"/>
        <v>1420946042</v>
      </c>
      <c r="M42" s="45">
        <f t="shared" si="6"/>
        <v>1489920279</v>
      </c>
      <c r="N42" s="45">
        <f t="shared" si="6"/>
        <v>1489920279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1489920279</v>
      </c>
      <c r="X42" s="45">
        <f t="shared" si="6"/>
        <v>450219137</v>
      </c>
      <c r="Y42" s="45">
        <f t="shared" si="6"/>
        <v>1039701142</v>
      </c>
      <c r="Z42" s="46">
        <f>+IF(X42&lt;&gt;0,+(Y42/X42)*100,0)</f>
        <v>230.93224089228355</v>
      </c>
      <c r="AA42" s="47">
        <f>+AA25-AA40</f>
        <v>900438272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1482675829</v>
      </c>
      <c r="D45" s="18"/>
      <c r="E45" s="19">
        <v>462219967</v>
      </c>
      <c r="F45" s="20">
        <v>462219967</v>
      </c>
      <c r="G45" s="20">
        <v>119878017</v>
      </c>
      <c r="H45" s="20">
        <v>593698596</v>
      </c>
      <c r="I45" s="20">
        <v>2115182547</v>
      </c>
      <c r="J45" s="20">
        <v>2115182547</v>
      </c>
      <c r="K45" s="20"/>
      <c r="L45" s="20">
        <v>1420946042</v>
      </c>
      <c r="M45" s="20">
        <v>1489920279</v>
      </c>
      <c r="N45" s="20">
        <v>1489920279</v>
      </c>
      <c r="O45" s="20"/>
      <c r="P45" s="20"/>
      <c r="Q45" s="20"/>
      <c r="R45" s="20"/>
      <c r="S45" s="20"/>
      <c r="T45" s="20"/>
      <c r="U45" s="20"/>
      <c r="V45" s="20"/>
      <c r="W45" s="20">
        <v>1489920279</v>
      </c>
      <c r="X45" s="20">
        <v>231109984</v>
      </c>
      <c r="Y45" s="20">
        <v>1258810295</v>
      </c>
      <c r="Z45" s="48">
        <v>544.68</v>
      </c>
      <c r="AA45" s="22">
        <v>462219967</v>
      </c>
    </row>
    <row r="46" spans="1:27" ht="12.75">
      <c r="A46" s="23" t="s">
        <v>67</v>
      </c>
      <c r="B46" s="17"/>
      <c r="C46" s="18">
        <v>438824585</v>
      </c>
      <c r="D46" s="18"/>
      <c r="E46" s="19">
        <v>438218305</v>
      </c>
      <c r="F46" s="20">
        <v>438218305</v>
      </c>
      <c r="G46" s="20">
        <v>932386160</v>
      </c>
      <c r="H46" s="20">
        <v>437070375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219109153</v>
      </c>
      <c r="Y46" s="20">
        <v>-219109153</v>
      </c>
      <c r="Z46" s="48">
        <v>-100</v>
      </c>
      <c r="AA46" s="22">
        <v>438218305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1921500414</v>
      </c>
      <c r="D48" s="51">
        <f>SUM(D45:D47)</f>
        <v>0</v>
      </c>
      <c r="E48" s="52">
        <f t="shared" si="7"/>
        <v>900438272</v>
      </c>
      <c r="F48" s="53">
        <f t="shared" si="7"/>
        <v>900438272</v>
      </c>
      <c r="G48" s="53">
        <f t="shared" si="7"/>
        <v>1052264177</v>
      </c>
      <c r="H48" s="53">
        <f t="shared" si="7"/>
        <v>1030768971</v>
      </c>
      <c r="I48" s="53">
        <f t="shared" si="7"/>
        <v>2115182547</v>
      </c>
      <c r="J48" s="53">
        <f t="shared" si="7"/>
        <v>2115182547</v>
      </c>
      <c r="K48" s="53">
        <f t="shared" si="7"/>
        <v>0</v>
      </c>
      <c r="L48" s="53">
        <f t="shared" si="7"/>
        <v>1420946042</v>
      </c>
      <c r="M48" s="53">
        <f t="shared" si="7"/>
        <v>1489920279</v>
      </c>
      <c r="N48" s="53">
        <f t="shared" si="7"/>
        <v>1489920279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1489920279</v>
      </c>
      <c r="X48" s="53">
        <f t="shared" si="7"/>
        <v>450219137</v>
      </c>
      <c r="Y48" s="53">
        <f t="shared" si="7"/>
        <v>1039701142</v>
      </c>
      <c r="Z48" s="54">
        <f>+IF(X48&lt;&gt;0,+(Y48/X48)*100,0)</f>
        <v>230.93224089228355</v>
      </c>
      <c r="AA48" s="55">
        <f>SUM(AA45:AA47)</f>
        <v>900438272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550317</v>
      </c>
      <c r="D6" s="18"/>
      <c r="E6" s="19">
        <v>3494960</v>
      </c>
      <c r="F6" s="20">
        <v>3494960</v>
      </c>
      <c r="G6" s="20">
        <v>12635193</v>
      </c>
      <c r="H6" s="20"/>
      <c r="I6" s="20"/>
      <c r="J6" s="20"/>
      <c r="K6" s="20">
        <v>1818822</v>
      </c>
      <c r="L6" s="20"/>
      <c r="M6" s="20"/>
      <c r="N6" s="20">
        <v>1818822</v>
      </c>
      <c r="O6" s="20"/>
      <c r="P6" s="20"/>
      <c r="Q6" s="20"/>
      <c r="R6" s="20"/>
      <c r="S6" s="20"/>
      <c r="T6" s="20"/>
      <c r="U6" s="20"/>
      <c r="V6" s="20"/>
      <c r="W6" s="20">
        <v>1818822</v>
      </c>
      <c r="X6" s="20">
        <v>1747480</v>
      </c>
      <c r="Y6" s="20">
        <v>71342</v>
      </c>
      <c r="Z6" s="21">
        <v>4.08</v>
      </c>
      <c r="AA6" s="22">
        <v>3494960</v>
      </c>
    </row>
    <row r="7" spans="1:27" ht="12.75">
      <c r="A7" s="23" t="s">
        <v>34</v>
      </c>
      <c r="B7" s="17"/>
      <c r="C7" s="18"/>
      <c r="D7" s="18"/>
      <c r="E7" s="19">
        <v>55758</v>
      </c>
      <c r="F7" s="20">
        <v>55758</v>
      </c>
      <c r="G7" s="20"/>
      <c r="H7" s="20"/>
      <c r="I7" s="20"/>
      <c r="J7" s="20"/>
      <c r="K7" s="20">
        <v>6639420</v>
      </c>
      <c r="L7" s="20"/>
      <c r="M7" s="20"/>
      <c r="N7" s="20">
        <v>6639420</v>
      </c>
      <c r="O7" s="20"/>
      <c r="P7" s="20"/>
      <c r="Q7" s="20"/>
      <c r="R7" s="20"/>
      <c r="S7" s="20"/>
      <c r="T7" s="20"/>
      <c r="U7" s="20"/>
      <c r="V7" s="20"/>
      <c r="W7" s="20">
        <v>6639420</v>
      </c>
      <c r="X7" s="20">
        <v>27879</v>
      </c>
      <c r="Y7" s="20">
        <v>6611541</v>
      </c>
      <c r="Z7" s="21">
        <v>23715.13</v>
      </c>
      <c r="AA7" s="22">
        <v>55758</v>
      </c>
    </row>
    <row r="8" spans="1:27" ht="12.75">
      <c r="A8" s="23" t="s">
        <v>35</v>
      </c>
      <c r="B8" s="17"/>
      <c r="C8" s="18">
        <v>14113020</v>
      </c>
      <c r="D8" s="18"/>
      <c r="E8" s="19">
        <v>11252498</v>
      </c>
      <c r="F8" s="20">
        <v>11252498</v>
      </c>
      <c r="G8" s="20">
        <v>1865305</v>
      </c>
      <c r="H8" s="20"/>
      <c r="I8" s="20"/>
      <c r="J8" s="20"/>
      <c r="K8" s="20">
        <v>4670316</v>
      </c>
      <c r="L8" s="20"/>
      <c r="M8" s="20"/>
      <c r="N8" s="20">
        <v>4670316</v>
      </c>
      <c r="O8" s="20"/>
      <c r="P8" s="20"/>
      <c r="Q8" s="20"/>
      <c r="R8" s="20"/>
      <c r="S8" s="20"/>
      <c r="T8" s="20"/>
      <c r="U8" s="20"/>
      <c r="V8" s="20"/>
      <c r="W8" s="20">
        <v>4670316</v>
      </c>
      <c r="X8" s="20">
        <v>5626249</v>
      </c>
      <c r="Y8" s="20">
        <v>-955933</v>
      </c>
      <c r="Z8" s="21">
        <v>-16.99</v>
      </c>
      <c r="AA8" s="22">
        <v>11252498</v>
      </c>
    </row>
    <row r="9" spans="1:27" ht="12.75">
      <c r="A9" s="23" t="s">
        <v>36</v>
      </c>
      <c r="B9" s="17"/>
      <c r="C9" s="18"/>
      <c r="D9" s="18"/>
      <c r="E9" s="19"/>
      <c r="F9" s="20"/>
      <c r="G9" s="20">
        <v>-141592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14663337</v>
      </c>
      <c r="D12" s="29">
        <f>SUM(D6:D11)</f>
        <v>0</v>
      </c>
      <c r="E12" s="30">
        <f t="shared" si="0"/>
        <v>14803216</v>
      </c>
      <c r="F12" s="31">
        <f t="shared" si="0"/>
        <v>14803216</v>
      </c>
      <c r="G12" s="31">
        <f t="shared" si="0"/>
        <v>14358906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13128558</v>
      </c>
      <c r="L12" s="31">
        <f t="shared" si="0"/>
        <v>0</v>
      </c>
      <c r="M12" s="31">
        <f t="shared" si="0"/>
        <v>0</v>
      </c>
      <c r="N12" s="31">
        <f t="shared" si="0"/>
        <v>13128558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13128558</v>
      </c>
      <c r="X12" s="31">
        <f t="shared" si="0"/>
        <v>7401608</v>
      </c>
      <c r="Y12" s="31">
        <f t="shared" si="0"/>
        <v>5726950</v>
      </c>
      <c r="Z12" s="32">
        <f>+IF(X12&lt;&gt;0,+(Y12/X12)*100,0)</f>
        <v>77.37440296757137</v>
      </c>
      <c r="AA12" s="33">
        <f>SUM(AA6:AA11)</f>
        <v>14803216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71543700</v>
      </c>
      <c r="D17" s="18"/>
      <c r="E17" s="19">
        <v>71543700</v>
      </c>
      <c r="F17" s="20">
        <v>71543700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35771850</v>
      </c>
      <c r="Y17" s="20">
        <v>-35771850</v>
      </c>
      <c r="Z17" s="21">
        <v>-100</v>
      </c>
      <c r="AA17" s="22">
        <v>71543700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263835668</v>
      </c>
      <c r="D19" s="18"/>
      <c r="E19" s="19">
        <v>269894503</v>
      </c>
      <c r="F19" s="20">
        <v>269894503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134947252</v>
      </c>
      <c r="Y19" s="20">
        <v>-134947252</v>
      </c>
      <c r="Z19" s="21">
        <v>-100</v>
      </c>
      <c r="AA19" s="22">
        <v>269894503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529</v>
      </c>
      <c r="D22" s="18"/>
      <c r="E22" s="19">
        <v>113926</v>
      </c>
      <c r="F22" s="20">
        <v>113926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56963</v>
      </c>
      <c r="Y22" s="20">
        <v>-56963</v>
      </c>
      <c r="Z22" s="21">
        <v>-100</v>
      </c>
      <c r="AA22" s="22">
        <v>113926</v>
      </c>
    </row>
    <row r="23" spans="1:27" ht="12.75">
      <c r="A23" s="23" t="s">
        <v>49</v>
      </c>
      <c r="B23" s="17"/>
      <c r="C23" s="18">
        <v>36000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335415897</v>
      </c>
      <c r="D24" s="29">
        <f>SUM(D15:D23)</f>
        <v>0</v>
      </c>
      <c r="E24" s="36">
        <f t="shared" si="1"/>
        <v>341552129</v>
      </c>
      <c r="F24" s="37">
        <f t="shared" si="1"/>
        <v>341552129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170776065</v>
      </c>
      <c r="Y24" s="37">
        <f t="shared" si="1"/>
        <v>-170776065</v>
      </c>
      <c r="Z24" s="38">
        <f>+IF(X24&lt;&gt;0,+(Y24/X24)*100,0)</f>
        <v>-100</v>
      </c>
      <c r="AA24" s="39">
        <f>SUM(AA15:AA23)</f>
        <v>341552129</v>
      </c>
    </row>
    <row r="25" spans="1:27" ht="12.75">
      <c r="A25" s="27" t="s">
        <v>51</v>
      </c>
      <c r="B25" s="28"/>
      <c r="C25" s="29">
        <f aca="true" t="shared" si="2" ref="C25:Y25">+C12+C24</f>
        <v>350079234</v>
      </c>
      <c r="D25" s="29">
        <f>+D12+D24</f>
        <v>0</v>
      </c>
      <c r="E25" s="30">
        <f t="shared" si="2"/>
        <v>356355345</v>
      </c>
      <c r="F25" s="31">
        <f t="shared" si="2"/>
        <v>356355345</v>
      </c>
      <c r="G25" s="31">
        <f t="shared" si="2"/>
        <v>14358906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13128558</v>
      </c>
      <c r="L25" s="31">
        <f t="shared" si="2"/>
        <v>0</v>
      </c>
      <c r="M25" s="31">
        <f t="shared" si="2"/>
        <v>0</v>
      </c>
      <c r="N25" s="31">
        <f t="shared" si="2"/>
        <v>13128558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13128558</v>
      </c>
      <c r="X25" s="31">
        <f t="shared" si="2"/>
        <v>178177673</v>
      </c>
      <c r="Y25" s="31">
        <f t="shared" si="2"/>
        <v>-165049115</v>
      </c>
      <c r="Z25" s="32">
        <f>+IF(X25&lt;&gt;0,+(Y25/X25)*100,0)</f>
        <v>-92.63176032162009</v>
      </c>
      <c r="AA25" s="33">
        <f>+AA12+AA24</f>
        <v>356355345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804349</v>
      </c>
      <c r="D30" s="18"/>
      <c r="E30" s="19">
        <v>418000</v>
      </c>
      <c r="F30" s="20">
        <v>418000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209000</v>
      </c>
      <c r="Y30" s="20">
        <v>-209000</v>
      </c>
      <c r="Z30" s="21">
        <v>-100</v>
      </c>
      <c r="AA30" s="22">
        <v>418000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>
        <v>-76356</v>
      </c>
      <c r="H31" s="20"/>
      <c r="I31" s="20"/>
      <c r="J31" s="20"/>
      <c r="K31" s="20">
        <v>1647625</v>
      </c>
      <c r="L31" s="20"/>
      <c r="M31" s="20"/>
      <c r="N31" s="20">
        <v>1647625</v>
      </c>
      <c r="O31" s="20"/>
      <c r="P31" s="20"/>
      <c r="Q31" s="20"/>
      <c r="R31" s="20"/>
      <c r="S31" s="20"/>
      <c r="T31" s="20"/>
      <c r="U31" s="20"/>
      <c r="V31" s="20"/>
      <c r="W31" s="20">
        <v>1647625</v>
      </c>
      <c r="X31" s="20"/>
      <c r="Y31" s="20">
        <v>1647625</v>
      </c>
      <c r="Z31" s="21"/>
      <c r="AA31" s="22"/>
    </row>
    <row r="32" spans="1:27" ht="12.75">
      <c r="A32" s="23" t="s">
        <v>57</v>
      </c>
      <c r="B32" s="17"/>
      <c r="C32" s="18">
        <v>54339983</v>
      </c>
      <c r="D32" s="18"/>
      <c r="E32" s="19">
        <v>31630492</v>
      </c>
      <c r="F32" s="20">
        <v>31630492</v>
      </c>
      <c r="G32" s="20">
        <v>-1707636</v>
      </c>
      <c r="H32" s="20"/>
      <c r="I32" s="20"/>
      <c r="J32" s="20"/>
      <c r="K32" s="20">
        <v>-3474163</v>
      </c>
      <c r="L32" s="20"/>
      <c r="M32" s="20"/>
      <c r="N32" s="20">
        <v>-3474163</v>
      </c>
      <c r="O32" s="20"/>
      <c r="P32" s="20"/>
      <c r="Q32" s="20"/>
      <c r="R32" s="20"/>
      <c r="S32" s="20"/>
      <c r="T32" s="20"/>
      <c r="U32" s="20"/>
      <c r="V32" s="20"/>
      <c r="W32" s="20">
        <v>-3474163</v>
      </c>
      <c r="X32" s="20">
        <v>15815246</v>
      </c>
      <c r="Y32" s="20">
        <v>-19289409</v>
      </c>
      <c r="Z32" s="21">
        <v>-121.97</v>
      </c>
      <c r="AA32" s="22">
        <v>31630492</v>
      </c>
    </row>
    <row r="33" spans="1:27" ht="12.75">
      <c r="A33" s="23" t="s">
        <v>58</v>
      </c>
      <c r="B33" s="17"/>
      <c r="C33" s="18">
        <v>487648</v>
      </c>
      <c r="D33" s="18"/>
      <c r="E33" s="19">
        <v>1001874</v>
      </c>
      <c r="F33" s="20">
        <v>1001874</v>
      </c>
      <c r="G33" s="20"/>
      <c r="H33" s="20"/>
      <c r="I33" s="20"/>
      <c r="J33" s="20"/>
      <c r="K33" s="20">
        <v>-11884</v>
      </c>
      <c r="L33" s="20"/>
      <c r="M33" s="20"/>
      <c r="N33" s="20">
        <v>-11884</v>
      </c>
      <c r="O33" s="20"/>
      <c r="P33" s="20"/>
      <c r="Q33" s="20"/>
      <c r="R33" s="20"/>
      <c r="S33" s="20"/>
      <c r="T33" s="20"/>
      <c r="U33" s="20"/>
      <c r="V33" s="20"/>
      <c r="W33" s="20">
        <v>-11884</v>
      </c>
      <c r="X33" s="20">
        <v>500937</v>
      </c>
      <c r="Y33" s="20">
        <v>-512821</v>
      </c>
      <c r="Z33" s="21">
        <v>-102.37</v>
      </c>
      <c r="AA33" s="22">
        <v>1001874</v>
      </c>
    </row>
    <row r="34" spans="1:27" ht="12.75">
      <c r="A34" s="27" t="s">
        <v>59</v>
      </c>
      <c r="B34" s="28"/>
      <c r="C34" s="29">
        <f aca="true" t="shared" si="3" ref="C34:Y34">SUM(C29:C33)</f>
        <v>55631980</v>
      </c>
      <c r="D34" s="29">
        <f>SUM(D29:D33)</f>
        <v>0</v>
      </c>
      <c r="E34" s="30">
        <f t="shared" si="3"/>
        <v>33050366</v>
      </c>
      <c r="F34" s="31">
        <f t="shared" si="3"/>
        <v>33050366</v>
      </c>
      <c r="G34" s="31">
        <f t="shared" si="3"/>
        <v>-1783992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-1838422</v>
      </c>
      <c r="L34" s="31">
        <f t="shared" si="3"/>
        <v>0</v>
      </c>
      <c r="M34" s="31">
        <f t="shared" si="3"/>
        <v>0</v>
      </c>
      <c r="N34" s="31">
        <f t="shared" si="3"/>
        <v>-1838422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-1838422</v>
      </c>
      <c r="X34" s="31">
        <f t="shared" si="3"/>
        <v>16525183</v>
      </c>
      <c r="Y34" s="31">
        <f t="shared" si="3"/>
        <v>-18363605</v>
      </c>
      <c r="Z34" s="32">
        <f>+IF(X34&lt;&gt;0,+(Y34/X34)*100,0)</f>
        <v>-111.12497211074759</v>
      </c>
      <c r="AA34" s="33">
        <f>SUM(AA29:AA33)</f>
        <v>33050366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265000</v>
      </c>
      <c r="F37" s="20">
        <v>265000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132500</v>
      </c>
      <c r="Y37" s="20">
        <v>-132500</v>
      </c>
      <c r="Z37" s="21">
        <v>-100</v>
      </c>
      <c r="AA37" s="22">
        <v>265000</v>
      </c>
    </row>
    <row r="38" spans="1:27" ht="12.75">
      <c r="A38" s="23" t="s">
        <v>58</v>
      </c>
      <c r="B38" s="17"/>
      <c r="C38" s="18">
        <v>23977107</v>
      </c>
      <c r="D38" s="18"/>
      <c r="E38" s="19">
        <v>10755542</v>
      </c>
      <c r="F38" s="20">
        <v>10755542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5377771</v>
      </c>
      <c r="Y38" s="20">
        <v>-5377771</v>
      </c>
      <c r="Z38" s="21">
        <v>-100</v>
      </c>
      <c r="AA38" s="22">
        <v>10755542</v>
      </c>
    </row>
    <row r="39" spans="1:27" ht="12.75">
      <c r="A39" s="27" t="s">
        <v>61</v>
      </c>
      <c r="B39" s="35"/>
      <c r="C39" s="29">
        <f aca="true" t="shared" si="4" ref="C39:Y39">SUM(C37:C38)</f>
        <v>23977107</v>
      </c>
      <c r="D39" s="29">
        <f>SUM(D37:D38)</f>
        <v>0</v>
      </c>
      <c r="E39" s="36">
        <f t="shared" si="4"/>
        <v>11020542</v>
      </c>
      <c r="F39" s="37">
        <f t="shared" si="4"/>
        <v>11020542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5510271</v>
      </c>
      <c r="Y39" s="37">
        <f t="shared" si="4"/>
        <v>-5510271</v>
      </c>
      <c r="Z39" s="38">
        <f>+IF(X39&lt;&gt;0,+(Y39/X39)*100,0)</f>
        <v>-100</v>
      </c>
      <c r="AA39" s="39">
        <f>SUM(AA37:AA38)</f>
        <v>11020542</v>
      </c>
    </row>
    <row r="40" spans="1:27" ht="12.75">
      <c r="A40" s="27" t="s">
        <v>62</v>
      </c>
      <c r="B40" s="28"/>
      <c r="C40" s="29">
        <f aca="true" t="shared" si="5" ref="C40:Y40">+C34+C39</f>
        <v>79609087</v>
      </c>
      <c r="D40" s="29">
        <f>+D34+D39</f>
        <v>0</v>
      </c>
      <c r="E40" s="30">
        <f t="shared" si="5"/>
        <v>44070908</v>
      </c>
      <c r="F40" s="31">
        <f t="shared" si="5"/>
        <v>44070908</v>
      </c>
      <c r="G40" s="31">
        <f t="shared" si="5"/>
        <v>-1783992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-1838422</v>
      </c>
      <c r="L40" s="31">
        <f t="shared" si="5"/>
        <v>0</v>
      </c>
      <c r="M40" s="31">
        <f t="shared" si="5"/>
        <v>0</v>
      </c>
      <c r="N40" s="31">
        <f t="shared" si="5"/>
        <v>-1838422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-1838422</v>
      </c>
      <c r="X40" s="31">
        <f t="shared" si="5"/>
        <v>22035454</v>
      </c>
      <c r="Y40" s="31">
        <f t="shared" si="5"/>
        <v>-23873876</v>
      </c>
      <c r="Z40" s="32">
        <f>+IF(X40&lt;&gt;0,+(Y40/X40)*100,0)</f>
        <v>-108.34301848285041</v>
      </c>
      <c r="AA40" s="33">
        <f>+AA34+AA39</f>
        <v>44070908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270470147</v>
      </c>
      <c r="D42" s="43">
        <f>+D25-D40</f>
        <v>0</v>
      </c>
      <c r="E42" s="44">
        <f t="shared" si="6"/>
        <v>312284437</v>
      </c>
      <c r="F42" s="45">
        <f t="shared" si="6"/>
        <v>312284437</v>
      </c>
      <c r="G42" s="45">
        <f t="shared" si="6"/>
        <v>16142898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14966980</v>
      </c>
      <c r="L42" s="45">
        <f t="shared" si="6"/>
        <v>0</v>
      </c>
      <c r="M42" s="45">
        <f t="shared" si="6"/>
        <v>0</v>
      </c>
      <c r="N42" s="45">
        <f t="shared" si="6"/>
        <v>14966980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14966980</v>
      </c>
      <c r="X42" s="45">
        <f t="shared" si="6"/>
        <v>156142219</v>
      </c>
      <c r="Y42" s="45">
        <f t="shared" si="6"/>
        <v>-141175239</v>
      </c>
      <c r="Z42" s="46">
        <f>+IF(X42&lt;&gt;0,+(Y42/X42)*100,0)</f>
        <v>-90.41452075175133</v>
      </c>
      <c r="AA42" s="47">
        <f>+AA25-AA40</f>
        <v>312284437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270470147</v>
      </c>
      <c r="D45" s="18"/>
      <c r="E45" s="19">
        <v>312284437</v>
      </c>
      <c r="F45" s="20">
        <v>312284437</v>
      </c>
      <c r="G45" s="20">
        <v>16142897</v>
      </c>
      <c r="H45" s="20"/>
      <c r="I45" s="20"/>
      <c r="J45" s="20"/>
      <c r="K45" s="20">
        <v>14966980</v>
      </c>
      <c r="L45" s="20"/>
      <c r="M45" s="20"/>
      <c r="N45" s="20">
        <v>14966980</v>
      </c>
      <c r="O45" s="20"/>
      <c r="P45" s="20"/>
      <c r="Q45" s="20"/>
      <c r="R45" s="20"/>
      <c r="S45" s="20"/>
      <c r="T45" s="20"/>
      <c r="U45" s="20"/>
      <c r="V45" s="20"/>
      <c r="W45" s="20">
        <v>14966980</v>
      </c>
      <c r="X45" s="20">
        <v>156142219</v>
      </c>
      <c r="Y45" s="20">
        <v>-141175239</v>
      </c>
      <c r="Z45" s="48">
        <v>-90.41</v>
      </c>
      <c r="AA45" s="22">
        <v>312284437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270470147</v>
      </c>
      <c r="D48" s="51">
        <f>SUM(D45:D47)</f>
        <v>0</v>
      </c>
      <c r="E48" s="52">
        <f t="shared" si="7"/>
        <v>312284437</v>
      </c>
      <c r="F48" s="53">
        <f t="shared" si="7"/>
        <v>312284437</v>
      </c>
      <c r="G48" s="53">
        <f t="shared" si="7"/>
        <v>16142897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14966980</v>
      </c>
      <c r="L48" s="53">
        <f t="shared" si="7"/>
        <v>0</v>
      </c>
      <c r="M48" s="53">
        <f t="shared" si="7"/>
        <v>0</v>
      </c>
      <c r="N48" s="53">
        <f t="shared" si="7"/>
        <v>14966980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14966980</v>
      </c>
      <c r="X48" s="53">
        <f t="shared" si="7"/>
        <v>156142219</v>
      </c>
      <c r="Y48" s="53">
        <f t="shared" si="7"/>
        <v>-141175239</v>
      </c>
      <c r="Z48" s="54">
        <f>+IF(X48&lt;&gt;0,+(Y48/X48)*100,0)</f>
        <v>-90.41452075175133</v>
      </c>
      <c r="AA48" s="55">
        <f>SUM(AA45:AA47)</f>
        <v>312284437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1212735</v>
      </c>
      <c r="D6" s="18"/>
      <c r="E6" s="19">
        <v>30000000</v>
      </c>
      <c r="F6" s="20">
        <v>30000000</v>
      </c>
      <c r="G6" s="20">
        <v>-7945252</v>
      </c>
      <c r="H6" s="20">
        <v>-6900604</v>
      </c>
      <c r="I6" s="20">
        <v>-12576030</v>
      </c>
      <c r="J6" s="20">
        <v>-12576030</v>
      </c>
      <c r="K6" s="20">
        <v>-46820970</v>
      </c>
      <c r="L6" s="20">
        <v>-45503554</v>
      </c>
      <c r="M6" s="20">
        <v>-43860595</v>
      </c>
      <c r="N6" s="20">
        <v>-43860595</v>
      </c>
      <c r="O6" s="20"/>
      <c r="P6" s="20"/>
      <c r="Q6" s="20"/>
      <c r="R6" s="20"/>
      <c r="S6" s="20"/>
      <c r="T6" s="20"/>
      <c r="U6" s="20"/>
      <c r="V6" s="20"/>
      <c r="W6" s="20">
        <v>-43860595</v>
      </c>
      <c r="X6" s="20">
        <v>15000000</v>
      </c>
      <c r="Y6" s="20">
        <v>-58860595</v>
      </c>
      <c r="Z6" s="21">
        <v>-392.4</v>
      </c>
      <c r="AA6" s="22">
        <v>30000000</v>
      </c>
    </row>
    <row r="7" spans="1:27" ht="12.75">
      <c r="A7" s="23" t="s">
        <v>34</v>
      </c>
      <c r="B7" s="17"/>
      <c r="C7" s="18">
        <v>5709366</v>
      </c>
      <c r="D7" s="18"/>
      <c r="E7" s="19">
        <v>4000000</v>
      </c>
      <c r="F7" s="20">
        <v>4000000</v>
      </c>
      <c r="G7" s="20"/>
      <c r="H7" s="20">
        <v>1785930</v>
      </c>
      <c r="I7" s="20">
        <v>1785930</v>
      </c>
      <c r="J7" s="20">
        <v>1785930</v>
      </c>
      <c r="K7" s="20">
        <v>1785930</v>
      </c>
      <c r="L7" s="20">
        <v>1785930</v>
      </c>
      <c r="M7" s="20">
        <v>1785930</v>
      </c>
      <c r="N7" s="20">
        <v>1785930</v>
      </c>
      <c r="O7" s="20"/>
      <c r="P7" s="20"/>
      <c r="Q7" s="20"/>
      <c r="R7" s="20"/>
      <c r="S7" s="20"/>
      <c r="T7" s="20"/>
      <c r="U7" s="20"/>
      <c r="V7" s="20"/>
      <c r="W7" s="20">
        <v>1785930</v>
      </c>
      <c r="X7" s="20">
        <v>2000000</v>
      </c>
      <c r="Y7" s="20">
        <v>-214070</v>
      </c>
      <c r="Z7" s="21">
        <v>-10.7</v>
      </c>
      <c r="AA7" s="22">
        <v>4000000</v>
      </c>
    </row>
    <row r="8" spans="1:27" ht="12.75">
      <c r="A8" s="23" t="s">
        <v>35</v>
      </c>
      <c r="B8" s="17"/>
      <c r="C8" s="18">
        <v>5987139</v>
      </c>
      <c r="D8" s="18"/>
      <c r="E8" s="19">
        <v>12789360</v>
      </c>
      <c r="F8" s="20">
        <v>12789360</v>
      </c>
      <c r="G8" s="20">
        <v>40711128</v>
      </c>
      <c r="H8" s="20">
        <v>35695798</v>
      </c>
      <c r="I8" s="20">
        <v>38318007</v>
      </c>
      <c r="J8" s="20">
        <v>38318007</v>
      </c>
      <c r="K8" s="20">
        <v>40613076</v>
      </c>
      <c r="L8" s="20">
        <v>39296978</v>
      </c>
      <c r="M8" s="20">
        <v>37672284</v>
      </c>
      <c r="N8" s="20">
        <v>37672284</v>
      </c>
      <c r="O8" s="20"/>
      <c r="P8" s="20"/>
      <c r="Q8" s="20"/>
      <c r="R8" s="20"/>
      <c r="S8" s="20"/>
      <c r="T8" s="20"/>
      <c r="U8" s="20"/>
      <c r="V8" s="20"/>
      <c r="W8" s="20">
        <v>37672284</v>
      </c>
      <c r="X8" s="20">
        <v>6394680</v>
      </c>
      <c r="Y8" s="20">
        <v>31277604</v>
      </c>
      <c r="Z8" s="21">
        <v>489.12</v>
      </c>
      <c r="AA8" s="22">
        <v>12789360</v>
      </c>
    </row>
    <row r="9" spans="1:27" ht="12.75">
      <c r="A9" s="23" t="s">
        <v>36</v>
      </c>
      <c r="B9" s="17"/>
      <c r="C9" s="18"/>
      <c r="D9" s="18"/>
      <c r="E9" s="19">
        <v>8174748</v>
      </c>
      <c r="F9" s="20">
        <v>8174748</v>
      </c>
      <c r="G9" s="20">
        <v>18256825</v>
      </c>
      <c r="H9" s="20">
        <v>12962814</v>
      </c>
      <c r="I9" s="20">
        <v>13243422</v>
      </c>
      <c r="J9" s="20">
        <v>13243422</v>
      </c>
      <c r="K9" s="20">
        <v>10710052</v>
      </c>
      <c r="L9" s="20">
        <v>10742222</v>
      </c>
      <c r="M9" s="20">
        <v>10723956</v>
      </c>
      <c r="N9" s="20">
        <v>10723956</v>
      </c>
      <c r="O9" s="20"/>
      <c r="P9" s="20"/>
      <c r="Q9" s="20"/>
      <c r="R9" s="20"/>
      <c r="S9" s="20"/>
      <c r="T9" s="20"/>
      <c r="U9" s="20"/>
      <c r="V9" s="20"/>
      <c r="W9" s="20">
        <v>10723956</v>
      </c>
      <c r="X9" s="20">
        <v>4087374</v>
      </c>
      <c r="Y9" s="20">
        <v>6636582</v>
      </c>
      <c r="Z9" s="21">
        <v>162.37</v>
      </c>
      <c r="AA9" s="22">
        <v>8174748</v>
      </c>
    </row>
    <row r="10" spans="1:27" ht="12.75">
      <c r="A10" s="23" t="s">
        <v>37</v>
      </c>
      <c r="B10" s="17"/>
      <c r="C10" s="18">
        <v>11892289</v>
      </c>
      <c r="D10" s="18"/>
      <c r="E10" s="19">
        <v>146074</v>
      </c>
      <c r="F10" s="20">
        <v>146074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73037</v>
      </c>
      <c r="Y10" s="24">
        <v>-73037</v>
      </c>
      <c r="Z10" s="25">
        <v>-100</v>
      </c>
      <c r="AA10" s="26">
        <v>146074</v>
      </c>
    </row>
    <row r="11" spans="1:27" ht="12.75">
      <c r="A11" s="23" t="s">
        <v>38</v>
      </c>
      <c r="B11" s="17"/>
      <c r="C11" s="18">
        <v>1449961</v>
      </c>
      <c r="D11" s="18"/>
      <c r="E11" s="19">
        <v>1440869</v>
      </c>
      <c r="F11" s="20">
        <v>1440869</v>
      </c>
      <c r="G11" s="20">
        <v>1332567</v>
      </c>
      <c r="H11" s="20">
        <v>1355091</v>
      </c>
      <c r="I11" s="20">
        <v>1344708</v>
      </c>
      <c r="J11" s="20">
        <v>1344708</v>
      </c>
      <c r="K11" s="20">
        <v>1428896</v>
      </c>
      <c r="L11" s="20">
        <v>1428896</v>
      </c>
      <c r="M11" s="20">
        <v>1428896</v>
      </c>
      <c r="N11" s="20">
        <v>1428896</v>
      </c>
      <c r="O11" s="20"/>
      <c r="P11" s="20"/>
      <c r="Q11" s="20"/>
      <c r="R11" s="20"/>
      <c r="S11" s="20"/>
      <c r="T11" s="20"/>
      <c r="U11" s="20"/>
      <c r="V11" s="20"/>
      <c r="W11" s="20">
        <v>1428896</v>
      </c>
      <c r="X11" s="20">
        <v>720435</v>
      </c>
      <c r="Y11" s="20">
        <v>708461</v>
      </c>
      <c r="Z11" s="21">
        <v>98.34</v>
      </c>
      <c r="AA11" s="22">
        <v>1440869</v>
      </c>
    </row>
    <row r="12" spans="1:27" ht="12.75">
      <c r="A12" s="27" t="s">
        <v>39</v>
      </c>
      <c r="B12" s="28"/>
      <c r="C12" s="29">
        <f aca="true" t="shared" si="0" ref="C12:Y12">SUM(C6:C11)</f>
        <v>26251490</v>
      </c>
      <c r="D12" s="29">
        <f>SUM(D6:D11)</f>
        <v>0</v>
      </c>
      <c r="E12" s="30">
        <f t="shared" si="0"/>
        <v>56551051</v>
      </c>
      <c r="F12" s="31">
        <f t="shared" si="0"/>
        <v>56551051</v>
      </c>
      <c r="G12" s="31">
        <f t="shared" si="0"/>
        <v>52355268</v>
      </c>
      <c r="H12" s="31">
        <f t="shared" si="0"/>
        <v>44899029</v>
      </c>
      <c r="I12" s="31">
        <f t="shared" si="0"/>
        <v>42116037</v>
      </c>
      <c r="J12" s="31">
        <f t="shared" si="0"/>
        <v>42116037</v>
      </c>
      <c r="K12" s="31">
        <f t="shared" si="0"/>
        <v>7716984</v>
      </c>
      <c r="L12" s="31">
        <f t="shared" si="0"/>
        <v>7750472</v>
      </c>
      <c r="M12" s="31">
        <f t="shared" si="0"/>
        <v>7750471</v>
      </c>
      <c r="N12" s="31">
        <f t="shared" si="0"/>
        <v>7750471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7750471</v>
      </c>
      <c r="X12" s="31">
        <f t="shared" si="0"/>
        <v>28275526</v>
      </c>
      <c r="Y12" s="31">
        <f t="shared" si="0"/>
        <v>-20525055</v>
      </c>
      <c r="Z12" s="32">
        <f>+IF(X12&lt;&gt;0,+(Y12/X12)*100,0)</f>
        <v>-72.5894718987721</v>
      </c>
      <c r="AA12" s="33">
        <f>SUM(AA6:AA11)</f>
        <v>56551051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346227</v>
      </c>
      <c r="D15" s="18"/>
      <c r="E15" s="19">
        <v>228889</v>
      </c>
      <c r="F15" s="20">
        <v>228889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114445</v>
      </c>
      <c r="Y15" s="20">
        <v>-114445</v>
      </c>
      <c r="Z15" s="21">
        <v>-100</v>
      </c>
      <c r="AA15" s="22">
        <v>228889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53206581</v>
      </c>
      <c r="D17" s="18"/>
      <c r="E17" s="19">
        <v>55001082</v>
      </c>
      <c r="F17" s="20">
        <v>55001082</v>
      </c>
      <c r="G17" s="20">
        <v>55001082</v>
      </c>
      <c r="H17" s="20">
        <v>53552808</v>
      </c>
      <c r="I17" s="20">
        <v>53552808</v>
      </c>
      <c r="J17" s="20">
        <v>53552808</v>
      </c>
      <c r="K17" s="20">
        <v>53552808</v>
      </c>
      <c r="L17" s="20">
        <v>53552808</v>
      </c>
      <c r="M17" s="20">
        <v>53552808</v>
      </c>
      <c r="N17" s="20">
        <v>53552808</v>
      </c>
      <c r="O17" s="20"/>
      <c r="P17" s="20"/>
      <c r="Q17" s="20"/>
      <c r="R17" s="20"/>
      <c r="S17" s="20"/>
      <c r="T17" s="20"/>
      <c r="U17" s="20"/>
      <c r="V17" s="20"/>
      <c r="W17" s="20">
        <v>53552808</v>
      </c>
      <c r="X17" s="20">
        <v>27500541</v>
      </c>
      <c r="Y17" s="20">
        <v>26052267</v>
      </c>
      <c r="Z17" s="21">
        <v>94.73</v>
      </c>
      <c r="AA17" s="22">
        <v>55001082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391352322</v>
      </c>
      <c r="D19" s="18"/>
      <c r="E19" s="19">
        <v>462103261</v>
      </c>
      <c r="F19" s="20">
        <v>462103261</v>
      </c>
      <c r="G19" s="20">
        <v>420675822</v>
      </c>
      <c r="H19" s="20">
        <v>397013484</v>
      </c>
      <c r="I19" s="20">
        <v>397334259</v>
      </c>
      <c r="J19" s="20">
        <v>397334259</v>
      </c>
      <c r="K19" s="20">
        <v>399450577</v>
      </c>
      <c r="L19" s="20">
        <v>398064334</v>
      </c>
      <c r="M19" s="20">
        <v>398064334</v>
      </c>
      <c r="N19" s="20">
        <v>398064334</v>
      </c>
      <c r="O19" s="20"/>
      <c r="P19" s="20"/>
      <c r="Q19" s="20"/>
      <c r="R19" s="20"/>
      <c r="S19" s="20"/>
      <c r="T19" s="20"/>
      <c r="U19" s="20"/>
      <c r="V19" s="20"/>
      <c r="W19" s="20">
        <v>398064334</v>
      </c>
      <c r="X19" s="20">
        <v>231051631</v>
      </c>
      <c r="Y19" s="20">
        <v>167012703</v>
      </c>
      <c r="Z19" s="21">
        <v>72.28</v>
      </c>
      <c r="AA19" s="22">
        <v>462103261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3620874</v>
      </c>
      <c r="D21" s="18"/>
      <c r="E21" s="19">
        <v>1358970</v>
      </c>
      <c r="F21" s="20">
        <v>1358970</v>
      </c>
      <c r="G21" s="20">
        <v>1358970</v>
      </c>
      <c r="H21" s="20">
        <v>3620874</v>
      </c>
      <c r="I21" s="20">
        <v>3620874</v>
      </c>
      <c r="J21" s="20">
        <v>3620874</v>
      </c>
      <c r="K21" s="20">
        <v>3620874</v>
      </c>
      <c r="L21" s="20">
        <v>3620874</v>
      </c>
      <c r="M21" s="20">
        <v>3620874</v>
      </c>
      <c r="N21" s="20">
        <v>3620874</v>
      </c>
      <c r="O21" s="20"/>
      <c r="P21" s="20"/>
      <c r="Q21" s="20"/>
      <c r="R21" s="20"/>
      <c r="S21" s="20"/>
      <c r="T21" s="20"/>
      <c r="U21" s="20"/>
      <c r="V21" s="20"/>
      <c r="W21" s="20">
        <v>3620874</v>
      </c>
      <c r="X21" s="20">
        <v>679485</v>
      </c>
      <c r="Y21" s="20">
        <v>2941389</v>
      </c>
      <c r="Z21" s="21">
        <v>432.89</v>
      </c>
      <c r="AA21" s="22">
        <v>1358970</v>
      </c>
    </row>
    <row r="22" spans="1:27" ht="12.75">
      <c r="A22" s="23" t="s">
        <v>48</v>
      </c>
      <c r="B22" s="17"/>
      <c r="C22" s="18">
        <v>1137791</v>
      </c>
      <c r="D22" s="18"/>
      <c r="E22" s="19">
        <v>1569609</v>
      </c>
      <c r="F22" s="20">
        <v>1569609</v>
      </c>
      <c r="G22" s="20">
        <v>1569610</v>
      </c>
      <c r="H22" s="20">
        <v>1137791</v>
      </c>
      <c r="I22" s="20">
        <v>1137791</v>
      </c>
      <c r="J22" s="20">
        <v>1137791</v>
      </c>
      <c r="K22" s="20">
        <v>1869680</v>
      </c>
      <c r="L22" s="20">
        <v>1538701</v>
      </c>
      <c r="M22" s="20">
        <v>1538701</v>
      </c>
      <c r="N22" s="20">
        <v>1538701</v>
      </c>
      <c r="O22" s="20"/>
      <c r="P22" s="20"/>
      <c r="Q22" s="20"/>
      <c r="R22" s="20"/>
      <c r="S22" s="20"/>
      <c r="T22" s="20"/>
      <c r="U22" s="20"/>
      <c r="V22" s="20"/>
      <c r="W22" s="20">
        <v>1538701</v>
      </c>
      <c r="X22" s="20">
        <v>784805</v>
      </c>
      <c r="Y22" s="20">
        <v>753896</v>
      </c>
      <c r="Z22" s="21">
        <v>96.06</v>
      </c>
      <c r="AA22" s="22">
        <v>1569609</v>
      </c>
    </row>
    <row r="23" spans="1:27" ht="12.75">
      <c r="A23" s="23" t="s">
        <v>49</v>
      </c>
      <c r="B23" s="17"/>
      <c r="C23" s="18">
        <v>610183</v>
      </c>
      <c r="D23" s="18"/>
      <c r="E23" s="19">
        <v>610183</v>
      </c>
      <c r="F23" s="20">
        <v>610183</v>
      </c>
      <c r="G23" s="24">
        <v>610183</v>
      </c>
      <c r="H23" s="24">
        <v>293793</v>
      </c>
      <c r="I23" s="24">
        <v>293793</v>
      </c>
      <c r="J23" s="20">
        <v>293793</v>
      </c>
      <c r="K23" s="24">
        <v>293793</v>
      </c>
      <c r="L23" s="24">
        <v>293793</v>
      </c>
      <c r="M23" s="20">
        <v>293793</v>
      </c>
      <c r="N23" s="24">
        <v>293793</v>
      </c>
      <c r="O23" s="24"/>
      <c r="P23" s="24"/>
      <c r="Q23" s="20"/>
      <c r="R23" s="24"/>
      <c r="S23" s="24"/>
      <c r="T23" s="20"/>
      <c r="U23" s="24"/>
      <c r="V23" s="24"/>
      <c r="W23" s="24">
        <v>293793</v>
      </c>
      <c r="X23" s="20">
        <v>305092</v>
      </c>
      <c r="Y23" s="24">
        <v>-11299</v>
      </c>
      <c r="Z23" s="25">
        <v>-3.7</v>
      </c>
      <c r="AA23" s="26">
        <v>610183</v>
      </c>
    </row>
    <row r="24" spans="1:27" ht="12.75">
      <c r="A24" s="27" t="s">
        <v>50</v>
      </c>
      <c r="B24" s="35"/>
      <c r="C24" s="29">
        <f aca="true" t="shared" si="1" ref="C24:Y24">SUM(C15:C23)</f>
        <v>450273978</v>
      </c>
      <c r="D24" s="29">
        <f>SUM(D15:D23)</f>
        <v>0</v>
      </c>
      <c r="E24" s="36">
        <f t="shared" si="1"/>
        <v>520871994</v>
      </c>
      <c r="F24" s="37">
        <f t="shared" si="1"/>
        <v>520871994</v>
      </c>
      <c r="G24" s="37">
        <f t="shared" si="1"/>
        <v>479215667</v>
      </c>
      <c r="H24" s="37">
        <f t="shared" si="1"/>
        <v>455618750</v>
      </c>
      <c r="I24" s="37">
        <f t="shared" si="1"/>
        <v>455939525</v>
      </c>
      <c r="J24" s="37">
        <f t="shared" si="1"/>
        <v>455939525</v>
      </c>
      <c r="K24" s="37">
        <f t="shared" si="1"/>
        <v>458787732</v>
      </c>
      <c r="L24" s="37">
        <f t="shared" si="1"/>
        <v>457070510</v>
      </c>
      <c r="M24" s="37">
        <f t="shared" si="1"/>
        <v>457070510</v>
      </c>
      <c r="N24" s="37">
        <f t="shared" si="1"/>
        <v>457070510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457070510</v>
      </c>
      <c r="X24" s="37">
        <f t="shared" si="1"/>
        <v>260435999</v>
      </c>
      <c r="Y24" s="37">
        <f t="shared" si="1"/>
        <v>196634511</v>
      </c>
      <c r="Z24" s="38">
        <f>+IF(X24&lt;&gt;0,+(Y24/X24)*100,0)</f>
        <v>75.50204724194062</v>
      </c>
      <c r="AA24" s="39">
        <f>SUM(AA15:AA23)</f>
        <v>520871994</v>
      </c>
    </row>
    <row r="25" spans="1:27" ht="12.75">
      <c r="A25" s="27" t="s">
        <v>51</v>
      </c>
      <c r="B25" s="28"/>
      <c r="C25" s="29">
        <f aca="true" t="shared" si="2" ref="C25:Y25">+C12+C24</f>
        <v>476525468</v>
      </c>
      <c r="D25" s="29">
        <f>+D12+D24</f>
        <v>0</v>
      </c>
      <c r="E25" s="30">
        <f t="shared" si="2"/>
        <v>577423045</v>
      </c>
      <c r="F25" s="31">
        <f t="shared" si="2"/>
        <v>577423045</v>
      </c>
      <c r="G25" s="31">
        <f t="shared" si="2"/>
        <v>531570935</v>
      </c>
      <c r="H25" s="31">
        <f t="shared" si="2"/>
        <v>500517779</v>
      </c>
      <c r="I25" s="31">
        <f t="shared" si="2"/>
        <v>498055562</v>
      </c>
      <c r="J25" s="31">
        <f t="shared" si="2"/>
        <v>498055562</v>
      </c>
      <c r="K25" s="31">
        <f t="shared" si="2"/>
        <v>466504716</v>
      </c>
      <c r="L25" s="31">
        <f t="shared" si="2"/>
        <v>464820982</v>
      </c>
      <c r="M25" s="31">
        <f t="shared" si="2"/>
        <v>464820981</v>
      </c>
      <c r="N25" s="31">
        <f t="shared" si="2"/>
        <v>464820981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464820981</v>
      </c>
      <c r="X25" s="31">
        <f t="shared" si="2"/>
        <v>288711525</v>
      </c>
      <c r="Y25" s="31">
        <f t="shared" si="2"/>
        <v>176109456</v>
      </c>
      <c r="Z25" s="32">
        <f>+IF(X25&lt;&gt;0,+(Y25/X25)*100,0)</f>
        <v>60.99841563304409</v>
      </c>
      <c r="AA25" s="33">
        <f>+AA12+AA24</f>
        <v>577423045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85272</v>
      </c>
      <c r="D30" s="18"/>
      <c r="E30" s="19">
        <v>223112</v>
      </c>
      <c r="F30" s="20">
        <v>223112</v>
      </c>
      <c r="G30" s="20"/>
      <c r="H30" s="20">
        <v>153946</v>
      </c>
      <c r="I30" s="20">
        <v>153946</v>
      </c>
      <c r="J30" s="20">
        <v>153946</v>
      </c>
      <c r="K30" s="20">
        <v>92404</v>
      </c>
      <c r="L30" s="20">
        <v>92403</v>
      </c>
      <c r="M30" s="20">
        <v>92402</v>
      </c>
      <c r="N30" s="20">
        <v>92402</v>
      </c>
      <c r="O30" s="20"/>
      <c r="P30" s="20"/>
      <c r="Q30" s="20"/>
      <c r="R30" s="20"/>
      <c r="S30" s="20"/>
      <c r="T30" s="20"/>
      <c r="U30" s="20"/>
      <c r="V30" s="20"/>
      <c r="W30" s="20">
        <v>92402</v>
      </c>
      <c r="X30" s="20">
        <v>111556</v>
      </c>
      <c r="Y30" s="20">
        <v>-19154</v>
      </c>
      <c r="Z30" s="21">
        <v>-17.17</v>
      </c>
      <c r="AA30" s="22">
        <v>223112</v>
      </c>
    </row>
    <row r="31" spans="1:27" ht="12.75">
      <c r="A31" s="23" t="s">
        <v>56</v>
      </c>
      <c r="B31" s="17"/>
      <c r="C31" s="18">
        <v>1846920</v>
      </c>
      <c r="D31" s="18"/>
      <c r="E31" s="19">
        <v>1765529</v>
      </c>
      <c r="F31" s="20">
        <v>1765529</v>
      </c>
      <c r="G31" s="20">
        <v>1800866</v>
      </c>
      <c r="H31" s="20">
        <v>1824837</v>
      </c>
      <c r="I31" s="20">
        <v>1824837</v>
      </c>
      <c r="J31" s="20">
        <v>1824837</v>
      </c>
      <c r="K31" s="20">
        <v>1824837</v>
      </c>
      <c r="L31" s="20">
        <v>1824837</v>
      </c>
      <c r="M31" s="20">
        <v>1824837</v>
      </c>
      <c r="N31" s="20">
        <v>1824837</v>
      </c>
      <c r="O31" s="20"/>
      <c r="P31" s="20"/>
      <c r="Q31" s="20"/>
      <c r="R31" s="20"/>
      <c r="S31" s="20"/>
      <c r="T31" s="20"/>
      <c r="U31" s="20"/>
      <c r="V31" s="20"/>
      <c r="W31" s="20">
        <v>1824837</v>
      </c>
      <c r="X31" s="20">
        <v>882765</v>
      </c>
      <c r="Y31" s="20">
        <v>942072</v>
      </c>
      <c r="Z31" s="21">
        <v>106.72</v>
      </c>
      <c r="AA31" s="22">
        <v>1765529</v>
      </c>
    </row>
    <row r="32" spans="1:27" ht="12.75">
      <c r="A32" s="23" t="s">
        <v>57</v>
      </c>
      <c r="B32" s="17"/>
      <c r="C32" s="18">
        <v>24337899</v>
      </c>
      <c r="D32" s="18"/>
      <c r="E32" s="19">
        <v>27085625</v>
      </c>
      <c r="F32" s="20">
        <v>27085625</v>
      </c>
      <c r="G32" s="20">
        <v>-70611848</v>
      </c>
      <c r="H32" s="20">
        <v>50503232</v>
      </c>
      <c r="I32" s="20">
        <v>44525419</v>
      </c>
      <c r="J32" s="20">
        <v>44525419</v>
      </c>
      <c r="K32" s="20">
        <v>6770682</v>
      </c>
      <c r="L32" s="20">
        <v>6848741</v>
      </c>
      <c r="M32" s="20">
        <v>6848741</v>
      </c>
      <c r="N32" s="20">
        <v>6848741</v>
      </c>
      <c r="O32" s="20"/>
      <c r="P32" s="20"/>
      <c r="Q32" s="20"/>
      <c r="R32" s="20"/>
      <c r="S32" s="20"/>
      <c r="T32" s="20"/>
      <c r="U32" s="20"/>
      <c r="V32" s="20"/>
      <c r="W32" s="20">
        <v>6848741</v>
      </c>
      <c r="X32" s="20">
        <v>13542813</v>
      </c>
      <c r="Y32" s="20">
        <v>-6694072</v>
      </c>
      <c r="Z32" s="21">
        <v>-49.43</v>
      </c>
      <c r="AA32" s="22">
        <v>27085625</v>
      </c>
    </row>
    <row r="33" spans="1:27" ht="12.75">
      <c r="A33" s="23" t="s">
        <v>58</v>
      </c>
      <c r="B33" s="17"/>
      <c r="C33" s="18">
        <v>15750176</v>
      </c>
      <c r="D33" s="18"/>
      <c r="E33" s="19">
        <v>14380256</v>
      </c>
      <c r="F33" s="20">
        <v>14380256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7190128</v>
      </c>
      <c r="Y33" s="20">
        <v>-7190128</v>
      </c>
      <c r="Z33" s="21">
        <v>-100</v>
      </c>
      <c r="AA33" s="22">
        <v>14380256</v>
      </c>
    </row>
    <row r="34" spans="1:27" ht="12.75">
      <c r="A34" s="27" t="s">
        <v>59</v>
      </c>
      <c r="B34" s="28"/>
      <c r="C34" s="29">
        <f aca="true" t="shared" si="3" ref="C34:Y34">SUM(C29:C33)</f>
        <v>42020267</v>
      </c>
      <c r="D34" s="29">
        <f>SUM(D29:D33)</f>
        <v>0</v>
      </c>
      <c r="E34" s="30">
        <f t="shared" si="3"/>
        <v>43454522</v>
      </c>
      <c r="F34" s="31">
        <f t="shared" si="3"/>
        <v>43454522</v>
      </c>
      <c r="G34" s="31">
        <f t="shared" si="3"/>
        <v>-68810982</v>
      </c>
      <c r="H34" s="31">
        <f t="shared" si="3"/>
        <v>52482015</v>
      </c>
      <c r="I34" s="31">
        <f t="shared" si="3"/>
        <v>46504202</v>
      </c>
      <c r="J34" s="31">
        <f t="shared" si="3"/>
        <v>46504202</v>
      </c>
      <c r="K34" s="31">
        <f t="shared" si="3"/>
        <v>8687923</v>
      </c>
      <c r="L34" s="31">
        <f t="shared" si="3"/>
        <v>8765981</v>
      </c>
      <c r="M34" s="31">
        <f t="shared" si="3"/>
        <v>8765980</v>
      </c>
      <c r="N34" s="31">
        <f t="shared" si="3"/>
        <v>8765980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8765980</v>
      </c>
      <c r="X34" s="31">
        <f t="shared" si="3"/>
        <v>21727262</v>
      </c>
      <c r="Y34" s="31">
        <f t="shared" si="3"/>
        <v>-12961282</v>
      </c>
      <c r="Z34" s="32">
        <f>+IF(X34&lt;&gt;0,+(Y34/X34)*100,0)</f>
        <v>-59.654465436095904</v>
      </c>
      <c r="AA34" s="33">
        <f>SUM(AA29:AA33)</f>
        <v>43454522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6863</v>
      </c>
      <c r="D37" s="18"/>
      <c r="E37" s="19">
        <v>63374</v>
      </c>
      <c r="F37" s="20">
        <v>63374</v>
      </c>
      <c r="G37" s="20">
        <v>60184</v>
      </c>
      <c r="H37" s="20">
        <v>7786</v>
      </c>
      <c r="I37" s="20">
        <v>7786</v>
      </c>
      <c r="J37" s="20">
        <v>7786</v>
      </c>
      <c r="K37" s="20">
        <v>6863</v>
      </c>
      <c r="L37" s="20">
        <v>6863</v>
      </c>
      <c r="M37" s="20">
        <v>6863</v>
      </c>
      <c r="N37" s="20">
        <v>6863</v>
      </c>
      <c r="O37" s="20"/>
      <c r="P37" s="20"/>
      <c r="Q37" s="20"/>
      <c r="R37" s="20"/>
      <c r="S37" s="20"/>
      <c r="T37" s="20"/>
      <c r="U37" s="20"/>
      <c r="V37" s="20"/>
      <c r="W37" s="20">
        <v>6863</v>
      </c>
      <c r="X37" s="20">
        <v>31687</v>
      </c>
      <c r="Y37" s="20">
        <v>-24824</v>
      </c>
      <c r="Z37" s="21">
        <v>-78.34</v>
      </c>
      <c r="AA37" s="22">
        <v>63374</v>
      </c>
    </row>
    <row r="38" spans="1:27" ht="12.75">
      <c r="A38" s="23" t="s">
        <v>58</v>
      </c>
      <c r="B38" s="17"/>
      <c r="C38" s="18">
        <v>33792852</v>
      </c>
      <c r="D38" s="18"/>
      <c r="E38" s="19">
        <v>38830316</v>
      </c>
      <c r="F38" s="20">
        <v>38830316</v>
      </c>
      <c r="G38" s="20"/>
      <c r="H38" s="20">
        <v>33792852</v>
      </c>
      <c r="I38" s="20">
        <v>33792852</v>
      </c>
      <c r="J38" s="20">
        <v>33792852</v>
      </c>
      <c r="K38" s="20">
        <v>33792852</v>
      </c>
      <c r="L38" s="20">
        <v>33792852</v>
      </c>
      <c r="M38" s="20">
        <v>33792852</v>
      </c>
      <c r="N38" s="20">
        <v>33792852</v>
      </c>
      <c r="O38" s="20"/>
      <c r="P38" s="20"/>
      <c r="Q38" s="20"/>
      <c r="R38" s="20"/>
      <c r="S38" s="20"/>
      <c r="T38" s="20"/>
      <c r="U38" s="20"/>
      <c r="V38" s="20"/>
      <c r="W38" s="20">
        <v>33792852</v>
      </c>
      <c r="X38" s="20">
        <v>19415158</v>
      </c>
      <c r="Y38" s="20">
        <v>14377694</v>
      </c>
      <c r="Z38" s="21">
        <v>74.05</v>
      </c>
      <c r="AA38" s="22">
        <v>38830316</v>
      </c>
    </row>
    <row r="39" spans="1:27" ht="12.75">
      <c r="A39" s="27" t="s">
        <v>61</v>
      </c>
      <c r="B39" s="35"/>
      <c r="C39" s="29">
        <f aca="true" t="shared" si="4" ref="C39:Y39">SUM(C37:C38)</f>
        <v>33799715</v>
      </c>
      <c r="D39" s="29">
        <f>SUM(D37:D38)</f>
        <v>0</v>
      </c>
      <c r="E39" s="36">
        <f t="shared" si="4"/>
        <v>38893690</v>
      </c>
      <c r="F39" s="37">
        <f t="shared" si="4"/>
        <v>38893690</v>
      </c>
      <c r="G39" s="37">
        <f t="shared" si="4"/>
        <v>60184</v>
      </c>
      <c r="H39" s="37">
        <f t="shared" si="4"/>
        <v>33800638</v>
      </c>
      <c r="I39" s="37">
        <f t="shared" si="4"/>
        <v>33800638</v>
      </c>
      <c r="J39" s="37">
        <f t="shared" si="4"/>
        <v>33800638</v>
      </c>
      <c r="K39" s="37">
        <f t="shared" si="4"/>
        <v>33799715</v>
      </c>
      <c r="L39" s="37">
        <f t="shared" si="4"/>
        <v>33799715</v>
      </c>
      <c r="M39" s="37">
        <f t="shared" si="4"/>
        <v>33799715</v>
      </c>
      <c r="N39" s="37">
        <f t="shared" si="4"/>
        <v>33799715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33799715</v>
      </c>
      <c r="X39" s="37">
        <f t="shared" si="4"/>
        <v>19446845</v>
      </c>
      <c r="Y39" s="37">
        <f t="shared" si="4"/>
        <v>14352870</v>
      </c>
      <c r="Z39" s="38">
        <f>+IF(X39&lt;&gt;0,+(Y39/X39)*100,0)</f>
        <v>73.80564816555076</v>
      </c>
      <c r="AA39" s="39">
        <f>SUM(AA37:AA38)</f>
        <v>38893690</v>
      </c>
    </row>
    <row r="40" spans="1:27" ht="12.75">
      <c r="A40" s="27" t="s">
        <v>62</v>
      </c>
      <c r="B40" s="28"/>
      <c r="C40" s="29">
        <f aca="true" t="shared" si="5" ref="C40:Y40">+C34+C39</f>
        <v>75819982</v>
      </c>
      <c r="D40" s="29">
        <f>+D34+D39</f>
        <v>0</v>
      </c>
      <c r="E40" s="30">
        <f t="shared" si="5"/>
        <v>82348212</v>
      </c>
      <c r="F40" s="31">
        <f t="shared" si="5"/>
        <v>82348212</v>
      </c>
      <c r="G40" s="31">
        <f t="shared" si="5"/>
        <v>-68750798</v>
      </c>
      <c r="H40" s="31">
        <f t="shared" si="5"/>
        <v>86282653</v>
      </c>
      <c r="I40" s="31">
        <f t="shared" si="5"/>
        <v>80304840</v>
      </c>
      <c r="J40" s="31">
        <f t="shared" si="5"/>
        <v>80304840</v>
      </c>
      <c r="K40" s="31">
        <f t="shared" si="5"/>
        <v>42487638</v>
      </c>
      <c r="L40" s="31">
        <f t="shared" si="5"/>
        <v>42565696</v>
      </c>
      <c r="M40" s="31">
        <f t="shared" si="5"/>
        <v>42565695</v>
      </c>
      <c r="N40" s="31">
        <f t="shared" si="5"/>
        <v>42565695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42565695</v>
      </c>
      <c r="X40" s="31">
        <f t="shared" si="5"/>
        <v>41174107</v>
      </c>
      <c r="Y40" s="31">
        <f t="shared" si="5"/>
        <v>1391588</v>
      </c>
      <c r="Z40" s="32">
        <f>+IF(X40&lt;&gt;0,+(Y40/X40)*100,0)</f>
        <v>3.379764860474084</v>
      </c>
      <c r="AA40" s="33">
        <f>+AA34+AA39</f>
        <v>82348212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400705486</v>
      </c>
      <c r="D42" s="43">
        <f>+D25-D40</f>
        <v>0</v>
      </c>
      <c r="E42" s="44">
        <f t="shared" si="6"/>
        <v>495074833</v>
      </c>
      <c r="F42" s="45">
        <f t="shared" si="6"/>
        <v>495074833</v>
      </c>
      <c r="G42" s="45">
        <f t="shared" si="6"/>
        <v>600321733</v>
      </c>
      <c r="H42" s="45">
        <f t="shared" si="6"/>
        <v>414235126</v>
      </c>
      <c r="I42" s="45">
        <f t="shared" si="6"/>
        <v>417750722</v>
      </c>
      <c r="J42" s="45">
        <f t="shared" si="6"/>
        <v>417750722</v>
      </c>
      <c r="K42" s="45">
        <f t="shared" si="6"/>
        <v>424017078</v>
      </c>
      <c r="L42" s="45">
        <f t="shared" si="6"/>
        <v>422255286</v>
      </c>
      <c r="M42" s="45">
        <f t="shared" si="6"/>
        <v>422255286</v>
      </c>
      <c r="N42" s="45">
        <f t="shared" si="6"/>
        <v>422255286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422255286</v>
      </c>
      <c r="X42" s="45">
        <f t="shared" si="6"/>
        <v>247537418</v>
      </c>
      <c r="Y42" s="45">
        <f t="shared" si="6"/>
        <v>174717868</v>
      </c>
      <c r="Z42" s="46">
        <f>+IF(X42&lt;&gt;0,+(Y42/X42)*100,0)</f>
        <v>70.58240706057619</v>
      </c>
      <c r="AA42" s="47">
        <f>+AA25-AA40</f>
        <v>495074833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400705486</v>
      </c>
      <c r="D45" s="18"/>
      <c r="E45" s="19">
        <v>495074833</v>
      </c>
      <c r="F45" s="20">
        <v>495074833</v>
      </c>
      <c r="G45" s="20">
        <v>600321732</v>
      </c>
      <c r="H45" s="20">
        <v>414235126</v>
      </c>
      <c r="I45" s="20">
        <v>417750722</v>
      </c>
      <c r="J45" s="20">
        <v>417750722</v>
      </c>
      <c r="K45" s="20">
        <v>424017078</v>
      </c>
      <c r="L45" s="20">
        <v>422255286</v>
      </c>
      <c r="M45" s="20">
        <v>422255286</v>
      </c>
      <c r="N45" s="20">
        <v>422255286</v>
      </c>
      <c r="O45" s="20"/>
      <c r="P45" s="20"/>
      <c r="Q45" s="20"/>
      <c r="R45" s="20"/>
      <c r="S45" s="20"/>
      <c r="T45" s="20"/>
      <c r="U45" s="20"/>
      <c r="V45" s="20"/>
      <c r="W45" s="20">
        <v>422255286</v>
      </c>
      <c r="X45" s="20">
        <v>247537417</v>
      </c>
      <c r="Y45" s="20">
        <v>174717869</v>
      </c>
      <c r="Z45" s="48">
        <v>70.58</v>
      </c>
      <c r="AA45" s="22">
        <v>495074833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400705486</v>
      </c>
      <c r="D48" s="51">
        <f>SUM(D45:D47)</f>
        <v>0</v>
      </c>
      <c r="E48" s="52">
        <f t="shared" si="7"/>
        <v>495074833</v>
      </c>
      <c r="F48" s="53">
        <f t="shared" si="7"/>
        <v>495074833</v>
      </c>
      <c r="G48" s="53">
        <f t="shared" si="7"/>
        <v>600321732</v>
      </c>
      <c r="H48" s="53">
        <f t="shared" si="7"/>
        <v>414235126</v>
      </c>
      <c r="I48" s="53">
        <f t="shared" si="7"/>
        <v>417750722</v>
      </c>
      <c r="J48" s="53">
        <f t="shared" si="7"/>
        <v>417750722</v>
      </c>
      <c r="K48" s="53">
        <f t="shared" si="7"/>
        <v>424017078</v>
      </c>
      <c r="L48" s="53">
        <f t="shared" si="7"/>
        <v>422255286</v>
      </c>
      <c r="M48" s="53">
        <f t="shared" si="7"/>
        <v>422255286</v>
      </c>
      <c r="N48" s="53">
        <f t="shared" si="7"/>
        <v>422255286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422255286</v>
      </c>
      <c r="X48" s="53">
        <f t="shared" si="7"/>
        <v>247537417</v>
      </c>
      <c r="Y48" s="53">
        <f t="shared" si="7"/>
        <v>174717869</v>
      </c>
      <c r="Z48" s="54">
        <f>+IF(X48&lt;&gt;0,+(Y48/X48)*100,0)</f>
        <v>70.58240774969386</v>
      </c>
      <c r="AA48" s="55">
        <f>SUM(AA45:AA47)</f>
        <v>495074833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1503665</v>
      </c>
      <c r="D6" s="18"/>
      <c r="E6" s="19">
        <v>1265817</v>
      </c>
      <c r="F6" s="20">
        <v>1265817</v>
      </c>
      <c r="G6" s="20">
        <v>27927676</v>
      </c>
      <c r="H6" s="20">
        <v>18851759</v>
      </c>
      <c r="I6" s="20">
        <v>2586236</v>
      </c>
      <c r="J6" s="20">
        <v>2586236</v>
      </c>
      <c r="K6" s="20">
        <v>10080447</v>
      </c>
      <c r="L6" s="20">
        <v>2526927</v>
      </c>
      <c r="M6" s="20">
        <v>22596016</v>
      </c>
      <c r="N6" s="20">
        <v>22596016</v>
      </c>
      <c r="O6" s="20"/>
      <c r="P6" s="20"/>
      <c r="Q6" s="20"/>
      <c r="R6" s="20"/>
      <c r="S6" s="20"/>
      <c r="T6" s="20"/>
      <c r="U6" s="20"/>
      <c r="V6" s="20"/>
      <c r="W6" s="20">
        <v>22596016</v>
      </c>
      <c r="X6" s="20">
        <v>632909</v>
      </c>
      <c r="Y6" s="20">
        <v>21963107</v>
      </c>
      <c r="Z6" s="21">
        <v>3470.18</v>
      </c>
      <c r="AA6" s="22">
        <v>1265817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>
        <v>9676745</v>
      </c>
      <c r="I7" s="20">
        <v>20575410</v>
      </c>
      <c r="J7" s="20">
        <v>20575410</v>
      </c>
      <c r="K7" s="20">
        <v>12094405</v>
      </c>
      <c r="L7" s="20">
        <v>3000000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5256940</v>
      </c>
      <c r="D8" s="18"/>
      <c r="E8" s="19">
        <v>19546231</v>
      </c>
      <c r="F8" s="20">
        <v>19546231</v>
      </c>
      <c r="G8" s="20">
        <v>9220575</v>
      </c>
      <c r="H8" s="20">
        <v>32613479</v>
      </c>
      <c r="I8" s="20">
        <v>30531104</v>
      </c>
      <c r="J8" s="20">
        <v>30531104</v>
      </c>
      <c r="K8" s="20">
        <v>20026207</v>
      </c>
      <c r="L8" s="20">
        <v>20364719</v>
      </c>
      <c r="M8" s="20">
        <v>6457338</v>
      </c>
      <c r="N8" s="20">
        <v>6457338</v>
      </c>
      <c r="O8" s="20"/>
      <c r="P8" s="20"/>
      <c r="Q8" s="20"/>
      <c r="R8" s="20"/>
      <c r="S8" s="20"/>
      <c r="T8" s="20"/>
      <c r="U8" s="20"/>
      <c r="V8" s="20"/>
      <c r="W8" s="20">
        <v>6457338</v>
      </c>
      <c r="X8" s="20">
        <v>9773116</v>
      </c>
      <c r="Y8" s="20">
        <v>-3315778</v>
      </c>
      <c r="Z8" s="21">
        <v>-33.93</v>
      </c>
      <c r="AA8" s="22">
        <v>19546231</v>
      </c>
    </row>
    <row r="9" spans="1:27" ht="12.75">
      <c r="A9" s="23" t="s">
        <v>36</v>
      </c>
      <c r="B9" s="17"/>
      <c r="C9" s="18">
        <v>13488298</v>
      </c>
      <c r="D9" s="18"/>
      <c r="E9" s="19">
        <v>9988402</v>
      </c>
      <c r="F9" s="20">
        <v>9988402</v>
      </c>
      <c r="G9" s="20">
        <v>30705863</v>
      </c>
      <c r="H9" s="20">
        <v>3058183</v>
      </c>
      <c r="I9" s="20">
        <v>1446617</v>
      </c>
      <c r="J9" s="20">
        <v>1446617</v>
      </c>
      <c r="K9" s="20">
        <v>1828200</v>
      </c>
      <c r="L9" s="20">
        <v>3829956</v>
      </c>
      <c r="M9" s="20">
        <v>21029776</v>
      </c>
      <c r="N9" s="20">
        <v>21029776</v>
      </c>
      <c r="O9" s="20"/>
      <c r="P9" s="20"/>
      <c r="Q9" s="20"/>
      <c r="R9" s="20"/>
      <c r="S9" s="20"/>
      <c r="T9" s="20"/>
      <c r="U9" s="20"/>
      <c r="V9" s="20"/>
      <c r="W9" s="20">
        <v>21029776</v>
      </c>
      <c r="X9" s="20">
        <v>4994201</v>
      </c>
      <c r="Y9" s="20">
        <v>16035575</v>
      </c>
      <c r="Z9" s="21">
        <v>321.08</v>
      </c>
      <c r="AA9" s="22">
        <v>9988402</v>
      </c>
    </row>
    <row r="10" spans="1:27" ht="12.75">
      <c r="A10" s="23" t="s">
        <v>37</v>
      </c>
      <c r="B10" s="17"/>
      <c r="C10" s="18">
        <v>396993</v>
      </c>
      <c r="D10" s="18"/>
      <c r="E10" s="19"/>
      <c r="F10" s="20"/>
      <c r="G10" s="24">
        <v>396993</v>
      </c>
      <c r="H10" s="24"/>
      <c r="I10" s="24"/>
      <c r="J10" s="20"/>
      <c r="K10" s="24"/>
      <c r="L10" s="24"/>
      <c r="M10" s="20">
        <v>396993</v>
      </c>
      <c r="N10" s="24">
        <v>396993</v>
      </c>
      <c r="O10" s="24"/>
      <c r="P10" s="24"/>
      <c r="Q10" s="20"/>
      <c r="R10" s="24"/>
      <c r="S10" s="24"/>
      <c r="T10" s="20"/>
      <c r="U10" s="24"/>
      <c r="V10" s="24"/>
      <c r="W10" s="24">
        <v>396993</v>
      </c>
      <c r="X10" s="20"/>
      <c r="Y10" s="24">
        <v>396993</v>
      </c>
      <c r="Z10" s="25"/>
      <c r="AA10" s="26"/>
    </row>
    <row r="11" spans="1:27" ht="12.75">
      <c r="A11" s="23" t="s">
        <v>38</v>
      </c>
      <c r="B11" s="17"/>
      <c r="C11" s="18">
        <v>9852500</v>
      </c>
      <c r="D11" s="18"/>
      <c r="E11" s="19">
        <v>3345700</v>
      </c>
      <c r="F11" s="20">
        <v>3345700</v>
      </c>
      <c r="G11" s="20">
        <v>3242700</v>
      </c>
      <c r="H11" s="20">
        <v>3242700</v>
      </c>
      <c r="I11" s="20">
        <v>3242700</v>
      </c>
      <c r="J11" s="20">
        <v>3242700</v>
      </c>
      <c r="K11" s="20">
        <v>3242700</v>
      </c>
      <c r="L11" s="20">
        <v>9852500</v>
      </c>
      <c r="M11" s="20">
        <v>9852500</v>
      </c>
      <c r="N11" s="20">
        <v>9852500</v>
      </c>
      <c r="O11" s="20"/>
      <c r="P11" s="20"/>
      <c r="Q11" s="20"/>
      <c r="R11" s="20"/>
      <c r="S11" s="20"/>
      <c r="T11" s="20"/>
      <c r="U11" s="20"/>
      <c r="V11" s="20"/>
      <c r="W11" s="20">
        <v>9852500</v>
      </c>
      <c r="X11" s="20">
        <v>1672850</v>
      </c>
      <c r="Y11" s="20">
        <v>8179650</v>
      </c>
      <c r="Z11" s="21">
        <v>488.96</v>
      </c>
      <c r="AA11" s="22">
        <v>3345700</v>
      </c>
    </row>
    <row r="12" spans="1:27" ht="12.75">
      <c r="A12" s="27" t="s">
        <v>39</v>
      </c>
      <c r="B12" s="28"/>
      <c r="C12" s="29">
        <f aca="true" t="shared" si="0" ref="C12:Y12">SUM(C6:C11)</f>
        <v>30498396</v>
      </c>
      <c r="D12" s="29">
        <f>SUM(D6:D11)</f>
        <v>0</v>
      </c>
      <c r="E12" s="30">
        <f t="shared" si="0"/>
        <v>34146150</v>
      </c>
      <c r="F12" s="31">
        <f t="shared" si="0"/>
        <v>34146150</v>
      </c>
      <c r="G12" s="31">
        <f t="shared" si="0"/>
        <v>71493807</v>
      </c>
      <c r="H12" s="31">
        <f t="shared" si="0"/>
        <v>67442866</v>
      </c>
      <c r="I12" s="31">
        <f t="shared" si="0"/>
        <v>58382067</v>
      </c>
      <c r="J12" s="31">
        <f t="shared" si="0"/>
        <v>58382067</v>
      </c>
      <c r="K12" s="31">
        <f t="shared" si="0"/>
        <v>47271959</v>
      </c>
      <c r="L12" s="31">
        <f t="shared" si="0"/>
        <v>39574102</v>
      </c>
      <c r="M12" s="31">
        <f t="shared" si="0"/>
        <v>60332623</v>
      </c>
      <c r="N12" s="31">
        <f t="shared" si="0"/>
        <v>60332623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60332623</v>
      </c>
      <c r="X12" s="31">
        <f t="shared" si="0"/>
        <v>17073076</v>
      </c>
      <c r="Y12" s="31">
        <f t="shared" si="0"/>
        <v>43259547</v>
      </c>
      <c r="Z12" s="32">
        <f>+IF(X12&lt;&gt;0,+(Y12/X12)*100,0)</f>
        <v>253.37875260439304</v>
      </c>
      <c r="AA12" s="33">
        <f>SUM(AA6:AA11)</f>
        <v>34146150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28003465</v>
      </c>
      <c r="D17" s="18"/>
      <c r="E17" s="19">
        <v>24058000</v>
      </c>
      <c r="F17" s="20">
        <v>24058000</v>
      </c>
      <c r="G17" s="20">
        <v>16183945</v>
      </c>
      <c r="H17" s="20">
        <v>16183945</v>
      </c>
      <c r="I17" s="20">
        <v>16183945</v>
      </c>
      <c r="J17" s="20">
        <v>16183945</v>
      </c>
      <c r="K17" s="20">
        <v>16183945</v>
      </c>
      <c r="L17" s="20">
        <v>28003465</v>
      </c>
      <c r="M17" s="20">
        <v>28003465</v>
      </c>
      <c r="N17" s="20">
        <v>28003465</v>
      </c>
      <c r="O17" s="20"/>
      <c r="P17" s="20"/>
      <c r="Q17" s="20"/>
      <c r="R17" s="20"/>
      <c r="S17" s="20"/>
      <c r="T17" s="20"/>
      <c r="U17" s="20"/>
      <c r="V17" s="20"/>
      <c r="W17" s="20">
        <v>28003465</v>
      </c>
      <c r="X17" s="20">
        <v>12029000</v>
      </c>
      <c r="Y17" s="20">
        <v>15974465</v>
      </c>
      <c r="Z17" s="21">
        <v>132.8</v>
      </c>
      <c r="AA17" s="22">
        <v>24058000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250154920</v>
      </c>
      <c r="D19" s="18"/>
      <c r="E19" s="19">
        <v>185132600</v>
      </c>
      <c r="F19" s="20">
        <v>185132600</v>
      </c>
      <c r="G19" s="20">
        <v>229761538</v>
      </c>
      <c r="H19" s="20">
        <v>230532044</v>
      </c>
      <c r="I19" s="20">
        <v>234743419</v>
      </c>
      <c r="J19" s="20">
        <v>234743419</v>
      </c>
      <c r="K19" s="20">
        <v>237573765</v>
      </c>
      <c r="L19" s="20">
        <v>267220521</v>
      </c>
      <c r="M19" s="20">
        <v>268997584</v>
      </c>
      <c r="N19" s="20">
        <v>268997584</v>
      </c>
      <c r="O19" s="20"/>
      <c r="P19" s="20"/>
      <c r="Q19" s="20"/>
      <c r="R19" s="20"/>
      <c r="S19" s="20"/>
      <c r="T19" s="20"/>
      <c r="U19" s="20"/>
      <c r="V19" s="20"/>
      <c r="W19" s="20">
        <v>268997584</v>
      </c>
      <c r="X19" s="20">
        <v>92566300</v>
      </c>
      <c r="Y19" s="20">
        <v>176431284</v>
      </c>
      <c r="Z19" s="21">
        <v>190.6</v>
      </c>
      <c r="AA19" s="22">
        <v>185132600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870852</v>
      </c>
      <c r="D22" s="18"/>
      <c r="E22" s="19">
        <v>1248448</v>
      </c>
      <c r="F22" s="20">
        <v>1248448</v>
      </c>
      <c r="G22" s="20">
        <v>964791</v>
      </c>
      <c r="H22" s="20">
        <v>964791</v>
      </c>
      <c r="I22" s="20">
        <v>964791</v>
      </c>
      <c r="J22" s="20">
        <v>964791</v>
      </c>
      <c r="K22" s="20">
        <v>964791</v>
      </c>
      <c r="L22" s="20">
        <v>964791</v>
      </c>
      <c r="M22" s="20">
        <v>964791</v>
      </c>
      <c r="N22" s="20">
        <v>964791</v>
      </c>
      <c r="O22" s="20"/>
      <c r="P22" s="20"/>
      <c r="Q22" s="20"/>
      <c r="R22" s="20"/>
      <c r="S22" s="20"/>
      <c r="T22" s="20"/>
      <c r="U22" s="20"/>
      <c r="V22" s="20"/>
      <c r="W22" s="20">
        <v>964791</v>
      </c>
      <c r="X22" s="20">
        <v>624224</v>
      </c>
      <c r="Y22" s="20">
        <v>340567</v>
      </c>
      <c r="Z22" s="21">
        <v>54.56</v>
      </c>
      <c r="AA22" s="22">
        <v>1248448</v>
      </c>
    </row>
    <row r="23" spans="1:27" ht="12.75">
      <c r="A23" s="23" t="s">
        <v>49</v>
      </c>
      <c r="B23" s="17"/>
      <c r="C23" s="18">
        <v>3</v>
      </c>
      <c r="D23" s="18"/>
      <c r="E23" s="19"/>
      <c r="F23" s="20"/>
      <c r="G23" s="24">
        <v>3</v>
      </c>
      <c r="H23" s="24">
        <v>3</v>
      </c>
      <c r="I23" s="24">
        <v>3</v>
      </c>
      <c r="J23" s="20">
        <v>3</v>
      </c>
      <c r="K23" s="24">
        <v>3</v>
      </c>
      <c r="L23" s="24">
        <v>3</v>
      </c>
      <c r="M23" s="20">
        <v>3</v>
      </c>
      <c r="N23" s="24">
        <v>3</v>
      </c>
      <c r="O23" s="24"/>
      <c r="P23" s="24"/>
      <c r="Q23" s="20"/>
      <c r="R23" s="24"/>
      <c r="S23" s="24"/>
      <c r="T23" s="20"/>
      <c r="U23" s="24"/>
      <c r="V23" s="24"/>
      <c r="W23" s="24">
        <v>3</v>
      </c>
      <c r="X23" s="20"/>
      <c r="Y23" s="24">
        <v>3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279029240</v>
      </c>
      <c r="D24" s="29">
        <f>SUM(D15:D23)</f>
        <v>0</v>
      </c>
      <c r="E24" s="36">
        <f t="shared" si="1"/>
        <v>210439048</v>
      </c>
      <c r="F24" s="37">
        <f t="shared" si="1"/>
        <v>210439048</v>
      </c>
      <c r="G24" s="37">
        <f t="shared" si="1"/>
        <v>246910277</v>
      </c>
      <c r="H24" s="37">
        <f t="shared" si="1"/>
        <v>247680783</v>
      </c>
      <c r="I24" s="37">
        <f t="shared" si="1"/>
        <v>251892158</v>
      </c>
      <c r="J24" s="37">
        <f t="shared" si="1"/>
        <v>251892158</v>
      </c>
      <c r="K24" s="37">
        <f t="shared" si="1"/>
        <v>254722504</v>
      </c>
      <c r="L24" s="37">
        <f t="shared" si="1"/>
        <v>296188780</v>
      </c>
      <c r="M24" s="37">
        <f t="shared" si="1"/>
        <v>297965843</v>
      </c>
      <c r="N24" s="37">
        <f t="shared" si="1"/>
        <v>297965843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297965843</v>
      </c>
      <c r="X24" s="37">
        <f t="shared" si="1"/>
        <v>105219524</v>
      </c>
      <c r="Y24" s="37">
        <f t="shared" si="1"/>
        <v>192746319</v>
      </c>
      <c r="Z24" s="38">
        <f>+IF(X24&lt;&gt;0,+(Y24/X24)*100,0)</f>
        <v>183.18493723655317</v>
      </c>
      <c r="AA24" s="39">
        <f>SUM(AA15:AA23)</f>
        <v>210439048</v>
      </c>
    </row>
    <row r="25" spans="1:27" ht="12.75">
      <c r="A25" s="27" t="s">
        <v>51</v>
      </c>
      <c r="B25" s="28"/>
      <c r="C25" s="29">
        <f aca="true" t="shared" si="2" ref="C25:Y25">+C12+C24</f>
        <v>309527636</v>
      </c>
      <c r="D25" s="29">
        <f>+D12+D24</f>
        <v>0</v>
      </c>
      <c r="E25" s="30">
        <f t="shared" si="2"/>
        <v>244585198</v>
      </c>
      <c r="F25" s="31">
        <f t="shared" si="2"/>
        <v>244585198</v>
      </c>
      <c r="G25" s="31">
        <f t="shared" si="2"/>
        <v>318404084</v>
      </c>
      <c r="H25" s="31">
        <f t="shared" si="2"/>
        <v>315123649</v>
      </c>
      <c r="I25" s="31">
        <f t="shared" si="2"/>
        <v>310274225</v>
      </c>
      <c r="J25" s="31">
        <f t="shared" si="2"/>
        <v>310274225</v>
      </c>
      <c r="K25" s="31">
        <f t="shared" si="2"/>
        <v>301994463</v>
      </c>
      <c r="L25" s="31">
        <f t="shared" si="2"/>
        <v>335762882</v>
      </c>
      <c r="M25" s="31">
        <f t="shared" si="2"/>
        <v>358298466</v>
      </c>
      <c r="N25" s="31">
        <f t="shared" si="2"/>
        <v>358298466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358298466</v>
      </c>
      <c r="X25" s="31">
        <f t="shared" si="2"/>
        <v>122292600</v>
      </c>
      <c r="Y25" s="31">
        <f t="shared" si="2"/>
        <v>236005866</v>
      </c>
      <c r="Z25" s="32">
        <f>+IF(X25&lt;&gt;0,+(Y25/X25)*100,0)</f>
        <v>192.9845845128814</v>
      </c>
      <c r="AA25" s="33">
        <f>+AA12+AA24</f>
        <v>244585198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>
        <v>75977</v>
      </c>
      <c r="I31" s="20">
        <v>73277</v>
      </c>
      <c r="J31" s="20">
        <v>73277</v>
      </c>
      <c r="K31" s="20">
        <v>73277</v>
      </c>
      <c r="L31" s="20">
        <v>73277</v>
      </c>
      <c r="M31" s="20">
        <v>221866</v>
      </c>
      <c r="N31" s="20">
        <v>221866</v>
      </c>
      <c r="O31" s="20"/>
      <c r="P31" s="20"/>
      <c r="Q31" s="20"/>
      <c r="R31" s="20"/>
      <c r="S31" s="20"/>
      <c r="T31" s="20"/>
      <c r="U31" s="20"/>
      <c r="V31" s="20"/>
      <c r="W31" s="20">
        <v>221866</v>
      </c>
      <c r="X31" s="20"/>
      <c r="Y31" s="20">
        <v>221866</v>
      </c>
      <c r="Z31" s="21"/>
      <c r="AA31" s="22"/>
    </row>
    <row r="32" spans="1:27" ht="12.75">
      <c r="A32" s="23" t="s">
        <v>57</v>
      </c>
      <c r="B32" s="17"/>
      <c r="C32" s="18">
        <v>20041650</v>
      </c>
      <c r="D32" s="18"/>
      <c r="E32" s="19">
        <v>22345739</v>
      </c>
      <c r="F32" s="20">
        <v>22345739</v>
      </c>
      <c r="G32" s="20">
        <v>28727930</v>
      </c>
      <c r="H32" s="20">
        <v>22989275</v>
      </c>
      <c r="I32" s="20">
        <v>27315218</v>
      </c>
      <c r="J32" s="20">
        <v>27315218</v>
      </c>
      <c r="K32" s="20">
        <v>27932924</v>
      </c>
      <c r="L32" s="20">
        <v>26461558</v>
      </c>
      <c r="M32" s="20">
        <v>36291649</v>
      </c>
      <c r="N32" s="20">
        <v>36291649</v>
      </c>
      <c r="O32" s="20"/>
      <c r="P32" s="20"/>
      <c r="Q32" s="20"/>
      <c r="R32" s="20"/>
      <c r="S32" s="20"/>
      <c r="T32" s="20"/>
      <c r="U32" s="20"/>
      <c r="V32" s="20"/>
      <c r="W32" s="20">
        <v>36291649</v>
      </c>
      <c r="X32" s="20">
        <v>11172870</v>
      </c>
      <c r="Y32" s="20">
        <v>25118779</v>
      </c>
      <c r="Z32" s="21">
        <v>224.82</v>
      </c>
      <c r="AA32" s="22">
        <v>22345739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/>
      <c r="H33" s="20">
        <v>4454351</v>
      </c>
      <c r="I33" s="20">
        <v>4454351</v>
      </c>
      <c r="J33" s="20">
        <v>4454351</v>
      </c>
      <c r="K33" s="20">
        <v>4454351</v>
      </c>
      <c r="L33" s="20">
        <v>4454351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20041650</v>
      </c>
      <c r="D34" s="29">
        <f>SUM(D29:D33)</f>
        <v>0</v>
      </c>
      <c r="E34" s="30">
        <f t="shared" si="3"/>
        <v>22345739</v>
      </c>
      <c r="F34" s="31">
        <f t="shared" si="3"/>
        <v>22345739</v>
      </c>
      <c r="G34" s="31">
        <f t="shared" si="3"/>
        <v>28727930</v>
      </c>
      <c r="H34" s="31">
        <f t="shared" si="3"/>
        <v>27519603</v>
      </c>
      <c r="I34" s="31">
        <f t="shared" si="3"/>
        <v>31842846</v>
      </c>
      <c r="J34" s="31">
        <f t="shared" si="3"/>
        <v>31842846</v>
      </c>
      <c r="K34" s="31">
        <f t="shared" si="3"/>
        <v>32460552</v>
      </c>
      <c r="L34" s="31">
        <f t="shared" si="3"/>
        <v>30989186</v>
      </c>
      <c r="M34" s="31">
        <f t="shared" si="3"/>
        <v>36513515</v>
      </c>
      <c r="N34" s="31">
        <f t="shared" si="3"/>
        <v>36513515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36513515</v>
      </c>
      <c r="X34" s="31">
        <f t="shared" si="3"/>
        <v>11172870</v>
      </c>
      <c r="Y34" s="31">
        <f t="shared" si="3"/>
        <v>25340645</v>
      </c>
      <c r="Z34" s="32">
        <f>+IF(X34&lt;&gt;0,+(Y34/X34)*100,0)</f>
        <v>226.80515391300534</v>
      </c>
      <c r="AA34" s="33">
        <f>SUM(AA29:AA33)</f>
        <v>22345739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12806069</v>
      </c>
      <c r="D38" s="18"/>
      <c r="E38" s="19">
        <v>3190987</v>
      </c>
      <c r="F38" s="20">
        <v>3190987</v>
      </c>
      <c r="G38" s="20">
        <v>12806070</v>
      </c>
      <c r="H38" s="20">
        <v>12806070</v>
      </c>
      <c r="I38" s="20">
        <v>12806070</v>
      </c>
      <c r="J38" s="20">
        <v>12806070</v>
      </c>
      <c r="K38" s="20">
        <v>12806070</v>
      </c>
      <c r="L38" s="20">
        <v>12806070</v>
      </c>
      <c r="M38" s="20">
        <v>12806070</v>
      </c>
      <c r="N38" s="20">
        <v>12806070</v>
      </c>
      <c r="O38" s="20"/>
      <c r="P38" s="20"/>
      <c r="Q38" s="20"/>
      <c r="R38" s="20"/>
      <c r="S38" s="20"/>
      <c r="T38" s="20"/>
      <c r="U38" s="20"/>
      <c r="V38" s="20"/>
      <c r="W38" s="20">
        <v>12806070</v>
      </c>
      <c r="X38" s="20">
        <v>1595494</v>
      </c>
      <c r="Y38" s="20">
        <v>11210576</v>
      </c>
      <c r="Z38" s="21">
        <v>702.64</v>
      </c>
      <c r="AA38" s="22">
        <v>3190987</v>
      </c>
    </row>
    <row r="39" spans="1:27" ht="12.75">
      <c r="A39" s="27" t="s">
        <v>61</v>
      </c>
      <c r="B39" s="35"/>
      <c r="C39" s="29">
        <f aca="true" t="shared" si="4" ref="C39:Y39">SUM(C37:C38)</f>
        <v>12806069</v>
      </c>
      <c r="D39" s="29">
        <f>SUM(D37:D38)</f>
        <v>0</v>
      </c>
      <c r="E39" s="36">
        <f t="shared" si="4"/>
        <v>3190987</v>
      </c>
      <c r="F39" s="37">
        <f t="shared" si="4"/>
        <v>3190987</v>
      </c>
      <c r="G39" s="37">
        <f t="shared" si="4"/>
        <v>12806070</v>
      </c>
      <c r="H39" s="37">
        <f t="shared" si="4"/>
        <v>12806070</v>
      </c>
      <c r="I39" s="37">
        <f t="shared" si="4"/>
        <v>12806070</v>
      </c>
      <c r="J39" s="37">
        <f t="shared" si="4"/>
        <v>12806070</v>
      </c>
      <c r="K39" s="37">
        <f t="shared" si="4"/>
        <v>12806070</v>
      </c>
      <c r="L39" s="37">
        <f t="shared" si="4"/>
        <v>12806070</v>
      </c>
      <c r="M39" s="37">
        <f t="shared" si="4"/>
        <v>12806070</v>
      </c>
      <c r="N39" s="37">
        <f t="shared" si="4"/>
        <v>12806070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12806070</v>
      </c>
      <c r="X39" s="37">
        <f t="shared" si="4"/>
        <v>1595494</v>
      </c>
      <c r="Y39" s="37">
        <f t="shared" si="4"/>
        <v>11210576</v>
      </c>
      <c r="Z39" s="38">
        <f>+IF(X39&lt;&gt;0,+(Y39/X39)*100,0)</f>
        <v>702.6398093631188</v>
      </c>
      <c r="AA39" s="39">
        <f>SUM(AA37:AA38)</f>
        <v>3190987</v>
      </c>
    </row>
    <row r="40" spans="1:27" ht="12.75">
      <c r="A40" s="27" t="s">
        <v>62</v>
      </c>
      <c r="B40" s="28"/>
      <c r="C40" s="29">
        <f aca="true" t="shared" si="5" ref="C40:Y40">+C34+C39</f>
        <v>32847719</v>
      </c>
      <c r="D40" s="29">
        <f>+D34+D39</f>
        <v>0</v>
      </c>
      <c r="E40" s="30">
        <f t="shared" si="5"/>
        <v>25536726</v>
      </c>
      <c r="F40" s="31">
        <f t="shared" si="5"/>
        <v>25536726</v>
      </c>
      <c r="G40" s="31">
        <f t="shared" si="5"/>
        <v>41534000</v>
      </c>
      <c r="H40" s="31">
        <f t="shared" si="5"/>
        <v>40325673</v>
      </c>
      <c r="I40" s="31">
        <f t="shared" si="5"/>
        <v>44648916</v>
      </c>
      <c r="J40" s="31">
        <f t="shared" si="5"/>
        <v>44648916</v>
      </c>
      <c r="K40" s="31">
        <f t="shared" si="5"/>
        <v>45266622</v>
      </c>
      <c r="L40" s="31">
        <f t="shared" si="5"/>
        <v>43795256</v>
      </c>
      <c r="M40" s="31">
        <f t="shared" si="5"/>
        <v>49319585</v>
      </c>
      <c r="N40" s="31">
        <f t="shared" si="5"/>
        <v>49319585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49319585</v>
      </c>
      <c r="X40" s="31">
        <f t="shared" si="5"/>
        <v>12768364</v>
      </c>
      <c r="Y40" s="31">
        <f t="shared" si="5"/>
        <v>36551221</v>
      </c>
      <c r="Z40" s="32">
        <f>+IF(X40&lt;&gt;0,+(Y40/X40)*100,0)</f>
        <v>286.2639332650604</v>
      </c>
      <c r="AA40" s="33">
        <f>+AA34+AA39</f>
        <v>25536726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276679917</v>
      </c>
      <c r="D42" s="43">
        <f>+D25-D40</f>
        <v>0</v>
      </c>
      <c r="E42" s="44">
        <f t="shared" si="6"/>
        <v>219048472</v>
      </c>
      <c r="F42" s="45">
        <f t="shared" si="6"/>
        <v>219048472</v>
      </c>
      <c r="G42" s="45">
        <f t="shared" si="6"/>
        <v>276870084</v>
      </c>
      <c r="H42" s="45">
        <f t="shared" si="6"/>
        <v>274797976</v>
      </c>
      <c r="I42" s="45">
        <f t="shared" si="6"/>
        <v>265625309</v>
      </c>
      <c r="J42" s="45">
        <f t="shared" si="6"/>
        <v>265625309</v>
      </c>
      <c r="K42" s="45">
        <f t="shared" si="6"/>
        <v>256727841</v>
      </c>
      <c r="L42" s="45">
        <f t="shared" si="6"/>
        <v>291967626</v>
      </c>
      <c r="M42" s="45">
        <f t="shared" si="6"/>
        <v>308978881</v>
      </c>
      <c r="N42" s="45">
        <f t="shared" si="6"/>
        <v>308978881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308978881</v>
      </c>
      <c r="X42" s="45">
        <f t="shared" si="6"/>
        <v>109524236</v>
      </c>
      <c r="Y42" s="45">
        <f t="shared" si="6"/>
        <v>199454645</v>
      </c>
      <c r="Z42" s="46">
        <f>+IF(X42&lt;&gt;0,+(Y42/X42)*100,0)</f>
        <v>182.11005370537347</v>
      </c>
      <c r="AA42" s="47">
        <f>+AA25-AA40</f>
        <v>219048472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276679917</v>
      </c>
      <c r="D45" s="18"/>
      <c r="E45" s="19">
        <v>219048472</v>
      </c>
      <c r="F45" s="20">
        <v>219048472</v>
      </c>
      <c r="G45" s="20">
        <v>276870084</v>
      </c>
      <c r="H45" s="20">
        <v>95540793</v>
      </c>
      <c r="I45" s="20">
        <v>265625307</v>
      </c>
      <c r="J45" s="20">
        <v>265625307</v>
      </c>
      <c r="K45" s="20">
        <v>77470657</v>
      </c>
      <c r="L45" s="20">
        <v>291967625</v>
      </c>
      <c r="M45" s="20">
        <v>308978881</v>
      </c>
      <c r="N45" s="20">
        <v>308978881</v>
      </c>
      <c r="O45" s="20"/>
      <c r="P45" s="20"/>
      <c r="Q45" s="20"/>
      <c r="R45" s="20"/>
      <c r="S45" s="20"/>
      <c r="T45" s="20"/>
      <c r="U45" s="20"/>
      <c r="V45" s="20"/>
      <c r="W45" s="20">
        <v>308978881</v>
      </c>
      <c r="X45" s="20">
        <v>109524236</v>
      </c>
      <c r="Y45" s="20">
        <v>199454645</v>
      </c>
      <c r="Z45" s="48">
        <v>182.11</v>
      </c>
      <c r="AA45" s="22">
        <v>219048472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>
        <v>179257182</v>
      </c>
      <c r="I46" s="20"/>
      <c r="J46" s="20"/>
      <c r="K46" s="20">
        <v>179257182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276679917</v>
      </c>
      <c r="D48" s="51">
        <f>SUM(D45:D47)</f>
        <v>0</v>
      </c>
      <c r="E48" s="52">
        <f t="shared" si="7"/>
        <v>219048472</v>
      </c>
      <c r="F48" s="53">
        <f t="shared" si="7"/>
        <v>219048472</v>
      </c>
      <c r="G48" s="53">
        <f t="shared" si="7"/>
        <v>276870084</v>
      </c>
      <c r="H48" s="53">
        <f t="shared" si="7"/>
        <v>274797975</v>
      </c>
      <c r="I48" s="53">
        <f t="shared" si="7"/>
        <v>265625307</v>
      </c>
      <c r="J48" s="53">
        <f t="shared" si="7"/>
        <v>265625307</v>
      </c>
      <c r="K48" s="53">
        <f t="shared" si="7"/>
        <v>256727839</v>
      </c>
      <c r="L48" s="53">
        <f t="shared" si="7"/>
        <v>291967625</v>
      </c>
      <c r="M48" s="53">
        <f t="shared" si="7"/>
        <v>308978881</v>
      </c>
      <c r="N48" s="53">
        <f t="shared" si="7"/>
        <v>308978881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308978881</v>
      </c>
      <c r="X48" s="53">
        <f t="shared" si="7"/>
        <v>109524236</v>
      </c>
      <c r="Y48" s="53">
        <f t="shared" si="7"/>
        <v>199454645</v>
      </c>
      <c r="Z48" s="54">
        <f>+IF(X48&lt;&gt;0,+(Y48/X48)*100,0)</f>
        <v>182.11005370537347</v>
      </c>
      <c r="AA48" s="55">
        <f>SUM(AA45:AA47)</f>
        <v>219048472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17240525</v>
      </c>
      <c r="D6" s="18"/>
      <c r="E6" s="19">
        <v>1800000</v>
      </c>
      <c r="F6" s="20">
        <v>1800000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900000</v>
      </c>
      <c r="Y6" s="20">
        <v>-900000</v>
      </c>
      <c r="Z6" s="21">
        <v>-100</v>
      </c>
      <c r="AA6" s="22">
        <v>1800000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19267502</v>
      </c>
      <c r="D8" s="18"/>
      <c r="E8" s="19">
        <v>112751986</v>
      </c>
      <c r="F8" s="20">
        <v>112751986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56375993</v>
      </c>
      <c r="Y8" s="20">
        <v>-56375993</v>
      </c>
      <c r="Z8" s="21">
        <v>-100</v>
      </c>
      <c r="AA8" s="22">
        <v>112751986</v>
      </c>
    </row>
    <row r="9" spans="1:27" ht="12.75">
      <c r="A9" s="23" t="s">
        <v>36</v>
      </c>
      <c r="B9" s="17"/>
      <c r="C9" s="18">
        <v>17040953</v>
      </c>
      <c r="D9" s="18"/>
      <c r="E9" s="19">
        <v>26386228</v>
      </c>
      <c r="F9" s="20">
        <v>26386228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13193114</v>
      </c>
      <c r="Y9" s="20">
        <v>-13193114</v>
      </c>
      <c r="Z9" s="21">
        <v>-100</v>
      </c>
      <c r="AA9" s="22">
        <v>26386228</v>
      </c>
    </row>
    <row r="10" spans="1:27" ht="12.75">
      <c r="A10" s="23" t="s">
        <v>37</v>
      </c>
      <c r="B10" s="17"/>
      <c r="C10" s="18">
        <v>13011270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550000</v>
      </c>
      <c r="F11" s="20">
        <v>550000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275000</v>
      </c>
      <c r="Y11" s="20">
        <v>-275000</v>
      </c>
      <c r="Z11" s="21">
        <v>-100</v>
      </c>
      <c r="AA11" s="22">
        <v>550000</v>
      </c>
    </row>
    <row r="12" spans="1:27" ht="12.75">
      <c r="A12" s="27" t="s">
        <v>39</v>
      </c>
      <c r="B12" s="28"/>
      <c r="C12" s="29">
        <f aca="true" t="shared" si="0" ref="C12:Y12">SUM(C6:C11)</f>
        <v>66560250</v>
      </c>
      <c r="D12" s="29">
        <f>SUM(D6:D11)</f>
        <v>0</v>
      </c>
      <c r="E12" s="30">
        <f t="shared" si="0"/>
        <v>141488214</v>
      </c>
      <c r="F12" s="31">
        <f t="shared" si="0"/>
        <v>141488214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70744107</v>
      </c>
      <c r="Y12" s="31">
        <f t="shared" si="0"/>
        <v>-70744107</v>
      </c>
      <c r="Z12" s="32">
        <f>+IF(X12&lt;&gt;0,+(Y12/X12)*100,0)</f>
        <v>-100</v>
      </c>
      <c r="AA12" s="33">
        <f>SUM(AA6:AA11)</f>
        <v>141488214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42412570</v>
      </c>
      <c r="D17" s="18"/>
      <c r="E17" s="19">
        <v>49737270</v>
      </c>
      <c r="F17" s="20">
        <v>49737270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24868635</v>
      </c>
      <c r="Y17" s="20">
        <v>-24868635</v>
      </c>
      <c r="Z17" s="21">
        <v>-100</v>
      </c>
      <c r="AA17" s="22">
        <v>49737270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574482439</v>
      </c>
      <c r="D19" s="18"/>
      <c r="E19" s="19">
        <v>607573647</v>
      </c>
      <c r="F19" s="20">
        <v>607573647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303786824</v>
      </c>
      <c r="Y19" s="20">
        <v>-303786824</v>
      </c>
      <c r="Z19" s="21">
        <v>-100</v>
      </c>
      <c r="AA19" s="22">
        <v>607573647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70000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1187</v>
      </c>
      <c r="D22" s="18"/>
      <c r="E22" s="19">
        <v>12893</v>
      </c>
      <c r="F22" s="20">
        <v>12893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6447</v>
      </c>
      <c r="Y22" s="20">
        <v>-6447</v>
      </c>
      <c r="Z22" s="21">
        <v>-100</v>
      </c>
      <c r="AA22" s="22">
        <v>12893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616966196</v>
      </c>
      <c r="D24" s="29">
        <f>SUM(D15:D23)</f>
        <v>0</v>
      </c>
      <c r="E24" s="36">
        <f t="shared" si="1"/>
        <v>657323810</v>
      </c>
      <c r="F24" s="37">
        <f t="shared" si="1"/>
        <v>657323810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328661906</v>
      </c>
      <c r="Y24" s="37">
        <f t="shared" si="1"/>
        <v>-328661906</v>
      </c>
      <c r="Z24" s="38">
        <f>+IF(X24&lt;&gt;0,+(Y24/X24)*100,0)</f>
        <v>-100</v>
      </c>
      <c r="AA24" s="39">
        <f>SUM(AA15:AA23)</f>
        <v>657323810</v>
      </c>
    </row>
    <row r="25" spans="1:27" ht="12.75">
      <c r="A25" s="27" t="s">
        <v>51</v>
      </c>
      <c r="B25" s="28"/>
      <c r="C25" s="29">
        <f aca="true" t="shared" si="2" ref="C25:Y25">+C12+C24</f>
        <v>683526446</v>
      </c>
      <c r="D25" s="29">
        <f>+D12+D24</f>
        <v>0</v>
      </c>
      <c r="E25" s="30">
        <f t="shared" si="2"/>
        <v>798812024</v>
      </c>
      <c r="F25" s="31">
        <f t="shared" si="2"/>
        <v>798812024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399406013</v>
      </c>
      <c r="Y25" s="31">
        <f t="shared" si="2"/>
        <v>-399406013</v>
      </c>
      <c r="Z25" s="32">
        <f>+IF(X25&lt;&gt;0,+(Y25/X25)*100,0)</f>
        <v>-100</v>
      </c>
      <c r="AA25" s="33">
        <f>+AA12+AA24</f>
        <v>798812024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225118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2173688</v>
      </c>
      <c r="D31" s="18"/>
      <c r="E31" s="19">
        <v>2278278</v>
      </c>
      <c r="F31" s="20">
        <v>2278278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1139139</v>
      </c>
      <c r="Y31" s="20">
        <v>-1139139</v>
      </c>
      <c r="Z31" s="21">
        <v>-100</v>
      </c>
      <c r="AA31" s="22">
        <v>2278278</v>
      </c>
    </row>
    <row r="32" spans="1:27" ht="12.75">
      <c r="A32" s="23" t="s">
        <v>57</v>
      </c>
      <c r="B32" s="17"/>
      <c r="C32" s="18">
        <v>170846687</v>
      </c>
      <c r="D32" s="18"/>
      <c r="E32" s="19">
        <v>248500000</v>
      </c>
      <c r="F32" s="20">
        <v>248500000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124250000</v>
      </c>
      <c r="Y32" s="20">
        <v>-124250000</v>
      </c>
      <c r="Z32" s="21">
        <v>-100</v>
      </c>
      <c r="AA32" s="22">
        <v>248500000</v>
      </c>
    </row>
    <row r="33" spans="1:27" ht="12.75">
      <c r="A33" s="23" t="s">
        <v>58</v>
      </c>
      <c r="B33" s="17"/>
      <c r="C33" s="18">
        <v>23929607</v>
      </c>
      <c r="D33" s="18"/>
      <c r="E33" s="19">
        <v>12479050</v>
      </c>
      <c r="F33" s="20">
        <v>12479050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6239525</v>
      </c>
      <c r="Y33" s="20">
        <v>-6239525</v>
      </c>
      <c r="Z33" s="21">
        <v>-100</v>
      </c>
      <c r="AA33" s="22">
        <v>12479050</v>
      </c>
    </row>
    <row r="34" spans="1:27" ht="12.75">
      <c r="A34" s="27" t="s">
        <v>59</v>
      </c>
      <c r="B34" s="28"/>
      <c r="C34" s="29">
        <f aca="true" t="shared" si="3" ref="C34:Y34">SUM(C29:C33)</f>
        <v>197175100</v>
      </c>
      <c r="D34" s="29">
        <f>SUM(D29:D33)</f>
        <v>0</v>
      </c>
      <c r="E34" s="30">
        <f t="shared" si="3"/>
        <v>263257328</v>
      </c>
      <c r="F34" s="31">
        <f t="shared" si="3"/>
        <v>263257328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131628664</v>
      </c>
      <c r="Y34" s="31">
        <f t="shared" si="3"/>
        <v>-131628664</v>
      </c>
      <c r="Z34" s="32">
        <f>+IF(X34&lt;&gt;0,+(Y34/X34)*100,0)</f>
        <v>-100</v>
      </c>
      <c r="AA34" s="33">
        <f>SUM(AA29:AA33)</f>
        <v>263257328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31200000</v>
      </c>
      <c r="F37" s="20">
        <v>31200000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15600000</v>
      </c>
      <c r="Y37" s="20">
        <v>-15600000</v>
      </c>
      <c r="Z37" s="21">
        <v>-100</v>
      </c>
      <c r="AA37" s="22">
        <v>31200000</v>
      </c>
    </row>
    <row r="38" spans="1:27" ht="12.75">
      <c r="A38" s="23" t="s">
        <v>58</v>
      </c>
      <c r="B38" s="17"/>
      <c r="C38" s="18">
        <v>63535163</v>
      </c>
      <c r="D38" s="18"/>
      <c r="E38" s="19">
        <v>48030156</v>
      </c>
      <c r="F38" s="20">
        <v>48030156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24015078</v>
      </c>
      <c r="Y38" s="20">
        <v>-24015078</v>
      </c>
      <c r="Z38" s="21">
        <v>-100</v>
      </c>
      <c r="AA38" s="22">
        <v>48030156</v>
      </c>
    </row>
    <row r="39" spans="1:27" ht="12.75">
      <c r="A39" s="27" t="s">
        <v>61</v>
      </c>
      <c r="B39" s="35"/>
      <c r="C39" s="29">
        <f aca="true" t="shared" si="4" ref="C39:Y39">SUM(C37:C38)</f>
        <v>63535163</v>
      </c>
      <c r="D39" s="29">
        <f>SUM(D37:D38)</f>
        <v>0</v>
      </c>
      <c r="E39" s="36">
        <f t="shared" si="4"/>
        <v>79230156</v>
      </c>
      <c r="F39" s="37">
        <f t="shared" si="4"/>
        <v>79230156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39615078</v>
      </c>
      <c r="Y39" s="37">
        <f t="shared" si="4"/>
        <v>-39615078</v>
      </c>
      <c r="Z39" s="38">
        <f>+IF(X39&lt;&gt;0,+(Y39/X39)*100,0)</f>
        <v>-100</v>
      </c>
      <c r="AA39" s="39">
        <f>SUM(AA37:AA38)</f>
        <v>79230156</v>
      </c>
    </row>
    <row r="40" spans="1:27" ht="12.75">
      <c r="A40" s="27" t="s">
        <v>62</v>
      </c>
      <c r="B40" s="28"/>
      <c r="C40" s="29">
        <f aca="true" t="shared" si="5" ref="C40:Y40">+C34+C39</f>
        <v>260710263</v>
      </c>
      <c r="D40" s="29">
        <f>+D34+D39</f>
        <v>0</v>
      </c>
      <c r="E40" s="30">
        <f t="shared" si="5"/>
        <v>342487484</v>
      </c>
      <c r="F40" s="31">
        <f t="shared" si="5"/>
        <v>342487484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171243742</v>
      </c>
      <c r="Y40" s="31">
        <f t="shared" si="5"/>
        <v>-171243742</v>
      </c>
      <c r="Z40" s="32">
        <f>+IF(X40&lt;&gt;0,+(Y40/X40)*100,0)</f>
        <v>-100</v>
      </c>
      <c r="AA40" s="33">
        <f>+AA34+AA39</f>
        <v>342487484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422816183</v>
      </c>
      <c r="D42" s="43">
        <f>+D25-D40</f>
        <v>0</v>
      </c>
      <c r="E42" s="44">
        <f t="shared" si="6"/>
        <v>456324540</v>
      </c>
      <c r="F42" s="45">
        <f t="shared" si="6"/>
        <v>456324540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228162271</v>
      </c>
      <c r="Y42" s="45">
        <f t="shared" si="6"/>
        <v>-228162271</v>
      </c>
      <c r="Z42" s="46">
        <f>+IF(X42&lt;&gt;0,+(Y42/X42)*100,0)</f>
        <v>-100</v>
      </c>
      <c r="AA42" s="47">
        <f>+AA25-AA40</f>
        <v>456324540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422816183</v>
      </c>
      <c r="D45" s="18"/>
      <c r="E45" s="19">
        <v>456324539</v>
      </c>
      <c r="F45" s="20">
        <v>456324539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228162270</v>
      </c>
      <c r="Y45" s="20">
        <v>-228162270</v>
      </c>
      <c r="Z45" s="48">
        <v>-100</v>
      </c>
      <c r="AA45" s="22">
        <v>456324539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422816183</v>
      </c>
      <c r="D48" s="51">
        <f>SUM(D45:D47)</f>
        <v>0</v>
      </c>
      <c r="E48" s="52">
        <f t="shared" si="7"/>
        <v>456324539</v>
      </c>
      <c r="F48" s="53">
        <f t="shared" si="7"/>
        <v>456324539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228162270</v>
      </c>
      <c r="Y48" s="53">
        <f t="shared" si="7"/>
        <v>-228162270</v>
      </c>
      <c r="Z48" s="54">
        <f>+IF(X48&lt;&gt;0,+(Y48/X48)*100,0)</f>
        <v>-100</v>
      </c>
      <c r="AA48" s="55">
        <f>SUM(AA45:AA47)</f>
        <v>456324539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180243676</v>
      </c>
      <c r="D6" s="18"/>
      <c r="E6" s="19"/>
      <c r="F6" s="20"/>
      <c r="G6" s="20">
        <v>-140810990</v>
      </c>
      <c r="H6" s="20">
        <v>-70286398</v>
      </c>
      <c r="I6" s="20">
        <v>-141209744</v>
      </c>
      <c r="J6" s="20">
        <v>-141209744</v>
      </c>
      <c r="K6" s="20">
        <v>258027148</v>
      </c>
      <c r="L6" s="20">
        <v>235470368</v>
      </c>
      <c r="M6" s="20">
        <v>247628923</v>
      </c>
      <c r="N6" s="20">
        <v>247628923</v>
      </c>
      <c r="O6" s="20"/>
      <c r="P6" s="20"/>
      <c r="Q6" s="20"/>
      <c r="R6" s="20"/>
      <c r="S6" s="20"/>
      <c r="T6" s="20"/>
      <c r="U6" s="20"/>
      <c r="V6" s="20"/>
      <c r="W6" s="20">
        <v>247628923</v>
      </c>
      <c r="X6" s="20"/>
      <c r="Y6" s="20">
        <v>247628923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170852945</v>
      </c>
      <c r="D8" s="18"/>
      <c r="E8" s="19">
        <v>236416844</v>
      </c>
      <c r="F8" s="20">
        <v>236416844</v>
      </c>
      <c r="G8" s="20">
        <v>695139432</v>
      </c>
      <c r="H8" s="20">
        <v>174661551</v>
      </c>
      <c r="I8" s="20">
        <v>171661382</v>
      </c>
      <c r="J8" s="20">
        <v>171661382</v>
      </c>
      <c r="K8" s="20">
        <v>286459146</v>
      </c>
      <c r="L8" s="20">
        <v>288136079</v>
      </c>
      <c r="M8" s="20">
        <v>302641507</v>
      </c>
      <c r="N8" s="20">
        <v>302641507</v>
      </c>
      <c r="O8" s="20"/>
      <c r="P8" s="20"/>
      <c r="Q8" s="20"/>
      <c r="R8" s="20"/>
      <c r="S8" s="20"/>
      <c r="T8" s="20"/>
      <c r="U8" s="20"/>
      <c r="V8" s="20"/>
      <c r="W8" s="20">
        <v>302641507</v>
      </c>
      <c r="X8" s="20">
        <v>118208422</v>
      </c>
      <c r="Y8" s="20">
        <v>184433085</v>
      </c>
      <c r="Z8" s="21">
        <v>156.02</v>
      </c>
      <c r="AA8" s="22">
        <v>236416844</v>
      </c>
    </row>
    <row r="9" spans="1:27" ht="12.75">
      <c r="A9" s="23" t="s">
        <v>36</v>
      </c>
      <c r="B9" s="17"/>
      <c r="C9" s="18">
        <v>3633759</v>
      </c>
      <c r="D9" s="18"/>
      <c r="E9" s="19">
        <v>9775773</v>
      </c>
      <c r="F9" s="20">
        <v>9775773</v>
      </c>
      <c r="G9" s="20">
        <v>97741077</v>
      </c>
      <c r="H9" s="20">
        <v>12707878</v>
      </c>
      <c r="I9" s="20">
        <v>5991551</v>
      </c>
      <c r="J9" s="20">
        <v>5991551</v>
      </c>
      <c r="K9" s="20">
        <v>3814605</v>
      </c>
      <c r="L9" s="20">
        <v>4802786</v>
      </c>
      <c r="M9" s="20">
        <v>4959135</v>
      </c>
      <c r="N9" s="20">
        <v>4959135</v>
      </c>
      <c r="O9" s="20"/>
      <c r="P9" s="20"/>
      <c r="Q9" s="20"/>
      <c r="R9" s="20"/>
      <c r="S9" s="20"/>
      <c r="T9" s="20"/>
      <c r="U9" s="20"/>
      <c r="V9" s="20"/>
      <c r="W9" s="20">
        <v>4959135</v>
      </c>
      <c r="X9" s="20">
        <v>4887887</v>
      </c>
      <c r="Y9" s="20">
        <v>71248</v>
      </c>
      <c r="Z9" s="21">
        <v>1.46</v>
      </c>
      <c r="AA9" s="22">
        <v>9775773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4053626</v>
      </c>
      <c r="D11" s="18"/>
      <c r="E11" s="19">
        <v>8424225</v>
      </c>
      <c r="F11" s="20">
        <v>8424225</v>
      </c>
      <c r="G11" s="20">
        <v>9594090</v>
      </c>
      <c r="H11" s="20">
        <v>4053626</v>
      </c>
      <c r="I11" s="20">
        <v>4053626</v>
      </c>
      <c r="J11" s="20">
        <v>4053626</v>
      </c>
      <c r="K11" s="20">
        <v>4053626</v>
      </c>
      <c r="L11" s="20">
        <v>4053626</v>
      </c>
      <c r="M11" s="20">
        <v>4059226</v>
      </c>
      <c r="N11" s="20">
        <v>4059226</v>
      </c>
      <c r="O11" s="20"/>
      <c r="P11" s="20"/>
      <c r="Q11" s="20"/>
      <c r="R11" s="20"/>
      <c r="S11" s="20"/>
      <c r="T11" s="20"/>
      <c r="U11" s="20"/>
      <c r="V11" s="20"/>
      <c r="W11" s="20">
        <v>4059226</v>
      </c>
      <c r="X11" s="20">
        <v>4212113</v>
      </c>
      <c r="Y11" s="20">
        <v>-152887</v>
      </c>
      <c r="Z11" s="21">
        <v>-3.63</v>
      </c>
      <c r="AA11" s="22">
        <v>8424225</v>
      </c>
    </row>
    <row r="12" spans="1:27" ht="12.75">
      <c r="A12" s="27" t="s">
        <v>39</v>
      </c>
      <c r="B12" s="28"/>
      <c r="C12" s="29">
        <f aca="true" t="shared" si="0" ref="C12:Y12">SUM(C6:C11)</f>
        <v>358784006</v>
      </c>
      <c r="D12" s="29">
        <f>SUM(D6:D11)</f>
        <v>0</v>
      </c>
      <c r="E12" s="30">
        <f t="shared" si="0"/>
        <v>254616842</v>
      </c>
      <c r="F12" s="31">
        <f t="shared" si="0"/>
        <v>254616842</v>
      </c>
      <c r="G12" s="31">
        <f t="shared" si="0"/>
        <v>661663609</v>
      </c>
      <c r="H12" s="31">
        <f t="shared" si="0"/>
        <v>121136657</v>
      </c>
      <c r="I12" s="31">
        <f t="shared" si="0"/>
        <v>40496815</v>
      </c>
      <c r="J12" s="31">
        <f t="shared" si="0"/>
        <v>40496815</v>
      </c>
      <c r="K12" s="31">
        <f t="shared" si="0"/>
        <v>552354525</v>
      </c>
      <c r="L12" s="31">
        <f t="shared" si="0"/>
        <v>532462859</v>
      </c>
      <c r="M12" s="31">
        <f t="shared" si="0"/>
        <v>559288791</v>
      </c>
      <c r="N12" s="31">
        <f t="shared" si="0"/>
        <v>559288791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559288791</v>
      </c>
      <c r="X12" s="31">
        <f t="shared" si="0"/>
        <v>127308422</v>
      </c>
      <c r="Y12" s="31">
        <f t="shared" si="0"/>
        <v>431980369</v>
      </c>
      <c r="Z12" s="32">
        <f>+IF(X12&lt;&gt;0,+(Y12/X12)*100,0)</f>
        <v>339.3179824348149</v>
      </c>
      <c r="AA12" s="33">
        <f>SUM(AA6:AA11)</f>
        <v>254616842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1710803</v>
      </c>
      <c r="D15" s="18"/>
      <c r="E15" s="19">
        <v>1710906</v>
      </c>
      <c r="F15" s="20">
        <v>1710906</v>
      </c>
      <c r="G15" s="20">
        <v>1710906</v>
      </c>
      <c r="H15" s="20">
        <v>1710803</v>
      </c>
      <c r="I15" s="20">
        <v>1710803</v>
      </c>
      <c r="J15" s="20">
        <v>1710803</v>
      </c>
      <c r="K15" s="20">
        <v>1710803</v>
      </c>
      <c r="L15" s="20">
        <v>1710803</v>
      </c>
      <c r="M15" s="20">
        <v>1710803</v>
      </c>
      <c r="N15" s="20">
        <v>1710803</v>
      </c>
      <c r="O15" s="20"/>
      <c r="P15" s="20"/>
      <c r="Q15" s="20"/>
      <c r="R15" s="20"/>
      <c r="S15" s="20"/>
      <c r="T15" s="20"/>
      <c r="U15" s="20"/>
      <c r="V15" s="20"/>
      <c r="W15" s="20">
        <v>1710803</v>
      </c>
      <c r="X15" s="20">
        <v>855453</v>
      </c>
      <c r="Y15" s="20">
        <v>855350</v>
      </c>
      <c r="Z15" s="21">
        <v>99.99</v>
      </c>
      <c r="AA15" s="22">
        <v>1710906</v>
      </c>
    </row>
    <row r="16" spans="1:27" ht="12.75">
      <c r="A16" s="23" t="s">
        <v>42</v>
      </c>
      <c r="B16" s="17"/>
      <c r="C16" s="18">
        <v>2001000</v>
      </c>
      <c r="D16" s="18"/>
      <c r="E16" s="19"/>
      <c r="F16" s="20"/>
      <c r="G16" s="24">
        <v>2001000</v>
      </c>
      <c r="H16" s="24">
        <v>2001000</v>
      </c>
      <c r="I16" s="24">
        <v>2001000</v>
      </c>
      <c r="J16" s="20">
        <v>2001000</v>
      </c>
      <c r="K16" s="24">
        <v>1000</v>
      </c>
      <c r="L16" s="24">
        <v>2001000</v>
      </c>
      <c r="M16" s="20">
        <v>2001000</v>
      </c>
      <c r="N16" s="24">
        <v>2001000</v>
      </c>
      <c r="O16" s="24"/>
      <c r="P16" s="24"/>
      <c r="Q16" s="20"/>
      <c r="R16" s="24"/>
      <c r="S16" s="24"/>
      <c r="T16" s="20"/>
      <c r="U16" s="24"/>
      <c r="V16" s="24"/>
      <c r="W16" s="24">
        <v>2001000</v>
      </c>
      <c r="X16" s="20"/>
      <c r="Y16" s="24">
        <v>2001000</v>
      </c>
      <c r="Z16" s="25"/>
      <c r="AA16" s="26"/>
    </row>
    <row r="17" spans="1:27" ht="12.75">
      <c r="A17" s="23" t="s">
        <v>43</v>
      </c>
      <c r="B17" s="17"/>
      <c r="C17" s="18">
        <v>151764161</v>
      </c>
      <c r="D17" s="18"/>
      <c r="E17" s="19">
        <v>152121774</v>
      </c>
      <c r="F17" s="20">
        <v>152121774</v>
      </c>
      <c r="G17" s="20">
        <v>151764161</v>
      </c>
      <c r="H17" s="20">
        <v>151764161</v>
      </c>
      <c r="I17" s="20">
        <v>151733789</v>
      </c>
      <c r="J17" s="20">
        <v>151733789</v>
      </c>
      <c r="K17" s="20">
        <v>151733789</v>
      </c>
      <c r="L17" s="20">
        <v>151674023</v>
      </c>
      <c r="M17" s="20">
        <v>151674023</v>
      </c>
      <c r="N17" s="20">
        <v>151674023</v>
      </c>
      <c r="O17" s="20"/>
      <c r="P17" s="20"/>
      <c r="Q17" s="20"/>
      <c r="R17" s="20"/>
      <c r="S17" s="20"/>
      <c r="T17" s="20"/>
      <c r="U17" s="20"/>
      <c r="V17" s="20"/>
      <c r="W17" s="20">
        <v>151674023</v>
      </c>
      <c r="X17" s="20">
        <v>76060887</v>
      </c>
      <c r="Y17" s="20">
        <v>75613136</v>
      </c>
      <c r="Z17" s="21">
        <v>99.41</v>
      </c>
      <c r="AA17" s="22">
        <v>152121774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>
        <v>2000000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5023036821</v>
      </c>
      <c r="D19" s="18"/>
      <c r="E19" s="19">
        <v>5828884854</v>
      </c>
      <c r="F19" s="20">
        <v>5828884854</v>
      </c>
      <c r="G19" s="20">
        <v>4612175415</v>
      </c>
      <c r="H19" s="20">
        <v>5117583935</v>
      </c>
      <c r="I19" s="20">
        <v>5116393198</v>
      </c>
      <c r="J19" s="20">
        <v>5116393198</v>
      </c>
      <c r="K19" s="20">
        <v>5165791199</v>
      </c>
      <c r="L19" s="20">
        <v>5204459088</v>
      </c>
      <c r="M19" s="20">
        <v>5253444774</v>
      </c>
      <c r="N19" s="20">
        <v>5253444774</v>
      </c>
      <c r="O19" s="20"/>
      <c r="P19" s="20"/>
      <c r="Q19" s="20"/>
      <c r="R19" s="20"/>
      <c r="S19" s="20"/>
      <c r="T19" s="20"/>
      <c r="U19" s="20"/>
      <c r="V19" s="20"/>
      <c r="W19" s="20">
        <v>5253444774</v>
      </c>
      <c r="X19" s="20">
        <v>2914442427</v>
      </c>
      <c r="Y19" s="20">
        <v>2339002347</v>
      </c>
      <c r="Z19" s="21">
        <v>80.26</v>
      </c>
      <c r="AA19" s="22">
        <v>5828884854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34883830</v>
      </c>
      <c r="D22" s="18"/>
      <c r="E22" s="19">
        <v>91387414</v>
      </c>
      <c r="F22" s="20">
        <v>91387414</v>
      </c>
      <c r="G22" s="20">
        <v>13963716</v>
      </c>
      <c r="H22" s="20">
        <v>27790497</v>
      </c>
      <c r="I22" s="20">
        <v>22239781</v>
      </c>
      <c r="J22" s="20">
        <v>22239781</v>
      </c>
      <c r="K22" s="20">
        <v>19933116</v>
      </c>
      <c r="L22" s="20">
        <v>31404925</v>
      </c>
      <c r="M22" s="20">
        <v>31404925</v>
      </c>
      <c r="N22" s="20">
        <v>31404925</v>
      </c>
      <c r="O22" s="20"/>
      <c r="P22" s="20"/>
      <c r="Q22" s="20"/>
      <c r="R22" s="20"/>
      <c r="S22" s="20"/>
      <c r="T22" s="20"/>
      <c r="U22" s="20"/>
      <c r="V22" s="20"/>
      <c r="W22" s="20">
        <v>31404925</v>
      </c>
      <c r="X22" s="20">
        <v>45693707</v>
      </c>
      <c r="Y22" s="20">
        <v>-14288782</v>
      </c>
      <c r="Z22" s="21">
        <v>-31.27</v>
      </c>
      <c r="AA22" s="22">
        <v>91387414</v>
      </c>
    </row>
    <row r="23" spans="1:27" ht="12.75">
      <c r="A23" s="23" t="s">
        <v>49</v>
      </c>
      <c r="B23" s="17"/>
      <c r="C23" s="18">
        <v>400000</v>
      </c>
      <c r="D23" s="18"/>
      <c r="E23" s="19">
        <v>400000</v>
      </c>
      <c r="F23" s="20">
        <v>400000</v>
      </c>
      <c r="G23" s="24">
        <v>400000</v>
      </c>
      <c r="H23" s="24">
        <v>400000</v>
      </c>
      <c r="I23" s="24">
        <v>400000</v>
      </c>
      <c r="J23" s="20">
        <v>400000</v>
      </c>
      <c r="K23" s="24">
        <v>400000</v>
      </c>
      <c r="L23" s="24">
        <v>400000</v>
      </c>
      <c r="M23" s="20">
        <v>400000</v>
      </c>
      <c r="N23" s="24">
        <v>400000</v>
      </c>
      <c r="O23" s="24"/>
      <c r="P23" s="24"/>
      <c r="Q23" s="20"/>
      <c r="R23" s="24"/>
      <c r="S23" s="24"/>
      <c r="T23" s="20"/>
      <c r="U23" s="24"/>
      <c r="V23" s="24"/>
      <c r="W23" s="24">
        <v>400000</v>
      </c>
      <c r="X23" s="20">
        <v>200000</v>
      </c>
      <c r="Y23" s="24">
        <v>200000</v>
      </c>
      <c r="Z23" s="25">
        <v>100</v>
      </c>
      <c r="AA23" s="26">
        <v>400000</v>
      </c>
    </row>
    <row r="24" spans="1:27" ht="12.75">
      <c r="A24" s="27" t="s">
        <v>50</v>
      </c>
      <c r="B24" s="35"/>
      <c r="C24" s="29">
        <f aca="true" t="shared" si="1" ref="C24:Y24">SUM(C15:C23)</f>
        <v>5213796615</v>
      </c>
      <c r="D24" s="29">
        <f>SUM(D15:D23)</f>
        <v>0</v>
      </c>
      <c r="E24" s="36">
        <f t="shared" si="1"/>
        <v>6074504948</v>
      </c>
      <c r="F24" s="37">
        <f t="shared" si="1"/>
        <v>6074504948</v>
      </c>
      <c r="G24" s="37">
        <f t="shared" si="1"/>
        <v>4782015198</v>
      </c>
      <c r="H24" s="37">
        <f t="shared" si="1"/>
        <v>5301250396</v>
      </c>
      <c r="I24" s="37">
        <f t="shared" si="1"/>
        <v>5294478571</v>
      </c>
      <c r="J24" s="37">
        <f t="shared" si="1"/>
        <v>5294478571</v>
      </c>
      <c r="K24" s="37">
        <f t="shared" si="1"/>
        <v>5341569907</v>
      </c>
      <c r="L24" s="37">
        <f t="shared" si="1"/>
        <v>5391649839</v>
      </c>
      <c r="M24" s="37">
        <f t="shared" si="1"/>
        <v>5440635525</v>
      </c>
      <c r="N24" s="37">
        <f t="shared" si="1"/>
        <v>5440635525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5440635525</v>
      </c>
      <c r="X24" s="37">
        <f t="shared" si="1"/>
        <v>3037252474</v>
      </c>
      <c r="Y24" s="37">
        <f t="shared" si="1"/>
        <v>2403383051</v>
      </c>
      <c r="Z24" s="38">
        <f>+IF(X24&lt;&gt;0,+(Y24/X24)*100,0)</f>
        <v>79.13017016444448</v>
      </c>
      <c r="AA24" s="39">
        <f>SUM(AA15:AA23)</f>
        <v>6074504948</v>
      </c>
    </row>
    <row r="25" spans="1:27" ht="12.75">
      <c r="A25" s="27" t="s">
        <v>51</v>
      </c>
      <c r="B25" s="28"/>
      <c r="C25" s="29">
        <f aca="true" t="shared" si="2" ref="C25:Y25">+C12+C24</f>
        <v>5572580621</v>
      </c>
      <c r="D25" s="29">
        <f>+D12+D24</f>
        <v>0</v>
      </c>
      <c r="E25" s="30">
        <f t="shared" si="2"/>
        <v>6329121790</v>
      </c>
      <c r="F25" s="31">
        <f t="shared" si="2"/>
        <v>6329121790</v>
      </c>
      <c r="G25" s="31">
        <f t="shared" si="2"/>
        <v>5443678807</v>
      </c>
      <c r="H25" s="31">
        <f t="shared" si="2"/>
        <v>5422387053</v>
      </c>
      <c r="I25" s="31">
        <f t="shared" si="2"/>
        <v>5334975386</v>
      </c>
      <c r="J25" s="31">
        <f t="shared" si="2"/>
        <v>5334975386</v>
      </c>
      <c r="K25" s="31">
        <f t="shared" si="2"/>
        <v>5893924432</v>
      </c>
      <c r="L25" s="31">
        <f t="shared" si="2"/>
        <v>5924112698</v>
      </c>
      <c r="M25" s="31">
        <f t="shared" si="2"/>
        <v>5999924316</v>
      </c>
      <c r="N25" s="31">
        <f t="shared" si="2"/>
        <v>5999924316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5999924316</v>
      </c>
      <c r="X25" s="31">
        <f t="shared" si="2"/>
        <v>3164560896</v>
      </c>
      <c r="Y25" s="31">
        <f t="shared" si="2"/>
        <v>2835363420</v>
      </c>
      <c r="Z25" s="32">
        <f>+IF(X25&lt;&gt;0,+(Y25/X25)*100,0)</f>
        <v>89.59737269028051</v>
      </c>
      <c r="AA25" s="33">
        <f>+AA12+AA24</f>
        <v>6329121790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>
        <v>271072709</v>
      </c>
      <c r="F29" s="20">
        <v>271072709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135536355</v>
      </c>
      <c r="Y29" s="20">
        <v>-135536355</v>
      </c>
      <c r="Z29" s="21">
        <v>-100</v>
      </c>
      <c r="AA29" s="22">
        <v>271072709</v>
      </c>
    </row>
    <row r="30" spans="1:27" ht="12.75">
      <c r="A30" s="23" t="s">
        <v>55</v>
      </c>
      <c r="B30" s="17"/>
      <c r="C30" s="18"/>
      <c r="D30" s="18"/>
      <c r="E30" s="19"/>
      <c r="F30" s="20"/>
      <c r="G30" s="20">
        <v>19135</v>
      </c>
      <c r="H30" s="20">
        <v>144260</v>
      </c>
      <c r="I30" s="20">
        <v>144261</v>
      </c>
      <c r="J30" s="20">
        <v>144261</v>
      </c>
      <c r="K30" s="20">
        <v>144261</v>
      </c>
      <c r="L30" s="20">
        <v>144261</v>
      </c>
      <c r="M30" s="20">
        <v>144261</v>
      </c>
      <c r="N30" s="20">
        <v>144261</v>
      </c>
      <c r="O30" s="20"/>
      <c r="P30" s="20"/>
      <c r="Q30" s="20"/>
      <c r="R30" s="20"/>
      <c r="S30" s="20"/>
      <c r="T30" s="20"/>
      <c r="U30" s="20"/>
      <c r="V30" s="20"/>
      <c r="W30" s="20">
        <v>144261</v>
      </c>
      <c r="X30" s="20"/>
      <c r="Y30" s="20">
        <v>144261</v>
      </c>
      <c r="Z30" s="21"/>
      <c r="AA30" s="22"/>
    </row>
    <row r="31" spans="1:27" ht="12.75">
      <c r="A31" s="23" t="s">
        <v>56</v>
      </c>
      <c r="B31" s="17"/>
      <c r="C31" s="18">
        <v>3017984</v>
      </c>
      <c r="D31" s="18"/>
      <c r="E31" s="19">
        <v>2989539</v>
      </c>
      <c r="F31" s="20">
        <v>2989539</v>
      </c>
      <c r="G31" s="20">
        <v>5230430</v>
      </c>
      <c r="H31" s="20">
        <v>3017984</v>
      </c>
      <c r="I31" s="20">
        <v>3034167</v>
      </c>
      <c r="J31" s="20">
        <v>3034167</v>
      </c>
      <c r="K31" s="20">
        <v>2967605</v>
      </c>
      <c r="L31" s="20">
        <v>2986211</v>
      </c>
      <c r="M31" s="20">
        <v>3003017</v>
      </c>
      <c r="N31" s="20">
        <v>3003017</v>
      </c>
      <c r="O31" s="20"/>
      <c r="P31" s="20"/>
      <c r="Q31" s="20"/>
      <c r="R31" s="20"/>
      <c r="S31" s="20"/>
      <c r="T31" s="20"/>
      <c r="U31" s="20"/>
      <c r="V31" s="20"/>
      <c r="W31" s="20">
        <v>3003017</v>
      </c>
      <c r="X31" s="20">
        <v>1494770</v>
      </c>
      <c r="Y31" s="20">
        <v>1508247</v>
      </c>
      <c r="Z31" s="21">
        <v>100.9</v>
      </c>
      <c r="AA31" s="22">
        <v>2989539</v>
      </c>
    </row>
    <row r="32" spans="1:27" ht="12.75">
      <c r="A32" s="23" t="s">
        <v>57</v>
      </c>
      <c r="B32" s="17"/>
      <c r="C32" s="18">
        <v>540969347</v>
      </c>
      <c r="D32" s="18"/>
      <c r="E32" s="19">
        <v>870488786</v>
      </c>
      <c r="F32" s="20">
        <v>870488786</v>
      </c>
      <c r="G32" s="20">
        <v>859154941</v>
      </c>
      <c r="H32" s="20">
        <v>480260636</v>
      </c>
      <c r="I32" s="20">
        <v>517752058</v>
      </c>
      <c r="J32" s="20">
        <v>517752058</v>
      </c>
      <c r="K32" s="20">
        <v>628040548</v>
      </c>
      <c r="L32" s="20">
        <v>719408549</v>
      </c>
      <c r="M32" s="20">
        <v>609876648</v>
      </c>
      <c r="N32" s="20">
        <v>609876648</v>
      </c>
      <c r="O32" s="20"/>
      <c r="P32" s="20"/>
      <c r="Q32" s="20"/>
      <c r="R32" s="20"/>
      <c r="S32" s="20"/>
      <c r="T32" s="20"/>
      <c r="U32" s="20"/>
      <c r="V32" s="20"/>
      <c r="W32" s="20">
        <v>609876648</v>
      </c>
      <c r="X32" s="20">
        <v>435244393</v>
      </c>
      <c r="Y32" s="20">
        <v>174632255</v>
      </c>
      <c r="Z32" s="21">
        <v>40.12</v>
      </c>
      <c r="AA32" s="22">
        <v>870488786</v>
      </c>
    </row>
    <row r="33" spans="1:27" ht="12.75">
      <c r="A33" s="23" t="s">
        <v>58</v>
      </c>
      <c r="B33" s="17"/>
      <c r="C33" s="18">
        <v>115378326</v>
      </c>
      <c r="D33" s="18"/>
      <c r="E33" s="19">
        <v>8440081</v>
      </c>
      <c r="F33" s="20">
        <v>8440081</v>
      </c>
      <c r="G33" s="20">
        <v>8804231</v>
      </c>
      <c r="H33" s="20">
        <v>17287401</v>
      </c>
      <c r="I33" s="20">
        <v>17287402</v>
      </c>
      <c r="J33" s="20">
        <v>17287402</v>
      </c>
      <c r="K33" s="20">
        <v>17287402</v>
      </c>
      <c r="L33" s="20">
        <v>16703507</v>
      </c>
      <c r="M33" s="20">
        <v>16835132</v>
      </c>
      <c r="N33" s="20">
        <v>16835132</v>
      </c>
      <c r="O33" s="20"/>
      <c r="P33" s="20"/>
      <c r="Q33" s="20"/>
      <c r="R33" s="20"/>
      <c r="S33" s="20"/>
      <c r="T33" s="20"/>
      <c r="U33" s="20"/>
      <c r="V33" s="20"/>
      <c r="W33" s="20">
        <v>16835132</v>
      </c>
      <c r="X33" s="20">
        <v>4220041</v>
      </c>
      <c r="Y33" s="20">
        <v>12615091</v>
      </c>
      <c r="Z33" s="21">
        <v>298.93</v>
      </c>
      <c r="AA33" s="22">
        <v>8440081</v>
      </c>
    </row>
    <row r="34" spans="1:27" ht="12.75">
      <c r="A34" s="27" t="s">
        <v>59</v>
      </c>
      <c r="B34" s="28"/>
      <c r="C34" s="29">
        <f aca="true" t="shared" si="3" ref="C34:Y34">SUM(C29:C33)</f>
        <v>659365657</v>
      </c>
      <c r="D34" s="29">
        <f>SUM(D29:D33)</f>
        <v>0</v>
      </c>
      <c r="E34" s="30">
        <f t="shared" si="3"/>
        <v>1152991115</v>
      </c>
      <c r="F34" s="31">
        <f t="shared" si="3"/>
        <v>1152991115</v>
      </c>
      <c r="G34" s="31">
        <f t="shared" si="3"/>
        <v>873208737</v>
      </c>
      <c r="H34" s="31">
        <f t="shared" si="3"/>
        <v>500710281</v>
      </c>
      <c r="I34" s="31">
        <f t="shared" si="3"/>
        <v>538217888</v>
      </c>
      <c r="J34" s="31">
        <f t="shared" si="3"/>
        <v>538217888</v>
      </c>
      <c r="K34" s="31">
        <f t="shared" si="3"/>
        <v>648439816</v>
      </c>
      <c r="L34" s="31">
        <f t="shared" si="3"/>
        <v>739242528</v>
      </c>
      <c r="M34" s="31">
        <f t="shared" si="3"/>
        <v>629859058</v>
      </c>
      <c r="N34" s="31">
        <f t="shared" si="3"/>
        <v>629859058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629859058</v>
      </c>
      <c r="X34" s="31">
        <f t="shared" si="3"/>
        <v>576495559</v>
      </c>
      <c r="Y34" s="31">
        <f t="shared" si="3"/>
        <v>53363499</v>
      </c>
      <c r="Z34" s="32">
        <f>+IF(X34&lt;&gt;0,+(Y34/X34)*100,0)</f>
        <v>9.256532538180402</v>
      </c>
      <c r="AA34" s="33">
        <f>SUM(AA29:AA33)</f>
        <v>1152991115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327921</v>
      </c>
      <c r="F37" s="20">
        <v>327921</v>
      </c>
      <c r="G37" s="20">
        <v>265016120</v>
      </c>
      <c r="H37" s="20">
        <v>254942325</v>
      </c>
      <c r="I37" s="20">
        <v>254942325</v>
      </c>
      <c r="J37" s="20">
        <v>254942325</v>
      </c>
      <c r="K37" s="20">
        <v>964754</v>
      </c>
      <c r="L37" s="20">
        <v>240435551</v>
      </c>
      <c r="M37" s="20">
        <v>240435551</v>
      </c>
      <c r="N37" s="20">
        <v>240435551</v>
      </c>
      <c r="O37" s="20"/>
      <c r="P37" s="20"/>
      <c r="Q37" s="20"/>
      <c r="R37" s="20"/>
      <c r="S37" s="20"/>
      <c r="T37" s="20"/>
      <c r="U37" s="20"/>
      <c r="V37" s="20"/>
      <c r="W37" s="20">
        <v>240435551</v>
      </c>
      <c r="X37" s="20">
        <v>163961</v>
      </c>
      <c r="Y37" s="20">
        <v>240271590</v>
      </c>
      <c r="Z37" s="21">
        <v>146541.92</v>
      </c>
      <c r="AA37" s="22">
        <v>327921</v>
      </c>
    </row>
    <row r="38" spans="1:27" ht="12.75">
      <c r="A38" s="23" t="s">
        <v>58</v>
      </c>
      <c r="B38" s="17"/>
      <c r="C38" s="18">
        <v>239470797</v>
      </c>
      <c r="D38" s="18"/>
      <c r="E38" s="19">
        <v>336154734</v>
      </c>
      <c r="F38" s="20">
        <v>336154734</v>
      </c>
      <c r="G38" s="20"/>
      <c r="H38" s="20"/>
      <c r="I38" s="20"/>
      <c r="J38" s="20"/>
      <c r="K38" s="20">
        <v>253977571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168077367</v>
      </c>
      <c r="Y38" s="20">
        <v>-168077367</v>
      </c>
      <c r="Z38" s="21">
        <v>-100</v>
      </c>
      <c r="AA38" s="22">
        <v>336154734</v>
      </c>
    </row>
    <row r="39" spans="1:27" ht="12.75">
      <c r="A39" s="27" t="s">
        <v>61</v>
      </c>
      <c r="B39" s="35"/>
      <c r="C39" s="29">
        <f aca="true" t="shared" si="4" ref="C39:Y39">SUM(C37:C38)</f>
        <v>239470797</v>
      </c>
      <c r="D39" s="29">
        <f>SUM(D37:D38)</f>
        <v>0</v>
      </c>
      <c r="E39" s="36">
        <f t="shared" si="4"/>
        <v>336482655</v>
      </c>
      <c r="F39" s="37">
        <f t="shared" si="4"/>
        <v>336482655</v>
      </c>
      <c r="G39" s="37">
        <f t="shared" si="4"/>
        <v>265016120</v>
      </c>
      <c r="H39" s="37">
        <f t="shared" si="4"/>
        <v>254942325</v>
      </c>
      <c r="I39" s="37">
        <f t="shared" si="4"/>
        <v>254942325</v>
      </c>
      <c r="J39" s="37">
        <f t="shared" si="4"/>
        <v>254942325</v>
      </c>
      <c r="K39" s="37">
        <f t="shared" si="4"/>
        <v>254942325</v>
      </c>
      <c r="L39" s="37">
        <f t="shared" si="4"/>
        <v>240435551</v>
      </c>
      <c r="M39" s="37">
        <f t="shared" si="4"/>
        <v>240435551</v>
      </c>
      <c r="N39" s="37">
        <f t="shared" si="4"/>
        <v>240435551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240435551</v>
      </c>
      <c r="X39" s="37">
        <f t="shared" si="4"/>
        <v>168241328</v>
      </c>
      <c r="Y39" s="37">
        <f t="shared" si="4"/>
        <v>72194223</v>
      </c>
      <c r="Z39" s="38">
        <f>+IF(X39&lt;&gt;0,+(Y39/X39)*100,0)</f>
        <v>42.91111099646099</v>
      </c>
      <c r="AA39" s="39">
        <f>SUM(AA37:AA38)</f>
        <v>336482655</v>
      </c>
    </row>
    <row r="40" spans="1:27" ht="12.75">
      <c r="A40" s="27" t="s">
        <v>62</v>
      </c>
      <c r="B40" s="28"/>
      <c r="C40" s="29">
        <f aca="true" t="shared" si="5" ref="C40:Y40">+C34+C39</f>
        <v>898836454</v>
      </c>
      <c r="D40" s="29">
        <f>+D34+D39</f>
        <v>0</v>
      </c>
      <c r="E40" s="30">
        <f t="shared" si="5"/>
        <v>1489473770</v>
      </c>
      <c r="F40" s="31">
        <f t="shared" si="5"/>
        <v>1489473770</v>
      </c>
      <c r="G40" s="31">
        <f t="shared" si="5"/>
        <v>1138224857</v>
      </c>
      <c r="H40" s="31">
        <f t="shared" si="5"/>
        <v>755652606</v>
      </c>
      <c r="I40" s="31">
        <f t="shared" si="5"/>
        <v>793160213</v>
      </c>
      <c r="J40" s="31">
        <f t="shared" si="5"/>
        <v>793160213</v>
      </c>
      <c r="K40" s="31">
        <f t="shared" si="5"/>
        <v>903382141</v>
      </c>
      <c r="L40" s="31">
        <f t="shared" si="5"/>
        <v>979678079</v>
      </c>
      <c r="M40" s="31">
        <f t="shared" si="5"/>
        <v>870294609</v>
      </c>
      <c r="N40" s="31">
        <f t="shared" si="5"/>
        <v>870294609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870294609</v>
      </c>
      <c r="X40" s="31">
        <f t="shared" si="5"/>
        <v>744736887</v>
      </c>
      <c r="Y40" s="31">
        <f t="shared" si="5"/>
        <v>125557722</v>
      </c>
      <c r="Z40" s="32">
        <f>+IF(X40&lt;&gt;0,+(Y40/X40)*100,0)</f>
        <v>16.859339746924608</v>
      </c>
      <c r="AA40" s="33">
        <f>+AA34+AA39</f>
        <v>1489473770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4673744167</v>
      </c>
      <c r="D42" s="43">
        <f>+D25-D40</f>
        <v>0</v>
      </c>
      <c r="E42" s="44">
        <f t="shared" si="6"/>
        <v>4839648020</v>
      </c>
      <c r="F42" s="45">
        <f t="shared" si="6"/>
        <v>4839648020</v>
      </c>
      <c r="G42" s="45">
        <f t="shared" si="6"/>
        <v>4305453950</v>
      </c>
      <c r="H42" s="45">
        <f t="shared" si="6"/>
        <v>4666734447</v>
      </c>
      <c r="I42" s="45">
        <f t="shared" si="6"/>
        <v>4541815173</v>
      </c>
      <c r="J42" s="45">
        <f t="shared" si="6"/>
        <v>4541815173</v>
      </c>
      <c r="K42" s="45">
        <f t="shared" si="6"/>
        <v>4990542291</v>
      </c>
      <c r="L42" s="45">
        <f t="shared" si="6"/>
        <v>4944434619</v>
      </c>
      <c r="M42" s="45">
        <f t="shared" si="6"/>
        <v>5129629707</v>
      </c>
      <c r="N42" s="45">
        <f t="shared" si="6"/>
        <v>5129629707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5129629707</v>
      </c>
      <c r="X42" s="45">
        <f t="shared" si="6"/>
        <v>2419824009</v>
      </c>
      <c r="Y42" s="45">
        <f t="shared" si="6"/>
        <v>2709805698</v>
      </c>
      <c r="Z42" s="46">
        <f>+IF(X42&lt;&gt;0,+(Y42/X42)*100,0)</f>
        <v>111.9835859104413</v>
      </c>
      <c r="AA42" s="47">
        <f>+AA25-AA40</f>
        <v>4839648020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4673744167</v>
      </c>
      <c r="D45" s="18"/>
      <c r="E45" s="19">
        <v>4839648020</v>
      </c>
      <c r="F45" s="20">
        <v>4839648020</v>
      </c>
      <c r="G45" s="20">
        <v>4305453950</v>
      </c>
      <c r="H45" s="20">
        <v>4666734447</v>
      </c>
      <c r="I45" s="20">
        <v>4541815173</v>
      </c>
      <c r="J45" s="20">
        <v>4541815173</v>
      </c>
      <c r="K45" s="20">
        <v>4990542291</v>
      </c>
      <c r="L45" s="20">
        <v>4944434619</v>
      </c>
      <c r="M45" s="20">
        <v>5129629707</v>
      </c>
      <c r="N45" s="20">
        <v>5129629707</v>
      </c>
      <c r="O45" s="20"/>
      <c r="P45" s="20"/>
      <c r="Q45" s="20"/>
      <c r="R45" s="20"/>
      <c r="S45" s="20"/>
      <c r="T45" s="20"/>
      <c r="U45" s="20"/>
      <c r="V45" s="20"/>
      <c r="W45" s="20">
        <v>5129629707</v>
      </c>
      <c r="X45" s="20">
        <v>2419824010</v>
      </c>
      <c r="Y45" s="20">
        <v>2709805697</v>
      </c>
      <c r="Z45" s="48">
        <v>111.98</v>
      </c>
      <c r="AA45" s="22">
        <v>4839648020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4673744167</v>
      </c>
      <c r="D48" s="51">
        <f>SUM(D45:D47)</f>
        <v>0</v>
      </c>
      <c r="E48" s="52">
        <f t="shared" si="7"/>
        <v>4839648020</v>
      </c>
      <c r="F48" s="53">
        <f t="shared" si="7"/>
        <v>4839648020</v>
      </c>
      <c r="G48" s="53">
        <f t="shared" si="7"/>
        <v>4305453950</v>
      </c>
      <c r="H48" s="53">
        <f t="shared" si="7"/>
        <v>4666734447</v>
      </c>
      <c r="I48" s="53">
        <f t="shared" si="7"/>
        <v>4541815173</v>
      </c>
      <c r="J48" s="53">
        <f t="shared" si="7"/>
        <v>4541815173</v>
      </c>
      <c r="K48" s="53">
        <f t="shared" si="7"/>
        <v>4990542291</v>
      </c>
      <c r="L48" s="53">
        <f t="shared" si="7"/>
        <v>4944434619</v>
      </c>
      <c r="M48" s="53">
        <f t="shared" si="7"/>
        <v>5129629707</v>
      </c>
      <c r="N48" s="53">
        <f t="shared" si="7"/>
        <v>5129629707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5129629707</v>
      </c>
      <c r="X48" s="53">
        <f t="shared" si="7"/>
        <v>2419824010</v>
      </c>
      <c r="Y48" s="53">
        <f t="shared" si="7"/>
        <v>2709805697</v>
      </c>
      <c r="Z48" s="54">
        <f>+IF(X48&lt;&gt;0,+(Y48/X48)*100,0)</f>
        <v>111.9835858228384</v>
      </c>
      <c r="AA48" s="55">
        <f>SUM(AA45:AA47)</f>
        <v>4839648020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1850355</v>
      </c>
      <c r="D6" s="18"/>
      <c r="E6" s="19">
        <v>391386</v>
      </c>
      <c r="F6" s="20">
        <v>391386</v>
      </c>
      <c r="G6" s="20">
        <v>1064558</v>
      </c>
      <c r="H6" s="20">
        <v>1064558</v>
      </c>
      <c r="I6" s="20">
        <v>921420</v>
      </c>
      <c r="J6" s="20">
        <v>921420</v>
      </c>
      <c r="K6" s="20">
        <v>1425134</v>
      </c>
      <c r="L6" s="20"/>
      <c r="M6" s="20"/>
      <c r="N6" s="20">
        <v>1425134</v>
      </c>
      <c r="O6" s="20"/>
      <c r="P6" s="20"/>
      <c r="Q6" s="20"/>
      <c r="R6" s="20"/>
      <c r="S6" s="20"/>
      <c r="T6" s="20"/>
      <c r="U6" s="20"/>
      <c r="V6" s="20"/>
      <c r="W6" s="20">
        <v>1425134</v>
      </c>
      <c r="X6" s="20">
        <v>195693</v>
      </c>
      <c r="Y6" s="20">
        <v>1229441</v>
      </c>
      <c r="Z6" s="21">
        <v>628.25</v>
      </c>
      <c r="AA6" s="22">
        <v>391386</v>
      </c>
    </row>
    <row r="7" spans="1:27" ht="12.75">
      <c r="A7" s="23" t="s">
        <v>34</v>
      </c>
      <c r="B7" s="17"/>
      <c r="C7" s="18">
        <v>902872</v>
      </c>
      <c r="D7" s="18"/>
      <c r="E7" s="19"/>
      <c r="F7" s="20"/>
      <c r="G7" s="20">
        <v>553335</v>
      </c>
      <c r="H7" s="20">
        <v>553335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20052342</v>
      </c>
      <c r="D8" s="18"/>
      <c r="E8" s="19">
        <v>191254115</v>
      </c>
      <c r="F8" s="20">
        <v>191254115</v>
      </c>
      <c r="G8" s="20">
        <v>10903466</v>
      </c>
      <c r="H8" s="20">
        <v>11903466</v>
      </c>
      <c r="I8" s="20">
        <v>181533053</v>
      </c>
      <c r="J8" s="20">
        <v>181533053</v>
      </c>
      <c r="K8" s="20">
        <v>184099845</v>
      </c>
      <c r="L8" s="20"/>
      <c r="M8" s="20"/>
      <c r="N8" s="20">
        <v>184099845</v>
      </c>
      <c r="O8" s="20"/>
      <c r="P8" s="20"/>
      <c r="Q8" s="20"/>
      <c r="R8" s="20"/>
      <c r="S8" s="20"/>
      <c r="T8" s="20"/>
      <c r="U8" s="20"/>
      <c r="V8" s="20"/>
      <c r="W8" s="20">
        <v>184099845</v>
      </c>
      <c r="X8" s="20">
        <v>95627058</v>
      </c>
      <c r="Y8" s="20">
        <v>88472787</v>
      </c>
      <c r="Z8" s="21">
        <v>92.52</v>
      </c>
      <c r="AA8" s="22">
        <v>191254115</v>
      </c>
    </row>
    <row r="9" spans="1:27" ht="12.75">
      <c r="A9" s="23" t="s">
        <v>36</v>
      </c>
      <c r="B9" s="17"/>
      <c r="C9" s="18">
        <v>2060682</v>
      </c>
      <c r="D9" s="18"/>
      <c r="E9" s="19">
        <v>6564877</v>
      </c>
      <c r="F9" s="20">
        <v>6564877</v>
      </c>
      <c r="G9" s="20">
        <v>10201000</v>
      </c>
      <c r="H9" s="20">
        <v>10201000</v>
      </c>
      <c r="I9" s="20">
        <v>7425796</v>
      </c>
      <c r="J9" s="20">
        <v>7425796</v>
      </c>
      <c r="K9" s="20">
        <v>7425796</v>
      </c>
      <c r="L9" s="20"/>
      <c r="M9" s="20"/>
      <c r="N9" s="20">
        <v>7425796</v>
      </c>
      <c r="O9" s="20"/>
      <c r="P9" s="20"/>
      <c r="Q9" s="20"/>
      <c r="R9" s="20"/>
      <c r="S9" s="20"/>
      <c r="T9" s="20"/>
      <c r="U9" s="20"/>
      <c r="V9" s="20"/>
      <c r="W9" s="20">
        <v>7425796</v>
      </c>
      <c r="X9" s="20">
        <v>3282439</v>
      </c>
      <c r="Y9" s="20">
        <v>4143357</v>
      </c>
      <c r="Z9" s="21">
        <v>126.23</v>
      </c>
      <c r="AA9" s="22">
        <v>6564877</v>
      </c>
    </row>
    <row r="10" spans="1:27" ht="12.75">
      <c r="A10" s="23" t="s">
        <v>37</v>
      </c>
      <c r="B10" s="17"/>
      <c r="C10" s="18">
        <v>11923888</v>
      </c>
      <c r="D10" s="18"/>
      <c r="E10" s="19">
        <v>10248483</v>
      </c>
      <c r="F10" s="20">
        <v>10248483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5124242</v>
      </c>
      <c r="Y10" s="24">
        <v>-5124242</v>
      </c>
      <c r="Z10" s="25">
        <v>-100</v>
      </c>
      <c r="AA10" s="26">
        <v>10248483</v>
      </c>
    </row>
    <row r="11" spans="1:27" ht="12.75">
      <c r="A11" s="23" t="s">
        <v>38</v>
      </c>
      <c r="B11" s="17"/>
      <c r="C11" s="18">
        <v>565207</v>
      </c>
      <c r="D11" s="18"/>
      <c r="E11" s="19">
        <v>1166358</v>
      </c>
      <c r="F11" s="20">
        <v>1166358</v>
      </c>
      <c r="G11" s="20"/>
      <c r="H11" s="20"/>
      <c r="I11" s="20">
        <v>1108705</v>
      </c>
      <c r="J11" s="20">
        <v>1108705</v>
      </c>
      <c r="K11" s="20">
        <v>1108705</v>
      </c>
      <c r="L11" s="20"/>
      <c r="M11" s="20"/>
      <c r="N11" s="20">
        <v>1108705</v>
      </c>
      <c r="O11" s="20"/>
      <c r="P11" s="20"/>
      <c r="Q11" s="20"/>
      <c r="R11" s="20"/>
      <c r="S11" s="20"/>
      <c r="T11" s="20"/>
      <c r="U11" s="20"/>
      <c r="V11" s="20"/>
      <c r="W11" s="20">
        <v>1108705</v>
      </c>
      <c r="X11" s="20">
        <v>583179</v>
      </c>
      <c r="Y11" s="20">
        <v>525526</v>
      </c>
      <c r="Z11" s="21">
        <v>90.11</v>
      </c>
      <c r="AA11" s="22">
        <v>1166358</v>
      </c>
    </row>
    <row r="12" spans="1:27" ht="12.75">
      <c r="A12" s="27" t="s">
        <v>39</v>
      </c>
      <c r="B12" s="28"/>
      <c r="C12" s="29">
        <f aca="true" t="shared" si="0" ref="C12:Y12">SUM(C6:C11)</f>
        <v>37355346</v>
      </c>
      <c r="D12" s="29">
        <f>SUM(D6:D11)</f>
        <v>0</v>
      </c>
      <c r="E12" s="30">
        <f t="shared" si="0"/>
        <v>209625219</v>
      </c>
      <c r="F12" s="31">
        <f t="shared" si="0"/>
        <v>209625219</v>
      </c>
      <c r="G12" s="31">
        <f t="shared" si="0"/>
        <v>22722359</v>
      </c>
      <c r="H12" s="31">
        <f t="shared" si="0"/>
        <v>23722359</v>
      </c>
      <c r="I12" s="31">
        <f t="shared" si="0"/>
        <v>190988974</v>
      </c>
      <c r="J12" s="31">
        <f t="shared" si="0"/>
        <v>190988974</v>
      </c>
      <c r="K12" s="31">
        <f t="shared" si="0"/>
        <v>194059480</v>
      </c>
      <c r="L12" s="31">
        <f t="shared" si="0"/>
        <v>0</v>
      </c>
      <c r="M12" s="31">
        <f t="shared" si="0"/>
        <v>0</v>
      </c>
      <c r="N12" s="31">
        <f t="shared" si="0"/>
        <v>194059480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194059480</v>
      </c>
      <c r="X12" s="31">
        <f t="shared" si="0"/>
        <v>104812611</v>
      </c>
      <c r="Y12" s="31">
        <f t="shared" si="0"/>
        <v>89246869</v>
      </c>
      <c r="Z12" s="32">
        <f>+IF(X12&lt;&gt;0,+(Y12/X12)*100,0)</f>
        <v>85.14897983029924</v>
      </c>
      <c r="AA12" s="33">
        <f>SUM(AA6:AA11)</f>
        <v>209625219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39520000</v>
      </c>
      <c r="D17" s="18"/>
      <c r="E17" s="19"/>
      <c r="F17" s="20"/>
      <c r="G17" s="20">
        <v>45444115</v>
      </c>
      <c r="H17" s="20">
        <v>45444115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1289750282</v>
      </c>
      <c r="D19" s="18"/>
      <c r="E19" s="19">
        <v>1378560936</v>
      </c>
      <c r="F19" s="20">
        <v>1378560936</v>
      </c>
      <c r="G19" s="20">
        <v>564814464</v>
      </c>
      <c r="H19" s="20">
        <v>564814464</v>
      </c>
      <c r="I19" s="20">
        <v>1378560936</v>
      </c>
      <c r="J19" s="20">
        <v>1378560936</v>
      </c>
      <c r="K19" s="20">
        <v>1378560936</v>
      </c>
      <c r="L19" s="20"/>
      <c r="M19" s="20"/>
      <c r="N19" s="20">
        <v>1378560936</v>
      </c>
      <c r="O19" s="20"/>
      <c r="P19" s="20"/>
      <c r="Q19" s="20"/>
      <c r="R19" s="20"/>
      <c r="S19" s="20"/>
      <c r="T19" s="20"/>
      <c r="U19" s="20"/>
      <c r="V19" s="20"/>
      <c r="W19" s="20">
        <v>1378560936</v>
      </c>
      <c r="X19" s="20">
        <v>689280468</v>
      </c>
      <c r="Y19" s="20">
        <v>689280468</v>
      </c>
      <c r="Z19" s="21">
        <v>100</v>
      </c>
      <c r="AA19" s="22">
        <v>1378560936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2225000</v>
      </c>
      <c r="D23" s="18"/>
      <c r="E23" s="19">
        <v>6052202</v>
      </c>
      <c r="F23" s="20">
        <v>6052202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3026101</v>
      </c>
      <c r="Y23" s="24">
        <v>-3026101</v>
      </c>
      <c r="Z23" s="25">
        <v>-100</v>
      </c>
      <c r="AA23" s="26">
        <v>6052202</v>
      </c>
    </row>
    <row r="24" spans="1:27" ht="12.75">
      <c r="A24" s="27" t="s">
        <v>50</v>
      </c>
      <c r="B24" s="35"/>
      <c r="C24" s="29">
        <f aca="true" t="shared" si="1" ref="C24:Y24">SUM(C15:C23)</f>
        <v>1331495282</v>
      </c>
      <c r="D24" s="29">
        <f>SUM(D15:D23)</f>
        <v>0</v>
      </c>
      <c r="E24" s="36">
        <f t="shared" si="1"/>
        <v>1384613138</v>
      </c>
      <c r="F24" s="37">
        <f t="shared" si="1"/>
        <v>1384613138</v>
      </c>
      <c r="G24" s="37">
        <f t="shared" si="1"/>
        <v>610258579</v>
      </c>
      <c r="H24" s="37">
        <f t="shared" si="1"/>
        <v>610258579</v>
      </c>
      <c r="I24" s="37">
        <f t="shared" si="1"/>
        <v>1378560936</v>
      </c>
      <c r="J24" s="37">
        <f t="shared" si="1"/>
        <v>1378560936</v>
      </c>
      <c r="K24" s="37">
        <f t="shared" si="1"/>
        <v>1378560936</v>
      </c>
      <c r="L24" s="37">
        <f t="shared" si="1"/>
        <v>0</v>
      </c>
      <c r="M24" s="37">
        <f t="shared" si="1"/>
        <v>0</v>
      </c>
      <c r="N24" s="37">
        <f t="shared" si="1"/>
        <v>1378560936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1378560936</v>
      </c>
      <c r="X24" s="37">
        <f t="shared" si="1"/>
        <v>692306569</v>
      </c>
      <c r="Y24" s="37">
        <f t="shared" si="1"/>
        <v>686254367</v>
      </c>
      <c r="Z24" s="38">
        <f>+IF(X24&lt;&gt;0,+(Y24/X24)*100,0)</f>
        <v>99.12579162599279</v>
      </c>
      <c r="AA24" s="39">
        <f>SUM(AA15:AA23)</f>
        <v>1384613138</v>
      </c>
    </row>
    <row r="25" spans="1:27" ht="12.75">
      <c r="A25" s="27" t="s">
        <v>51</v>
      </c>
      <c r="B25" s="28"/>
      <c r="C25" s="29">
        <f aca="true" t="shared" si="2" ref="C25:Y25">+C12+C24</f>
        <v>1368850628</v>
      </c>
      <c r="D25" s="29">
        <f>+D12+D24</f>
        <v>0</v>
      </c>
      <c r="E25" s="30">
        <f t="shared" si="2"/>
        <v>1594238357</v>
      </c>
      <c r="F25" s="31">
        <f t="shared" si="2"/>
        <v>1594238357</v>
      </c>
      <c r="G25" s="31">
        <f t="shared" si="2"/>
        <v>632980938</v>
      </c>
      <c r="H25" s="31">
        <f t="shared" si="2"/>
        <v>633980938</v>
      </c>
      <c r="I25" s="31">
        <f t="shared" si="2"/>
        <v>1569549910</v>
      </c>
      <c r="J25" s="31">
        <f t="shared" si="2"/>
        <v>1569549910</v>
      </c>
      <c r="K25" s="31">
        <f t="shared" si="2"/>
        <v>1572620416</v>
      </c>
      <c r="L25" s="31">
        <f t="shared" si="2"/>
        <v>0</v>
      </c>
      <c r="M25" s="31">
        <f t="shared" si="2"/>
        <v>0</v>
      </c>
      <c r="N25" s="31">
        <f t="shared" si="2"/>
        <v>1572620416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1572620416</v>
      </c>
      <c r="X25" s="31">
        <f t="shared" si="2"/>
        <v>797119180</v>
      </c>
      <c r="Y25" s="31">
        <f t="shared" si="2"/>
        <v>775501236</v>
      </c>
      <c r="Z25" s="32">
        <f>+IF(X25&lt;&gt;0,+(Y25/X25)*100,0)</f>
        <v>97.28799098774665</v>
      </c>
      <c r="AA25" s="33">
        <f>+AA12+AA24</f>
        <v>1594238357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3752433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1403105</v>
      </c>
      <c r="D31" s="18"/>
      <c r="E31" s="19">
        <v>6049336</v>
      </c>
      <c r="F31" s="20">
        <v>6049336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3024668</v>
      </c>
      <c r="Y31" s="20">
        <v>-3024668</v>
      </c>
      <c r="Z31" s="21">
        <v>-100</v>
      </c>
      <c r="AA31" s="22">
        <v>6049336</v>
      </c>
    </row>
    <row r="32" spans="1:27" ht="12.75">
      <c r="A32" s="23" t="s">
        <v>57</v>
      </c>
      <c r="B32" s="17"/>
      <c r="C32" s="18">
        <v>124446432</v>
      </c>
      <c r="D32" s="18"/>
      <c r="E32" s="19"/>
      <c r="F32" s="20"/>
      <c r="G32" s="20">
        <v>27632808</v>
      </c>
      <c r="H32" s="20">
        <v>27632808</v>
      </c>
      <c r="I32" s="20">
        <v>104061102</v>
      </c>
      <c r="J32" s="20">
        <v>104061102</v>
      </c>
      <c r="K32" s="20">
        <v>90752087</v>
      </c>
      <c r="L32" s="20"/>
      <c r="M32" s="20"/>
      <c r="N32" s="20">
        <v>90752087</v>
      </c>
      <c r="O32" s="20"/>
      <c r="P32" s="20"/>
      <c r="Q32" s="20"/>
      <c r="R32" s="20"/>
      <c r="S32" s="20"/>
      <c r="T32" s="20"/>
      <c r="U32" s="20"/>
      <c r="V32" s="20"/>
      <c r="W32" s="20">
        <v>90752087</v>
      </c>
      <c r="X32" s="20"/>
      <c r="Y32" s="20">
        <v>90752087</v>
      </c>
      <c r="Z32" s="21"/>
      <c r="AA32" s="22"/>
    </row>
    <row r="33" spans="1:27" ht="12.75">
      <c r="A33" s="23" t="s">
        <v>58</v>
      </c>
      <c r="B33" s="17"/>
      <c r="C33" s="18"/>
      <c r="D33" s="18"/>
      <c r="E33" s="19">
        <v>49857068</v>
      </c>
      <c r="F33" s="20">
        <v>49857068</v>
      </c>
      <c r="G33" s="20"/>
      <c r="H33" s="20"/>
      <c r="I33" s="20">
        <v>45462572</v>
      </c>
      <c r="J33" s="20">
        <v>45462572</v>
      </c>
      <c r="K33" s="20">
        <v>61842093</v>
      </c>
      <c r="L33" s="20"/>
      <c r="M33" s="20"/>
      <c r="N33" s="20">
        <v>61842093</v>
      </c>
      <c r="O33" s="20"/>
      <c r="P33" s="20"/>
      <c r="Q33" s="20"/>
      <c r="R33" s="20"/>
      <c r="S33" s="20"/>
      <c r="T33" s="20"/>
      <c r="U33" s="20"/>
      <c r="V33" s="20"/>
      <c r="W33" s="20">
        <v>61842093</v>
      </c>
      <c r="X33" s="20">
        <v>24928534</v>
      </c>
      <c r="Y33" s="20">
        <v>36913559</v>
      </c>
      <c r="Z33" s="21">
        <v>148.08</v>
      </c>
      <c r="AA33" s="22">
        <v>49857068</v>
      </c>
    </row>
    <row r="34" spans="1:27" ht="12.75">
      <c r="A34" s="27" t="s">
        <v>59</v>
      </c>
      <c r="B34" s="28"/>
      <c r="C34" s="29">
        <f aca="true" t="shared" si="3" ref="C34:Y34">SUM(C29:C33)</f>
        <v>129601970</v>
      </c>
      <c r="D34" s="29">
        <f>SUM(D29:D33)</f>
        <v>0</v>
      </c>
      <c r="E34" s="30">
        <f t="shared" si="3"/>
        <v>55906404</v>
      </c>
      <c r="F34" s="31">
        <f t="shared" si="3"/>
        <v>55906404</v>
      </c>
      <c r="G34" s="31">
        <f t="shared" si="3"/>
        <v>27632808</v>
      </c>
      <c r="H34" s="31">
        <f t="shared" si="3"/>
        <v>27632808</v>
      </c>
      <c r="I34" s="31">
        <f t="shared" si="3"/>
        <v>149523674</v>
      </c>
      <c r="J34" s="31">
        <f t="shared" si="3"/>
        <v>149523674</v>
      </c>
      <c r="K34" s="31">
        <f t="shared" si="3"/>
        <v>152594180</v>
      </c>
      <c r="L34" s="31">
        <f t="shared" si="3"/>
        <v>0</v>
      </c>
      <c r="M34" s="31">
        <f t="shared" si="3"/>
        <v>0</v>
      </c>
      <c r="N34" s="31">
        <f t="shared" si="3"/>
        <v>152594180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152594180</v>
      </c>
      <c r="X34" s="31">
        <f t="shared" si="3"/>
        <v>27953202</v>
      </c>
      <c r="Y34" s="31">
        <f t="shared" si="3"/>
        <v>124640978</v>
      </c>
      <c r="Z34" s="32">
        <f>+IF(X34&lt;&gt;0,+(Y34/X34)*100,0)</f>
        <v>445.8915941007402</v>
      </c>
      <c r="AA34" s="33">
        <f>SUM(AA29:AA33)</f>
        <v>55906404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62056595</v>
      </c>
      <c r="D38" s="18"/>
      <c r="E38" s="19">
        <v>82188783</v>
      </c>
      <c r="F38" s="20">
        <v>82188783</v>
      </c>
      <c r="G38" s="20"/>
      <c r="H38" s="20"/>
      <c r="I38" s="20">
        <v>37629400</v>
      </c>
      <c r="J38" s="20">
        <v>37629400</v>
      </c>
      <c r="K38" s="20">
        <v>37629400</v>
      </c>
      <c r="L38" s="20"/>
      <c r="M38" s="20"/>
      <c r="N38" s="20">
        <v>37629400</v>
      </c>
      <c r="O38" s="20"/>
      <c r="P38" s="20"/>
      <c r="Q38" s="20"/>
      <c r="R38" s="20"/>
      <c r="S38" s="20"/>
      <c r="T38" s="20"/>
      <c r="U38" s="20"/>
      <c r="V38" s="20"/>
      <c r="W38" s="20">
        <v>37629400</v>
      </c>
      <c r="X38" s="20">
        <v>41094392</v>
      </c>
      <c r="Y38" s="20">
        <v>-3464992</v>
      </c>
      <c r="Z38" s="21">
        <v>-8.43</v>
      </c>
      <c r="AA38" s="22">
        <v>82188783</v>
      </c>
    </row>
    <row r="39" spans="1:27" ht="12.75">
      <c r="A39" s="27" t="s">
        <v>61</v>
      </c>
      <c r="B39" s="35"/>
      <c r="C39" s="29">
        <f aca="true" t="shared" si="4" ref="C39:Y39">SUM(C37:C38)</f>
        <v>62056595</v>
      </c>
      <c r="D39" s="29">
        <f>SUM(D37:D38)</f>
        <v>0</v>
      </c>
      <c r="E39" s="36">
        <f t="shared" si="4"/>
        <v>82188783</v>
      </c>
      <c r="F39" s="37">
        <f t="shared" si="4"/>
        <v>82188783</v>
      </c>
      <c r="G39" s="37">
        <f t="shared" si="4"/>
        <v>0</v>
      </c>
      <c r="H39" s="37">
        <f t="shared" si="4"/>
        <v>0</v>
      </c>
      <c r="I39" s="37">
        <f t="shared" si="4"/>
        <v>37629400</v>
      </c>
      <c r="J39" s="37">
        <f t="shared" si="4"/>
        <v>37629400</v>
      </c>
      <c r="K39" s="37">
        <f t="shared" si="4"/>
        <v>37629400</v>
      </c>
      <c r="L39" s="37">
        <f t="shared" si="4"/>
        <v>0</v>
      </c>
      <c r="M39" s="37">
        <f t="shared" si="4"/>
        <v>0</v>
      </c>
      <c r="N39" s="37">
        <f t="shared" si="4"/>
        <v>37629400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37629400</v>
      </c>
      <c r="X39" s="37">
        <f t="shared" si="4"/>
        <v>41094392</v>
      </c>
      <c r="Y39" s="37">
        <f t="shared" si="4"/>
        <v>-3464992</v>
      </c>
      <c r="Z39" s="38">
        <f>+IF(X39&lt;&gt;0,+(Y39/X39)*100,0)</f>
        <v>-8.431787967565015</v>
      </c>
      <c r="AA39" s="39">
        <f>SUM(AA37:AA38)</f>
        <v>82188783</v>
      </c>
    </row>
    <row r="40" spans="1:27" ht="12.75">
      <c r="A40" s="27" t="s">
        <v>62</v>
      </c>
      <c r="B40" s="28"/>
      <c r="C40" s="29">
        <f aca="true" t="shared" si="5" ref="C40:Y40">+C34+C39</f>
        <v>191658565</v>
      </c>
      <c r="D40" s="29">
        <f>+D34+D39</f>
        <v>0</v>
      </c>
      <c r="E40" s="30">
        <f t="shared" si="5"/>
        <v>138095187</v>
      </c>
      <c r="F40" s="31">
        <f t="shared" si="5"/>
        <v>138095187</v>
      </c>
      <c r="G40" s="31">
        <f t="shared" si="5"/>
        <v>27632808</v>
      </c>
      <c r="H40" s="31">
        <f t="shared" si="5"/>
        <v>27632808</v>
      </c>
      <c r="I40" s="31">
        <f t="shared" si="5"/>
        <v>187153074</v>
      </c>
      <c r="J40" s="31">
        <f t="shared" si="5"/>
        <v>187153074</v>
      </c>
      <c r="K40" s="31">
        <f t="shared" si="5"/>
        <v>190223580</v>
      </c>
      <c r="L40" s="31">
        <f t="shared" si="5"/>
        <v>0</v>
      </c>
      <c r="M40" s="31">
        <f t="shared" si="5"/>
        <v>0</v>
      </c>
      <c r="N40" s="31">
        <f t="shared" si="5"/>
        <v>190223580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190223580</v>
      </c>
      <c r="X40" s="31">
        <f t="shared" si="5"/>
        <v>69047594</v>
      </c>
      <c r="Y40" s="31">
        <f t="shared" si="5"/>
        <v>121175986</v>
      </c>
      <c r="Z40" s="32">
        <f>+IF(X40&lt;&gt;0,+(Y40/X40)*100,0)</f>
        <v>175.49631924900962</v>
      </c>
      <c r="AA40" s="33">
        <f>+AA34+AA39</f>
        <v>138095187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1177192063</v>
      </c>
      <c r="D42" s="43">
        <f>+D25-D40</f>
        <v>0</v>
      </c>
      <c r="E42" s="44">
        <f t="shared" si="6"/>
        <v>1456143170</v>
      </c>
      <c r="F42" s="45">
        <f t="shared" si="6"/>
        <v>1456143170</v>
      </c>
      <c r="G42" s="45">
        <f t="shared" si="6"/>
        <v>605348130</v>
      </c>
      <c r="H42" s="45">
        <f t="shared" si="6"/>
        <v>606348130</v>
      </c>
      <c r="I42" s="45">
        <f t="shared" si="6"/>
        <v>1382396836</v>
      </c>
      <c r="J42" s="45">
        <f t="shared" si="6"/>
        <v>1382396836</v>
      </c>
      <c r="K42" s="45">
        <f t="shared" si="6"/>
        <v>1382396836</v>
      </c>
      <c r="L42" s="45">
        <f t="shared" si="6"/>
        <v>0</v>
      </c>
      <c r="M42" s="45">
        <f t="shared" si="6"/>
        <v>0</v>
      </c>
      <c r="N42" s="45">
        <f t="shared" si="6"/>
        <v>1382396836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1382396836</v>
      </c>
      <c r="X42" s="45">
        <f t="shared" si="6"/>
        <v>728071586</v>
      </c>
      <c r="Y42" s="45">
        <f t="shared" si="6"/>
        <v>654325250</v>
      </c>
      <c r="Z42" s="46">
        <f>+IF(X42&lt;&gt;0,+(Y42/X42)*100,0)</f>
        <v>89.8710047997945</v>
      </c>
      <c r="AA42" s="47">
        <f>+AA25-AA40</f>
        <v>1456143170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1177192063</v>
      </c>
      <c r="D45" s="18"/>
      <c r="E45" s="19">
        <v>1456143170</v>
      </c>
      <c r="F45" s="20">
        <v>1456143170</v>
      </c>
      <c r="G45" s="20">
        <v>605348130</v>
      </c>
      <c r="H45" s="20">
        <v>606348130</v>
      </c>
      <c r="I45" s="20">
        <v>1382396836</v>
      </c>
      <c r="J45" s="20">
        <v>1382396836</v>
      </c>
      <c r="K45" s="20">
        <v>1382396836</v>
      </c>
      <c r="L45" s="20"/>
      <c r="M45" s="20"/>
      <c r="N45" s="20">
        <v>1382396836</v>
      </c>
      <c r="O45" s="20"/>
      <c r="P45" s="20"/>
      <c r="Q45" s="20"/>
      <c r="R45" s="20"/>
      <c r="S45" s="20"/>
      <c r="T45" s="20"/>
      <c r="U45" s="20"/>
      <c r="V45" s="20"/>
      <c r="W45" s="20">
        <v>1382396836</v>
      </c>
      <c r="X45" s="20">
        <v>728071585</v>
      </c>
      <c r="Y45" s="20">
        <v>654325251</v>
      </c>
      <c r="Z45" s="48">
        <v>89.87</v>
      </c>
      <c r="AA45" s="22">
        <v>1456143170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1177192063</v>
      </c>
      <c r="D48" s="51">
        <f>SUM(D45:D47)</f>
        <v>0</v>
      </c>
      <c r="E48" s="52">
        <f t="shared" si="7"/>
        <v>1456143170</v>
      </c>
      <c r="F48" s="53">
        <f t="shared" si="7"/>
        <v>1456143170</v>
      </c>
      <c r="G48" s="53">
        <f t="shared" si="7"/>
        <v>605348130</v>
      </c>
      <c r="H48" s="53">
        <f t="shared" si="7"/>
        <v>606348130</v>
      </c>
      <c r="I48" s="53">
        <f t="shared" si="7"/>
        <v>1382396836</v>
      </c>
      <c r="J48" s="53">
        <f t="shared" si="7"/>
        <v>1382396836</v>
      </c>
      <c r="K48" s="53">
        <f t="shared" si="7"/>
        <v>1382396836</v>
      </c>
      <c r="L48" s="53">
        <f t="shared" si="7"/>
        <v>0</v>
      </c>
      <c r="M48" s="53">
        <f t="shared" si="7"/>
        <v>0</v>
      </c>
      <c r="N48" s="53">
        <f t="shared" si="7"/>
        <v>1382396836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1382396836</v>
      </c>
      <c r="X48" s="53">
        <f t="shared" si="7"/>
        <v>728071585</v>
      </c>
      <c r="Y48" s="53">
        <f t="shared" si="7"/>
        <v>654325251</v>
      </c>
      <c r="Z48" s="54">
        <f>+IF(X48&lt;&gt;0,+(Y48/X48)*100,0)</f>
        <v>89.87100506058069</v>
      </c>
      <c r="AA48" s="55">
        <f>SUM(AA45:AA47)</f>
        <v>1456143170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165103637</v>
      </c>
      <c r="D6" s="18"/>
      <c r="E6" s="19">
        <v>80154680</v>
      </c>
      <c r="F6" s="20">
        <v>80154680</v>
      </c>
      <c r="G6" s="20">
        <v>265173946</v>
      </c>
      <c r="H6" s="20">
        <v>259015337</v>
      </c>
      <c r="I6" s="20">
        <v>332346287</v>
      </c>
      <c r="J6" s="20">
        <v>332346287</v>
      </c>
      <c r="K6" s="20">
        <v>165433653</v>
      </c>
      <c r="L6" s="20">
        <v>5473500</v>
      </c>
      <c r="M6" s="20">
        <v>337585847</v>
      </c>
      <c r="N6" s="20">
        <v>337585847</v>
      </c>
      <c r="O6" s="20"/>
      <c r="P6" s="20"/>
      <c r="Q6" s="20"/>
      <c r="R6" s="20"/>
      <c r="S6" s="20"/>
      <c r="T6" s="20"/>
      <c r="U6" s="20"/>
      <c r="V6" s="20"/>
      <c r="W6" s="20">
        <v>337585847</v>
      </c>
      <c r="X6" s="20">
        <v>40077340</v>
      </c>
      <c r="Y6" s="20">
        <v>297508507</v>
      </c>
      <c r="Z6" s="21">
        <v>742.34</v>
      </c>
      <c r="AA6" s="22">
        <v>80154680</v>
      </c>
    </row>
    <row r="7" spans="1:27" ht="12.75">
      <c r="A7" s="23" t="s">
        <v>34</v>
      </c>
      <c r="B7" s="17"/>
      <c r="C7" s="18">
        <v>1660392952</v>
      </c>
      <c r="D7" s="18"/>
      <c r="E7" s="19">
        <v>1563129055</v>
      </c>
      <c r="F7" s="20">
        <v>1563129055</v>
      </c>
      <c r="G7" s="20">
        <v>1736090075</v>
      </c>
      <c r="H7" s="20">
        <v>1537874749</v>
      </c>
      <c r="I7" s="20">
        <v>1217109764</v>
      </c>
      <c r="J7" s="20">
        <v>1217109764</v>
      </c>
      <c r="K7" s="20">
        <v>1202923887</v>
      </c>
      <c r="L7" s="20">
        <v>1205006019</v>
      </c>
      <c r="M7" s="20">
        <v>1226271814</v>
      </c>
      <c r="N7" s="20">
        <v>1226271814</v>
      </c>
      <c r="O7" s="20"/>
      <c r="P7" s="20"/>
      <c r="Q7" s="20"/>
      <c r="R7" s="20"/>
      <c r="S7" s="20"/>
      <c r="T7" s="20"/>
      <c r="U7" s="20"/>
      <c r="V7" s="20"/>
      <c r="W7" s="20">
        <v>1226271814</v>
      </c>
      <c r="X7" s="20">
        <v>781564528</v>
      </c>
      <c r="Y7" s="20">
        <v>444707286</v>
      </c>
      <c r="Z7" s="21">
        <v>56.9</v>
      </c>
      <c r="AA7" s="22">
        <v>1563129055</v>
      </c>
    </row>
    <row r="8" spans="1:27" ht="12.75">
      <c r="A8" s="23" t="s">
        <v>35</v>
      </c>
      <c r="B8" s="17"/>
      <c r="C8" s="18">
        <v>509087214</v>
      </c>
      <c r="D8" s="18"/>
      <c r="E8" s="19">
        <v>937997170</v>
      </c>
      <c r="F8" s="20">
        <v>937997170</v>
      </c>
      <c r="G8" s="20">
        <v>899386874</v>
      </c>
      <c r="H8" s="20">
        <v>1021905947</v>
      </c>
      <c r="I8" s="20">
        <v>1015466103</v>
      </c>
      <c r="J8" s="20">
        <v>1015466103</v>
      </c>
      <c r="K8" s="20">
        <v>980994093</v>
      </c>
      <c r="L8" s="20">
        <v>1021713717</v>
      </c>
      <c r="M8" s="20">
        <v>775344542</v>
      </c>
      <c r="N8" s="20">
        <v>775344542</v>
      </c>
      <c r="O8" s="20"/>
      <c r="P8" s="20"/>
      <c r="Q8" s="20"/>
      <c r="R8" s="20"/>
      <c r="S8" s="20"/>
      <c r="T8" s="20"/>
      <c r="U8" s="20"/>
      <c r="V8" s="20"/>
      <c r="W8" s="20">
        <v>775344542</v>
      </c>
      <c r="X8" s="20">
        <v>468998585</v>
      </c>
      <c r="Y8" s="20">
        <v>306345957</v>
      </c>
      <c r="Z8" s="21">
        <v>65.32</v>
      </c>
      <c r="AA8" s="22">
        <v>937997170</v>
      </c>
    </row>
    <row r="9" spans="1:27" ht="12.75">
      <c r="A9" s="23" t="s">
        <v>36</v>
      </c>
      <c r="B9" s="17"/>
      <c r="C9" s="18">
        <v>864981402</v>
      </c>
      <c r="D9" s="18"/>
      <c r="E9" s="19">
        <v>880000000</v>
      </c>
      <c r="F9" s="20">
        <v>880000000</v>
      </c>
      <c r="G9" s="20">
        <v>1114793402</v>
      </c>
      <c r="H9" s="20">
        <v>1102224129</v>
      </c>
      <c r="I9" s="20">
        <v>695809702</v>
      </c>
      <c r="J9" s="20">
        <v>695809702</v>
      </c>
      <c r="K9" s="20">
        <v>689889558</v>
      </c>
      <c r="L9" s="20">
        <v>709802140</v>
      </c>
      <c r="M9" s="20">
        <v>921939581</v>
      </c>
      <c r="N9" s="20">
        <v>921939581</v>
      </c>
      <c r="O9" s="20"/>
      <c r="P9" s="20"/>
      <c r="Q9" s="20"/>
      <c r="R9" s="20"/>
      <c r="S9" s="20"/>
      <c r="T9" s="20"/>
      <c r="U9" s="20"/>
      <c r="V9" s="20"/>
      <c r="W9" s="20">
        <v>921939581</v>
      </c>
      <c r="X9" s="20">
        <v>440000000</v>
      </c>
      <c r="Y9" s="20">
        <v>481939581</v>
      </c>
      <c r="Z9" s="21">
        <v>109.53</v>
      </c>
      <c r="AA9" s="22">
        <v>880000000</v>
      </c>
    </row>
    <row r="10" spans="1:27" ht="12.75">
      <c r="A10" s="23" t="s">
        <v>37</v>
      </c>
      <c r="B10" s="17"/>
      <c r="C10" s="18"/>
      <c r="D10" s="18"/>
      <c r="E10" s="19">
        <v>18634</v>
      </c>
      <c r="F10" s="20">
        <v>18634</v>
      </c>
      <c r="G10" s="24">
        <v>2638016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9317</v>
      </c>
      <c r="Y10" s="24">
        <v>-9317</v>
      </c>
      <c r="Z10" s="25">
        <v>-100</v>
      </c>
      <c r="AA10" s="26">
        <v>18634</v>
      </c>
    </row>
    <row r="11" spans="1:27" ht="12.75">
      <c r="A11" s="23" t="s">
        <v>38</v>
      </c>
      <c r="B11" s="17"/>
      <c r="C11" s="18">
        <v>42789558</v>
      </c>
      <c r="D11" s="18"/>
      <c r="E11" s="19">
        <v>128840800</v>
      </c>
      <c r="F11" s="20">
        <v>128840800</v>
      </c>
      <c r="G11" s="20">
        <v>45167644</v>
      </c>
      <c r="H11" s="20">
        <v>41642540</v>
      </c>
      <c r="I11" s="20">
        <v>39277790</v>
      </c>
      <c r="J11" s="20">
        <v>39277790</v>
      </c>
      <c r="K11" s="20">
        <v>40966621</v>
      </c>
      <c r="L11" s="20">
        <v>41894618</v>
      </c>
      <c r="M11" s="20">
        <v>42245387</v>
      </c>
      <c r="N11" s="20">
        <v>42245387</v>
      </c>
      <c r="O11" s="20"/>
      <c r="P11" s="20"/>
      <c r="Q11" s="20"/>
      <c r="R11" s="20"/>
      <c r="S11" s="20"/>
      <c r="T11" s="20"/>
      <c r="U11" s="20"/>
      <c r="V11" s="20"/>
      <c r="W11" s="20">
        <v>42245387</v>
      </c>
      <c r="X11" s="20">
        <v>64420400</v>
      </c>
      <c r="Y11" s="20">
        <v>-22175013</v>
      </c>
      <c r="Z11" s="21">
        <v>-34.42</v>
      </c>
      <c r="AA11" s="22">
        <v>128840800</v>
      </c>
    </row>
    <row r="12" spans="1:27" ht="12.75">
      <c r="A12" s="27" t="s">
        <v>39</v>
      </c>
      <c r="B12" s="28"/>
      <c r="C12" s="29">
        <f aca="true" t="shared" si="0" ref="C12:Y12">SUM(C6:C11)</f>
        <v>3242354763</v>
      </c>
      <c r="D12" s="29">
        <f>SUM(D6:D11)</f>
        <v>0</v>
      </c>
      <c r="E12" s="30">
        <f t="shared" si="0"/>
        <v>3590140339</v>
      </c>
      <c r="F12" s="31">
        <f t="shared" si="0"/>
        <v>3590140339</v>
      </c>
      <c r="G12" s="31">
        <f t="shared" si="0"/>
        <v>4063249957</v>
      </c>
      <c r="H12" s="31">
        <f t="shared" si="0"/>
        <v>3962662702</v>
      </c>
      <c r="I12" s="31">
        <f t="shared" si="0"/>
        <v>3300009646</v>
      </c>
      <c r="J12" s="31">
        <f t="shared" si="0"/>
        <v>3300009646</v>
      </c>
      <c r="K12" s="31">
        <f t="shared" si="0"/>
        <v>3080207812</v>
      </c>
      <c r="L12" s="31">
        <f t="shared" si="0"/>
        <v>2983889994</v>
      </c>
      <c r="M12" s="31">
        <f t="shared" si="0"/>
        <v>3303387171</v>
      </c>
      <c r="N12" s="31">
        <f t="shared" si="0"/>
        <v>3303387171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3303387171</v>
      </c>
      <c r="X12" s="31">
        <f t="shared" si="0"/>
        <v>1795070170</v>
      </c>
      <c r="Y12" s="31">
        <f t="shared" si="0"/>
        <v>1508317001</v>
      </c>
      <c r="Z12" s="32">
        <f>+IF(X12&lt;&gt;0,+(Y12/X12)*100,0)</f>
        <v>84.02551756514343</v>
      </c>
      <c r="AA12" s="33">
        <f>SUM(AA6:AA11)</f>
        <v>3590140339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79860</v>
      </c>
      <c r="F15" s="20">
        <v>79860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39930</v>
      </c>
      <c r="Y15" s="20">
        <v>-39930</v>
      </c>
      <c r="Z15" s="21">
        <v>-100</v>
      </c>
      <c r="AA15" s="22">
        <v>79860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427562994</v>
      </c>
      <c r="D17" s="18"/>
      <c r="E17" s="19">
        <v>486233034</v>
      </c>
      <c r="F17" s="20">
        <v>486233034</v>
      </c>
      <c r="G17" s="20">
        <v>408315388</v>
      </c>
      <c r="H17" s="20">
        <v>444387601</v>
      </c>
      <c r="I17" s="20">
        <v>444634887</v>
      </c>
      <c r="J17" s="20">
        <v>444634887</v>
      </c>
      <c r="K17" s="20">
        <v>428218551</v>
      </c>
      <c r="L17" s="20">
        <v>428246951</v>
      </c>
      <c r="M17" s="20">
        <v>427952054</v>
      </c>
      <c r="N17" s="20">
        <v>427952054</v>
      </c>
      <c r="O17" s="20"/>
      <c r="P17" s="20"/>
      <c r="Q17" s="20"/>
      <c r="R17" s="20"/>
      <c r="S17" s="20"/>
      <c r="T17" s="20"/>
      <c r="U17" s="20"/>
      <c r="V17" s="20"/>
      <c r="W17" s="20">
        <v>427952054</v>
      </c>
      <c r="X17" s="20">
        <v>243116517</v>
      </c>
      <c r="Y17" s="20">
        <v>184835537</v>
      </c>
      <c r="Z17" s="21">
        <v>76.03</v>
      </c>
      <c r="AA17" s="22">
        <v>486233034</v>
      </c>
    </row>
    <row r="18" spans="1:27" ht="12.75">
      <c r="A18" s="23" t="s">
        <v>44</v>
      </c>
      <c r="B18" s="17"/>
      <c r="C18" s="18">
        <v>121008277</v>
      </c>
      <c r="D18" s="18"/>
      <c r="E18" s="19">
        <v>109019941</v>
      </c>
      <c r="F18" s="20">
        <v>109019941</v>
      </c>
      <c r="G18" s="20">
        <v>127539335</v>
      </c>
      <c r="H18" s="20">
        <v>555550409</v>
      </c>
      <c r="I18" s="20">
        <v>555550409</v>
      </c>
      <c r="J18" s="20">
        <v>555550409</v>
      </c>
      <c r="K18" s="20">
        <v>555550409</v>
      </c>
      <c r="L18" s="20">
        <v>555550409</v>
      </c>
      <c r="M18" s="20">
        <v>121008277</v>
      </c>
      <c r="N18" s="20">
        <v>121008277</v>
      </c>
      <c r="O18" s="20"/>
      <c r="P18" s="20"/>
      <c r="Q18" s="20"/>
      <c r="R18" s="20"/>
      <c r="S18" s="20"/>
      <c r="T18" s="20"/>
      <c r="U18" s="20"/>
      <c r="V18" s="20"/>
      <c r="W18" s="20">
        <v>121008277</v>
      </c>
      <c r="X18" s="20">
        <v>54509971</v>
      </c>
      <c r="Y18" s="20">
        <v>66498306</v>
      </c>
      <c r="Z18" s="21">
        <v>121.99</v>
      </c>
      <c r="AA18" s="22">
        <v>109019941</v>
      </c>
    </row>
    <row r="19" spans="1:27" ht="12.75">
      <c r="A19" s="23" t="s">
        <v>45</v>
      </c>
      <c r="B19" s="17"/>
      <c r="C19" s="18">
        <v>18190726208</v>
      </c>
      <c r="D19" s="18"/>
      <c r="E19" s="19">
        <v>19381893425</v>
      </c>
      <c r="F19" s="20">
        <v>19381893425</v>
      </c>
      <c r="G19" s="20">
        <v>16214527183</v>
      </c>
      <c r="H19" s="20">
        <v>18053336623</v>
      </c>
      <c r="I19" s="20">
        <v>17913588233</v>
      </c>
      <c r="J19" s="20">
        <v>17913588233</v>
      </c>
      <c r="K19" s="20">
        <v>18094180839</v>
      </c>
      <c r="L19" s="20">
        <v>18054313286</v>
      </c>
      <c r="M19" s="20">
        <v>17932851197</v>
      </c>
      <c r="N19" s="20">
        <v>17932851197</v>
      </c>
      <c r="O19" s="20"/>
      <c r="P19" s="20"/>
      <c r="Q19" s="20"/>
      <c r="R19" s="20"/>
      <c r="S19" s="20"/>
      <c r="T19" s="20"/>
      <c r="U19" s="20"/>
      <c r="V19" s="20"/>
      <c r="W19" s="20">
        <v>17932851197</v>
      </c>
      <c r="X19" s="20">
        <v>9690946713</v>
      </c>
      <c r="Y19" s="20">
        <v>8241904484</v>
      </c>
      <c r="Z19" s="21">
        <v>85.05</v>
      </c>
      <c r="AA19" s="22">
        <v>19381893425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18884486</v>
      </c>
      <c r="D22" s="18"/>
      <c r="E22" s="19">
        <v>12028906</v>
      </c>
      <c r="F22" s="20">
        <v>12028906</v>
      </c>
      <c r="G22" s="20">
        <v>5486751</v>
      </c>
      <c r="H22" s="20">
        <v>17646331</v>
      </c>
      <c r="I22" s="20">
        <v>17655831</v>
      </c>
      <c r="J22" s="20">
        <v>17655831</v>
      </c>
      <c r="K22" s="20">
        <v>17480153</v>
      </c>
      <c r="L22" s="20">
        <v>18040796</v>
      </c>
      <c r="M22" s="20">
        <v>18627224</v>
      </c>
      <c r="N22" s="20">
        <v>18627224</v>
      </c>
      <c r="O22" s="20"/>
      <c r="P22" s="20"/>
      <c r="Q22" s="20"/>
      <c r="R22" s="20"/>
      <c r="S22" s="20"/>
      <c r="T22" s="20"/>
      <c r="U22" s="20"/>
      <c r="V22" s="20"/>
      <c r="W22" s="20">
        <v>18627224</v>
      </c>
      <c r="X22" s="20">
        <v>6014453</v>
      </c>
      <c r="Y22" s="20">
        <v>12612771</v>
      </c>
      <c r="Z22" s="21">
        <v>209.71</v>
      </c>
      <c r="AA22" s="22">
        <v>12028906</v>
      </c>
    </row>
    <row r="23" spans="1:27" ht="12.75">
      <c r="A23" s="23" t="s">
        <v>49</v>
      </c>
      <c r="B23" s="17"/>
      <c r="C23" s="18">
        <v>50381926</v>
      </c>
      <c r="D23" s="18"/>
      <c r="E23" s="19">
        <v>100037960</v>
      </c>
      <c r="F23" s="20">
        <v>100037960</v>
      </c>
      <c r="G23" s="24">
        <v>72081541</v>
      </c>
      <c r="H23" s="24">
        <v>74719678</v>
      </c>
      <c r="I23" s="24">
        <v>74719678</v>
      </c>
      <c r="J23" s="20">
        <v>74719678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50018980</v>
      </c>
      <c r="Y23" s="24">
        <v>-50018980</v>
      </c>
      <c r="Z23" s="25">
        <v>-100</v>
      </c>
      <c r="AA23" s="26">
        <v>100037960</v>
      </c>
    </row>
    <row r="24" spans="1:27" ht="12.75">
      <c r="A24" s="27" t="s">
        <v>50</v>
      </c>
      <c r="B24" s="35"/>
      <c r="C24" s="29">
        <f aca="true" t="shared" si="1" ref="C24:Y24">SUM(C15:C23)</f>
        <v>18808563891</v>
      </c>
      <c r="D24" s="29">
        <f>SUM(D15:D23)</f>
        <v>0</v>
      </c>
      <c r="E24" s="36">
        <f t="shared" si="1"/>
        <v>20089293126</v>
      </c>
      <c r="F24" s="37">
        <f t="shared" si="1"/>
        <v>20089293126</v>
      </c>
      <c r="G24" s="37">
        <f t="shared" si="1"/>
        <v>16827950198</v>
      </c>
      <c r="H24" s="37">
        <f t="shared" si="1"/>
        <v>19145640642</v>
      </c>
      <c r="I24" s="37">
        <f t="shared" si="1"/>
        <v>19006149038</v>
      </c>
      <c r="J24" s="37">
        <f t="shared" si="1"/>
        <v>19006149038</v>
      </c>
      <c r="K24" s="37">
        <f t="shared" si="1"/>
        <v>19095429952</v>
      </c>
      <c r="L24" s="37">
        <f t="shared" si="1"/>
        <v>19056151442</v>
      </c>
      <c r="M24" s="37">
        <f t="shared" si="1"/>
        <v>18500438752</v>
      </c>
      <c r="N24" s="37">
        <f t="shared" si="1"/>
        <v>18500438752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18500438752</v>
      </c>
      <c r="X24" s="37">
        <f t="shared" si="1"/>
        <v>10044646564</v>
      </c>
      <c r="Y24" s="37">
        <f t="shared" si="1"/>
        <v>8455792188</v>
      </c>
      <c r="Z24" s="38">
        <f>+IF(X24&lt;&gt;0,+(Y24/X24)*100,0)</f>
        <v>84.18207782746232</v>
      </c>
      <c r="AA24" s="39">
        <f>SUM(AA15:AA23)</f>
        <v>20089293126</v>
      </c>
    </row>
    <row r="25" spans="1:27" ht="12.75">
      <c r="A25" s="27" t="s">
        <v>51</v>
      </c>
      <c r="B25" s="28"/>
      <c r="C25" s="29">
        <f aca="true" t="shared" si="2" ref="C25:Y25">+C12+C24</f>
        <v>22050918654</v>
      </c>
      <c r="D25" s="29">
        <f>+D12+D24</f>
        <v>0</v>
      </c>
      <c r="E25" s="30">
        <f t="shared" si="2"/>
        <v>23679433465</v>
      </c>
      <c r="F25" s="31">
        <f t="shared" si="2"/>
        <v>23679433465</v>
      </c>
      <c r="G25" s="31">
        <f t="shared" si="2"/>
        <v>20891200155</v>
      </c>
      <c r="H25" s="31">
        <f t="shared" si="2"/>
        <v>23108303344</v>
      </c>
      <c r="I25" s="31">
        <f t="shared" si="2"/>
        <v>22306158684</v>
      </c>
      <c r="J25" s="31">
        <f t="shared" si="2"/>
        <v>22306158684</v>
      </c>
      <c r="K25" s="31">
        <f t="shared" si="2"/>
        <v>22175637764</v>
      </c>
      <c r="L25" s="31">
        <f t="shared" si="2"/>
        <v>22040041436</v>
      </c>
      <c r="M25" s="31">
        <f t="shared" si="2"/>
        <v>21803825923</v>
      </c>
      <c r="N25" s="31">
        <f t="shared" si="2"/>
        <v>21803825923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21803825923</v>
      </c>
      <c r="X25" s="31">
        <f t="shared" si="2"/>
        <v>11839716734</v>
      </c>
      <c r="Y25" s="31">
        <f t="shared" si="2"/>
        <v>9964109189</v>
      </c>
      <c r="Z25" s="32">
        <f>+IF(X25&lt;&gt;0,+(Y25/X25)*100,0)</f>
        <v>84.15834105545925</v>
      </c>
      <c r="AA25" s="33">
        <f>+AA12+AA24</f>
        <v>23679433465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52572023</v>
      </c>
      <c r="D30" s="18"/>
      <c r="E30" s="19">
        <v>59667138</v>
      </c>
      <c r="F30" s="20">
        <v>59667138</v>
      </c>
      <c r="G30" s="20">
        <v>52572023</v>
      </c>
      <c r="H30" s="20">
        <v>52572023</v>
      </c>
      <c r="I30" s="20">
        <v>48118593</v>
      </c>
      <c r="J30" s="20">
        <v>48118593</v>
      </c>
      <c r="K30" s="20">
        <v>48118593</v>
      </c>
      <c r="L30" s="20">
        <v>52572023</v>
      </c>
      <c r="M30" s="20">
        <v>41120112</v>
      </c>
      <c r="N30" s="20">
        <v>41120112</v>
      </c>
      <c r="O30" s="20"/>
      <c r="P30" s="20"/>
      <c r="Q30" s="20"/>
      <c r="R30" s="20"/>
      <c r="S30" s="20"/>
      <c r="T30" s="20"/>
      <c r="U30" s="20"/>
      <c r="V30" s="20"/>
      <c r="W30" s="20">
        <v>41120112</v>
      </c>
      <c r="X30" s="20">
        <v>29833569</v>
      </c>
      <c r="Y30" s="20">
        <v>11286543</v>
      </c>
      <c r="Z30" s="21">
        <v>37.83</v>
      </c>
      <c r="AA30" s="22">
        <v>59667138</v>
      </c>
    </row>
    <row r="31" spans="1:27" ht="12.75">
      <c r="A31" s="23" t="s">
        <v>56</v>
      </c>
      <c r="B31" s="17"/>
      <c r="C31" s="18">
        <v>60012613</v>
      </c>
      <c r="D31" s="18"/>
      <c r="E31" s="19">
        <v>71940550</v>
      </c>
      <c r="F31" s="20">
        <v>71940550</v>
      </c>
      <c r="G31" s="20">
        <v>60385490</v>
      </c>
      <c r="H31" s="20">
        <v>60704586</v>
      </c>
      <c r="I31" s="20">
        <v>61241749</v>
      </c>
      <c r="J31" s="20">
        <v>61241749</v>
      </c>
      <c r="K31" s="20">
        <v>61998418</v>
      </c>
      <c r="L31" s="20">
        <v>62280493</v>
      </c>
      <c r="M31" s="20">
        <v>62674647</v>
      </c>
      <c r="N31" s="20">
        <v>62674647</v>
      </c>
      <c r="O31" s="20"/>
      <c r="P31" s="20"/>
      <c r="Q31" s="20"/>
      <c r="R31" s="20"/>
      <c r="S31" s="20"/>
      <c r="T31" s="20"/>
      <c r="U31" s="20"/>
      <c r="V31" s="20"/>
      <c r="W31" s="20">
        <v>62674647</v>
      </c>
      <c r="X31" s="20">
        <v>35970275</v>
      </c>
      <c r="Y31" s="20">
        <v>26704372</v>
      </c>
      <c r="Z31" s="21">
        <v>74.24</v>
      </c>
      <c r="AA31" s="22">
        <v>71940550</v>
      </c>
    </row>
    <row r="32" spans="1:27" ht="12.75">
      <c r="A32" s="23" t="s">
        <v>57</v>
      </c>
      <c r="B32" s="17"/>
      <c r="C32" s="18">
        <v>1313123550</v>
      </c>
      <c r="D32" s="18"/>
      <c r="E32" s="19">
        <v>1060015169</v>
      </c>
      <c r="F32" s="20">
        <v>1060015169</v>
      </c>
      <c r="G32" s="20">
        <v>1685766064</v>
      </c>
      <c r="H32" s="20">
        <v>1099550203</v>
      </c>
      <c r="I32" s="20">
        <v>1053365308</v>
      </c>
      <c r="J32" s="20">
        <v>1053365308</v>
      </c>
      <c r="K32" s="20">
        <v>827247322</v>
      </c>
      <c r="L32" s="20">
        <v>728366162</v>
      </c>
      <c r="M32" s="20">
        <v>925585246</v>
      </c>
      <c r="N32" s="20">
        <v>925585246</v>
      </c>
      <c r="O32" s="20"/>
      <c r="P32" s="20"/>
      <c r="Q32" s="20"/>
      <c r="R32" s="20"/>
      <c r="S32" s="20"/>
      <c r="T32" s="20"/>
      <c r="U32" s="20"/>
      <c r="V32" s="20"/>
      <c r="W32" s="20">
        <v>925585246</v>
      </c>
      <c r="X32" s="20">
        <v>530007585</v>
      </c>
      <c r="Y32" s="20">
        <v>395577661</v>
      </c>
      <c r="Z32" s="21">
        <v>74.64</v>
      </c>
      <c r="AA32" s="22">
        <v>1060015169</v>
      </c>
    </row>
    <row r="33" spans="1:27" ht="12.75">
      <c r="A33" s="23" t="s">
        <v>58</v>
      </c>
      <c r="B33" s="17"/>
      <c r="C33" s="18">
        <v>223387267</v>
      </c>
      <c r="D33" s="18"/>
      <c r="E33" s="19">
        <v>203354352</v>
      </c>
      <c r="F33" s="20">
        <v>203354352</v>
      </c>
      <c r="G33" s="20">
        <v>166377115</v>
      </c>
      <c r="H33" s="20">
        <v>322639570</v>
      </c>
      <c r="I33" s="20">
        <v>222538445</v>
      </c>
      <c r="J33" s="20">
        <v>222538445</v>
      </c>
      <c r="K33" s="20">
        <v>222538445</v>
      </c>
      <c r="L33" s="20">
        <v>222538445</v>
      </c>
      <c r="M33" s="20">
        <v>222538445</v>
      </c>
      <c r="N33" s="20">
        <v>222538445</v>
      </c>
      <c r="O33" s="20"/>
      <c r="P33" s="20"/>
      <c r="Q33" s="20"/>
      <c r="R33" s="20"/>
      <c r="S33" s="20"/>
      <c r="T33" s="20"/>
      <c r="U33" s="20"/>
      <c r="V33" s="20"/>
      <c r="W33" s="20">
        <v>222538445</v>
      </c>
      <c r="X33" s="20">
        <v>101677176</v>
      </c>
      <c r="Y33" s="20">
        <v>120861269</v>
      </c>
      <c r="Z33" s="21">
        <v>118.87</v>
      </c>
      <c r="AA33" s="22">
        <v>203354352</v>
      </c>
    </row>
    <row r="34" spans="1:27" ht="12.75">
      <c r="A34" s="27" t="s">
        <v>59</v>
      </c>
      <c r="B34" s="28"/>
      <c r="C34" s="29">
        <f aca="true" t="shared" si="3" ref="C34:Y34">SUM(C29:C33)</f>
        <v>1649095453</v>
      </c>
      <c r="D34" s="29">
        <f>SUM(D29:D33)</f>
        <v>0</v>
      </c>
      <c r="E34" s="30">
        <f t="shared" si="3"/>
        <v>1394977209</v>
      </c>
      <c r="F34" s="31">
        <f t="shared" si="3"/>
        <v>1394977209</v>
      </c>
      <c r="G34" s="31">
        <f t="shared" si="3"/>
        <v>1965100692</v>
      </c>
      <c r="H34" s="31">
        <f t="shared" si="3"/>
        <v>1535466382</v>
      </c>
      <c r="I34" s="31">
        <f t="shared" si="3"/>
        <v>1385264095</v>
      </c>
      <c r="J34" s="31">
        <f t="shared" si="3"/>
        <v>1385264095</v>
      </c>
      <c r="K34" s="31">
        <f t="shared" si="3"/>
        <v>1159902778</v>
      </c>
      <c r="L34" s="31">
        <f t="shared" si="3"/>
        <v>1065757123</v>
      </c>
      <c r="M34" s="31">
        <f t="shared" si="3"/>
        <v>1251918450</v>
      </c>
      <c r="N34" s="31">
        <f t="shared" si="3"/>
        <v>1251918450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1251918450</v>
      </c>
      <c r="X34" s="31">
        <f t="shared" si="3"/>
        <v>697488605</v>
      </c>
      <c r="Y34" s="31">
        <f t="shared" si="3"/>
        <v>554429845</v>
      </c>
      <c r="Z34" s="32">
        <f>+IF(X34&lt;&gt;0,+(Y34/X34)*100,0)</f>
        <v>79.4894484333547</v>
      </c>
      <c r="AA34" s="33">
        <f>SUM(AA29:AA33)</f>
        <v>1394977209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345554088</v>
      </c>
      <c r="D37" s="18"/>
      <c r="E37" s="19">
        <v>355516423</v>
      </c>
      <c r="F37" s="20">
        <v>355516423</v>
      </c>
      <c r="G37" s="20">
        <v>345554088</v>
      </c>
      <c r="H37" s="20">
        <v>345554088</v>
      </c>
      <c r="I37" s="20">
        <v>341100657</v>
      </c>
      <c r="J37" s="20">
        <v>341100657</v>
      </c>
      <c r="K37" s="20">
        <v>341100657</v>
      </c>
      <c r="L37" s="20">
        <v>336647227</v>
      </c>
      <c r="M37" s="20">
        <v>331448506</v>
      </c>
      <c r="N37" s="20">
        <v>331448506</v>
      </c>
      <c r="O37" s="20"/>
      <c r="P37" s="20"/>
      <c r="Q37" s="20"/>
      <c r="R37" s="20"/>
      <c r="S37" s="20"/>
      <c r="T37" s="20"/>
      <c r="U37" s="20"/>
      <c r="V37" s="20"/>
      <c r="W37" s="20">
        <v>331448506</v>
      </c>
      <c r="X37" s="20">
        <v>177758212</v>
      </c>
      <c r="Y37" s="20">
        <v>153690294</v>
      </c>
      <c r="Z37" s="21">
        <v>86.46</v>
      </c>
      <c r="AA37" s="22">
        <v>355516423</v>
      </c>
    </row>
    <row r="38" spans="1:27" ht="12.75">
      <c r="A38" s="23" t="s">
        <v>58</v>
      </c>
      <c r="B38" s="17"/>
      <c r="C38" s="18">
        <v>526802976</v>
      </c>
      <c r="D38" s="18"/>
      <c r="E38" s="19">
        <v>797488790</v>
      </c>
      <c r="F38" s="20">
        <v>797488790</v>
      </c>
      <c r="G38" s="20">
        <v>517065919</v>
      </c>
      <c r="H38" s="20">
        <v>526802976</v>
      </c>
      <c r="I38" s="20">
        <v>526802976</v>
      </c>
      <c r="J38" s="20">
        <v>526802976</v>
      </c>
      <c r="K38" s="20">
        <v>526802976</v>
      </c>
      <c r="L38" s="20">
        <v>526802976</v>
      </c>
      <c r="M38" s="20">
        <v>526802976</v>
      </c>
      <c r="N38" s="20">
        <v>526802976</v>
      </c>
      <c r="O38" s="20"/>
      <c r="P38" s="20"/>
      <c r="Q38" s="20"/>
      <c r="R38" s="20"/>
      <c r="S38" s="20"/>
      <c r="T38" s="20"/>
      <c r="U38" s="20"/>
      <c r="V38" s="20"/>
      <c r="W38" s="20">
        <v>526802976</v>
      </c>
      <c r="X38" s="20">
        <v>398744395</v>
      </c>
      <c r="Y38" s="20">
        <v>128058581</v>
      </c>
      <c r="Z38" s="21">
        <v>32.12</v>
      </c>
      <c r="AA38" s="22">
        <v>797488790</v>
      </c>
    </row>
    <row r="39" spans="1:27" ht="12.75">
      <c r="A39" s="27" t="s">
        <v>61</v>
      </c>
      <c r="B39" s="35"/>
      <c r="C39" s="29">
        <f aca="true" t="shared" si="4" ref="C39:Y39">SUM(C37:C38)</f>
        <v>872357064</v>
      </c>
      <c r="D39" s="29">
        <f>SUM(D37:D38)</f>
        <v>0</v>
      </c>
      <c r="E39" s="36">
        <f t="shared" si="4"/>
        <v>1153005213</v>
      </c>
      <c r="F39" s="37">
        <f t="shared" si="4"/>
        <v>1153005213</v>
      </c>
      <c r="G39" s="37">
        <f t="shared" si="4"/>
        <v>862620007</v>
      </c>
      <c r="H39" s="37">
        <f t="shared" si="4"/>
        <v>872357064</v>
      </c>
      <c r="I39" s="37">
        <f t="shared" si="4"/>
        <v>867903633</v>
      </c>
      <c r="J39" s="37">
        <f t="shared" si="4"/>
        <v>867903633</v>
      </c>
      <c r="K39" s="37">
        <f t="shared" si="4"/>
        <v>867903633</v>
      </c>
      <c r="L39" s="37">
        <f t="shared" si="4"/>
        <v>863450203</v>
      </c>
      <c r="M39" s="37">
        <f t="shared" si="4"/>
        <v>858251482</v>
      </c>
      <c r="N39" s="37">
        <f t="shared" si="4"/>
        <v>858251482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858251482</v>
      </c>
      <c r="X39" s="37">
        <f t="shared" si="4"/>
        <v>576502607</v>
      </c>
      <c r="Y39" s="37">
        <f t="shared" si="4"/>
        <v>281748875</v>
      </c>
      <c r="Z39" s="38">
        <f>+IF(X39&lt;&gt;0,+(Y39/X39)*100,0)</f>
        <v>48.87209035639278</v>
      </c>
      <c r="AA39" s="39">
        <f>SUM(AA37:AA38)</f>
        <v>1153005213</v>
      </c>
    </row>
    <row r="40" spans="1:27" ht="12.75">
      <c r="A40" s="27" t="s">
        <v>62</v>
      </c>
      <c r="B40" s="28"/>
      <c r="C40" s="29">
        <f aca="true" t="shared" si="5" ref="C40:Y40">+C34+C39</f>
        <v>2521452517</v>
      </c>
      <c r="D40" s="29">
        <f>+D34+D39</f>
        <v>0</v>
      </c>
      <c r="E40" s="30">
        <f t="shared" si="5"/>
        <v>2547982422</v>
      </c>
      <c r="F40" s="31">
        <f t="shared" si="5"/>
        <v>2547982422</v>
      </c>
      <c r="G40" s="31">
        <f t="shared" si="5"/>
        <v>2827720699</v>
      </c>
      <c r="H40" s="31">
        <f t="shared" si="5"/>
        <v>2407823446</v>
      </c>
      <c r="I40" s="31">
        <f t="shared" si="5"/>
        <v>2253167728</v>
      </c>
      <c r="J40" s="31">
        <f t="shared" si="5"/>
        <v>2253167728</v>
      </c>
      <c r="K40" s="31">
        <f t="shared" si="5"/>
        <v>2027806411</v>
      </c>
      <c r="L40" s="31">
        <f t="shared" si="5"/>
        <v>1929207326</v>
      </c>
      <c r="M40" s="31">
        <f t="shared" si="5"/>
        <v>2110169932</v>
      </c>
      <c r="N40" s="31">
        <f t="shared" si="5"/>
        <v>2110169932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2110169932</v>
      </c>
      <c r="X40" s="31">
        <f t="shared" si="5"/>
        <v>1273991212</v>
      </c>
      <c r="Y40" s="31">
        <f t="shared" si="5"/>
        <v>836178720</v>
      </c>
      <c r="Z40" s="32">
        <f>+IF(X40&lt;&gt;0,+(Y40/X40)*100,0)</f>
        <v>65.63457519360031</v>
      </c>
      <c r="AA40" s="33">
        <f>+AA34+AA39</f>
        <v>2547982422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19529466137</v>
      </c>
      <c r="D42" s="43">
        <f>+D25-D40</f>
        <v>0</v>
      </c>
      <c r="E42" s="44">
        <f t="shared" si="6"/>
        <v>21131451043</v>
      </c>
      <c r="F42" s="45">
        <f t="shared" si="6"/>
        <v>21131451043</v>
      </c>
      <c r="G42" s="45">
        <f t="shared" si="6"/>
        <v>18063479456</v>
      </c>
      <c r="H42" s="45">
        <f t="shared" si="6"/>
        <v>20700479898</v>
      </c>
      <c r="I42" s="45">
        <f t="shared" si="6"/>
        <v>20052990956</v>
      </c>
      <c r="J42" s="45">
        <f t="shared" si="6"/>
        <v>20052990956</v>
      </c>
      <c r="K42" s="45">
        <f t="shared" si="6"/>
        <v>20147831353</v>
      </c>
      <c r="L42" s="45">
        <f t="shared" si="6"/>
        <v>20110834110</v>
      </c>
      <c r="M42" s="45">
        <f t="shared" si="6"/>
        <v>19693655991</v>
      </c>
      <c r="N42" s="45">
        <f t="shared" si="6"/>
        <v>19693655991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19693655991</v>
      </c>
      <c r="X42" s="45">
        <f t="shared" si="6"/>
        <v>10565725522</v>
      </c>
      <c r="Y42" s="45">
        <f t="shared" si="6"/>
        <v>9127930469</v>
      </c>
      <c r="Z42" s="46">
        <f>+IF(X42&lt;&gt;0,+(Y42/X42)*100,0)</f>
        <v>86.39189471649422</v>
      </c>
      <c r="AA42" s="47">
        <f>+AA25-AA40</f>
        <v>21131451043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10479008520</v>
      </c>
      <c r="D45" s="18"/>
      <c r="E45" s="19">
        <v>17390298869</v>
      </c>
      <c r="F45" s="20">
        <v>17390298869</v>
      </c>
      <c r="G45" s="20">
        <v>11080817355</v>
      </c>
      <c r="H45" s="20">
        <v>11650118456</v>
      </c>
      <c r="I45" s="20">
        <v>11002629514</v>
      </c>
      <c r="J45" s="20">
        <v>11002629514</v>
      </c>
      <c r="K45" s="20">
        <v>11095944742</v>
      </c>
      <c r="L45" s="20">
        <v>11058947500</v>
      </c>
      <c r="M45" s="20">
        <v>10643198374</v>
      </c>
      <c r="N45" s="20">
        <v>10643198374</v>
      </c>
      <c r="O45" s="20"/>
      <c r="P45" s="20"/>
      <c r="Q45" s="20"/>
      <c r="R45" s="20"/>
      <c r="S45" s="20"/>
      <c r="T45" s="20"/>
      <c r="U45" s="20"/>
      <c r="V45" s="20"/>
      <c r="W45" s="20">
        <v>10643198374</v>
      </c>
      <c r="X45" s="20">
        <v>8695149435</v>
      </c>
      <c r="Y45" s="20">
        <v>1948048939</v>
      </c>
      <c r="Z45" s="48">
        <v>22.4</v>
      </c>
      <c r="AA45" s="22">
        <v>17390298869</v>
      </c>
    </row>
    <row r="46" spans="1:27" ht="12.75">
      <c r="A46" s="23" t="s">
        <v>67</v>
      </c>
      <c r="B46" s="17"/>
      <c r="C46" s="18">
        <v>9050457617</v>
      </c>
      <c r="D46" s="18"/>
      <c r="E46" s="19">
        <v>3741152173</v>
      </c>
      <c r="F46" s="20">
        <v>3741152173</v>
      </c>
      <c r="G46" s="20">
        <v>6982662100</v>
      </c>
      <c r="H46" s="20">
        <v>9050361442</v>
      </c>
      <c r="I46" s="20">
        <v>9050361442</v>
      </c>
      <c r="J46" s="20">
        <v>9050361442</v>
      </c>
      <c r="K46" s="20">
        <v>9051886611</v>
      </c>
      <c r="L46" s="20">
        <v>9051886610</v>
      </c>
      <c r="M46" s="20">
        <v>9050457617</v>
      </c>
      <c r="N46" s="20">
        <v>9050457617</v>
      </c>
      <c r="O46" s="20"/>
      <c r="P46" s="20"/>
      <c r="Q46" s="20"/>
      <c r="R46" s="20"/>
      <c r="S46" s="20"/>
      <c r="T46" s="20"/>
      <c r="U46" s="20"/>
      <c r="V46" s="20"/>
      <c r="W46" s="20">
        <v>9050457617</v>
      </c>
      <c r="X46" s="20">
        <v>1870576087</v>
      </c>
      <c r="Y46" s="20">
        <v>7179881530</v>
      </c>
      <c r="Z46" s="48">
        <v>383.83</v>
      </c>
      <c r="AA46" s="22">
        <v>3741152173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19529466137</v>
      </c>
      <c r="D48" s="51">
        <f>SUM(D45:D47)</f>
        <v>0</v>
      </c>
      <c r="E48" s="52">
        <f t="shared" si="7"/>
        <v>21131451042</v>
      </c>
      <c r="F48" s="53">
        <f t="shared" si="7"/>
        <v>21131451042</v>
      </c>
      <c r="G48" s="53">
        <f t="shared" si="7"/>
        <v>18063479455</v>
      </c>
      <c r="H48" s="53">
        <f t="shared" si="7"/>
        <v>20700479898</v>
      </c>
      <c r="I48" s="53">
        <f t="shared" si="7"/>
        <v>20052990956</v>
      </c>
      <c r="J48" s="53">
        <f t="shared" si="7"/>
        <v>20052990956</v>
      </c>
      <c r="K48" s="53">
        <f t="shared" si="7"/>
        <v>20147831353</v>
      </c>
      <c r="L48" s="53">
        <f t="shared" si="7"/>
        <v>20110834110</v>
      </c>
      <c r="M48" s="53">
        <f t="shared" si="7"/>
        <v>19693655991</v>
      </c>
      <c r="N48" s="53">
        <f t="shared" si="7"/>
        <v>19693655991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19693655991</v>
      </c>
      <c r="X48" s="53">
        <f t="shared" si="7"/>
        <v>10565725522</v>
      </c>
      <c r="Y48" s="53">
        <f t="shared" si="7"/>
        <v>9127930469</v>
      </c>
      <c r="Z48" s="54">
        <f>+IF(X48&lt;&gt;0,+(Y48/X48)*100,0)</f>
        <v>86.39189471649422</v>
      </c>
      <c r="AA48" s="55">
        <f>SUM(AA45:AA47)</f>
        <v>21131451042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26357521</v>
      </c>
      <c r="D6" s="18"/>
      <c r="E6" s="19">
        <v>6595965</v>
      </c>
      <c r="F6" s="20">
        <v>6595965</v>
      </c>
      <c r="G6" s="20">
        <v>97924149</v>
      </c>
      <c r="H6" s="20">
        <v>78649695</v>
      </c>
      <c r="I6" s="20"/>
      <c r="J6" s="20"/>
      <c r="K6" s="20">
        <v>67128224</v>
      </c>
      <c r="L6" s="20"/>
      <c r="M6" s="20">
        <v>80514426</v>
      </c>
      <c r="N6" s="20">
        <v>80514426</v>
      </c>
      <c r="O6" s="20"/>
      <c r="P6" s="20"/>
      <c r="Q6" s="20"/>
      <c r="R6" s="20"/>
      <c r="S6" s="20"/>
      <c r="T6" s="20"/>
      <c r="U6" s="20"/>
      <c r="V6" s="20"/>
      <c r="W6" s="20">
        <v>80514426</v>
      </c>
      <c r="X6" s="20">
        <v>3297983</v>
      </c>
      <c r="Y6" s="20">
        <v>77216443</v>
      </c>
      <c r="Z6" s="21">
        <v>2341.32</v>
      </c>
      <c r="AA6" s="22">
        <v>6595965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5583436</v>
      </c>
      <c r="D8" s="18"/>
      <c r="E8" s="19">
        <v>4193557</v>
      </c>
      <c r="F8" s="20">
        <v>4193557</v>
      </c>
      <c r="G8" s="20">
        <v>4342652</v>
      </c>
      <c r="H8" s="20">
        <v>1604860</v>
      </c>
      <c r="I8" s="20"/>
      <c r="J8" s="20"/>
      <c r="K8" s="20">
        <v>3693662</v>
      </c>
      <c r="L8" s="20"/>
      <c r="M8" s="20">
        <v>425109</v>
      </c>
      <c r="N8" s="20">
        <v>425109</v>
      </c>
      <c r="O8" s="20"/>
      <c r="P8" s="20"/>
      <c r="Q8" s="20"/>
      <c r="R8" s="20"/>
      <c r="S8" s="20"/>
      <c r="T8" s="20"/>
      <c r="U8" s="20"/>
      <c r="V8" s="20"/>
      <c r="W8" s="20">
        <v>425109</v>
      </c>
      <c r="X8" s="20">
        <v>2096779</v>
      </c>
      <c r="Y8" s="20">
        <v>-1671670</v>
      </c>
      <c r="Z8" s="21">
        <v>-79.73</v>
      </c>
      <c r="AA8" s="22">
        <v>4193557</v>
      </c>
    </row>
    <row r="9" spans="1:27" ht="12.75">
      <c r="A9" s="23" t="s">
        <v>36</v>
      </c>
      <c r="B9" s="17"/>
      <c r="C9" s="18">
        <v>4694510</v>
      </c>
      <c r="D9" s="18"/>
      <c r="E9" s="19">
        <v>8986761</v>
      </c>
      <c r="F9" s="20">
        <v>8986761</v>
      </c>
      <c r="G9" s="20">
        <v>17203540</v>
      </c>
      <c r="H9" s="20">
        <v>4621850</v>
      </c>
      <c r="I9" s="20"/>
      <c r="J9" s="20"/>
      <c r="K9" s="20">
        <v>4801041</v>
      </c>
      <c r="L9" s="20"/>
      <c r="M9" s="20">
        <v>190879</v>
      </c>
      <c r="N9" s="20">
        <v>190879</v>
      </c>
      <c r="O9" s="20"/>
      <c r="P9" s="20"/>
      <c r="Q9" s="20"/>
      <c r="R9" s="20"/>
      <c r="S9" s="20"/>
      <c r="T9" s="20"/>
      <c r="U9" s="20"/>
      <c r="V9" s="20"/>
      <c r="W9" s="20">
        <v>190879</v>
      </c>
      <c r="X9" s="20">
        <v>4493381</v>
      </c>
      <c r="Y9" s="20">
        <v>-4302502</v>
      </c>
      <c r="Z9" s="21">
        <v>-95.75</v>
      </c>
      <c r="AA9" s="22">
        <v>8986761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50605803</v>
      </c>
      <c r="D11" s="18"/>
      <c r="E11" s="19">
        <v>50650683</v>
      </c>
      <c r="F11" s="20">
        <v>50650683</v>
      </c>
      <c r="G11" s="20">
        <v>50650683</v>
      </c>
      <c r="H11" s="20">
        <v>20667</v>
      </c>
      <c r="I11" s="20"/>
      <c r="J11" s="20"/>
      <c r="K11" s="20">
        <v>20668</v>
      </c>
      <c r="L11" s="20"/>
      <c r="M11" s="20">
        <v>50605803</v>
      </c>
      <c r="N11" s="20">
        <v>50605803</v>
      </c>
      <c r="O11" s="20"/>
      <c r="P11" s="20"/>
      <c r="Q11" s="20"/>
      <c r="R11" s="20"/>
      <c r="S11" s="20"/>
      <c r="T11" s="20"/>
      <c r="U11" s="20"/>
      <c r="V11" s="20"/>
      <c r="W11" s="20">
        <v>50605803</v>
      </c>
      <c r="X11" s="20">
        <v>25325342</v>
      </c>
      <c r="Y11" s="20">
        <v>25280461</v>
      </c>
      <c r="Z11" s="21">
        <v>99.82</v>
      </c>
      <c r="AA11" s="22">
        <v>50650683</v>
      </c>
    </row>
    <row r="12" spans="1:27" ht="12.75">
      <c r="A12" s="27" t="s">
        <v>39</v>
      </c>
      <c r="B12" s="28"/>
      <c r="C12" s="29">
        <f aca="true" t="shared" si="0" ref="C12:Y12">SUM(C6:C11)</f>
        <v>87241270</v>
      </c>
      <c r="D12" s="29">
        <f>SUM(D6:D11)</f>
        <v>0</v>
      </c>
      <c r="E12" s="30">
        <f t="shared" si="0"/>
        <v>70426966</v>
      </c>
      <c r="F12" s="31">
        <f t="shared" si="0"/>
        <v>70426966</v>
      </c>
      <c r="G12" s="31">
        <f t="shared" si="0"/>
        <v>170121024</v>
      </c>
      <c r="H12" s="31">
        <f t="shared" si="0"/>
        <v>84897072</v>
      </c>
      <c r="I12" s="31">
        <f t="shared" si="0"/>
        <v>0</v>
      </c>
      <c r="J12" s="31">
        <f t="shared" si="0"/>
        <v>0</v>
      </c>
      <c r="K12" s="31">
        <f t="shared" si="0"/>
        <v>75643595</v>
      </c>
      <c r="L12" s="31">
        <f t="shared" si="0"/>
        <v>0</v>
      </c>
      <c r="M12" s="31">
        <f t="shared" si="0"/>
        <v>131736217</v>
      </c>
      <c r="N12" s="31">
        <f t="shared" si="0"/>
        <v>131736217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131736217</v>
      </c>
      <c r="X12" s="31">
        <f t="shared" si="0"/>
        <v>35213485</v>
      </c>
      <c r="Y12" s="31">
        <f t="shared" si="0"/>
        <v>96522732</v>
      </c>
      <c r="Z12" s="32">
        <f>+IF(X12&lt;&gt;0,+(Y12/X12)*100,0)</f>
        <v>274.1072972470632</v>
      </c>
      <c r="AA12" s="33">
        <f>SUM(AA6:AA11)</f>
        <v>70426966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>
        <v>68983508</v>
      </c>
      <c r="F16" s="20">
        <v>68983508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34491754</v>
      </c>
      <c r="Y16" s="24">
        <v>-34491754</v>
      </c>
      <c r="Z16" s="25">
        <v>-100</v>
      </c>
      <c r="AA16" s="26">
        <v>68983508</v>
      </c>
    </row>
    <row r="17" spans="1:27" ht="12.75">
      <c r="A17" s="23" t="s">
        <v>43</v>
      </c>
      <c r="B17" s="17"/>
      <c r="C17" s="18">
        <v>68364929</v>
      </c>
      <c r="D17" s="18"/>
      <c r="E17" s="19"/>
      <c r="F17" s="20"/>
      <c r="G17" s="20">
        <v>73954693</v>
      </c>
      <c r="H17" s="20">
        <v>73954693</v>
      </c>
      <c r="I17" s="20"/>
      <c r="J17" s="20"/>
      <c r="K17" s="20">
        <v>73954693</v>
      </c>
      <c r="L17" s="20"/>
      <c r="M17" s="20">
        <v>73954693</v>
      </c>
      <c r="N17" s="20">
        <v>73954693</v>
      </c>
      <c r="O17" s="20"/>
      <c r="P17" s="20"/>
      <c r="Q17" s="20"/>
      <c r="R17" s="20"/>
      <c r="S17" s="20"/>
      <c r="T17" s="20"/>
      <c r="U17" s="20"/>
      <c r="V17" s="20"/>
      <c r="W17" s="20">
        <v>73954693</v>
      </c>
      <c r="X17" s="20"/>
      <c r="Y17" s="20">
        <v>73954693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470679682</v>
      </c>
      <c r="D19" s="18"/>
      <c r="E19" s="19">
        <v>513332376</v>
      </c>
      <c r="F19" s="20">
        <v>513332376</v>
      </c>
      <c r="G19" s="20">
        <v>301175156</v>
      </c>
      <c r="H19" s="20">
        <v>283985148</v>
      </c>
      <c r="I19" s="20"/>
      <c r="J19" s="20"/>
      <c r="K19" s="20">
        <v>291621377</v>
      </c>
      <c r="L19" s="20"/>
      <c r="M19" s="20">
        <v>418723273</v>
      </c>
      <c r="N19" s="20">
        <v>418723273</v>
      </c>
      <c r="O19" s="20"/>
      <c r="P19" s="20"/>
      <c r="Q19" s="20"/>
      <c r="R19" s="20"/>
      <c r="S19" s="20"/>
      <c r="T19" s="20"/>
      <c r="U19" s="20"/>
      <c r="V19" s="20"/>
      <c r="W19" s="20">
        <v>418723273</v>
      </c>
      <c r="X19" s="20">
        <v>256666188</v>
      </c>
      <c r="Y19" s="20">
        <v>162057085</v>
      </c>
      <c r="Z19" s="21">
        <v>63.14</v>
      </c>
      <c r="AA19" s="22">
        <v>513332376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644293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539688904</v>
      </c>
      <c r="D24" s="29">
        <f>SUM(D15:D23)</f>
        <v>0</v>
      </c>
      <c r="E24" s="36">
        <f t="shared" si="1"/>
        <v>582315884</v>
      </c>
      <c r="F24" s="37">
        <f t="shared" si="1"/>
        <v>582315884</v>
      </c>
      <c r="G24" s="37">
        <f t="shared" si="1"/>
        <v>375129849</v>
      </c>
      <c r="H24" s="37">
        <f t="shared" si="1"/>
        <v>357939841</v>
      </c>
      <c r="I24" s="37">
        <f t="shared" si="1"/>
        <v>0</v>
      </c>
      <c r="J24" s="37">
        <f t="shared" si="1"/>
        <v>0</v>
      </c>
      <c r="K24" s="37">
        <f t="shared" si="1"/>
        <v>365576070</v>
      </c>
      <c r="L24" s="37">
        <f t="shared" si="1"/>
        <v>0</v>
      </c>
      <c r="M24" s="37">
        <f t="shared" si="1"/>
        <v>492677966</v>
      </c>
      <c r="N24" s="37">
        <f t="shared" si="1"/>
        <v>492677966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492677966</v>
      </c>
      <c r="X24" s="37">
        <f t="shared" si="1"/>
        <v>291157942</v>
      </c>
      <c r="Y24" s="37">
        <f t="shared" si="1"/>
        <v>201520024</v>
      </c>
      <c r="Z24" s="38">
        <f>+IF(X24&lt;&gt;0,+(Y24/X24)*100,0)</f>
        <v>69.21330141837588</v>
      </c>
      <c r="AA24" s="39">
        <f>SUM(AA15:AA23)</f>
        <v>582315884</v>
      </c>
    </row>
    <row r="25" spans="1:27" ht="12.75">
      <c r="A25" s="27" t="s">
        <v>51</v>
      </c>
      <c r="B25" s="28"/>
      <c r="C25" s="29">
        <f aca="true" t="shared" si="2" ref="C25:Y25">+C12+C24</f>
        <v>626930174</v>
      </c>
      <c r="D25" s="29">
        <f>+D12+D24</f>
        <v>0</v>
      </c>
      <c r="E25" s="30">
        <f t="shared" si="2"/>
        <v>652742850</v>
      </c>
      <c r="F25" s="31">
        <f t="shared" si="2"/>
        <v>652742850</v>
      </c>
      <c r="G25" s="31">
        <f t="shared" si="2"/>
        <v>545250873</v>
      </c>
      <c r="H25" s="31">
        <f t="shared" si="2"/>
        <v>442836913</v>
      </c>
      <c r="I25" s="31">
        <f t="shared" si="2"/>
        <v>0</v>
      </c>
      <c r="J25" s="31">
        <f t="shared" si="2"/>
        <v>0</v>
      </c>
      <c r="K25" s="31">
        <f t="shared" si="2"/>
        <v>441219665</v>
      </c>
      <c r="L25" s="31">
        <f t="shared" si="2"/>
        <v>0</v>
      </c>
      <c r="M25" s="31">
        <f t="shared" si="2"/>
        <v>624414183</v>
      </c>
      <c r="N25" s="31">
        <f t="shared" si="2"/>
        <v>624414183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624414183</v>
      </c>
      <c r="X25" s="31">
        <f t="shared" si="2"/>
        <v>326371427</v>
      </c>
      <c r="Y25" s="31">
        <f t="shared" si="2"/>
        <v>298042756</v>
      </c>
      <c r="Z25" s="32">
        <f>+IF(X25&lt;&gt;0,+(Y25/X25)*100,0)</f>
        <v>91.32011301957509</v>
      </c>
      <c r="AA25" s="33">
        <f>+AA12+AA24</f>
        <v>652742850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>
        <v>71008510</v>
      </c>
      <c r="H30" s="20">
        <v>29614640</v>
      </c>
      <c r="I30" s="20"/>
      <c r="J30" s="20"/>
      <c r="K30" s="20">
        <v>29614640</v>
      </c>
      <c r="L30" s="20"/>
      <c r="M30" s="20">
        <v>45430559</v>
      </c>
      <c r="N30" s="20">
        <v>45430559</v>
      </c>
      <c r="O30" s="20"/>
      <c r="P30" s="20"/>
      <c r="Q30" s="20"/>
      <c r="R30" s="20"/>
      <c r="S30" s="20"/>
      <c r="T30" s="20"/>
      <c r="U30" s="20"/>
      <c r="V30" s="20"/>
      <c r="W30" s="20">
        <v>45430559</v>
      </c>
      <c r="X30" s="20"/>
      <c r="Y30" s="20">
        <v>45430559</v>
      </c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>
        <v>4910255</v>
      </c>
      <c r="N31" s="20">
        <v>4910255</v>
      </c>
      <c r="O31" s="20"/>
      <c r="P31" s="20"/>
      <c r="Q31" s="20"/>
      <c r="R31" s="20"/>
      <c r="S31" s="20"/>
      <c r="T31" s="20"/>
      <c r="U31" s="20"/>
      <c r="V31" s="20"/>
      <c r="W31" s="20">
        <v>4910255</v>
      </c>
      <c r="X31" s="20"/>
      <c r="Y31" s="20">
        <v>4910255</v>
      </c>
      <c r="Z31" s="21"/>
      <c r="AA31" s="22"/>
    </row>
    <row r="32" spans="1:27" ht="12.75">
      <c r="A32" s="23" t="s">
        <v>57</v>
      </c>
      <c r="B32" s="17"/>
      <c r="C32" s="18">
        <v>31778214</v>
      </c>
      <c r="D32" s="18"/>
      <c r="E32" s="19">
        <v>30588025</v>
      </c>
      <c r="F32" s="20">
        <v>30588025</v>
      </c>
      <c r="G32" s="20">
        <v>-31863671</v>
      </c>
      <c r="H32" s="20">
        <v>-47507835</v>
      </c>
      <c r="I32" s="20"/>
      <c r="J32" s="20"/>
      <c r="K32" s="20">
        <v>-45022332</v>
      </c>
      <c r="L32" s="20"/>
      <c r="M32" s="20">
        <v>-80827940</v>
      </c>
      <c r="N32" s="20">
        <v>-80827940</v>
      </c>
      <c r="O32" s="20"/>
      <c r="P32" s="20"/>
      <c r="Q32" s="20"/>
      <c r="R32" s="20"/>
      <c r="S32" s="20"/>
      <c r="T32" s="20"/>
      <c r="U32" s="20"/>
      <c r="V32" s="20"/>
      <c r="W32" s="20">
        <v>-80827940</v>
      </c>
      <c r="X32" s="20">
        <v>15294013</v>
      </c>
      <c r="Y32" s="20">
        <v>-96121953</v>
      </c>
      <c r="Z32" s="21">
        <v>-628.49</v>
      </c>
      <c r="AA32" s="22">
        <v>30588025</v>
      </c>
    </row>
    <row r="33" spans="1:27" ht="12.75">
      <c r="A33" s="23" t="s">
        <v>58</v>
      </c>
      <c r="B33" s="17"/>
      <c r="C33" s="18">
        <v>3843632</v>
      </c>
      <c r="D33" s="18"/>
      <c r="E33" s="19"/>
      <c r="F33" s="20"/>
      <c r="G33" s="20">
        <v>18550097</v>
      </c>
      <c r="H33" s="20">
        <v>7188018</v>
      </c>
      <c r="I33" s="20"/>
      <c r="J33" s="20"/>
      <c r="K33" s="20">
        <v>7188018</v>
      </c>
      <c r="L33" s="20"/>
      <c r="M33" s="20">
        <v>12456412</v>
      </c>
      <c r="N33" s="20">
        <v>12456412</v>
      </c>
      <c r="O33" s="20"/>
      <c r="P33" s="20"/>
      <c r="Q33" s="20"/>
      <c r="R33" s="20"/>
      <c r="S33" s="20"/>
      <c r="T33" s="20"/>
      <c r="U33" s="20"/>
      <c r="V33" s="20"/>
      <c r="W33" s="20">
        <v>12456412</v>
      </c>
      <c r="X33" s="20"/>
      <c r="Y33" s="20">
        <v>12456412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35621846</v>
      </c>
      <c r="D34" s="29">
        <f>SUM(D29:D33)</f>
        <v>0</v>
      </c>
      <c r="E34" s="30">
        <f t="shared" si="3"/>
        <v>30588025</v>
      </c>
      <c r="F34" s="31">
        <f t="shared" si="3"/>
        <v>30588025</v>
      </c>
      <c r="G34" s="31">
        <f t="shared" si="3"/>
        <v>57694936</v>
      </c>
      <c r="H34" s="31">
        <f t="shared" si="3"/>
        <v>-10705177</v>
      </c>
      <c r="I34" s="31">
        <f t="shared" si="3"/>
        <v>0</v>
      </c>
      <c r="J34" s="31">
        <f t="shared" si="3"/>
        <v>0</v>
      </c>
      <c r="K34" s="31">
        <f t="shared" si="3"/>
        <v>-8219674</v>
      </c>
      <c r="L34" s="31">
        <f t="shared" si="3"/>
        <v>0</v>
      </c>
      <c r="M34" s="31">
        <f t="shared" si="3"/>
        <v>-18030714</v>
      </c>
      <c r="N34" s="31">
        <f t="shared" si="3"/>
        <v>-18030714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-18030714</v>
      </c>
      <c r="X34" s="31">
        <f t="shared" si="3"/>
        <v>15294013</v>
      </c>
      <c r="Y34" s="31">
        <f t="shared" si="3"/>
        <v>-33324727</v>
      </c>
      <c r="Z34" s="32">
        <f>+IF(X34&lt;&gt;0,+(Y34/X34)*100,0)</f>
        <v>-217.89393666658975</v>
      </c>
      <c r="AA34" s="33">
        <f>SUM(AA29:AA33)</f>
        <v>30588025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4638656</v>
      </c>
      <c r="D38" s="18"/>
      <c r="E38" s="19">
        <v>7101458</v>
      </c>
      <c r="F38" s="20">
        <v>7101458</v>
      </c>
      <c r="G38" s="20"/>
      <c r="H38" s="20"/>
      <c r="I38" s="20"/>
      <c r="J38" s="20"/>
      <c r="K38" s="20"/>
      <c r="L38" s="20"/>
      <c r="M38" s="20">
        <v>8269924</v>
      </c>
      <c r="N38" s="20">
        <v>8269924</v>
      </c>
      <c r="O38" s="20"/>
      <c r="P38" s="20"/>
      <c r="Q38" s="20"/>
      <c r="R38" s="20"/>
      <c r="S38" s="20"/>
      <c r="T38" s="20"/>
      <c r="U38" s="20"/>
      <c r="V38" s="20"/>
      <c r="W38" s="20">
        <v>8269924</v>
      </c>
      <c r="X38" s="20">
        <v>3550729</v>
      </c>
      <c r="Y38" s="20">
        <v>4719195</v>
      </c>
      <c r="Z38" s="21">
        <v>132.91</v>
      </c>
      <c r="AA38" s="22">
        <v>7101458</v>
      </c>
    </row>
    <row r="39" spans="1:27" ht="12.75">
      <c r="A39" s="27" t="s">
        <v>61</v>
      </c>
      <c r="B39" s="35"/>
      <c r="C39" s="29">
        <f aca="true" t="shared" si="4" ref="C39:Y39">SUM(C37:C38)</f>
        <v>4638656</v>
      </c>
      <c r="D39" s="29">
        <f>SUM(D37:D38)</f>
        <v>0</v>
      </c>
      <c r="E39" s="36">
        <f t="shared" si="4"/>
        <v>7101458</v>
      </c>
      <c r="F39" s="37">
        <f t="shared" si="4"/>
        <v>7101458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8269924</v>
      </c>
      <c r="N39" s="37">
        <f t="shared" si="4"/>
        <v>8269924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8269924</v>
      </c>
      <c r="X39" s="37">
        <f t="shared" si="4"/>
        <v>3550729</v>
      </c>
      <c r="Y39" s="37">
        <f t="shared" si="4"/>
        <v>4719195</v>
      </c>
      <c r="Z39" s="38">
        <f>+IF(X39&lt;&gt;0,+(Y39/X39)*100,0)</f>
        <v>132.90777752962842</v>
      </c>
      <c r="AA39" s="39">
        <f>SUM(AA37:AA38)</f>
        <v>7101458</v>
      </c>
    </row>
    <row r="40" spans="1:27" ht="12.75">
      <c r="A40" s="27" t="s">
        <v>62</v>
      </c>
      <c r="B40" s="28"/>
      <c r="C40" s="29">
        <f aca="true" t="shared" si="5" ref="C40:Y40">+C34+C39</f>
        <v>40260502</v>
      </c>
      <c r="D40" s="29">
        <f>+D34+D39</f>
        <v>0</v>
      </c>
      <c r="E40" s="30">
        <f t="shared" si="5"/>
        <v>37689483</v>
      </c>
      <c r="F40" s="31">
        <f t="shared" si="5"/>
        <v>37689483</v>
      </c>
      <c r="G40" s="31">
        <f t="shared" si="5"/>
        <v>57694936</v>
      </c>
      <c r="H40" s="31">
        <f t="shared" si="5"/>
        <v>-10705177</v>
      </c>
      <c r="I40" s="31">
        <f t="shared" si="5"/>
        <v>0</v>
      </c>
      <c r="J40" s="31">
        <f t="shared" si="5"/>
        <v>0</v>
      </c>
      <c r="K40" s="31">
        <f t="shared" si="5"/>
        <v>-8219674</v>
      </c>
      <c r="L40" s="31">
        <f t="shared" si="5"/>
        <v>0</v>
      </c>
      <c r="M40" s="31">
        <f t="shared" si="5"/>
        <v>-9760790</v>
      </c>
      <c r="N40" s="31">
        <f t="shared" si="5"/>
        <v>-9760790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-9760790</v>
      </c>
      <c r="X40" s="31">
        <f t="shared" si="5"/>
        <v>18844742</v>
      </c>
      <c r="Y40" s="31">
        <f t="shared" si="5"/>
        <v>-28605532</v>
      </c>
      <c r="Z40" s="32">
        <f>+IF(X40&lt;&gt;0,+(Y40/X40)*100,0)</f>
        <v>-151.79582718617215</v>
      </c>
      <c r="AA40" s="33">
        <f>+AA34+AA39</f>
        <v>37689483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586669672</v>
      </c>
      <c r="D42" s="43">
        <f>+D25-D40</f>
        <v>0</v>
      </c>
      <c r="E42" s="44">
        <f t="shared" si="6"/>
        <v>615053367</v>
      </c>
      <c r="F42" s="45">
        <f t="shared" si="6"/>
        <v>615053367</v>
      </c>
      <c r="G42" s="45">
        <f t="shared" si="6"/>
        <v>487555937</v>
      </c>
      <c r="H42" s="45">
        <f t="shared" si="6"/>
        <v>453542090</v>
      </c>
      <c r="I42" s="45">
        <f t="shared" si="6"/>
        <v>0</v>
      </c>
      <c r="J42" s="45">
        <f t="shared" si="6"/>
        <v>0</v>
      </c>
      <c r="K42" s="45">
        <f t="shared" si="6"/>
        <v>449439339</v>
      </c>
      <c r="L42" s="45">
        <f t="shared" si="6"/>
        <v>0</v>
      </c>
      <c r="M42" s="45">
        <f t="shared" si="6"/>
        <v>634174973</v>
      </c>
      <c r="N42" s="45">
        <f t="shared" si="6"/>
        <v>634174973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634174973</v>
      </c>
      <c r="X42" s="45">
        <f t="shared" si="6"/>
        <v>307526685</v>
      </c>
      <c r="Y42" s="45">
        <f t="shared" si="6"/>
        <v>326648288</v>
      </c>
      <c r="Z42" s="46">
        <f>+IF(X42&lt;&gt;0,+(Y42/X42)*100,0)</f>
        <v>106.2178678900662</v>
      </c>
      <c r="AA42" s="47">
        <f>+AA25-AA40</f>
        <v>615053367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586669672</v>
      </c>
      <c r="D45" s="18"/>
      <c r="E45" s="19">
        <v>615053367</v>
      </c>
      <c r="F45" s="20">
        <v>615053367</v>
      </c>
      <c r="G45" s="20">
        <v>487555937</v>
      </c>
      <c r="H45" s="20">
        <v>453542090</v>
      </c>
      <c r="I45" s="20"/>
      <c r="J45" s="20"/>
      <c r="K45" s="20">
        <v>449439339</v>
      </c>
      <c r="L45" s="20"/>
      <c r="M45" s="20">
        <v>634174972</v>
      </c>
      <c r="N45" s="20">
        <v>634174972</v>
      </c>
      <c r="O45" s="20"/>
      <c r="P45" s="20"/>
      <c r="Q45" s="20"/>
      <c r="R45" s="20"/>
      <c r="S45" s="20"/>
      <c r="T45" s="20"/>
      <c r="U45" s="20"/>
      <c r="V45" s="20"/>
      <c r="W45" s="20">
        <v>634174972</v>
      </c>
      <c r="X45" s="20">
        <v>307526684</v>
      </c>
      <c r="Y45" s="20">
        <v>326648288</v>
      </c>
      <c r="Z45" s="48">
        <v>106.22</v>
      </c>
      <c r="AA45" s="22">
        <v>615053367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586669672</v>
      </c>
      <c r="D48" s="51">
        <f>SUM(D45:D47)</f>
        <v>0</v>
      </c>
      <c r="E48" s="52">
        <f t="shared" si="7"/>
        <v>615053367</v>
      </c>
      <c r="F48" s="53">
        <f t="shared" si="7"/>
        <v>615053367</v>
      </c>
      <c r="G48" s="53">
        <f t="shared" si="7"/>
        <v>487555937</v>
      </c>
      <c r="H48" s="53">
        <f t="shared" si="7"/>
        <v>453542090</v>
      </c>
      <c r="I48" s="53">
        <f t="shared" si="7"/>
        <v>0</v>
      </c>
      <c r="J48" s="53">
        <f t="shared" si="7"/>
        <v>0</v>
      </c>
      <c r="K48" s="53">
        <f t="shared" si="7"/>
        <v>449439339</v>
      </c>
      <c r="L48" s="53">
        <f t="shared" si="7"/>
        <v>0</v>
      </c>
      <c r="M48" s="53">
        <f t="shared" si="7"/>
        <v>634174972</v>
      </c>
      <c r="N48" s="53">
        <f t="shared" si="7"/>
        <v>634174972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634174972</v>
      </c>
      <c r="X48" s="53">
        <f t="shared" si="7"/>
        <v>307526684</v>
      </c>
      <c r="Y48" s="53">
        <f t="shared" si="7"/>
        <v>326648288</v>
      </c>
      <c r="Z48" s="54">
        <f>+IF(X48&lt;&gt;0,+(Y48/X48)*100,0)</f>
        <v>106.21786823546017</v>
      </c>
      <c r="AA48" s="55">
        <f>SUM(AA45:AA47)</f>
        <v>615053367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3263698</v>
      </c>
      <c r="D6" s="18"/>
      <c r="E6" s="19">
        <v>10381333</v>
      </c>
      <c r="F6" s="20">
        <v>10381333</v>
      </c>
      <c r="G6" s="20">
        <v>53588197</v>
      </c>
      <c r="H6" s="20">
        <v>38933972</v>
      </c>
      <c r="I6" s="20">
        <v>24220252</v>
      </c>
      <c r="J6" s="20">
        <v>24220252</v>
      </c>
      <c r="K6" s="20">
        <v>16339140</v>
      </c>
      <c r="L6" s="20">
        <v>6770339</v>
      </c>
      <c r="M6" s="20"/>
      <c r="N6" s="20">
        <v>6770339</v>
      </c>
      <c r="O6" s="20"/>
      <c r="P6" s="20"/>
      <c r="Q6" s="20"/>
      <c r="R6" s="20"/>
      <c r="S6" s="20"/>
      <c r="T6" s="20"/>
      <c r="U6" s="20"/>
      <c r="V6" s="20"/>
      <c r="W6" s="20">
        <v>6770339</v>
      </c>
      <c r="X6" s="20">
        <v>5190667</v>
      </c>
      <c r="Y6" s="20">
        <v>1579672</v>
      </c>
      <c r="Z6" s="21">
        <v>30.43</v>
      </c>
      <c r="AA6" s="22">
        <v>10381333</v>
      </c>
    </row>
    <row r="7" spans="1:27" ht="12.75">
      <c r="A7" s="23" t="s">
        <v>34</v>
      </c>
      <c r="B7" s="17"/>
      <c r="C7" s="18">
        <v>2602716</v>
      </c>
      <c r="D7" s="18"/>
      <c r="E7" s="19"/>
      <c r="F7" s="20"/>
      <c r="G7" s="20">
        <v>13473</v>
      </c>
      <c r="H7" s="20">
        <v>8732021</v>
      </c>
      <c r="I7" s="20">
        <v>8791924</v>
      </c>
      <c r="J7" s="20">
        <v>8791924</v>
      </c>
      <c r="K7" s="20">
        <v>8862463</v>
      </c>
      <c r="L7" s="20">
        <v>6895196</v>
      </c>
      <c r="M7" s="20"/>
      <c r="N7" s="20">
        <v>6895196</v>
      </c>
      <c r="O7" s="20"/>
      <c r="P7" s="20"/>
      <c r="Q7" s="20"/>
      <c r="R7" s="20"/>
      <c r="S7" s="20"/>
      <c r="T7" s="20"/>
      <c r="U7" s="20"/>
      <c r="V7" s="20"/>
      <c r="W7" s="20">
        <v>6895196</v>
      </c>
      <c r="X7" s="20"/>
      <c r="Y7" s="20">
        <v>6895196</v>
      </c>
      <c r="Z7" s="21"/>
      <c r="AA7" s="22"/>
    </row>
    <row r="8" spans="1:27" ht="12.75">
      <c r="A8" s="23" t="s">
        <v>35</v>
      </c>
      <c r="B8" s="17"/>
      <c r="C8" s="18">
        <v>4014264</v>
      </c>
      <c r="D8" s="18"/>
      <c r="E8" s="19">
        <v>16060964</v>
      </c>
      <c r="F8" s="20">
        <v>16060964</v>
      </c>
      <c r="G8" s="20">
        <v>4248665</v>
      </c>
      <c r="H8" s="20">
        <v>5430457</v>
      </c>
      <c r="I8" s="20">
        <v>6777736</v>
      </c>
      <c r="J8" s="20">
        <v>6777736</v>
      </c>
      <c r="K8" s="20">
        <v>7642739</v>
      </c>
      <c r="L8" s="20">
        <v>8565775</v>
      </c>
      <c r="M8" s="20"/>
      <c r="N8" s="20">
        <v>8565775</v>
      </c>
      <c r="O8" s="20"/>
      <c r="P8" s="20"/>
      <c r="Q8" s="20"/>
      <c r="R8" s="20"/>
      <c r="S8" s="20"/>
      <c r="T8" s="20"/>
      <c r="U8" s="20"/>
      <c r="V8" s="20"/>
      <c r="W8" s="20">
        <v>8565775</v>
      </c>
      <c r="X8" s="20">
        <v>8030482</v>
      </c>
      <c r="Y8" s="20">
        <v>535293</v>
      </c>
      <c r="Z8" s="21">
        <v>6.67</v>
      </c>
      <c r="AA8" s="22">
        <v>16060964</v>
      </c>
    </row>
    <row r="9" spans="1:27" ht="12.75">
      <c r="A9" s="23" t="s">
        <v>36</v>
      </c>
      <c r="B9" s="17"/>
      <c r="C9" s="18">
        <v>7999646</v>
      </c>
      <c r="D9" s="18"/>
      <c r="E9" s="19">
        <v>12490000</v>
      </c>
      <c r="F9" s="20">
        <v>12490000</v>
      </c>
      <c r="G9" s="20">
        <v>-206940</v>
      </c>
      <c r="H9" s="20">
        <v>363595</v>
      </c>
      <c r="I9" s="20">
        <v>1140305</v>
      </c>
      <c r="J9" s="20">
        <v>1140305</v>
      </c>
      <c r="K9" s="20">
        <v>1823325</v>
      </c>
      <c r="L9" s="20">
        <v>4558754</v>
      </c>
      <c r="M9" s="20"/>
      <c r="N9" s="20">
        <v>4558754</v>
      </c>
      <c r="O9" s="20"/>
      <c r="P9" s="20"/>
      <c r="Q9" s="20"/>
      <c r="R9" s="20"/>
      <c r="S9" s="20"/>
      <c r="T9" s="20"/>
      <c r="U9" s="20"/>
      <c r="V9" s="20"/>
      <c r="W9" s="20">
        <v>4558754</v>
      </c>
      <c r="X9" s="20">
        <v>6245000</v>
      </c>
      <c r="Y9" s="20">
        <v>-1686246</v>
      </c>
      <c r="Z9" s="21">
        <v>-27</v>
      </c>
      <c r="AA9" s="22">
        <v>12490000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17880324</v>
      </c>
      <c r="D12" s="29">
        <f>SUM(D6:D11)</f>
        <v>0</v>
      </c>
      <c r="E12" s="30">
        <f t="shared" si="0"/>
        <v>38932297</v>
      </c>
      <c r="F12" s="31">
        <f t="shared" si="0"/>
        <v>38932297</v>
      </c>
      <c r="G12" s="31">
        <f t="shared" si="0"/>
        <v>57643395</v>
      </c>
      <c r="H12" s="31">
        <f t="shared" si="0"/>
        <v>53460045</v>
      </c>
      <c r="I12" s="31">
        <f t="shared" si="0"/>
        <v>40930217</v>
      </c>
      <c r="J12" s="31">
        <f t="shared" si="0"/>
        <v>40930217</v>
      </c>
      <c r="K12" s="31">
        <f t="shared" si="0"/>
        <v>34667667</v>
      </c>
      <c r="L12" s="31">
        <f t="shared" si="0"/>
        <v>26790064</v>
      </c>
      <c r="M12" s="31">
        <f t="shared" si="0"/>
        <v>0</v>
      </c>
      <c r="N12" s="31">
        <f t="shared" si="0"/>
        <v>26790064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26790064</v>
      </c>
      <c r="X12" s="31">
        <f t="shared" si="0"/>
        <v>19466149</v>
      </c>
      <c r="Y12" s="31">
        <f t="shared" si="0"/>
        <v>7323915</v>
      </c>
      <c r="Z12" s="32">
        <f>+IF(X12&lt;&gt;0,+(Y12/X12)*100,0)</f>
        <v>37.62385153838081</v>
      </c>
      <c r="AA12" s="33">
        <f>SUM(AA6:AA11)</f>
        <v>38932297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4151887</v>
      </c>
      <c r="D17" s="18"/>
      <c r="E17" s="19">
        <v>3870773</v>
      </c>
      <c r="F17" s="20">
        <v>3870773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1935387</v>
      </c>
      <c r="Y17" s="20">
        <v>-1935387</v>
      </c>
      <c r="Z17" s="21">
        <v>-100</v>
      </c>
      <c r="AA17" s="22">
        <v>3870773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426588911</v>
      </c>
      <c r="D19" s="18"/>
      <c r="E19" s="19">
        <v>447291921</v>
      </c>
      <c r="F19" s="20">
        <v>447291921</v>
      </c>
      <c r="G19" s="20">
        <v>60772</v>
      </c>
      <c r="H19" s="20">
        <v>1720766</v>
      </c>
      <c r="I19" s="20">
        <v>1897690</v>
      </c>
      <c r="J19" s="20">
        <v>1897690</v>
      </c>
      <c r="K19" s="20">
        <v>4218995</v>
      </c>
      <c r="L19" s="20">
        <v>10317489</v>
      </c>
      <c r="M19" s="20"/>
      <c r="N19" s="20">
        <v>10317489</v>
      </c>
      <c r="O19" s="20"/>
      <c r="P19" s="20"/>
      <c r="Q19" s="20"/>
      <c r="R19" s="20"/>
      <c r="S19" s="20"/>
      <c r="T19" s="20"/>
      <c r="U19" s="20"/>
      <c r="V19" s="20"/>
      <c r="W19" s="20">
        <v>10317489</v>
      </c>
      <c r="X19" s="20">
        <v>223645961</v>
      </c>
      <c r="Y19" s="20">
        <v>-213328472</v>
      </c>
      <c r="Z19" s="21">
        <v>-95.39</v>
      </c>
      <c r="AA19" s="22">
        <v>447291921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455962</v>
      </c>
      <c r="D22" s="18"/>
      <c r="E22" s="19">
        <v>265737</v>
      </c>
      <c r="F22" s="20">
        <v>265737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132869</v>
      </c>
      <c r="Y22" s="20">
        <v>-132869</v>
      </c>
      <c r="Z22" s="21">
        <v>-100</v>
      </c>
      <c r="AA22" s="22">
        <v>265737</v>
      </c>
    </row>
    <row r="23" spans="1:27" ht="12.75">
      <c r="A23" s="23" t="s">
        <v>49</v>
      </c>
      <c r="B23" s="17"/>
      <c r="C23" s="18">
        <v>182536</v>
      </c>
      <c r="D23" s="18"/>
      <c r="E23" s="19">
        <v>183000</v>
      </c>
      <c r="F23" s="20">
        <v>183000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91500</v>
      </c>
      <c r="Y23" s="24">
        <v>-91500</v>
      </c>
      <c r="Z23" s="25">
        <v>-100</v>
      </c>
      <c r="AA23" s="26">
        <v>183000</v>
      </c>
    </row>
    <row r="24" spans="1:27" ht="12.75">
      <c r="A24" s="27" t="s">
        <v>50</v>
      </c>
      <c r="B24" s="35"/>
      <c r="C24" s="29">
        <f aca="true" t="shared" si="1" ref="C24:Y24">SUM(C15:C23)</f>
        <v>431379296</v>
      </c>
      <c r="D24" s="29">
        <f>SUM(D15:D23)</f>
        <v>0</v>
      </c>
      <c r="E24" s="36">
        <f t="shared" si="1"/>
        <v>451611431</v>
      </c>
      <c r="F24" s="37">
        <f t="shared" si="1"/>
        <v>451611431</v>
      </c>
      <c r="G24" s="37">
        <f t="shared" si="1"/>
        <v>60772</v>
      </c>
      <c r="H24" s="37">
        <f t="shared" si="1"/>
        <v>1720766</v>
      </c>
      <c r="I24" s="37">
        <f t="shared" si="1"/>
        <v>1897690</v>
      </c>
      <c r="J24" s="37">
        <f t="shared" si="1"/>
        <v>1897690</v>
      </c>
      <c r="K24" s="37">
        <f t="shared" si="1"/>
        <v>4218995</v>
      </c>
      <c r="L24" s="37">
        <f t="shared" si="1"/>
        <v>10317489</v>
      </c>
      <c r="M24" s="37">
        <f t="shared" si="1"/>
        <v>0</v>
      </c>
      <c r="N24" s="37">
        <f t="shared" si="1"/>
        <v>10317489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10317489</v>
      </c>
      <c r="X24" s="37">
        <f t="shared" si="1"/>
        <v>225805717</v>
      </c>
      <c r="Y24" s="37">
        <f t="shared" si="1"/>
        <v>-215488228</v>
      </c>
      <c r="Z24" s="38">
        <f>+IF(X24&lt;&gt;0,+(Y24/X24)*100,0)</f>
        <v>-95.43081143512411</v>
      </c>
      <c r="AA24" s="39">
        <f>SUM(AA15:AA23)</f>
        <v>451611431</v>
      </c>
    </row>
    <row r="25" spans="1:27" ht="12.75">
      <c r="A25" s="27" t="s">
        <v>51</v>
      </c>
      <c r="B25" s="28"/>
      <c r="C25" s="29">
        <f aca="true" t="shared" si="2" ref="C25:Y25">+C12+C24</f>
        <v>449259620</v>
      </c>
      <c r="D25" s="29">
        <f>+D12+D24</f>
        <v>0</v>
      </c>
      <c r="E25" s="30">
        <f t="shared" si="2"/>
        <v>490543728</v>
      </c>
      <c r="F25" s="31">
        <f t="shared" si="2"/>
        <v>490543728</v>
      </c>
      <c r="G25" s="31">
        <f t="shared" si="2"/>
        <v>57704167</v>
      </c>
      <c r="H25" s="31">
        <f t="shared" si="2"/>
        <v>55180811</v>
      </c>
      <c r="I25" s="31">
        <f t="shared" si="2"/>
        <v>42827907</v>
      </c>
      <c r="J25" s="31">
        <f t="shared" si="2"/>
        <v>42827907</v>
      </c>
      <c r="K25" s="31">
        <f t="shared" si="2"/>
        <v>38886662</v>
      </c>
      <c r="L25" s="31">
        <f t="shared" si="2"/>
        <v>37107553</v>
      </c>
      <c r="M25" s="31">
        <f t="shared" si="2"/>
        <v>0</v>
      </c>
      <c r="N25" s="31">
        <f t="shared" si="2"/>
        <v>37107553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37107553</v>
      </c>
      <c r="X25" s="31">
        <f t="shared" si="2"/>
        <v>245271866</v>
      </c>
      <c r="Y25" s="31">
        <f t="shared" si="2"/>
        <v>-208164313</v>
      </c>
      <c r="Z25" s="32">
        <f>+IF(X25&lt;&gt;0,+(Y25/X25)*100,0)</f>
        <v>-84.87084817139198</v>
      </c>
      <c r="AA25" s="33">
        <f>+AA12+AA24</f>
        <v>490543728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368752</v>
      </c>
      <c r="D30" s="18"/>
      <c r="E30" s="19">
        <v>1035299</v>
      </c>
      <c r="F30" s="20">
        <v>1035299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517650</v>
      </c>
      <c r="Y30" s="20">
        <v>-517650</v>
      </c>
      <c r="Z30" s="21">
        <v>-100</v>
      </c>
      <c r="AA30" s="22">
        <v>1035299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>
        <v>-757</v>
      </c>
      <c r="H31" s="20">
        <v>-4424</v>
      </c>
      <c r="I31" s="20">
        <v>-8067</v>
      </c>
      <c r="J31" s="20">
        <v>-8067</v>
      </c>
      <c r="K31" s="20">
        <v>-9618</v>
      </c>
      <c r="L31" s="20">
        <v>147733</v>
      </c>
      <c r="M31" s="20"/>
      <c r="N31" s="20">
        <v>147733</v>
      </c>
      <c r="O31" s="20"/>
      <c r="P31" s="20"/>
      <c r="Q31" s="20"/>
      <c r="R31" s="20"/>
      <c r="S31" s="20"/>
      <c r="T31" s="20"/>
      <c r="U31" s="20"/>
      <c r="V31" s="20"/>
      <c r="W31" s="20">
        <v>147733</v>
      </c>
      <c r="X31" s="20"/>
      <c r="Y31" s="20">
        <v>147733</v>
      </c>
      <c r="Z31" s="21"/>
      <c r="AA31" s="22"/>
    </row>
    <row r="32" spans="1:27" ht="12.75">
      <c r="A32" s="23" t="s">
        <v>57</v>
      </c>
      <c r="B32" s="17"/>
      <c r="C32" s="18">
        <v>19841941</v>
      </c>
      <c r="D32" s="18"/>
      <c r="E32" s="19">
        <v>26425000</v>
      </c>
      <c r="F32" s="20">
        <v>26425000</v>
      </c>
      <c r="G32" s="20">
        <v>-15762798</v>
      </c>
      <c r="H32" s="20">
        <v>-20676175</v>
      </c>
      <c r="I32" s="20">
        <v>-20931458</v>
      </c>
      <c r="J32" s="20">
        <v>-20931458</v>
      </c>
      <c r="K32" s="20">
        <v>-15605159</v>
      </c>
      <c r="L32" s="20">
        <v>-18569870</v>
      </c>
      <c r="M32" s="20"/>
      <c r="N32" s="20">
        <v>-18569870</v>
      </c>
      <c r="O32" s="20"/>
      <c r="P32" s="20"/>
      <c r="Q32" s="20"/>
      <c r="R32" s="20"/>
      <c r="S32" s="20"/>
      <c r="T32" s="20"/>
      <c r="U32" s="20"/>
      <c r="V32" s="20"/>
      <c r="W32" s="20">
        <v>-18569870</v>
      </c>
      <c r="X32" s="20">
        <v>13212500</v>
      </c>
      <c r="Y32" s="20">
        <v>-31782370</v>
      </c>
      <c r="Z32" s="21">
        <v>-240.55</v>
      </c>
      <c r="AA32" s="22">
        <v>26425000</v>
      </c>
    </row>
    <row r="33" spans="1:27" ht="12.75">
      <c r="A33" s="23" t="s">
        <v>58</v>
      </c>
      <c r="B33" s="17"/>
      <c r="C33" s="18">
        <v>10380218</v>
      </c>
      <c r="D33" s="18"/>
      <c r="E33" s="19">
        <v>22562000</v>
      </c>
      <c r="F33" s="20">
        <v>22562000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11281000</v>
      </c>
      <c r="Y33" s="20">
        <v>-11281000</v>
      </c>
      <c r="Z33" s="21">
        <v>-100</v>
      </c>
      <c r="AA33" s="22">
        <v>22562000</v>
      </c>
    </row>
    <row r="34" spans="1:27" ht="12.75">
      <c r="A34" s="27" t="s">
        <v>59</v>
      </c>
      <c r="B34" s="28"/>
      <c r="C34" s="29">
        <f aca="true" t="shared" si="3" ref="C34:Y34">SUM(C29:C33)</f>
        <v>30590911</v>
      </c>
      <c r="D34" s="29">
        <f>SUM(D29:D33)</f>
        <v>0</v>
      </c>
      <c r="E34" s="30">
        <f t="shared" si="3"/>
        <v>50022299</v>
      </c>
      <c r="F34" s="31">
        <f t="shared" si="3"/>
        <v>50022299</v>
      </c>
      <c r="G34" s="31">
        <f t="shared" si="3"/>
        <v>-15763555</v>
      </c>
      <c r="H34" s="31">
        <f t="shared" si="3"/>
        <v>-20680599</v>
      </c>
      <c r="I34" s="31">
        <f t="shared" si="3"/>
        <v>-20939525</v>
      </c>
      <c r="J34" s="31">
        <f t="shared" si="3"/>
        <v>-20939525</v>
      </c>
      <c r="K34" s="31">
        <f t="shared" si="3"/>
        <v>-15614777</v>
      </c>
      <c r="L34" s="31">
        <f t="shared" si="3"/>
        <v>-18422137</v>
      </c>
      <c r="M34" s="31">
        <f t="shared" si="3"/>
        <v>0</v>
      </c>
      <c r="N34" s="31">
        <f t="shared" si="3"/>
        <v>-18422137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-18422137</v>
      </c>
      <c r="X34" s="31">
        <f t="shared" si="3"/>
        <v>25011150</v>
      </c>
      <c r="Y34" s="31">
        <f t="shared" si="3"/>
        <v>-43433287</v>
      </c>
      <c r="Z34" s="32">
        <f>+IF(X34&lt;&gt;0,+(Y34/X34)*100,0)</f>
        <v>-173.65569755888873</v>
      </c>
      <c r="AA34" s="33">
        <f>SUM(AA29:AA33)</f>
        <v>50022299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779237</v>
      </c>
      <c r="D37" s="18"/>
      <c r="E37" s="19">
        <v>13023520</v>
      </c>
      <c r="F37" s="20">
        <v>13023520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6511760</v>
      </c>
      <c r="Y37" s="20">
        <v>-6511760</v>
      </c>
      <c r="Z37" s="21">
        <v>-100</v>
      </c>
      <c r="AA37" s="22">
        <v>13023520</v>
      </c>
    </row>
    <row r="38" spans="1:27" ht="12.75">
      <c r="A38" s="23" t="s">
        <v>58</v>
      </c>
      <c r="B38" s="17"/>
      <c r="C38" s="18">
        <v>9483158</v>
      </c>
      <c r="D38" s="18"/>
      <c r="E38" s="19">
        <v>8280014</v>
      </c>
      <c r="F38" s="20">
        <v>8280014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4140007</v>
      </c>
      <c r="Y38" s="20">
        <v>-4140007</v>
      </c>
      <c r="Z38" s="21">
        <v>-100</v>
      </c>
      <c r="AA38" s="22">
        <v>8280014</v>
      </c>
    </row>
    <row r="39" spans="1:27" ht="12.75">
      <c r="A39" s="27" t="s">
        <v>61</v>
      </c>
      <c r="B39" s="35"/>
      <c r="C39" s="29">
        <f aca="true" t="shared" si="4" ref="C39:Y39">SUM(C37:C38)</f>
        <v>10262395</v>
      </c>
      <c r="D39" s="29">
        <f>SUM(D37:D38)</f>
        <v>0</v>
      </c>
      <c r="E39" s="36">
        <f t="shared" si="4"/>
        <v>21303534</v>
      </c>
      <c r="F39" s="37">
        <f t="shared" si="4"/>
        <v>21303534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10651767</v>
      </c>
      <c r="Y39" s="37">
        <f t="shared" si="4"/>
        <v>-10651767</v>
      </c>
      <c r="Z39" s="38">
        <f>+IF(X39&lt;&gt;0,+(Y39/X39)*100,0)</f>
        <v>-100</v>
      </c>
      <c r="AA39" s="39">
        <f>SUM(AA37:AA38)</f>
        <v>21303534</v>
      </c>
    </row>
    <row r="40" spans="1:27" ht="12.75">
      <c r="A40" s="27" t="s">
        <v>62</v>
      </c>
      <c r="B40" s="28"/>
      <c r="C40" s="29">
        <f aca="true" t="shared" si="5" ref="C40:Y40">+C34+C39</f>
        <v>40853306</v>
      </c>
      <c r="D40" s="29">
        <f>+D34+D39</f>
        <v>0</v>
      </c>
      <c r="E40" s="30">
        <f t="shared" si="5"/>
        <v>71325833</v>
      </c>
      <c r="F40" s="31">
        <f t="shared" si="5"/>
        <v>71325833</v>
      </c>
      <c r="G40" s="31">
        <f t="shared" si="5"/>
        <v>-15763555</v>
      </c>
      <c r="H40" s="31">
        <f t="shared" si="5"/>
        <v>-20680599</v>
      </c>
      <c r="I40" s="31">
        <f t="shared" si="5"/>
        <v>-20939525</v>
      </c>
      <c r="J40" s="31">
        <f t="shared" si="5"/>
        <v>-20939525</v>
      </c>
      <c r="K40" s="31">
        <f t="shared" si="5"/>
        <v>-15614777</v>
      </c>
      <c r="L40" s="31">
        <f t="shared" si="5"/>
        <v>-18422137</v>
      </c>
      <c r="M40" s="31">
        <f t="shared" si="5"/>
        <v>0</v>
      </c>
      <c r="N40" s="31">
        <f t="shared" si="5"/>
        <v>-18422137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-18422137</v>
      </c>
      <c r="X40" s="31">
        <f t="shared" si="5"/>
        <v>35662917</v>
      </c>
      <c r="Y40" s="31">
        <f t="shared" si="5"/>
        <v>-54085054</v>
      </c>
      <c r="Z40" s="32">
        <f>+IF(X40&lt;&gt;0,+(Y40/X40)*100,0)</f>
        <v>-151.65628207025242</v>
      </c>
      <c r="AA40" s="33">
        <f>+AA34+AA39</f>
        <v>71325833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408406314</v>
      </c>
      <c r="D42" s="43">
        <f>+D25-D40</f>
        <v>0</v>
      </c>
      <c r="E42" s="44">
        <f t="shared" si="6"/>
        <v>419217895</v>
      </c>
      <c r="F42" s="45">
        <f t="shared" si="6"/>
        <v>419217895</v>
      </c>
      <c r="G42" s="45">
        <f t="shared" si="6"/>
        <v>73467722</v>
      </c>
      <c r="H42" s="45">
        <f t="shared" si="6"/>
        <v>75861410</v>
      </c>
      <c r="I42" s="45">
        <f t="shared" si="6"/>
        <v>63767432</v>
      </c>
      <c r="J42" s="45">
        <f t="shared" si="6"/>
        <v>63767432</v>
      </c>
      <c r="K42" s="45">
        <f t="shared" si="6"/>
        <v>54501439</v>
      </c>
      <c r="L42" s="45">
        <f t="shared" si="6"/>
        <v>55529690</v>
      </c>
      <c r="M42" s="45">
        <f t="shared" si="6"/>
        <v>0</v>
      </c>
      <c r="N42" s="45">
        <f t="shared" si="6"/>
        <v>55529690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55529690</v>
      </c>
      <c r="X42" s="45">
        <f t="shared" si="6"/>
        <v>209608949</v>
      </c>
      <c r="Y42" s="45">
        <f t="shared" si="6"/>
        <v>-154079259</v>
      </c>
      <c r="Z42" s="46">
        <f>+IF(X42&lt;&gt;0,+(Y42/X42)*100,0)</f>
        <v>-73.50795838397148</v>
      </c>
      <c r="AA42" s="47">
        <f>+AA25-AA40</f>
        <v>419217895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408406314</v>
      </c>
      <c r="D45" s="18"/>
      <c r="E45" s="19">
        <v>419217895</v>
      </c>
      <c r="F45" s="20">
        <v>419217895</v>
      </c>
      <c r="G45" s="20">
        <v>73467722</v>
      </c>
      <c r="H45" s="20">
        <v>75861408</v>
      </c>
      <c r="I45" s="20">
        <v>63767432</v>
      </c>
      <c r="J45" s="20">
        <v>63767432</v>
      </c>
      <c r="K45" s="20">
        <v>54501438</v>
      </c>
      <c r="L45" s="20">
        <v>55529690</v>
      </c>
      <c r="M45" s="20"/>
      <c r="N45" s="20">
        <v>55529690</v>
      </c>
      <c r="O45" s="20"/>
      <c r="P45" s="20"/>
      <c r="Q45" s="20"/>
      <c r="R45" s="20"/>
      <c r="S45" s="20"/>
      <c r="T45" s="20"/>
      <c r="U45" s="20"/>
      <c r="V45" s="20"/>
      <c r="W45" s="20">
        <v>55529690</v>
      </c>
      <c r="X45" s="20">
        <v>209608948</v>
      </c>
      <c r="Y45" s="20">
        <v>-154079258</v>
      </c>
      <c r="Z45" s="48">
        <v>-73.51</v>
      </c>
      <c r="AA45" s="22">
        <v>419217895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408406314</v>
      </c>
      <c r="D48" s="51">
        <f>SUM(D45:D47)</f>
        <v>0</v>
      </c>
      <c r="E48" s="52">
        <f t="shared" si="7"/>
        <v>419217895</v>
      </c>
      <c r="F48" s="53">
        <f t="shared" si="7"/>
        <v>419217895</v>
      </c>
      <c r="G48" s="53">
        <f t="shared" si="7"/>
        <v>73467722</v>
      </c>
      <c r="H48" s="53">
        <f t="shared" si="7"/>
        <v>75861408</v>
      </c>
      <c r="I48" s="53">
        <f t="shared" si="7"/>
        <v>63767432</v>
      </c>
      <c r="J48" s="53">
        <f t="shared" si="7"/>
        <v>63767432</v>
      </c>
      <c r="K48" s="53">
        <f t="shared" si="7"/>
        <v>54501438</v>
      </c>
      <c r="L48" s="53">
        <f t="shared" si="7"/>
        <v>55529690</v>
      </c>
      <c r="M48" s="53">
        <f t="shared" si="7"/>
        <v>0</v>
      </c>
      <c r="N48" s="53">
        <f t="shared" si="7"/>
        <v>55529690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55529690</v>
      </c>
      <c r="X48" s="53">
        <f t="shared" si="7"/>
        <v>209608948</v>
      </c>
      <c r="Y48" s="53">
        <f t="shared" si="7"/>
        <v>-154079258</v>
      </c>
      <c r="Z48" s="54">
        <f>+IF(X48&lt;&gt;0,+(Y48/X48)*100,0)</f>
        <v>-73.50795825758355</v>
      </c>
      <c r="AA48" s="55">
        <f>SUM(AA45:AA47)</f>
        <v>419217895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484072</v>
      </c>
      <c r="D6" s="18"/>
      <c r="E6" s="19">
        <v>15555473</v>
      </c>
      <c r="F6" s="20">
        <v>15555473</v>
      </c>
      <c r="G6" s="20">
        <v>270</v>
      </c>
      <c r="H6" s="20">
        <v>270</v>
      </c>
      <c r="I6" s="20">
        <v>270</v>
      </c>
      <c r="J6" s="20">
        <v>270</v>
      </c>
      <c r="K6" s="20">
        <v>1367</v>
      </c>
      <c r="L6" s="20">
        <v>1367</v>
      </c>
      <c r="M6" s="20">
        <v>116</v>
      </c>
      <c r="N6" s="20">
        <v>116</v>
      </c>
      <c r="O6" s="20"/>
      <c r="P6" s="20"/>
      <c r="Q6" s="20"/>
      <c r="R6" s="20"/>
      <c r="S6" s="20"/>
      <c r="T6" s="20"/>
      <c r="U6" s="20"/>
      <c r="V6" s="20"/>
      <c r="W6" s="20">
        <v>116</v>
      </c>
      <c r="X6" s="20">
        <v>7777737</v>
      </c>
      <c r="Y6" s="20">
        <v>-7777621</v>
      </c>
      <c r="Z6" s="21">
        <v>-100</v>
      </c>
      <c r="AA6" s="22">
        <v>15555473</v>
      </c>
    </row>
    <row r="7" spans="1:27" ht="12.75">
      <c r="A7" s="23" t="s">
        <v>34</v>
      </c>
      <c r="B7" s="17"/>
      <c r="C7" s="18">
        <v>81511619</v>
      </c>
      <c r="D7" s="18"/>
      <c r="E7" s="19">
        <v>181785000</v>
      </c>
      <c r="F7" s="20">
        <v>181785000</v>
      </c>
      <c r="G7" s="20">
        <v>111943012</v>
      </c>
      <c r="H7" s="20">
        <v>111943012</v>
      </c>
      <c r="I7" s="20">
        <v>91334227</v>
      </c>
      <c r="J7" s="20">
        <v>91334227</v>
      </c>
      <c r="K7" s="20">
        <v>101274601</v>
      </c>
      <c r="L7" s="20">
        <v>101274601</v>
      </c>
      <c r="M7" s="20">
        <v>90512951</v>
      </c>
      <c r="N7" s="20">
        <v>90512951</v>
      </c>
      <c r="O7" s="20"/>
      <c r="P7" s="20"/>
      <c r="Q7" s="20"/>
      <c r="R7" s="20"/>
      <c r="S7" s="20"/>
      <c r="T7" s="20"/>
      <c r="U7" s="20"/>
      <c r="V7" s="20"/>
      <c r="W7" s="20">
        <v>90512951</v>
      </c>
      <c r="X7" s="20">
        <v>90892500</v>
      </c>
      <c r="Y7" s="20">
        <v>-379549</v>
      </c>
      <c r="Z7" s="21">
        <v>-0.42</v>
      </c>
      <c r="AA7" s="22">
        <v>181785000</v>
      </c>
    </row>
    <row r="8" spans="1:27" ht="12.75">
      <c r="A8" s="23" t="s">
        <v>35</v>
      </c>
      <c r="B8" s="17"/>
      <c r="C8" s="18">
        <v>239457</v>
      </c>
      <c r="D8" s="18"/>
      <c r="E8" s="19">
        <v>3364123</v>
      </c>
      <c r="F8" s="20">
        <v>3364123</v>
      </c>
      <c r="G8" s="20">
        <v>8184131</v>
      </c>
      <c r="H8" s="20">
        <v>8184131</v>
      </c>
      <c r="I8" s="20">
        <v>9588174</v>
      </c>
      <c r="J8" s="20">
        <v>9588174</v>
      </c>
      <c r="K8" s="20">
        <v>9588174</v>
      </c>
      <c r="L8" s="20">
        <v>9588174</v>
      </c>
      <c r="M8" s="20">
        <v>14231012</v>
      </c>
      <c r="N8" s="20">
        <v>14231012</v>
      </c>
      <c r="O8" s="20"/>
      <c r="P8" s="20"/>
      <c r="Q8" s="20"/>
      <c r="R8" s="20"/>
      <c r="S8" s="20"/>
      <c r="T8" s="20"/>
      <c r="U8" s="20"/>
      <c r="V8" s="20"/>
      <c r="W8" s="20">
        <v>14231012</v>
      </c>
      <c r="X8" s="20">
        <v>1682062</v>
      </c>
      <c r="Y8" s="20">
        <v>12548950</v>
      </c>
      <c r="Z8" s="21">
        <v>746.05</v>
      </c>
      <c r="AA8" s="22">
        <v>3364123</v>
      </c>
    </row>
    <row r="9" spans="1:27" ht="12.75">
      <c r="A9" s="23" t="s">
        <v>36</v>
      </c>
      <c r="B9" s="17"/>
      <c r="C9" s="18">
        <v>5515381</v>
      </c>
      <c r="D9" s="18"/>
      <c r="E9" s="19"/>
      <c r="F9" s="20"/>
      <c r="G9" s="20">
        <v>792808</v>
      </c>
      <c r="H9" s="20">
        <v>792808</v>
      </c>
      <c r="I9" s="20">
        <v>714827</v>
      </c>
      <c r="J9" s="20">
        <v>714827</v>
      </c>
      <c r="K9" s="20">
        <v>1793093</v>
      </c>
      <c r="L9" s="20">
        <v>1793093</v>
      </c>
      <c r="M9" s="20">
        <v>3601363</v>
      </c>
      <c r="N9" s="20">
        <v>3601363</v>
      </c>
      <c r="O9" s="20"/>
      <c r="P9" s="20"/>
      <c r="Q9" s="20"/>
      <c r="R9" s="20"/>
      <c r="S9" s="20"/>
      <c r="T9" s="20"/>
      <c r="U9" s="20"/>
      <c r="V9" s="20"/>
      <c r="W9" s="20">
        <v>3601363</v>
      </c>
      <c r="X9" s="20"/>
      <c r="Y9" s="20">
        <v>3601363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87750529</v>
      </c>
      <c r="D12" s="29">
        <f>SUM(D6:D11)</f>
        <v>0</v>
      </c>
      <c r="E12" s="30">
        <f t="shared" si="0"/>
        <v>200704596</v>
      </c>
      <c r="F12" s="31">
        <f t="shared" si="0"/>
        <v>200704596</v>
      </c>
      <c r="G12" s="31">
        <f t="shared" si="0"/>
        <v>120920221</v>
      </c>
      <c r="H12" s="31">
        <f t="shared" si="0"/>
        <v>120920221</v>
      </c>
      <c r="I12" s="31">
        <f t="shared" si="0"/>
        <v>101637498</v>
      </c>
      <c r="J12" s="31">
        <f t="shared" si="0"/>
        <v>101637498</v>
      </c>
      <c r="K12" s="31">
        <f t="shared" si="0"/>
        <v>112657235</v>
      </c>
      <c r="L12" s="31">
        <f t="shared" si="0"/>
        <v>112657235</v>
      </c>
      <c r="M12" s="31">
        <f t="shared" si="0"/>
        <v>108345442</v>
      </c>
      <c r="N12" s="31">
        <f t="shared" si="0"/>
        <v>108345442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108345442</v>
      </c>
      <c r="X12" s="31">
        <f t="shared" si="0"/>
        <v>100352299</v>
      </c>
      <c r="Y12" s="31">
        <f t="shared" si="0"/>
        <v>7993143</v>
      </c>
      <c r="Z12" s="32">
        <f>+IF(X12&lt;&gt;0,+(Y12/X12)*100,0)</f>
        <v>7.965082095428626</v>
      </c>
      <c r="AA12" s="33">
        <f>SUM(AA6:AA11)</f>
        <v>200704596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8676655</v>
      </c>
      <c r="D17" s="18"/>
      <c r="E17" s="19">
        <v>4221992</v>
      </c>
      <c r="F17" s="20">
        <v>4221992</v>
      </c>
      <c r="G17" s="20">
        <v>4230451</v>
      </c>
      <c r="H17" s="20">
        <v>4230451</v>
      </c>
      <c r="I17" s="20">
        <v>4187092</v>
      </c>
      <c r="J17" s="20">
        <v>4187092</v>
      </c>
      <c r="K17" s="20">
        <v>4187092</v>
      </c>
      <c r="L17" s="20">
        <v>4187092</v>
      </c>
      <c r="M17" s="20">
        <v>8676655</v>
      </c>
      <c r="N17" s="20">
        <v>8676655</v>
      </c>
      <c r="O17" s="20"/>
      <c r="P17" s="20"/>
      <c r="Q17" s="20"/>
      <c r="R17" s="20"/>
      <c r="S17" s="20"/>
      <c r="T17" s="20"/>
      <c r="U17" s="20"/>
      <c r="V17" s="20"/>
      <c r="W17" s="20">
        <v>8676655</v>
      </c>
      <c r="X17" s="20">
        <v>2110996</v>
      </c>
      <c r="Y17" s="20">
        <v>6565659</v>
      </c>
      <c r="Z17" s="21">
        <v>311.02</v>
      </c>
      <c r="AA17" s="22">
        <v>4221992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396054572</v>
      </c>
      <c r="D19" s="18"/>
      <c r="E19" s="19">
        <v>432597724</v>
      </c>
      <c r="F19" s="20">
        <v>432597724</v>
      </c>
      <c r="G19" s="20">
        <v>388668098</v>
      </c>
      <c r="H19" s="20">
        <v>388668098</v>
      </c>
      <c r="I19" s="20">
        <v>395485333</v>
      </c>
      <c r="J19" s="20">
        <v>395485333</v>
      </c>
      <c r="K19" s="20">
        <v>395485333</v>
      </c>
      <c r="L19" s="20">
        <v>395485333</v>
      </c>
      <c r="M19" s="20">
        <v>395485333</v>
      </c>
      <c r="N19" s="20">
        <v>395485333</v>
      </c>
      <c r="O19" s="20"/>
      <c r="P19" s="20"/>
      <c r="Q19" s="20"/>
      <c r="R19" s="20"/>
      <c r="S19" s="20"/>
      <c r="T19" s="20"/>
      <c r="U19" s="20"/>
      <c r="V19" s="20"/>
      <c r="W19" s="20">
        <v>395485333</v>
      </c>
      <c r="X19" s="20">
        <v>216298862</v>
      </c>
      <c r="Y19" s="20">
        <v>179186471</v>
      </c>
      <c r="Z19" s="21">
        <v>82.84</v>
      </c>
      <c r="AA19" s="22">
        <v>432597724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1399485</v>
      </c>
      <c r="D22" s="18"/>
      <c r="E22" s="19">
        <v>2451329</v>
      </c>
      <c r="F22" s="20">
        <v>2451329</v>
      </c>
      <c r="G22" s="20">
        <v>1037818</v>
      </c>
      <c r="H22" s="20">
        <v>1037818</v>
      </c>
      <c r="I22" s="20">
        <v>1492349</v>
      </c>
      <c r="J22" s="20">
        <v>1492349</v>
      </c>
      <c r="K22" s="20">
        <v>1492349</v>
      </c>
      <c r="L22" s="20">
        <v>1492349</v>
      </c>
      <c r="M22" s="20">
        <v>1399485</v>
      </c>
      <c r="N22" s="20">
        <v>1399485</v>
      </c>
      <c r="O22" s="20"/>
      <c r="P22" s="20"/>
      <c r="Q22" s="20"/>
      <c r="R22" s="20"/>
      <c r="S22" s="20"/>
      <c r="T22" s="20"/>
      <c r="U22" s="20"/>
      <c r="V22" s="20"/>
      <c r="W22" s="20">
        <v>1399485</v>
      </c>
      <c r="X22" s="20">
        <v>1225665</v>
      </c>
      <c r="Y22" s="20">
        <v>173820</v>
      </c>
      <c r="Z22" s="21">
        <v>14.18</v>
      </c>
      <c r="AA22" s="22">
        <v>2451329</v>
      </c>
    </row>
    <row r="23" spans="1:27" ht="12.75">
      <c r="A23" s="23" t="s">
        <v>49</v>
      </c>
      <c r="B23" s="17"/>
      <c r="C23" s="18">
        <v>2406511</v>
      </c>
      <c r="D23" s="18"/>
      <c r="E23" s="19"/>
      <c r="F23" s="20"/>
      <c r="G23" s="24"/>
      <c r="H23" s="24"/>
      <c r="I23" s="24">
        <v>6960224</v>
      </c>
      <c r="J23" s="20">
        <v>6960224</v>
      </c>
      <c r="K23" s="24">
        <v>6960224</v>
      </c>
      <c r="L23" s="24">
        <v>6960224</v>
      </c>
      <c r="M23" s="20">
        <v>2406511</v>
      </c>
      <c r="N23" s="24">
        <v>2406511</v>
      </c>
      <c r="O23" s="24"/>
      <c r="P23" s="24"/>
      <c r="Q23" s="20"/>
      <c r="R23" s="24"/>
      <c r="S23" s="24"/>
      <c r="T23" s="20"/>
      <c r="U23" s="24"/>
      <c r="V23" s="24"/>
      <c r="W23" s="24">
        <v>2406511</v>
      </c>
      <c r="X23" s="20"/>
      <c r="Y23" s="24">
        <v>2406511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408537223</v>
      </c>
      <c r="D24" s="29">
        <f>SUM(D15:D23)</f>
        <v>0</v>
      </c>
      <c r="E24" s="36">
        <f t="shared" si="1"/>
        <v>439271045</v>
      </c>
      <c r="F24" s="37">
        <f t="shared" si="1"/>
        <v>439271045</v>
      </c>
      <c r="G24" s="37">
        <f t="shared" si="1"/>
        <v>393936367</v>
      </c>
      <c r="H24" s="37">
        <f t="shared" si="1"/>
        <v>393936367</v>
      </c>
      <c r="I24" s="37">
        <f t="shared" si="1"/>
        <v>408124998</v>
      </c>
      <c r="J24" s="37">
        <f t="shared" si="1"/>
        <v>408124998</v>
      </c>
      <c r="K24" s="37">
        <f t="shared" si="1"/>
        <v>408124998</v>
      </c>
      <c r="L24" s="37">
        <f t="shared" si="1"/>
        <v>408124998</v>
      </c>
      <c r="M24" s="37">
        <f t="shared" si="1"/>
        <v>407967984</v>
      </c>
      <c r="N24" s="37">
        <f t="shared" si="1"/>
        <v>407967984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407967984</v>
      </c>
      <c r="X24" s="37">
        <f t="shared" si="1"/>
        <v>219635523</v>
      </c>
      <c r="Y24" s="37">
        <f t="shared" si="1"/>
        <v>188332461</v>
      </c>
      <c r="Z24" s="38">
        <f>+IF(X24&lt;&gt;0,+(Y24/X24)*100,0)</f>
        <v>85.74772351374145</v>
      </c>
      <c r="AA24" s="39">
        <f>SUM(AA15:AA23)</f>
        <v>439271045</v>
      </c>
    </row>
    <row r="25" spans="1:27" ht="12.75">
      <c r="A25" s="27" t="s">
        <v>51</v>
      </c>
      <c r="B25" s="28"/>
      <c r="C25" s="29">
        <f aca="true" t="shared" si="2" ref="C25:Y25">+C12+C24</f>
        <v>496287752</v>
      </c>
      <c r="D25" s="29">
        <f>+D12+D24</f>
        <v>0</v>
      </c>
      <c r="E25" s="30">
        <f t="shared" si="2"/>
        <v>639975641</v>
      </c>
      <c r="F25" s="31">
        <f t="shared" si="2"/>
        <v>639975641</v>
      </c>
      <c r="G25" s="31">
        <f t="shared" si="2"/>
        <v>514856588</v>
      </c>
      <c r="H25" s="31">
        <f t="shared" si="2"/>
        <v>514856588</v>
      </c>
      <c r="I25" s="31">
        <f t="shared" si="2"/>
        <v>509762496</v>
      </c>
      <c r="J25" s="31">
        <f t="shared" si="2"/>
        <v>509762496</v>
      </c>
      <c r="K25" s="31">
        <f t="shared" si="2"/>
        <v>520782233</v>
      </c>
      <c r="L25" s="31">
        <f t="shared" si="2"/>
        <v>520782233</v>
      </c>
      <c r="M25" s="31">
        <f t="shared" si="2"/>
        <v>516313426</v>
      </c>
      <c r="N25" s="31">
        <f t="shared" si="2"/>
        <v>516313426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516313426</v>
      </c>
      <c r="X25" s="31">
        <f t="shared" si="2"/>
        <v>319987822</v>
      </c>
      <c r="Y25" s="31">
        <f t="shared" si="2"/>
        <v>196325604</v>
      </c>
      <c r="Z25" s="32">
        <f>+IF(X25&lt;&gt;0,+(Y25/X25)*100,0)</f>
        <v>61.35408615644129</v>
      </c>
      <c r="AA25" s="33">
        <f>+AA12+AA24</f>
        <v>639975641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456880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>
        <v>101634</v>
      </c>
      <c r="H31" s="20">
        <v>101634</v>
      </c>
      <c r="I31" s="20">
        <v>114000</v>
      </c>
      <c r="J31" s="20">
        <v>114000</v>
      </c>
      <c r="K31" s="20">
        <v>148379</v>
      </c>
      <c r="L31" s="20">
        <v>148379</v>
      </c>
      <c r="M31" s="20">
        <v>141729</v>
      </c>
      <c r="N31" s="20">
        <v>141729</v>
      </c>
      <c r="O31" s="20"/>
      <c r="P31" s="20"/>
      <c r="Q31" s="20"/>
      <c r="R31" s="20"/>
      <c r="S31" s="20"/>
      <c r="T31" s="20"/>
      <c r="U31" s="20"/>
      <c r="V31" s="20"/>
      <c r="W31" s="20">
        <v>141729</v>
      </c>
      <c r="X31" s="20"/>
      <c r="Y31" s="20">
        <v>141729</v>
      </c>
      <c r="Z31" s="21"/>
      <c r="AA31" s="22"/>
    </row>
    <row r="32" spans="1:27" ht="12.75">
      <c r="A32" s="23" t="s">
        <v>57</v>
      </c>
      <c r="B32" s="17"/>
      <c r="C32" s="18">
        <v>25103603</v>
      </c>
      <c r="D32" s="18"/>
      <c r="E32" s="19">
        <v>14066901</v>
      </c>
      <c r="F32" s="20">
        <v>14066901</v>
      </c>
      <c r="G32" s="20">
        <v>44356742</v>
      </c>
      <c r="H32" s="20">
        <v>44356742</v>
      </c>
      <c r="I32" s="20">
        <v>24729825</v>
      </c>
      <c r="J32" s="20">
        <v>24729825</v>
      </c>
      <c r="K32" s="20">
        <v>25938583</v>
      </c>
      <c r="L32" s="20">
        <v>25938583</v>
      </c>
      <c r="M32" s="20">
        <v>26999839</v>
      </c>
      <c r="N32" s="20">
        <v>26999839</v>
      </c>
      <c r="O32" s="20"/>
      <c r="P32" s="20"/>
      <c r="Q32" s="20"/>
      <c r="R32" s="20"/>
      <c r="S32" s="20"/>
      <c r="T32" s="20"/>
      <c r="U32" s="20"/>
      <c r="V32" s="20"/>
      <c r="W32" s="20">
        <v>26999839</v>
      </c>
      <c r="X32" s="20">
        <v>7033451</v>
      </c>
      <c r="Y32" s="20">
        <v>19966388</v>
      </c>
      <c r="Z32" s="21">
        <v>283.88</v>
      </c>
      <c r="AA32" s="22">
        <v>14066901</v>
      </c>
    </row>
    <row r="33" spans="1:27" ht="12.75">
      <c r="A33" s="23" t="s">
        <v>58</v>
      </c>
      <c r="B33" s="17"/>
      <c r="C33" s="18">
        <v>25731135</v>
      </c>
      <c r="D33" s="18"/>
      <c r="E33" s="19">
        <v>2000000</v>
      </c>
      <c r="F33" s="20">
        <v>2000000</v>
      </c>
      <c r="G33" s="20">
        <v>32328764</v>
      </c>
      <c r="H33" s="20">
        <v>32328764</v>
      </c>
      <c r="I33" s="20">
        <v>36446163</v>
      </c>
      <c r="J33" s="20">
        <v>36446163</v>
      </c>
      <c r="K33" s="20">
        <v>46222763</v>
      </c>
      <c r="L33" s="20">
        <v>46222763</v>
      </c>
      <c r="M33" s="20">
        <v>40699350</v>
      </c>
      <c r="N33" s="20">
        <v>40699350</v>
      </c>
      <c r="O33" s="20"/>
      <c r="P33" s="20"/>
      <c r="Q33" s="20"/>
      <c r="R33" s="20"/>
      <c r="S33" s="20"/>
      <c r="T33" s="20"/>
      <c r="U33" s="20"/>
      <c r="V33" s="20"/>
      <c r="W33" s="20">
        <v>40699350</v>
      </c>
      <c r="X33" s="20">
        <v>1000000</v>
      </c>
      <c r="Y33" s="20">
        <v>39699350</v>
      </c>
      <c r="Z33" s="21">
        <v>3969.94</v>
      </c>
      <c r="AA33" s="22">
        <v>2000000</v>
      </c>
    </row>
    <row r="34" spans="1:27" ht="12.75">
      <c r="A34" s="27" t="s">
        <v>59</v>
      </c>
      <c r="B34" s="28"/>
      <c r="C34" s="29">
        <f aca="true" t="shared" si="3" ref="C34:Y34">SUM(C29:C33)</f>
        <v>51291618</v>
      </c>
      <c r="D34" s="29">
        <f>SUM(D29:D33)</f>
        <v>0</v>
      </c>
      <c r="E34" s="30">
        <f t="shared" si="3"/>
        <v>16066901</v>
      </c>
      <c r="F34" s="31">
        <f t="shared" si="3"/>
        <v>16066901</v>
      </c>
      <c r="G34" s="31">
        <f t="shared" si="3"/>
        <v>76787140</v>
      </c>
      <c r="H34" s="31">
        <f t="shared" si="3"/>
        <v>76787140</v>
      </c>
      <c r="I34" s="31">
        <f t="shared" si="3"/>
        <v>61289988</v>
      </c>
      <c r="J34" s="31">
        <f t="shared" si="3"/>
        <v>61289988</v>
      </c>
      <c r="K34" s="31">
        <f t="shared" si="3"/>
        <v>72309725</v>
      </c>
      <c r="L34" s="31">
        <f t="shared" si="3"/>
        <v>72309725</v>
      </c>
      <c r="M34" s="31">
        <f t="shared" si="3"/>
        <v>67840918</v>
      </c>
      <c r="N34" s="31">
        <f t="shared" si="3"/>
        <v>67840918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67840918</v>
      </c>
      <c r="X34" s="31">
        <f t="shared" si="3"/>
        <v>8033451</v>
      </c>
      <c r="Y34" s="31">
        <f t="shared" si="3"/>
        <v>59807467</v>
      </c>
      <c r="Z34" s="32">
        <f>+IF(X34&lt;&gt;0,+(Y34/X34)*100,0)</f>
        <v>744.4803858267138</v>
      </c>
      <c r="AA34" s="33">
        <f>SUM(AA29:AA33)</f>
        <v>16066901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2019708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2019708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53311326</v>
      </c>
      <c r="D40" s="29">
        <f>+D34+D39</f>
        <v>0</v>
      </c>
      <c r="E40" s="30">
        <f t="shared" si="5"/>
        <v>16066901</v>
      </c>
      <c r="F40" s="31">
        <f t="shared" si="5"/>
        <v>16066901</v>
      </c>
      <c r="G40" s="31">
        <f t="shared" si="5"/>
        <v>76787140</v>
      </c>
      <c r="H40" s="31">
        <f t="shared" si="5"/>
        <v>76787140</v>
      </c>
      <c r="I40" s="31">
        <f t="shared" si="5"/>
        <v>61289988</v>
      </c>
      <c r="J40" s="31">
        <f t="shared" si="5"/>
        <v>61289988</v>
      </c>
      <c r="K40" s="31">
        <f t="shared" si="5"/>
        <v>72309725</v>
      </c>
      <c r="L40" s="31">
        <f t="shared" si="5"/>
        <v>72309725</v>
      </c>
      <c r="M40" s="31">
        <f t="shared" si="5"/>
        <v>67840918</v>
      </c>
      <c r="N40" s="31">
        <f t="shared" si="5"/>
        <v>67840918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67840918</v>
      </c>
      <c r="X40" s="31">
        <f t="shared" si="5"/>
        <v>8033451</v>
      </c>
      <c r="Y40" s="31">
        <f t="shared" si="5"/>
        <v>59807467</v>
      </c>
      <c r="Z40" s="32">
        <f>+IF(X40&lt;&gt;0,+(Y40/X40)*100,0)</f>
        <v>744.4803858267138</v>
      </c>
      <c r="AA40" s="33">
        <f>+AA34+AA39</f>
        <v>16066901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442976426</v>
      </c>
      <c r="D42" s="43">
        <f>+D25-D40</f>
        <v>0</v>
      </c>
      <c r="E42" s="44">
        <f t="shared" si="6"/>
        <v>623908740</v>
      </c>
      <c r="F42" s="45">
        <f t="shared" si="6"/>
        <v>623908740</v>
      </c>
      <c r="G42" s="45">
        <f t="shared" si="6"/>
        <v>438069448</v>
      </c>
      <c r="H42" s="45">
        <f t="shared" si="6"/>
        <v>438069448</v>
      </c>
      <c r="I42" s="45">
        <f t="shared" si="6"/>
        <v>448472508</v>
      </c>
      <c r="J42" s="45">
        <f t="shared" si="6"/>
        <v>448472508</v>
      </c>
      <c r="K42" s="45">
        <f t="shared" si="6"/>
        <v>448472508</v>
      </c>
      <c r="L42" s="45">
        <f t="shared" si="6"/>
        <v>448472508</v>
      </c>
      <c r="M42" s="45">
        <f t="shared" si="6"/>
        <v>448472508</v>
      </c>
      <c r="N42" s="45">
        <f t="shared" si="6"/>
        <v>448472508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448472508</v>
      </c>
      <c r="X42" s="45">
        <f t="shared" si="6"/>
        <v>311954371</v>
      </c>
      <c r="Y42" s="45">
        <f t="shared" si="6"/>
        <v>136518137</v>
      </c>
      <c r="Z42" s="46">
        <f>+IF(X42&lt;&gt;0,+(Y42/X42)*100,0)</f>
        <v>43.762213224446214</v>
      </c>
      <c r="AA42" s="47">
        <f>+AA25-AA40</f>
        <v>623908740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442976426</v>
      </c>
      <c r="D45" s="18"/>
      <c r="E45" s="19">
        <v>623908740</v>
      </c>
      <c r="F45" s="20">
        <v>623908740</v>
      </c>
      <c r="G45" s="20">
        <v>438069448</v>
      </c>
      <c r="H45" s="20">
        <v>438069448</v>
      </c>
      <c r="I45" s="20">
        <v>448472508</v>
      </c>
      <c r="J45" s="20">
        <v>448472508</v>
      </c>
      <c r="K45" s="20">
        <v>448472508</v>
      </c>
      <c r="L45" s="20">
        <v>448472508</v>
      </c>
      <c r="M45" s="20">
        <v>448472508</v>
      </c>
      <c r="N45" s="20">
        <v>448472508</v>
      </c>
      <c r="O45" s="20"/>
      <c r="P45" s="20"/>
      <c r="Q45" s="20"/>
      <c r="R45" s="20"/>
      <c r="S45" s="20"/>
      <c r="T45" s="20"/>
      <c r="U45" s="20"/>
      <c r="V45" s="20"/>
      <c r="W45" s="20">
        <v>448472508</v>
      </c>
      <c r="X45" s="20">
        <v>311954370</v>
      </c>
      <c r="Y45" s="20">
        <v>136518138</v>
      </c>
      <c r="Z45" s="48">
        <v>43.76</v>
      </c>
      <c r="AA45" s="22">
        <v>623908740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442976426</v>
      </c>
      <c r="D48" s="51">
        <f>SUM(D45:D47)</f>
        <v>0</v>
      </c>
      <c r="E48" s="52">
        <f t="shared" si="7"/>
        <v>623908740</v>
      </c>
      <c r="F48" s="53">
        <f t="shared" si="7"/>
        <v>623908740</v>
      </c>
      <c r="G48" s="53">
        <f t="shared" si="7"/>
        <v>438069448</v>
      </c>
      <c r="H48" s="53">
        <f t="shared" si="7"/>
        <v>438069448</v>
      </c>
      <c r="I48" s="53">
        <f t="shared" si="7"/>
        <v>448472508</v>
      </c>
      <c r="J48" s="53">
        <f t="shared" si="7"/>
        <v>448472508</v>
      </c>
      <c r="K48" s="53">
        <f t="shared" si="7"/>
        <v>448472508</v>
      </c>
      <c r="L48" s="53">
        <f t="shared" si="7"/>
        <v>448472508</v>
      </c>
      <c r="M48" s="53">
        <f t="shared" si="7"/>
        <v>448472508</v>
      </c>
      <c r="N48" s="53">
        <f t="shared" si="7"/>
        <v>448472508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448472508</v>
      </c>
      <c r="X48" s="53">
        <f t="shared" si="7"/>
        <v>311954370</v>
      </c>
      <c r="Y48" s="53">
        <f t="shared" si="7"/>
        <v>136518138</v>
      </c>
      <c r="Z48" s="54">
        <f>+IF(X48&lt;&gt;0,+(Y48/X48)*100,0)</f>
        <v>43.762213685289936</v>
      </c>
      <c r="AA48" s="55">
        <f>SUM(AA45:AA47)</f>
        <v>623908740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709888</v>
      </c>
      <c r="D6" s="18"/>
      <c r="E6" s="19">
        <v>323860</v>
      </c>
      <c r="F6" s="20">
        <v>323860</v>
      </c>
      <c r="G6" s="20">
        <v>709557</v>
      </c>
      <c r="H6" s="20">
        <v>1265429</v>
      </c>
      <c r="I6" s="20">
        <v>563927</v>
      </c>
      <c r="J6" s="20">
        <v>563927</v>
      </c>
      <c r="K6" s="20">
        <v>784905</v>
      </c>
      <c r="L6" s="20"/>
      <c r="M6" s="20"/>
      <c r="N6" s="20">
        <v>784905</v>
      </c>
      <c r="O6" s="20"/>
      <c r="P6" s="20"/>
      <c r="Q6" s="20"/>
      <c r="R6" s="20"/>
      <c r="S6" s="20"/>
      <c r="T6" s="20"/>
      <c r="U6" s="20"/>
      <c r="V6" s="20"/>
      <c r="W6" s="20">
        <v>784905</v>
      </c>
      <c r="X6" s="20">
        <v>161930</v>
      </c>
      <c r="Y6" s="20">
        <v>622975</v>
      </c>
      <c r="Z6" s="21">
        <v>384.72</v>
      </c>
      <c r="AA6" s="22">
        <v>323860</v>
      </c>
    </row>
    <row r="7" spans="1:27" ht="12.75">
      <c r="A7" s="23" t="s">
        <v>34</v>
      </c>
      <c r="B7" s="17"/>
      <c r="C7" s="18">
        <v>10774</v>
      </c>
      <c r="D7" s="18"/>
      <c r="E7" s="19">
        <v>1000000</v>
      </c>
      <c r="F7" s="20">
        <v>1000000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500000</v>
      </c>
      <c r="Y7" s="20">
        <v>-500000</v>
      </c>
      <c r="Z7" s="21">
        <v>-100</v>
      </c>
      <c r="AA7" s="22">
        <v>1000000</v>
      </c>
    </row>
    <row r="8" spans="1:27" ht="12.75">
      <c r="A8" s="23" t="s">
        <v>35</v>
      </c>
      <c r="B8" s="17"/>
      <c r="C8" s="18">
        <v>11363438</v>
      </c>
      <c r="D8" s="18"/>
      <c r="E8" s="19">
        <v>7519387</v>
      </c>
      <c r="F8" s="20">
        <v>7519387</v>
      </c>
      <c r="G8" s="20">
        <v>1739</v>
      </c>
      <c r="H8" s="20">
        <v>882211</v>
      </c>
      <c r="I8" s="20">
        <v>1842898</v>
      </c>
      <c r="J8" s="20">
        <v>1842898</v>
      </c>
      <c r="K8" s="20">
        <v>2603995</v>
      </c>
      <c r="L8" s="20"/>
      <c r="M8" s="20"/>
      <c r="N8" s="20">
        <v>2603995</v>
      </c>
      <c r="O8" s="20"/>
      <c r="P8" s="20"/>
      <c r="Q8" s="20"/>
      <c r="R8" s="20"/>
      <c r="S8" s="20"/>
      <c r="T8" s="20"/>
      <c r="U8" s="20"/>
      <c r="V8" s="20"/>
      <c r="W8" s="20">
        <v>2603995</v>
      </c>
      <c r="X8" s="20">
        <v>3759694</v>
      </c>
      <c r="Y8" s="20">
        <v>-1155699</v>
      </c>
      <c r="Z8" s="21">
        <v>-30.74</v>
      </c>
      <c r="AA8" s="22">
        <v>7519387</v>
      </c>
    </row>
    <row r="9" spans="1:27" ht="12.75">
      <c r="A9" s="23" t="s">
        <v>36</v>
      </c>
      <c r="B9" s="17"/>
      <c r="C9" s="18">
        <v>4241986</v>
      </c>
      <c r="D9" s="18"/>
      <c r="E9" s="19">
        <v>1375336</v>
      </c>
      <c r="F9" s="20">
        <v>1375336</v>
      </c>
      <c r="G9" s="20"/>
      <c r="H9" s="20">
        <v>4846</v>
      </c>
      <c r="I9" s="20">
        <v>9789</v>
      </c>
      <c r="J9" s="20">
        <v>9789</v>
      </c>
      <c r="K9" s="20">
        <v>9789</v>
      </c>
      <c r="L9" s="20"/>
      <c r="M9" s="20"/>
      <c r="N9" s="20">
        <v>9789</v>
      </c>
      <c r="O9" s="20"/>
      <c r="P9" s="20"/>
      <c r="Q9" s="20"/>
      <c r="R9" s="20"/>
      <c r="S9" s="20"/>
      <c r="T9" s="20"/>
      <c r="U9" s="20"/>
      <c r="V9" s="20"/>
      <c r="W9" s="20">
        <v>9789</v>
      </c>
      <c r="X9" s="20">
        <v>687668</v>
      </c>
      <c r="Y9" s="20">
        <v>-677879</v>
      </c>
      <c r="Z9" s="21">
        <v>-98.58</v>
      </c>
      <c r="AA9" s="22">
        <v>1375336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569940</v>
      </c>
      <c r="D11" s="18"/>
      <c r="E11" s="19">
        <v>1145015</v>
      </c>
      <c r="F11" s="20">
        <v>1145015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572508</v>
      </c>
      <c r="Y11" s="20">
        <v>-572508</v>
      </c>
      <c r="Z11" s="21">
        <v>-100</v>
      </c>
      <c r="AA11" s="22">
        <v>1145015</v>
      </c>
    </row>
    <row r="12" spans="1:27" ht="12.75">
      <c r="A12" s="27" t="s">
        <v>39</v>
      </c>
      <c r="B12" s="28"/>
      <c r="C12" s="29">
        <f aca="true" t="shared" si="0" ref="C12:Y12">SUM(C6:C11)</f>
        <v>16896026</v>
      </c>
      <c r="D12" s="29">
        <f>SUM(D6:D11)</f>
        <v>0</v>
      </c>
      <c r="E12" s="30">
        <f t="shared" si="0"/>
        <v>11363598</v>
      </c>
      <c r="F12" s="31">
        <f t="shared" si="0"/>
        <v>11363598</v>
      </c>
      <c r="G12" s="31">
        <f t="shared" si="0"/>
        <v>711296</v>
      </c>
      <c r="H12" s="31">
        <f t="shared" si="0"/>
        <v>2152486</v>
      </c>
      <c r="I12" s="31">
        <f t="shared" si="0"/>
        <v>2416614</v>
      </c>
      <c r="J12" s="31">
        <f t="shared" si="0"/>
        <v>2416614</v>
      </c>
      <c r="K12" s="31">
        <f t="shared" si="0"/>
        <v>3398689</v>
      </c>
      <c r="L12" s="31">
        <f t="shared" si="0"/>
        <v>0</v>
      </c>
      <c r="M12" s="31">
        <f t="shared" si="0"/>
        <v>0</v>
      </c>
      <c r="N12" s="31">
        <f t="shared" si="0"/>
        <v>3398689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3398689</v>
      </c>
      <c r="X12" s="31">
        <f t="shared" si="0"/>
        <v>5681800</v>
      </c>
      <c r="Y12" s="31">
        <f t="shared" si="0"/>
        <v>-2283111</v>
      </c>
      <c r="Z12" s="32">
        <f>+IF(X12&lt;&gt;0,+(Y12/X12)*100,0)</f>
        <v>-40.182882185222994</v>
      </c>
      <c r="AA12" s="33">
        <f>SUM(AA6:AA11)</f>
        <v>11363598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33642868</v>
      </c>
      <c r="D17" s="18"/>
      <c r="E17" s="19">
        <v>34422362</v>
      </c>
      <c r="F17" s="20">
        <v>34422362</v>
      </c>
      <c r="G17" s="20">
        <v>17330908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17211181</v>
      </c>
      <c r="Y17" s="20">
        <v>-17211181</v>
      </c>
      <c r="Z17" s="21">
        <v>-100</v>
      </c>
      <c r="AA17" s="22">
        <v>34422362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>
        <v>8866348</v>
      </c>
      <c r="I18" s="20">
        <v>4068588</v>
      </c>
      <c r="J18" s="20">
        <v>4068588</v>
      </c>
      <c r="K18" s="20">
        <v>776131</v>
      </c>
      <c r="L18" s="20"/>
      <c r="M18" s="20"/>
      <c r="N18" s="20">
        <v>776131</v>
      </c>
      <c r="O18" s="20"/>
      <c r="P18" s="20"/>
      <c r="Q18" s="20"/>
      <c r="R18" s="20"/>
      <c r="S18" s="20"/>
      <c r="T18" s="20"/>
      <c r="U18" s="20"/>
      <c r="V18" s="20"/>
      <c r="W18" s="20">
        <v>776131</v>
      </c>
      <c r="X18" s="20"/>
      <c r="Y18" s="20">
        <v>776131</v>
      </c>
      <c r="Z18" s="21"/>
      <c r="AA18" s="22"/>
    </row>
    <row r="19" spans="1:27" ht="12.75">
      <c r="A19" s="23" t="s">
        <v>45</v>
      </c>
      <c r="B19" s="17"/>
      <c r="C19" s="18">
        <v>203407197</v>
      </c>
      <c r="D19" s="18"/>
      <c r="E19" s="19">
        <v>208610765</v>
      </c>
      <c r="F19" s="20">
        <v>208610765</v>
      </c>
      <c r="G19" s="20">
        <v>1246864</v>
      </c>
      <c r="H19" s="20">
        <v>2189937</v>
      </c>
      <c r="I19" s="20">
        <v>2217502</v>
      </c>
      <c r="J19" s="20">
        <v>2217502</v>
      </c>
      <c r="K19" s="20">
        <v>2241832</v>
      </c>
      <c r="L19" s="20"/>
      <c r="M19" s="20"/>
      <c r="N19" s="20">
        <v>2241832</v>
      </c>
      <c r="O19" s="20"/>
      <c r="P19" s="20"/>
      <c r="Q19" s="20"/>
      <c r="R19" s="20"/>
      <c r="S19" s="20"/>
      <c r="T19" s="20"/>
      <c r="U19" s="20"/>
      <c r="V19" s="20"/>
      <c r="W19" s="20">
        <v>2241832</v>
      </c>
      <c r="X19" s="20">
        <v>104305383</v>
      </c>
      <c r="Y19" s="20">
        <v>-102063551</v>
      </c>
      <c r="Z19" s="21">
        <v>-97.85</v>
      </c>
      <c r="AA19" s="22">
        <v>208610765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>
        <v>5005776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237050065</v>
      </c>
      <c r="D24" s="29">
        <f>SUM(D15:D23)</f>
        <v>0</v>
      </c>
      <c r="E24" s="36">
        <f t="shared" si="1"/>
        <v>243033127</v>
      </c>
      <c r="F24" s="37">
        <f t="shared" si="1"/>
        <v>243033127</v>
      </c>
      <c r="G24" s="37">
        <f t="shared" si="1"/>
        <v>23583548</v>
      </c>
      <c r="H24" s="37">
        <f t="shared" si="1"/>
        <v>11056285</v>
      </c>
      <c r="I24" s="37">
        <f t="shared" si="1"/>
        <v>6286090</v>
      </c>
      <c r="J24" s="37">
        <f t="shared" si="1"/>
        <v>6286090</v>
      </c>
      <c r="K24" s="37">
        <f t="shared" si="1"/>
        <v>3017963</v>
      </c>
      <c r="L24" s="37">
        <f t="shared" si="1"/>
        <v>0</v>
      </c>
      <c r="M24" s="37">
        <f t="shared" si="1"/>
        <v>0</v>
      </c>
      <c r="N24" s="37">
        <f t="shared" si="1"/>
        <v>3017963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3017963</v>
      </c>
      <c r="X24" s="37">
        <f t="shared" si="1"/>
        <v>121516564</v>
      </c>
      <c r="Y24" s="37">
        <f t="shared" si="1"/>
        <v>-118498601</v>
      </c>
      <c r="Z24" s="38">
        <f>+IF(X24&lt;&gt;0,+(Y24/X24)*100,0)</f>
        <v>-97.51641842012585</v>
      </c>
      <c r="AA24" s="39">
        <f>SUM(AA15:AA23)</f>
        <v>243033127</v>
      </c>
    </row>
    <row r="25" spans="1:27" ht="12.75">
      <c r="A25" s="27" t="s">
        <v>51</v>
      </c>
      <c r="B25" s="28"/>
      <c r="C25" s="29">
        <f aca="true" t="shared" si="2" ref="C25:Y25">+C12+C24</f>
        <v>253946091</v>
      </c>
      <c r="D25" s="29">
        <f>+D12+D24</f>
        <v>0</v>
      </c>
      <c r="E25" s="30">
        <f t="shared" si="2"/>
        <v>254396725</v>
      </c>
      <c r="F25" s="31">
        <f t="shared" si="2"/>
        <v>254396725</v>
      </c>
      <c r="G25" s="31">
        <f t="shared" si="2"/>
        <v>24294844</v>
      </c>
      <c r="H25" s="31">
        <f t="shared" si="2"/>
        <v>13208771</v>
      </c>
      <c r="I25" s="31">
        <f t="shared" si="2"/>
        <v>8702704</v>
      </c>
      <c r="J25" s="31">
        <f t="shared" si="2"/>
        <v>8702704</v>
      </c>
      <c r="K25" s="31">
        <f t="shared" si="2"/>
        <v>6416652</v>
      </c>
      <c r="L25" s="31">
        <f t="shared" si="2"/>
        <v>0</v>
      </c>
      <c r="M25" s="31">
        <f t="shared" si="2"/>
        <v>0</v>
      </c>
      <c r="N25" s="31">
        <f t="shared" si="2"/>
        <v>6416652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6416652</v>
      </c>
      <c r="X25" s="31">
        <f t="shared" si="2"/>
        <v>127198364</v>
      </c>
      <c r="Y25" s="31">
        <f t="shared" si="2"/>
        <v>-120781712</v>
      </c>
      <c r="Z25" s="32">
        <f>+IF(X25&lt;&gt;0,+(Y25/X25)*100,0)</f>
        <v>-94.95539738231224</v>
      </c>
      <c r="AA25" s="33">
        <f>+AA12+AA24</f>
        <v>254396725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>
        <v>1127428</v>
      </c>
      <c r="F29" s="20">
        <v>1127428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563714</v>
      </c>
      <c r="Y29" s="20">
        <v>-563714</v>
      </c>
      <c r="Z29" s="21">
        <v>-100</v>
      </c>
      <c r="AA29" s="22">
        <v>1127428</v>
      </c>
    </row>
    <row r="30" spans="1:27" ht="12.75">
      <c r="A30" s="23" t="s">
        <v>55</v>
      </c>
      <c r="B30" s="17"/>
      <c r="C30" s="18">
        <v>1279102</v>
      </c>
      <c r="D30" s="18"/>
      <c r="E30" s="19">
        <v>2966860</v>
      </c>
      <c r="F30" s="20">
        <v>2966860</v>
      </c>
      <c r="G30" s="20">
        <v>180229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1483430</v>
      </c>
      <c r="Y30" s="20">
        <v>-1483430</v>
      </c>
      <c r="Z30" s="21">
        <v>-100</v>
      </c>
      <c r="AA30" s="22">
        <v>2966860</v>
      </c>
    </row>
    <row r="31" spans="1:27" ht="12.75">
      <c r="A31" s="23" t="s">
        <v>56</v>
      </c>
      <c r="B31" s="17"/>
      <c r="C31" s="18">
        <v>81079</v>
      </c>
      <c r="D31" s="18"/>
      <c r="E31" s="19">
        <v>137113</v>
      </c>
      <c r="F31" s="20">
        <v>137113</v>
      </c>
      <c r="G31" s="20">
        <v>3000</v>
      </c>
      <c r="H31" s="20">
        <v>5000</v>
      </c>
      <c r="I31" s="20">
        <v>5584</v>
      </c>
      <c r="J31" s="20">
        <v>5584</v>
      </c>
      <c r="K31" s="20">
        <v>4584</v>
      </c>
      <c r="L31" s="20"/>
      <c r="M31" s="20"/>
      <c r="N31" s="20">
        <v>4584</v>
      </c>
      <c r="O31" s="20"/>
      <c r="P31" s="20"/>
      <c r="Q31" s="20"/>
      <c r="R31" s="20"/>
      <c r="S31" s="20"/>
      <c r="T31" s="20"/>
      <c r="U31" s="20"/>
      <c r="V31" s="20"/>
      <c r="W31" s="20">
        <v>4584</v>
      </c>
      <c r="X31" s="20">
        <v>68557</v>
      </c>
      <c r="Y31" s="20">
        <v>-63973</v>
      </c>
      <c r="Z31" s="21">
        <v>-93.31</v>
      </c>
      <c r="AA31" s="22">
        <v>137113</v>
      </c>
    </row>
    <row r="32" spans="1:27" ht="12.75">
      <c r="A32" s="23" t="s">
        <v>57</v>
      </c>
      <c r="B32" s="17"/>
      <c r="C32" s="18">
        <v>25700570</v>
      </c>
      <c r="D32" s="18"/>
      <c r="E32" s="19">
        <v>18402520</v>
      </c>
      <c r="F32" s="20">
        <v>18402520</v>
      </c>
      <c r="G32" s="20">
        <v>23901338</v>
      </c>
      <c r="H32" s="20">
        <v>1479323</v>
      </c>
      <c r="I32" s="20">
        <v>25938093</v>
      </c>
      <c r="J32" s="20">
        <v>25938093</v>
      </c>
      <c r="K32" s="20">
        <v>24767330</v>
      </c>
      <c r="L32" s="20"/>
      <c r="M32" s="20"/>
      <c r="N32" s="20">
        <v>24767330</v>
      </c>
      <c r="O32" s="20"/>
      <c r="P32" s="20"/>
      <c r="Q32" s="20"/>
      <c r="R32" s="20"/>
      <c r="S32" s="20"/>
      <c r="T32" s="20"/>
      <c r="U32" s="20"/>
      <c r="V32" s="20"/>
      <c r="W32" s="20">
        <v>24767330</v>
      </c>
      <c r="X32" s="20">
        <v>9201260</v>
      </c>
      <c r="Y32" s="20">
        <v>15566070</v>
      </c>
      <c r="Z32" s="21">
        <v>169.17</v>
      </c>
      <c r="AA32" s="22">
        <v>18402520</v>
      </c>
    </row>
    <row r="33" spans="1:27" ht="12.75">
      <c r="A33" s="23" t="s">
        <v>58</v>
      </c>
      <c r="B33" s="17"/>
      <c r="C33" s="18">
        <v>19906296</v>
      </c>
      <c r="D33" s="18"/>
      <c r="E33" s="19">
        <v>872450</v>
      </c>
      <c r="F33" s="20">
        <v>872450</v>
      </c>
      <c r="G33" s="20"/>
      <c r="H33" s="20">
        <v>15848245</v>
      </c>
      <c r="I33" s="20">
        <v>390589</v>
      </c>
      <c r="J33" s="20">
        <v>390589</v>
      </c>
      <c r="K33" s="20">
        <v>358001</v>
      </c>
      <c r="L33" s="20"/>
      <c r="M33" s="20"/>
      <c r="N33" s="20">
        <v>358001</v>
      </c>
      <c r="O33" s="20"/>
      <c r="P33" s="20"/>
      <c r="Q33" s="20"/>
      <c r="R33" s="20"/>
      <c r="S33" s="20"/>
      <c r="T33" s="20"/>
      <c r="U33" s="20"/>
      <c r="V33" s="20"/>
      <c r="W33" s="20">
        <v>358001</v>
      </c>
      <c r="X33" s="20">
        <v>436225</v>
      </c>
      <c r="Y33" s="20">
        <v>-78224</v>
      </c>
      <c r="Z33" s="21">
        <v>-17.93</v>
      </c>
      <c r="AA33" s="22">
        <v>872450</v>
      </c>
    </row>
    <row r="34" spans="1:27" ht="12.75">
      <c r="A34" s="27" t="s">
        <v>59</v>
      </c>
      <c r="B34" s="28"/>
      <c r="C34" s="29">
        <f aca="true" t="shared" si="3" ref="C34:Y34">SUM(C29:C33)</f>
        <v>46967047</v>
      </c>
      <c r="D34" s="29">
        <f>SUM(D29:D33)</f>
        <v>0</v>
      </c>
      <c r="E34" s="30">
        <f t="shared" si="3"/>
        <v>23506371</v>
      </c>
      <c r="F34" s="31">
        <f t="shared" si="3"/>
        <v>23506371</v>
      </c>
      <c r="G34" s="31">
        <f t="shared" si="3"/>
        <v>24084567</v>
      </c>
      <c r="H34" s="31">
        <f t="shared" si="3"/>
        <v>17332568</v>
      </c>
      <c r="I34" s="31">
        <f t="shared" si="3"/>
        <v>26334266</v>
      </c>
      <c r="J34" s="31">
        <f t="shared" si="3"/>
        <v>26334266</v>
      </c>
      <c r="K34" s="31">
        <f t="shared" si="3"/>
        <v>25129915</v>
      </c>
      <c r="L34" s="31">
        <f t="shared" si="3"/>
        <v>0</v>
      </c>
      <c r="M34" s="31">
        <f t="shared" si="3"/>
        <v>0</v>
      </c>
      <c r="N34" s="31">
        <f t="shared" si="3"/>
        <v>25129915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25129915</v>
      </c>
      <c r="X34" s="31">
        <f t="shared" si="3"/>
        <v>11753186</v>
      </c>
      <c r="Y34" s="31">
        <f t="shared" si="3"/>
        <v>13376729</v>
      </c>
      <c r="Z34" s="32">
        <f>+IF(X34&lt;&gt;0,+(Y34/X34)*100,0)</f>
        <v>113.81364167979643</v>
      </c>
      <c r="AA34" s="33">
        <f>SUM(AA29:AA33)</f>
        <v>23506371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1664330</v>
      </c>
      <c r="D37" s="18"/>
      <c r="E37" s="19">
        <v>3622641</v>
      </c>
      <c r="F37" s="20">
        <v>3622641</v>
      </c>
      <c r="G37" s="20">
        <v>84248</v>
      </c>
      <c r="H37" s="20">
        <v>186228</v>
      </c>
      <c r="I37" s="20">
        <v>288208</v>
      </c>
      <c r="J37" s="20">
        <v>288208</v>
      </c>
      <c r="K37" s="20">
        <v>390188</v>
      </c>
      <c r="L37" s="20"/>
      <c r="M37" s="20"/>
      <c r="N37" s="20">
        <v>390188</v>
      </c>
      <c r="O37" s="20"/>
      <c r="P37" s="20"/>
      <c r="Q37" s="20"/>
      <c r="R37" s="20"/>
      <c r="S37" s="20"/>
      <c r="T37" s="20"/>
      <c r="U37" s="20"/>
      <c r="V37" s="20"/>
      <c r="W37" s="20">
        <v>390188</v>
      </c>
      <c r="X37" s="20">
        <v>1811321</v>
      </c>
      <c r="Y37" s="20">
        <v>-1421133</v>
      </c>
      <c r="Z37" s="21">
        <v>-78.46</v>
      </c>
      <c r="AA37" s="22">
        <v>3622641</v>
      </c>
    </row>
    <row r="38" spans="1:27" ht="12.75">
      <c r="A38" s="23" t="s">
        <v>58</v>
      </c>
      <c r="B38" s="17"/>
      <c r="C38" s="18">
        <v>2466965</v>
      </c>
      <c r="D38" s="18"/>
      <c r="E38" s="19">
        <v>4519515</v>
      </c>
      <c r="F38" s="20">
        <v>4519515</v>
      </c>
      <c r="G38" s="20">
        <v>126029</v>
      </c>
      <c r="H38" s="20">
        <v>257108</v>
      </c>
      <c r="I38" s="20">
        <v>441953</v>
      </c>
      <c r="J38" s="20">
        <v>441953</v>
      </c>
      <c r="K38" s="20">
        <v>577362</v>
      </c>
      <c r="L38" s="20"/>
      <c r="M38" s="20"/>
      <c r="N38" s="20">
        <v>577362</v>
      </c>
      <c r="O38" s="20"/>
      <c r="P38" s="20"/>
      <c r="Q38" s="20"/>
      <c r="R38" s="20"/>
      <c r="S38" s="20"/>
      <c r="T38" s="20"/>
      <c r="U38" s="20"/>
      <c r="V38" s="20"/>
      <c r="W38" s="20">
        <v>577362</v>
      </c>
      <c r="X38" s="20">
        <v>2259758</v>
      </c>
      <c r="Y38" s="20">
        <v>-1682396</v>
      </c>
      <c r="Z38" s="21">
        <v>-74.45</v>
      </c>
      <c r="AA38" s="22">
        <v>4519515</v>
      </c>
    </row>
    <row r="39" spans="1:27" ht="12.75">
      <c r="A39" s="27" t="s">
        <v>61</v>
      </c>
      <c r="B39" s="35"/>
      <c r="C39" s="29">
        <f aca="true" t="shared" si="4" ref="C39:Y39">SUM(C37:C38)</f>
        <v>4131295</v>
      </c>
      <c r="D39" s="29">
        <f>SUM(D37:D38)</f>
        <v>0</v>
      </c>
      <c r="E39" s="36">
        <f t="shared" si="4"/>
        <v>8142156</v>
      </c>
      <c r="F39" s="37">
        <f t="shared" si="4"/>
        <v>8142156</v>
      </c>
      <c r="G39" s="37">
        <f t="shared" si="4"/>
        <v>210277</v>
      </c>
      <c r="H39" s="37">
        <f t="shared" si="4"/>
        <v>443336</v>
      </c>
      <c r="I39" s="37">
        <f t="shared" si="4"/>
        <v>730161</v>
      </c>
      <c r="J39" s="37">
        <f t="shared" si="4"/>
        <v>730161</v>
      </c>
      <c r="K39" s="37">
        <f t="shared" si="4"/>
        <v>967550</v>
      </c>
      <c r="L39" s="37">
        <f t="shared" si="4"/>
        <v>0</v>
      </c>
      <c r="M39" s="37">
        <f t="shared" si="4"/>
        <v>0</v>
      </c>
      <c r="N39" s="37">
        <f t="shared" si="4"/>
        <v>967550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967550</v>
      </c>
      <c r="X39" s="37">
        <f t="shared" si="4"/>
        <v>4071079</v>
      </c>
      <c r="Y39" s="37">
        <f t="shared" si="4"/>
        <v>-3103529</v>
      </c>
      <c r="Z39" s="38">
        <f>+IF(X39&lt;&gt;0,+(Y39/X39)*100,0)</f>
        <v>-76.23357345804392</v>
      </c>
      <c r="AA39" s="39">
        <f>SUM(AA37:AA38)</f>
        <v>8142156</v>
      </c>
    </row>
    <row r="40" spans="1:27" ht="12.75">
      <c r="A40" s="27" t="s">
        <v>62</v>
      </c>
      <c r="B40" s="28"/>
      <c r="C40" s="29">
        <f aca="true" t="shared" si="5" ref="C40:Y40">+C34+C39</f>
        <v>51098342</v>
      </c>
      <c r="D40" s="29">
        <f>+D34+D39</f>
        <v>0</v>
      </c>
      <c r="E40" s="30">
        <f t="shared" si="5"/>
        <v>31648527</v>
      </c>
      <c r="F40" s="31">
        <f t="shared" si="5"/>
        <v>31648527</v>
      </c>
      <c r="G40" s="31">
        <f t="shared" si="5"/>
        <v>24294844</v>
      </c>
      <c r="H40" s="31">
        <f t="shared" si="5"/>
        <v>17775904</v>
      </c>
      <c r="I40" s="31">
        <f t="shared" si="5"/>
        <v>27064427</v>
      </c>
      <c r="J40" s="31">
        <f t="shared" si="5"/>
        <v>27064427</v>
      </c>
      <c r="K40" s="31">
        <f t="shared" si="5"/>
        <v>26097465</v>
      </c>
      <c r="L40" s="31">
        <f t="shared" si="5"/>
        <v>0</v>
      </c>
      <c r="M40" s="31">
        <f t="shared" si="5"/>
        <v>0</v>
      </c>
      <c r="N40" s="31">
        <f t="shared" si="5"/>
        <v>26097465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26097465</v>
      </c>
      <c r="X40" s="31">
        <f t="shared" si="5"/>
        <v>15824265</v>
      </c>
      <c r="Y40" s="31">
        <f t="shared" si="5"/>
        <v>10273200</v>
      </c>
      <c r="Z40" s="32">
        <f>+IF(X40&lt;&gt;0,+(Y40/X40)*100,0)</f>
        <v>64.9205508123126</v>
      </c>
      <c r="AA40" s="33">
        <f>+AA34+AA39</f>
        <v>31648527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202847749</v>
      </c>
      <c r="D42" s="43">
        <f>+D25-D40</f>
        <v>0</v>
      </c>
      <c r="E42" s="44">
        <f t="shared" si="6"/>
        <v>222748198</v>
      </c>
      <c r="F42" s="45">
        <f t="shared" si="6"/>
        <v>222748198</v>
      </c>
      <c r="G42" s="45">
        <f t="shared" si="6"/>
        <v>0</v>
      </c>
      <c r="H42" s="45">
        <f t="shared" si="6"/>
        <v>-4567133</v>
      </c>
      <c r="I42" s="45">
        <f t="shared" si="6"/>
        <v>-18361723</v>
      </c>
      <c r="J42" s="45">
        <f t="shared" si="6"/>
        <v>-18361723</v>
      </c>
      <c r="K42" s="45">
        <f t="shared" si="6"/>
        <v>-19680813</v>
      </c>
      <c r="L42" s="45">
        <f t="shared" si="6"/>
        <v>0</v>
      </c>
      <c r="M42" s="45">
        <f t="shared" si="6"/>
        <v>0</v>
      </c>
      <c r="N42" s="45">
        <f t="shared" si="6"/>
        <v>-19680813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-19680813</v>
      </c>
      <c r="X42" s="45">
        <f t="shared" si="6"/>
        <v>111374099</v>
      </c>
      <c r="Y42" s="45">
        <f t="shared" si="6"/>
        <v>-131054912</v>
      </c>
      <c r="Z42" s="46">
        <f>+IF(X42&lt;&gt;0,+(Y42/X42)*100,0)</f>
        <v>-117.67090659022973</v>
      </c>
      <c r="AA42" s="47">
        <f>+AA25-AA40</f>
        <v>222748198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202847749</v>
      </c>
      <c r="D45" s="18"/>
      <c r="E45" s="19">
        <v>222748197</v>
      </c>
      <c r="F45" s="20">
        <v>222748197</v>
      </c>
      <c r="G45" s="20"/>
      <c r="H45" s="20">
        <v>-4567133</v>
      </c>
      <c r="I45" s="20"/>
      <c r="J45" s="20"/>
      <c r="K45" s="20">
        <v>-19680813</v>
      </c>
      <c r="L45" s="20"/>
      <c r="M45" s="20"/>
      <c r="N45" s="20">
        <v>-19680813</v>
      </c>
      <c r="O45" s="20"/>
      <c r="P45" s="20"/>
      <c r="Q45" s="20"/>
      <c r="R45" s="20"/>
      <c r="S45" s="20"/>
      <c r="T45" s="20"/>
      <c r="U45" s="20"/>
      <c r="V45" s="20"/>
      <c r="W45" s="20">
        <v>-19680813</v>
      </c>
      <c r="X45" s="20">
        <v>111374099</v>
      </c>
      <c r="Y45" s="20">
        <v>-131054912</v>
      </c>
      <c r="Z45" s="48">
        <v>-117.67</v>
      </c>
      <c r="AA45" s="22">
        <v>222748197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>
        <v>-18361723</v>
      </c>
      <c r="J47" s="20">
        <v>-18361723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202847749</v>
      </c>
      <c r="D48" s="51">
        <f>SUM(D45:D47)</f>
        <v>0</v>
      </c>
      <c r="E48" s="52">
        <f t="shared" si="7"/>
        <v>222748197</v>
      </c>
      <c r="F48" s="53">
        <f t="shared" si="7"/>
        <v>222748197</v>
      </c>
      <c r="G48" s="53">
        <f t="shared" si="7"/>
        <v>0</v>
      </c>
      <c r="H48" s="53">
        <f t="shared" si="7"/>
        <v>-4567133</v>
      </c>
      <c r="I48" s="53">
        <f t="shared" si="7"/>
        <v>-18361723</v>
      </c>
      <c r="J48" s="53">
        <f t="shared" si="7"/>
        <v>-18361723</v>
      </c>
      <c r="K48" s="53">
        <f t="shared" si="7"/>
        <v>-19680813</v>
      </c>
      <c r="L48" s="53">
        <f t="shared" si="7"/>
        <v>0</v>
      </c>
      <c r="M48" s="53">
        <f t="shared" si="7"/>
        <v>0</v>
      </c>
      <c r="N48" s="53">
        <f t="shared" si="7"/>
        <v>-19680813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-19680813</v>
      </c>
      <c r="X48" s="53">
        <f t="shared" si="7"/>
        <v>111374099</v>
      </c>
      <c r="Y48" s="53">
        <f t="shared" si="7"/>
        <v>-131054912</v>
      </c>
      <c r="Z48" s="54">
        <f>+IF(X48&lt;&gt;0,+(Y48/X48)*100,0)</f>
        <v>-117.67090659022973</v>
      </c>
      <c r="AA48" s="55">
        <f>SUM(AA45:AA47)</f>
        <v>222748197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38082</v>
      </c>
      <c r="D6" s="18"/>
      <c r="E6" s="19">
        <v>83880000</v>
      </c>
      <c r="F6" s="20">
        <v>83880000</v>
      </c>
      <c r="G6" s="20">
        <v>4671394</v>
      </c>
      <c r="H6" s="20">
        <v>7035637</v>
      </c>
      <c r="I6" s="20">
        <v>136867</v>
      </c>
      <c r="J6" s="20">
        <v>136867</v>
      </c>
      <c r="K6" s="20">
        <v>4002674</v>
      </c>
      <c r="L6" s="20">
        <v>2186007</v>
      </c>
      <c r="M6" s="20">
        <v>1452848</v>
      </c>
      <c r="N6" s="20">
        <v>1452848</v>
      </c>
      <c r="O6" s="20"/>
      <c r="P6" s="20"/>
      <c r="Q6" s="20"/>
      <c r="R6" s="20"/>
      <c r="S6" s="20"/>
      <c r="T6" s="20"/>
      <c r="U6" s="20"/>
      <c r="V6" s="20"/>
      <c r="W6" s="20">
        <v>1452848</v>
      </c>
      <c r="X6" s="20">
        <v>41940000</v>
      </c>
      <c r="Y6" s="20">
        <v>-40487152</v>
      </c>
      <c r="Z6" s="21">
        <v>-96.54</v>
      </c>
      <c r="AA6" s="22">
        <v>83880000</v>
      </c>
    </row>
    <row r="7" spans="1:27" ht="12.75">
      <c r="A7" s="23" t="s">
        <v>34</v>
      </c>
      <c r="B7" s="17"/>
      <c r="C7" s="18">
        <v>957249</v>
      </c>
      <c r="D7" s="18"/>
      <c r="E7" s="19">
        <v>49156972</v>
      </c>
      <c r="F7" s="20">
        <v>49156972</v>
      </c>
      <c r="G7" s="20">
        <v>1573641</v>
      </c>
      <c r="H7" s="20">
        <v>1581173</v>
      </c>
      <c r="I7" s="20">
        <v>5161898</v>
      </c>
      <c r="J7" s="20">
        <v>5161898</v>
      </c>
      <c r="K7" s="20">
        <v>3131211</v>
      </c>
      <c r="L7" s="20">
        <v>10077510</v>
      </c>
      <c r="M7" s="20">
        <v>16427159</v>
      </c>
      <c r="N7" s="20">
        <v>16427159</v>
      </c>
      <c r="O7" s="20"/>
      <c r="P7" s="20"/>
      <c r="Q7" s="20"/>
      <c r="R7" s="20"/>
      <c r="S7" s="20"/>
      <c r="T7" s="20"/>
      <c r="U7" s="20"/>
      <c r="V7" s="20"/>
      <c r="W7" s="20">
        <v>16427159</v>
      </c>
      <c r="X7" s="20">
        <v>24578486</v>
      </c>
      <c r="Y7" s="20">
        <v>-8151327</v>
      </c>
      <c r="Z7" s="21">
        <v>-33.16</v>
      </c>
      <c r="AA7" s="22">
        <v>49156972</v>
      </c>
    </row>
    <row r="8" spans="1:27" ht="12.75">
      <c r="A8" s="23" t="s">
        <v>35</v>
      </c>
      <c r="B8" s="17"/>
      <c r="C8" s="18">
        <v>54709773</v>
      </c>
      <c r="D8" s="18"/>
      <c r="E8" s="19">
        <v>345077488</v>
      </c>
      <c r="F8" s="20">
        <v>345077488</v>
      </c>
      <c r="G8" s="20">
        <v>178382257</v>
      </c>
      <c r="H8" s="20">
        <v>307196069</v>
      </c>
      <c r="I8" s="20">
        <v>73095827</v>
      </c>
      <c r="J8" s="20">
        <v>73095827</v>
      </c>
      <c r="K8" s="20">
        <v>66960177</v>
      </c>
      <c r="L8" s="20">
        <v>66960177</v>
      </c>
      <c r="M8" s="20">
        <v>66984132</v>
      </c>
      <c r="N8" s="20">
        <v>66984132</v>
      </c>
      <c r="O8" s="20"/>
      <c r="P8" s="20"/>
      <c r="Q8" s="20"/>
      <c r="R8" s="20"/>
      <c r="S8" s="20"/>
      <c r="T8" s="20"/>
      <c r="U8" s="20"/>
      <c r="V8" s="20"/>
      <c r="W8" s="20">
        <v>66984132</v>
      </c>
      <c r="X8" s="20">
        <v>172538744</v>
      </c>
      <c r="Y8" s="20">
        <v>-105554612</v>
      </c>
      <c r="Z8" s="21">
        <v>-61.18</v>
      </c>
      <c r="AA8" s="22">
        <v>345077488</v>
      </c>
    </row>
    <row r="9" spans="1:27" ht="12.75">
      <c r="A9" s="23" t="s">
        <v>36</v>
      </c>
      <c r="B9" s="17"/>
      <c r="C9" s="18">
        <v>43521823</v>
      </c>
      <c r="D9" s="18"/>
      <c r="E9" s="19">
        <v>83788917</v>
      </c>
      <c r="F9" s="20">
        <v>83788917</v>
      </c>
      <c r="G9" s="20">
        <v>273195902</v>
      </c>
      <c r="H9" s="20">
        <v>241324846</v>
      </c>
      <c r="I9" s="20">
        <v>244216212</v>
      </c>
      <c r="J9" s="20">
        <v>244216212</v>
      </c>
      <c r="K9" s="20">
        <v>255112917</v>
      </c>
      <c r="L9" s="20">
        <v>249113366</v>
      </c>
      <c r="M9" s="20">
        <v>260950985</v>
      </c>
      <c r="N9" s="20">
        <v>260950985</v>
      </c>
      <c r="O9" s="20"/>
      <c r="P9" s="20"/>
      <c r="Q9" s="20"/>
      <c r="R9" s="20"/>
      <c r="S9" s="20"/>
      <c r="T9" s="20"/>
      <c r="U9" s="20"/>
      <c r="V9" s="20"/>
      <c r="W9" s="20">
        <v>260950985</v>
      </c>
      <c r="X9" s="20">
        <v>41894459</v>
      </c>
      <c r="Y9" s="20">
        <v>219056526</v>
      </c>
      <c r="Z9" s="21">
        <v>522.88</v>
      </c>
      <c r="AA9" s="22">
        <v>83788917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>
        <v>1050000</v>
      </c>
      <c r="N10" s="24">
        <v>1050000</v>
      </c>
      <c r="O10" s="24"/>
      <c r="P10" s="24"/>
      <c r="Q10" s="20"/>
      <c r="R10" s="24"/>
      <c r="S10" s="24"/>
      <c r="T10" s="20"/>
      <c r="U10" s="24"/>
      <c r="V10" s="24"/>
      <c r="W10" s="24">
        <v>1050000</v>
      </c>
      <c r="X10" s="20"/>
      <c r="Y10" s="24">
        <v>1050000</v>
      </c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99226927</v>
      </c>
      <c r="D12" s="29">
        <f>SUM(D6:D11)</f>
        <v>0</v>
      </c>
      <c r="E12" s="30">
        <f t="shared" si="0"/>
        <v>561903377</v>
      </c>
      <c r="F12" s="31">
        <f t="shared" si="0"/>
        <v>561903377</v>
      </c>
      <c r="G12" s="31">
        <f t="shared" si="0"/>
        <v>457823194</v>
      </c>
      <c r="H12" s="31">
        <f t="shared" si="0"/>
        <v>557137725</v>
      </c>
      <c r="I12" s="31">
        <f t="shared" si="0"/>
        <v>322610804</v>
      </c>
      <c r="J12" s="31">
        <f t="shared" si="0"/>
        <v>322610804</v>
      </c>
      <c r="K12" s="31">
        <f t="shared" si="0"/>
        <v>329206979</v>
      </c>
      <c r="L12" s="31">
        <f t="shared" si="0"/>
        <v>328337060</v>
      </c>
      <c r="M12" s="31">
        <f t="shared" si="0"/>
        <v>346865124</v>
      </c>
      <c r="N12" s="31">
        <f t="shared" si="0"/>
        <v>346865124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346865124</v>
      </c>
      <c r="X12" s="31">
        <f t="shared" si="0"/>
        <v>280951689</v>
      </c>
      <c r="Y12" s="31">
        <f t="shared" si="0"/>
        <v>65913435</v>
      </c>
      <c r="Z12" s="32">
        <f>+IF(X12&lt;&gt;0,+(Y12/X12)*100,0)</f>
        <v>23.460771933640164</v>
      </c>
      <c r="AA12" s="33">
        <f>SUM(AA6:AA11)</f>
        <v>561903377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291608199</v>
      </c>
      <c r="D17" s="18"/>
      <c r="E17" s="19">
        <v>448053562</v>
      </c>
      <c r="F17" s="20">
        <v>448053562</v>
      </c>
      <c r="G17" s="20">
        <v>2115021</v>
      </c>
      <c r="H17" s="20">
        <v>2115021</v>
      </c>
      <c r="I17" s="20">
        <v>291608199</v>
      </c>
      <c r="J17" s="20">
        <v>291608199</v>
      </c>
      <c r="K17" s="20">
        <v>291608199</v>
      </c>
      <c r="L17" s="20">
        <v>291608199</v>
      </c>
      <c r="M17" s="20">
        <v>291608199</v>
      </c>
      <c r="N17" s="20">
        <v>291608199</v>
      </c>
      <c r="O17" s="20"/>
      <c r="P17" s="20"/>
      <c r="Q17" s="20"/>
      <c r="R17" s="20"/>
      <c r="S17" s="20"/>
      <c r="T17" s="20"/>
      <c r="U17" s="20"/>
      <c r="V17" s="20"/>
      <c r="W17" s="20">
        <v>291608199</v>
      </c>
      <c r="X17" s="20">
        <v>224026781</v>
      </c>
      <c r="Y17" s="20">
        <v>67581418</v>
      </c>
      <c r="Z17" s="21">
        <v>30.17</v>
      </c>
      <c r="AA17" s="22">
        <v>448053562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1179037738</v>
      </c>
      <c r="D19" s="18"/>
      <c r="E19" s="19">
        <v>1445443080</v>
      </c>
      <c r="F19" s="20">
        <v>1445443080</v>
      </c>
      <c r="G19" s="20">
        <v>1499334775</v>
      </c>
      <c r="H19" s="20">
        <v>1412847250</v>
      </c>
      <c r="I19" s="20">
        <v>1399834014</v>
      </c>
      <c r="J19" s="20">
        <v>1399834014</v>
      </c>
      <c r="K19" s="20">
        <v>1405843342</v>
      </c>
      <c r="L19" s="20">
        <v>1411107485</v>
      </c>
      <c r="M19" s="20">
        <v>1414750715</v>
      </c>
      <c r="N19" s="20">
        <v>1414750715</v>
      </c>
      <c r="O19" s="20"/>
      <c r="P19" s="20"/>
      <c r="Q19" s="20"/>
      <c r="R19" s="20"/>
      <c r="S19" s="20"/>
      <c r="T19" s="20"/>
      <c r="U19" s="20"/>
      <c r="V19" s="20"/>
      <c r="W19" s="20">
        <v>1414750715</v>
      </c>
      <c r="X19" s="20">
        <v>722721540</v>
      </c>
      <c r="Y19" s="20">
        <v>692029175</v>
      </c>
      <c r="Z19" s="21">
        <v>95.75</v>
      </c>
      <c r="AA19" s="22">
        <v>1445443080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4866700</v>
      </c>
      <c r="D21" s="18"/>
      <c r="E21" s="19"/>
      <c r="F21" s="20"/>
      <c r="G21" s="20">
        <v>6151100</v>
      </c>
      <c r="H21" s="20">
        <v>4866700</v>
      </c>
      <c r="I21" s="20">
        <v>4866700</v>
      </c>
      <c r="J21" s="20">
        <v>4866700</v>
      </c>
      <c r="K21" s="20">
        <v>4866700</v>
      </c>
      <c r="L21" s="20">
        <v>4866700</v>
      </c>
      <c r="M21" s="20">
        <v>4866700</v>
      </c>
      <c r="N21" s="20">
        <v>4866700</v>
      </c>
      <c r="O21" s="20"/>
      <c r="P21" s="20"/>
      <c r="Q21" s="20"/>
      <c r="R21" s="20"/>
      <c r="S21" s="20"/>
      <c r="T21" s="20"/>
      <c r="U21" s="20"/>
      <c r="V21" s="20"/>
      <c r="W21" s="20">
        <v>4866700</v>
      </c>
      <c r="X21" s="20"/>
      <c r="Y21" s="20">
        <v>4866700</v>
      </c>
      <c r="Z21" s="21"/>
      <c r="AA21" s="22"/>
    </row>
    <row r="22" spans="1:27" ht="12.75">
      <c r="A22" s="23" t="s">
        <v>48</v>
      </c>
      <c r="B22" s="17"/>
      <c r="C22" s="18">
        <v>235547</v>
      </c>
      <c r="D22" s="18"/>
      <c r="E22" s="19">
        <v>954093</v>
      </c>
      <c r="F22" s="20">
        <v>954093</v>
      </c>
      <c r="G22" s="20">
        <v>286633</v>
      </c>
      <c r="H22" s="20">
        <v>235548</v>
      </c>
      <c r="I22" s="20">
        <v>235548</v>
      </c>
      <c r="J22" s="20">
        <v>235548</v>
      </c>
      <c r="K22" s="20">
        <v>235548</v>
      </c>
      <c r="L22" s="20">
        <v>235548</v>
      </c>
      <c r="M22" s="20">
        <v>235548</v>
      </c>
      <c r="N22" s="20">
        <v>235548</v>
      </c>
      <c r="O22" s="20"/>
      <c r="P22" s="20"/>
      <c r="Q22" s="20"/>
      <c r="R22" s="20"/>
      <c r="S22" s="20"/>
      <c r="T22" s="20"/>
      <c r="U22" s="20"/>
      <c r="V22" s="20"/>
      <c r="W22" s="20">
        <v>235548</v>
      </c>
      <c r="X22" s="20">
        <v>477047</v>
      </c>
      <c r="Y22" s="20">
        <v>-241499</v>
      </c>
      <c r="Z22" s="21">
        <v>-50.62</v>
      </c>
      <c r="AA22" s="22">
        <v>954093</v>
      </c>
    </row>
    <row r="23" spans="1:27" ht="12.75">
      <c r="A23" s="23" t="s">
        <v>49</v>
      </c>
      <c r="B23" s="17"/>
      <c r="C23" s="18">
        <v>1453052</v>
      </c>
      <c r="D23" s="18"/>
      <c r="E23" s="19"/>
      <c r="F23" s="20"/>
      <c r="G23" s="24">
        <v>1087370</v>
      </c>
      <c r="H23" s="24">
        <v>1087370</v>
      </c>
      <c r="I23" s="24">
        <v>1087370</v>
      </c>
      <c r="J23" s="20">
        <v>1087370</v>
      </c>
      <c r="K23" s="24">
        <v>1087370</v>
      </c>
      <c r="L23" s="24">
        <v>1087370</v>
      </c>
      <c r="M23" s="20">
        <v>1087370</v>
      </c>
      <c r="N23" s="24">
        <v>1087370</v>
      </c>
      <c r="O23" s="24"/>
      <c r="P23" s="24"/>
      <c r="Q23" s="20"/>
      <c r="R23" s="24"/>
      <c r="S23" s="24"/>
      <c r="T23" s="20"/>
      <c r="U23" s="24"/>
      <c r="V23" s="24"/>
      <c r="W23" s="24">
        <v>1087370</v>
      </c>
      <c r="X23" s="20"/>
      <c r="Y23" s="24">
        <v>1087370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1477201236</v>
      </c>
      <c r="D24" s="29">
        <f>SUM(D15:D23)</f>
        <v>0</v>
      </c>
      <c r="E24" s="36">
        <f t="shared" si="1"/>
        <v>1894450735</v>
      </c>
      <c r="F24" s="37">
        <f t="shared" si="1"/>
        <v>1894450735</v>
      </c>
      <c r="G24" s="37">
        <f t="shared" si="1"/>
        <v>1508974899</v>
      </c>
      <c r="H24" s="37">
        <f t="shared" si="1"/>
        <v>1421151889</v>
      </c>
      <c r="I24" s="37">
        <f t="shared" si="1"/>
        <v>1697631831</v>
      </c>
      <c r="J24" s="37">
        <f t="shared" si="1"/>
        <v>1697631831</v>
      </c>
      <c r="K24" s="37">
        <f t="shared" si="1"/>
        <v>1703641159</v>
      </c>
      <c r="L24" s="37">
        <f t="shared" si="1"/>
        <v>1708905302</v>
      </c>
      <c r="M24" s="37">
        <f t="shared" si="1"/>
        <v>1712548532</v>
      </c>
      <c r="N24" s="37">
        <f t="shared" si="1"/>
        <v>1712548532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1712548532</v>
      </c>
      <c r="X24" s="37">
        <f t="shared" si="1"/>
        <v>947225368</v>
      </c>
      <c r="Y24" s="37">
        <f t="shared" si="1"/>
        <v>765323164</v>
      </c>
      <c r="Z24" s="38">
        <f>+IF(X24&lt;&gt;0,+(Y24/X24)*100,0)</f>
        <v>80.79631203458226</v>
      </c>
      <c r="AA24" s="39">
        <f>SUM(AA15:AA23)</f>
        <v>1894450735</v>
      </c>
    </row>
    <row r="25" spans="1:27" ht="12.75">
      <c r="A25" s="27" t="s">
        <v>51</v>
      </c>
      <c r="B25" s="28"/>
      <c r="C25" s="29">
        <f aca="true" t="shared" si="2" ref="C25:Y25">+C12+C24</f>
        <v>1576428163</v>
      </c>
      <c r="D25" s="29">
        <f>+D12+D24</f>
        <v>0</v>
      </c>
      <c r="E25" s="30">
        <f t="shared" si="2"/>
        <v>2456354112</v>
      </c>
      <c r="F25" s="31">
        <f t="shared" si="2"/>
        <v>2456354112</v>
      </c>
      <c r="G25" s="31">
        <f t="shared" si="2"/>
        <v>1966798093</v>
      </c>
      <c r="H25" s="31">
        <f t="shared" si="2"/>
        <v>1978289614</v>
      </c>
      <c r="I25" s="31">
        <f t="shared" si="2"/>
        <v>2020242635</v>
      </c>
      <c r="J25" s="31">
        <f t="shared" si="2"/>
        <v>2020242635</v>
      </c>
      <c r="K25" s="31">
        <f t="shared" si="2"/>
        <v>2032848138</v>
      </c>
      <c r="L25" s="31">
        <f t="shared" si="2"/>
        <v>2037242362</v>
      </c>
      <c r="M25" s="31">
        <f t="shared" si="2"/>
        <v>2059413656</v>
      </c>
      <c r="N25" s="31">
        <f t="shared" si="2"/>
        <v>2059413656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2059413656</v>
      </c>
      <c r="X25" s="31">
        <f t="shared" si="2"/>
        <v>1228177057</v>
      </c>
      <c r="Y25" s="31">
        <f t="shared" si="2"/>
        <v>831236599</v>
      </c>
      <c r="Z25" s="32">
        <f>+IF(X25&lt;&gt;0,+(Y25/X25)*100,0)</f>
        <v>67.68051839613545</v>
      </c>
      <c r="AA25" s="33">
        <f>+AA12+AA24</f>
        <v>2456354112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410114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>
        <v>181782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10043615</v>
      </c>
      <c r="D31" s="18"/>
      <c r="E31" s="19">
        <v>9800763</v>
      </c>
      <c r="F31" s="20">
        <v>9800763</v>
      </c>
      <c r="G31" s="20">
        <v>10371321</v>
      </c>
      <c r="H31" s="20">
        <v>10055715</v>
      </c>
      <c r="I31" s="20">
        <v>10070715</v>
      </c>
      <c r="J31" s="20">
        <v>10070715</v>
      </c>
      <c r="K31" s="20">
        <v>10076065</v>
      </c>
      <c r="L31" s="20">
        <v>10076065</v>
      </c>
      <c r="M31" s="20">
        <v>10076065</v>
      </c>
      <c r="N31" s="20">
        <v>10076065</v>
      </c>
      <c r="O31" s="20"/>
      <c r="P31" s="20"/>
      <c r="Q31" s="20"/>
      <c r="R31" s="20"/>
      <c r="S31" s="20"/>
      <c r="T31" s="20"/>
      <c r="U31" s="20"/>
      <c r="V31" s="20"/>
      <c r="W31" s="20">
        <v>10076065</v>
      </c>
      <c r="X31" s="20">
        <v>4900382</v>
      </c>
      <c r="Y31" s="20">
        <v>5175683</v>
      </c>
      <c r="Z31" s="21">
        <v>105.62</v>
      </c>
      <c r="AA31" s="22">
        <v>9800763</v>
      </c>
    </row>
    <row r="32" spans="1:27" ht="12.75">
      <c r="A32" s="23" t="s">
        <v>57</v>
      </c>
      <c r="B32" s="17"/>
      <c r="C32" s="18">
        <v>152416031</v>
      </c>
      <c r="D32" s="18"/>
      <c r="E32" s="19">
        <v>104165492</v>
      </c>
      <c r="F32" s="20">
        <v>104165492</v>
      </c>
      <c r="G32" s="20">
        <v>349586803</v>
      </c>
      <c r="H32" s="20">
        <v>277558787</v>
      </c>
      <c r="I32" s="20">
        <v>222979296</v>
      </c>
      <c r="J32" s="20">
        <v>222979296</v>
      </c>
      <c r="K32" s="20">
        <v>226729715</v>
      </c>
      <c r="L32" s="20">
        <v>228692668</v>
      </c>
      <c r="M32" s="20">
        <v>226138838</v>
      </c>
      <c r="N32" s="20">
        <v>226138838</v>
      </c>
      <c r="O32" s="20"/>
      <c r="P32" s="20"/>
      <c r="Q32" s="20"/>
      <c r="R32" s="20"/>
      <c r="S32" s="20"/>
      <c r="T32" s="20"/>
      <c r="U32" s="20"/>
      <c r="V32" s="20"/>
      <c r="W32" s="20">
        <v>226138838</v>
      </c>
      <c r="X32" s="20">
        <v>52082746</v>
      </c>
      <c r="Y32" s="20">
        <v>174056092</v>
      </c>
      <c r="Z32" s="21">
        <v>334.19</v>
      </c>
      <c r="AA32" s="22">
        <v>104165492</v>
      </c>
    </row>
    <row r="33" spans="1:27" ht="12.75">
      <c r="A33" s="23" t="s">
        <v>58</v>
      </c>
      <c r="B33" s="17"/>
      <c r="C33" s="18">
        <v>31795285</v>
      </c>
      <c r="D33" s="18"/>
      <c r="E33" s="19">
        <v>49704831</v>
      </c>
      <c r="F33" s="20">
        <v>49704831</v>
      </c>
      <c r="G33" s="20">
        <v>44414428</v>
      </c>
      <c r="H33" s="20">
        <v>43494511</v>
      </c>
      <c r="I33" s="20">
        <v>43494511</v>
      </c>
      <c r="J33" s="20">
        <v>43494511</v>
      </c>
      <c r="K33" s="20">
        <v>43494511</v>
      </c>
      <c r="L33" s="20">
        <v>43494511</v>
      </c>
      <c r="M33" s="20">
        <v>42236472</v>
      </c>
      <c r="N33" s="20">
        <v>42236472</v>
      </c>
      <c r="O33" s="20"/>
      <c r="P33" s="20"/>
      <c r="Q33" s="20"/>
      <c r="R33" s="20"/>
      <c r="S33" s="20"/>
      <c r="T33" s="20"/>
      <c r="U33" s="20"/>
      <c r="V33" s="20"/>
      <c r="W33" s="20">
        <v>42236472</v>
      </c>
      <c r="X33" s="20">
        <v>24852416</v>
      </c>
      <c r="Y33" s="20">
        <v>17384056</v>
      </c>
      <c r="Z33" s="21">
        <v>69.95</v>
      </c>
      <c r="AA33" s="22">
        <v>49704831</v>
      </c>
    </row>
    <row r="34" spans="1:27" ht="12.75">
      <c r="A34" s="27" t="s">
        <v>59</v>
      </c>
      <c r="B34" s="28"/>
      <c r="C34" s="29">
        <f aca="true" t="shared" si="3" ref="C34:Y34">SUM(C29:C33)</f>
        <v>194665045</v>
      </c>
      <c r="D34" s="29">
        <f>SUM(D29:D33)</f>
        <v>0</v>
      </c>
      <c r="E34" s="30">
        <f t="shared" si="3"/>
        <v>163671086</v>
      </c>
      <c r="F34" s="31">
        <f t="shared" si="3"/>
        <v>163671086</v>
      </c>
      <c r="G34" s="31">
        <f t="shared" si="3"/>
        <v>404554334</v>
      </c>
      <c r="H34" s="31">
        <f t="shared" si="3"/>
        <v>331109013</v>
      </c>
      <c r="I34" s="31">
        <f t="shared" si="3"/>
        <v>276544522</v>
      </c>
      <c r="J34" s="31">
        <f t="shared" si="3"/>
        <v>276544522</v>
      </c>
      <c r="K34" s="31">
        <f t="shared" si="3"/>
        <v>280300291</v>
      </c>
      <c r="L34" s="31">
        <f t="shared" si="3"/>
        <v>282263244</v>
      </c>
      <c r="M34" s="31">
        <f t="shared" si="3"/>
        <v>278451375</v>
      </c>
      <c r="N34" s="31">
        <f t="shared" si="3"/>
        <v>278451375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278451375</v>
      </c>
      <c r="X34" s="31">
        <f t="shared" si="3"/>
        <v>81835544</v>
      </c>
      <c r="Y34" s="31">
        <f t="shared" si="3"/>
        <v>196615831</v>
      </c>
      <c r="Z34" s="32">
        <f>+IF(X34&lt;&gt;0,+(Y34/X34)*100,0)</f>
        <v>240.2572542317309</v>
      </c>
      <c r="AA34" s="33">
        <f>SUM(AA29:AA33)</f>
        <v>163671086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>
        <v>3591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60449276</v>
      </c>
      <c r="D38" s="18"/>
      <c r="E38" s="19">
        <v>22110706</v>
      </c>
      <c r="F38" s="20">
        <v>22110706</v>
      </c>
      <c r="G38" s="20">
        <v>35523836</v>
      </c>
      <c r="H38" s="20">
        <v>22376854</v>
      </c>
      <c r="I38" s="20">
        <v>19231323</v>
      </c>
      <c r="J38" s="20">
        <v>19231323</v>
      </c>
      <c r="K38" s="20">
        <v>19231323</v>
      </c>
      <c r="L38" s="20">
        <v>19231323</v>
      </c>
      <c r="M38" s="20">
        <v>19231323</v>
      </c>
      <c r="N38" s="20">
        <v>19231323</v>
      </c>
      <c r="O38" s="20"/>
      <c r="P38" s="20"/>
      <c r="Q38" s="20"/>
      <c r="R38" s="20"/>
      <c r="S38" s="20"/>
      <c r="T38" s="20"/>
      <c r="U38" s="20"/>
      <c r="V38" s="20"/>
      <c r="W38" s="20">
        <v>19231323</v>
      </c>
      <c r="X38" s="20">
        <v>11055353</v>
      </c>
      <c r="Y38" s="20">
        <v>8175970</v>
      </c>
      <c r="Z38" s="21">
        <v>73.95</v>
      </c>
      <c r="AA38" s="22">
        <v>22110706</v>
      </c>
    </row>
    <row r="39" spans="1:27" ht="12.75">
      <c r="A39" s="27" t="s">
        <v>61</v>
      </c>
      <c r="B39" s="35"/>
      <c r="C39" s="29">
        <f aca="true" t="shared" si="4" ref="C39:Y39">SUM(C37:C38)</f>
        <v>60449276</v>
      </c>
      <c r="D39" s="29">
        <f>SUM(D37:D38)</f>
        <v>0</v>
      </c>
      <c r="E39" s="36">
        <f t="shared" si="4"/>
        <v>22110706</v>
      </c>
      <c r="F39" s="37">
        <f t="shared" si="4"/>
        <v>22110706</v>
      </c>
      <c r="G39" s="37">
        <f t="shared" si="4"/>
        <v>35527427</v>
      </c>
      <c r="H39" s="37">
        <f t="shared" si="4"/>
        <v>22376854</v>
      </c>
      <c r="I39" s="37">
        <f t="shared" si="4"/>
        <v>19231323</v>
      </c>
      <c r="J39" s="37">
        <f t="shared" si="4"/>
        <v>19231323</v>
      </c>
      <c r="K39" s="37">
        <f t="shared" si="4"/>
        <v>19231323</v>
      </c>
      <c r="L39" s="37">
        <f t="shared" si="4"/>
        <v>19231323</v>
      </c>
      <c r="M39" s="37">
        <f t="shared" si="4"/>
        <v>19231323</v>
      </c>
      <c r="N39" s="37">
        <f t="shared" si="4"/>
        <v>19231323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19231323</v>
      </c>
      <c r="X39" s="37">
        <f t="shared" si="4"/>
        <v>11055353</v>
      </c>
      <c r="Y39" s="37">
        <f t="shared" si="4"/>
        <v>8175970</v>
      </c>
      <c r="Z39" s="38">
        <f>+IF(X39&lt;&gt;0,+(Y39/X39)*100,0)</f>
        <v>73.95485245925661</v>
      </c>
      <c r="AA39" s="39">
        <f>SUM(AA37:AA38)</f>
        <v>22110706</v>
      </c>
    </row>
    <row r="40" spans="1:27" ht="12.75">
      <c r="A40" s="27" t="s">
        <v>62</v>
      </c>
      <c r="B40" s="28"/>
      <c r="C40" s="29">
        <f aca="true" t="shared" si="5" ref="C40:Y40">+C34+C39</f>
        <v>255114321</v>
      </c>
      <c r="D40" s="29">
        <f>+D34+D39</f>
        <v>0</v>
      </c>
      <c r="E40" s="30">
        <f t="shared" si="5"/>
        <v>185781792</v>
      </c>
      <c r="F40" s="31">
        <f t="shared" si="5"/>
        <v>185781792</v>
      </c>
      <c r="G40" s="31">
        <f t="shared" si="5"/>
        <v>440081761</v>
      </c>
      <c r="H40" s="31">
        <f t="shared" si="5"/>
        <v>353485867</v>
      </c>
      <c r="I40" s="31">
        <f t="shared" si="5"/>
        <v>295775845</v>
      </c>
      <c r="J40" s="31">
        <f t="shared" si="5"/>
        <v>295775845</v>
      </c>
      <c r="K40" s="31">
        <f t="shared" si="5"/>
        <v>299531614</v>
      </c>
      <c r="L40" s="31">
        <f t="shared" si="5"/>
        <v>301494567</v>
      </c>
      <c r="M40" s="31">
        <f t="shared" si="5"/>
        <v>297682698</v>
      </c>
      <c r="N40" s="31">
        <f t="shared" si="5"/>
        <v>297682698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297682698</v>
      </c>
      <c r="X40" s="31">
        <f t="shared" si="5"/>
        <v>92890897</v>
      </c>
      <c r="Y40" s="31">
        <f t="shared" si="5"/>
        <v>204791801</v>
      </c>
      <c r="Z40" s="32">
        <f>+IF(X40&lt;&gt;0,+(Y40/X40)*100,0)</f>
        <v>220.46487612236106</v>
      </c>
      <c r="AA40" s="33">
        <f>+AA34+AA39</f>
        <v>185781792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1321313842</v>
      </c>
      <c r="D42" s="43">
        <f>+D25-D40</f>
        <v>0</v>
      </c>
      <c r="E42" s="44">
        <f t="shared" si="6"/>
        <v>2270572320</v>
      </c>
      <c r="F42" s="45">
        <f t="shared" si="6"/>
        <v>2270572320</v>
      </c>
      <c r="G42" s="45">
        <f t="shared" si="6"/>
        <v>1526716332</v>
      </c>
      <c r="H42" s="45">
        <f t="shared" si="6"/>
        <v>1624803747</v>
      </c>
      <c r="I42" s="45">
        <f t="shared" si="6"/>
        <v>1724466790</v>
      </c>
      <c r="J42" s="45">
        <f t="shared" si="6"/>
        <v>1724466790</v>
      </c>
      <c r="K42" s="45">
        <f t="shared" si="6"/>
        <v>1733316524</v>
      </c>
      <c r="L42" s="45">
        <f t="shared" si="6"/>
        <v>1735747795</v>
      </c>
      <c r="M42" s="45">
        <f t="shared" si="6"/>
        <v>1761730958</v>
      </c>
      <c r="N42" s="45">
        <f t="shared" si="6"/>
        <v>1761730958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1761730958</v>
      </c>
      <c r="X42" s="45">
        <f t="shared" si="6"/>
        <v>1135286160</v>
      </c>
      <c r="Y42" s="45">
        <f t="shared" si="6"/>
        <v>626444798</v>
      </c>
      <c r="Z42" s="46">
        <f>+IF(X42&lt;&gt;0,+(Y42/X42)*100,0)</f>
        <v>55.179462242365396</v>
      </c>
      <c r="AA42" s="47">
        <f>+AA25-AA40</f>
        <v>2270572320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1321313842</v>
      </c>
      <c r="D45" s="18"/>
      <c r="E45" s="19">
        <v>2270572320</v>
      </c>
      <c r="F45" s="20">
        <v>2270572320</v>
      </c>
      <c r="G45" s="20">
        <v>1526716332</v>
      </c>
      <c r="H45" s="20">
        <v>1624803746</v>
      </c>
      <c r="I45" s="20">
        <v>1724466790</v>
      </c>
      <c r="J45" s="20">
        <v>1724466790</v>
      </c>
      <c r="K45" s="20">
        <v>1733316524</v>
      </c>
      <c r="L45" s="20">
        <v>1735747796</v>
      </c>
      <c r="M45" s="20">
        <v>1761730958</v>
      </c>
      <c r="N45" s="20">
        <v>1761730958</v>
      </c>
      <c r="O45" s="20"/>
      <c r="P45" s="20"/>
      <c r="Q45" s="20"/>
      <c r="R45" s="20"/>
      <c r="S45" s="20"/>
      <c r="T45" s="20"/>
      <c r="U45" s="20"/>
      <c r="V45" s="20"/>
      <c r="W45" s="20">
        <v>1761730958</v>
      </c>
      <c r="X45" s="20">
        <v>1135286160</v>
      </c>
      <c r="Y45" s="20">
        <v>626444798</v>
      </c>
      <c r="Z45" s="48">
        <v>55.18</v>
      </c>
      <c r="AA45" s="22">
        <v>2270572320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1321313842</v>
      </c>
      <c r="D48" s="51">
        <f>SUM(D45:D47)</f>
        <v>0</v>
      </c>
      <c r="E48" s="52">
        <f t="shared" si="7"/>
        <v>2270572320</v>
      </c>
      <c r="F48" s="53">
        <f t="shared" si="7"/>
        <v>2270572320</v>
      </c>
      <c r="G48" s="53">
        <f t="shared" si="7"/>
        <v>1526716332</v>
      </c>
      <c r="H48" s="53">
        <f t="shared" si="7"/>
        <v>1624803746</v>
      </c>
      <c r="I48" s="53">
        <f t="shared" si="7"/>
        <v>1724466790</v>
      </c>
      <c r="J48" s="53">
        <f t="shared" si="7"/>
        <v>1724466790</v>
      </c>
      <c r="K48" s="53">
        <f t="shared" si="7"/>
        <v>1733316524</v>
      </c>
      <c r="L48" s="53">
        <f t="shared" si="7"/>
        <v>1735747796</v>
      </c>
      <c r="M48" s="53">
        <f t="shared" si="7"/>
        <v>1761730958</v>
      </c>
      <c r="N48" s="53">
        <f t="shared" si="7"/>
        <v>1761730958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1761730958</v>
      </c>
      <c r="X48" s="53">
        <f t="shared" si="7"/>
        <v>1135286160</v>
      </c>
      <c r="Y48" s="53">
        <f t="shared" si="7"/>
        <v>626444798</v>
      </c>
      <c r="Z48" s="54">
        <f>+IF(X48&lt;&gt;0,+(Y48/X48)*100,0)</f>
        <v>55.179462242365396</v>
      </c>
      <c r="AA48" s="55">
        <f>SUM(AA45:AA47)</f>
        <v>2270572320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276605905</v>
      </c>
      <c r="D6" s="18"/>
      <c r="E6" s="19">
        <v>342000000</v>
      </c>
      <c r="F6" s="20">
        <v>342000000</v>
      </c>
      <c r="G6" s="20">
        <v>619647</v>
      </c>
      <c r="H6" s="20">
        <v>1235228</v>
      </c>
      <c r="I6" s="20">
        <v>2464001</v>
      </c>
      <c r="J6" s="20">
        <v>2464001</v>
      </c>
      <c r="K6" s="20">
        <v>794240</v>
      </c>
      <c r="L6" s="20">
        <v>5890829</v>
      </c>
      <c r="M6" s="20">
        <v>1734753</v>
      </c>
      <c r="N6" s="20">
        <v>1734753</v>
      </c>
      <c r="O6" s="20"/>
      <c r="P6" s="20"/>
      <c r="Q6" s="20"/>
      <c r="R6" s="20"/>
      <c r="S6" s="20"/>
      <c r="T6" s="20"/>
      <c r="U6" s="20"/>
      <c r="V6" s="20"/>
      <c r="W6" s="20">
        <v>1734753</v>
      </c>
      <c r="X6" s="20">
        <v>171000000</v>
      </c>
      <c r="Y6" s="20">
        <v>-169265247</v>
      </c>
      <c r="Z6" s="21">
        <v>-98.99</v>
      </c>
      <c r="AA6" s="22">
        <v>342000000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588878710</v>
      </c>
      <c r="H7" s="20">
        <v>537216034</v>
      </c>
      <c r="I7" s="20">
        <v>424064640</v>
      </c>
      <c r="J7" s="20">
        <v>424064640</v>
      </c>
      <c r="K7" s="20">
        <v>370228694</v>
      </c>
      <c r="L7" s="20">
        <v>345134196</v>
      </c>
      <c r="M7" s="20">
        <v>424487501</v>
      </c>
      <c r="N7" s="20">
        <v>424487501</v>
      </c>
      <c r="O7" s="20"/>
      <c r="P7" s="20"/>
      <c r="Q7" s="20"/>
      <c r="R7" s="20"/>
      <c r="S7" s="20"/>
      <c r="T7" s="20"/>
      <c r="U7" s="20"/>
      <c r="V7" s="20"/>
      <c r="W7" s="20">
        <v>424487501</v>
      </c>
      <c r="X7" s="20"/>
      <c r="Y7" s="20">
        <v>424487501</v>
      </c>
      <c r="Z7" s="21"/>
      <c r="AA7" s="22"/>
    </row>
    <row r="8" spans="1:27" ht="12.75">
      <c r="A8" s="23" t="s">
        <v>35</v>
      </c>
      <c r="B8" s="17"/>
      <c r="C8" s="18">
        <v>113352725</v>
      </c>
      <c r="D8" s="18"/>
      <c r="E8" s="19">
        <v>248471158</v>
      </c>
      <c r="F8" s="20">
        <v>248471000</v>
      </c>
      <c r="G8" s="20">
        <v>1268765112</v>
      </c>
      <c r="H8" s="20">
        <v>1349470814</v>
      </c>
      <c r="I8" s="20">
        <v>1373720567</v>
      </c>
      <c r="J8" s="20">
        <v>1373720567</v>
      </c>
      <c r="K8" s="20">
        <v>1400538166</v>
      </c>
      <c r="L8" s="20">
        <v>1428573709</v>
      </c>
      <c r="M8" s="20">
        <v>1453472184</v>
      </c>
      <c r="N8" s="20">
        <v>1453472184</v>
      </c>
      <c r="O8" s="20"/>
      <c r="P8" s="20"/>
      <c r="Q8" s="20"/>
      <c r="R8" s="20"/>
      <c r="S8" s="20"/>
      <c r="T8" s="20"/>
      <c r="U8" s="20"/>
      <c r="V8" s="20"/>
      <c r="W8" s="20">
        <v>1453472184</v>
      </c>
      <c r="X8" s="20">
        <v>124235500</v>
      </c>
      <c r="Y8" s="20">
        <v>1329236684</v>
      </c>
      <c r="Z8" s="21">
        <v>1069.93</v>
      </c>
      <c r="AA8" s="22">
        <v>248471000</v>
      </c>
    </row>
    <row r="9" spans="1:27" ht="12.75">
      <c r="A9" s="23" t="s">
        <v>36</v>
      </c>
      <c r="B9" s="17"/>
      <c r="C9" s="18">
        <v>61250810</v>
      </c>
      <c r="D9" s="18"/>
      <c r="E9" s="19">
        <v>133155426</v>
      </c>
      <c r="F9" s="20">
        <v>133155426</v>
      </c>
      <c r="G9" s="20">
        <v>62132202</v>
      </c>
      <c r="H9" s="20">
        <v>23232310</v>
      </c>
      <c r="I9" s="20">
        <v>29456902</v>
      </c>
      <c r="J9" s="20">
        <v>29456902</v>
      </c>
      <c r="K9" s="20">
        <v>35299611</v>
      </c>
      <c r="L9" s="20">
        <v>46597165</v>
      </c>
      <c r="M9" s="20">
        <v>19326681</v>
      </c>
      <c r="N9" s="20">
        <v>19326681</v>
      </c>
      <c r="O9" s="20"/>
      <c r="P9" s="20"/>
      <c r="Q9" s="20"/>
      <c r="R9" s="20"/>
      <c r="S9" s="20"/>
      <c r="T9" s="20"/>
      <c r="U9" s="20"/>
      <c r="V9" s="20"/>
      <c r="W9" s="20">
        <v>19326681</v>
      </c>
      <c r="X9" s="20">
        <v>66577713</v>
      </c>
      <c r="Y9" s="20">
        <v>-47251032</v>
      </c>
      <c r="Z9" s="21">
        <v>-70.97</v>
      </c>
      <c r="AA9" s="22">
        <v>133155426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16342214</v>
      </c>
      <c r="D11" s="18"/>
      <c r="E11" s="19">
        <v>8083511</v>
      </c>
      <c r="F11" s="20">
        <v>8083511</v>
      </c>
      <c r="G11" s="20">
        <v>11041750</v>
      </c>
      <c r="H11" s="20">
        <v>11041750</v>
      </c>
      <c r="I11" s="20">
        <v>11041750</v>
      </c>
      <c r="J11" s="20">
        <v>11041750</v>
      </c>
      <c r="K11" s="20">
        <v>16342214</v>
      </c>
      <c r="L11" s="20">
        <v>16342214</v>
      </c>
      <c r="M11" s="20">
        <v>16342214</v>
      </c>
      <c r="N11" s="20">
        <v>16342214</v>
      </c>
      <c r="O11" s="20"/>
      <c r="P11" s="20"/>
      <c r="Q11" s="20"/>
      <c r="R11" s="20"/>
      <c r="S11" s="20"/>
      <c r="T11" s="20"/>
      <c r="U11" s="20"/>
      <c r="V11" s="20"/>
      <c r="W11" s="20">
        <v>16342214</v>
      </c>
      <c r="X11" s="20">
        <v>4041756</v>
      </c>
      <c r="Y11" s="20">
        <v>12300458</v>
      </c>
      <c r="Z11" s="21">
        <v>304.33</v>
      </c>
      <c r="AA11" s="22">
        <v>8083511</v>
      </c>
    </row>
    <row r="12" spans="1:27" ht="12.75">
      <c r="A12" s="27" t="s">
        <v>39</v>
      </c>
      <c r="B12" s="28"/>
      <c r="C12" s="29">
        <f aca="true" t="shared" si="0" ref="C12:Y12">SUM(C6:C11)</f>
        <v>467551654</v>
      </c>
      <c r="D12" s="29">
        <f>SUM(D6:D11)</f>
        <v>0</v>
      </c>
      <c r="E12" s="30">
        <f t="shared" si="0"/>
        <v>731710095</v>
      </c>
      <c r="F12" s="31">
        <f t="shared" si="0"/>
        <v>731709937</v>
      </c>
      <c r="G12" s="31">
        <f t="shared" si="0"/>
        <v>1931437421</v>
      </c>
      <c r="H12" s="31">
        <f t="shared" si="0"/>
        <v>1922196136</v>
      </c>
      <c r="I12" s="31">
        <f t="shared" si="0"/>
        <v>1840747860</v>
      </c>
      <c r="J12" s="31">
        <f t="shared" si="0"/>
        <v>1840747860</v>
      </c>
      <c r="K12" s="31">
        <f t="shared" si="0"/>
        <v>1823202925</v>
      </c>
      <c r="L12" s="31">
        <f t="shared" si="0"/>
        <v>1842538113</v>
      </c>
      <c r="M12" s="31">
        <f t="shared" si="0"/>
        <v>1915363333</v>
      </c>
      <c r="N12" s="31">
        <f t="shared" si="0"/>
        <v>1915363333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1915363333</v>
      </c>
      <c r="X12" s="31">
        <f t="shared" si="0"/>
        <v>365854969</v>
      </c>
      <c r="Y12" s="31">
        <f t="shared" si="0"/>
        <v>1549508364</v>
      </c>
      <c r="Z12" s="32">
        <f>+IF(X12&lt;&gt;0,+(Y12/X12)*100,0)</f>
        <v>423.53076910102044</v>
      </c>
      <c r="AA12" s="33">
        <f>SUM(AA6:AA11)</f>
        <v>731709937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1500000</v>
      </c>
      <c r="H16" s="24">
        <v>1500000</v>
      </c>
      <c r="I16" s="24">
        <v>1500000</v>
      </c>
      <c r="J16" s="20">
        <v>1500000</v>
      </c>
      <c r="K16" s="24">
        <v>1500000</v>
      </c>
      <c r="L16" s="24">
        <v>1500000</v>
      </c>
      <c r="M16" s="20">
        <v>1500000</v>
      </c>
      <c r="N16" s="24">
        <v>1500000</v>
      </c>
      <c r="O16" s="24"/>
      <c r="P16" s="24"/>
      <c r="Q16" s="20"/>
      <c r="R16" s="24"/>
      <c r="S16" s="24"/>
      <c r="T16" s="20"/>
      <c r="U16" s="24"/>
      <c r="V16" s="24"/>
      <c r="W16" s="24">
        <v>1500000</v>
      </c>
      <c r="X16" s="20"/>
      <c r="Y16" s="24">
        <v>1500000</v>
      </c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>
        <v>1500000</v>
      </c>
      <c r="F18" s="20">
        <v>1500000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750000</v>
      </c>
      <c r="Y18" s="20">
        <v>-750000</v>
      </c>
      <c r="Z18" s="21">
        <v>-100</v>
      </c>
      <c r="AA18" s="22">
        <v>1500000</v>
      </c>
    </row>
    <row r="19" spans="1:27" ht="12.75">
      <c r="A19" s="23" t="s">
        <v>45</v>
      </c>
      <c r="B19" s="17"/>
      <c r="C19" s="18">
        <v>4240794956</v>
      </c>
      <c r="D19" s="18"/>
      <c r="E19" s="19">
        <v>4825108577</v>
      </c>
      <c r="F19" s="20">
        <v>4825108577</v>
      </c>
      <c r="G19" s="20">
        <v>3990390971</v>
      </c>
      <c r="H19" s="20">
        <v>3996427434</v>
      </c>
      <c r="I19" s="20">
        <v>4013833777</v>
      </c>
      <c r="J19" s="20">
        <v>4013833777</v>
      </c>
      <c r="K19" s="20">
        <v>4023746695</v>
      </c>
      <c r="L19" s="20">
        <v>4062404359</v>
      </c>
      <c r="M19" s="20">
        <v>4111286920</v>
      </c>
      <c r="N19" s="20">
        <v>4111286920</v>
      </c>
      <c r="O19" s="20"/>
      <c r="P19" s="20"/>
      <c r="Q19" s="20"/>
      <c r="R19" s="20"/>
      <c r="S19" s="20"/>
      <c r="T19" s="20"/>
      <c r="U19" s="20"/>
      <c r="V19" s="20"/>
      <c r="W19" s="20">
        <v>4111286920</v>
      </c>
      <c r="X19" s="20">
        <v>2412554289</v>
      </c>
      <c r="Y19" s="20">
        <v>1698732631</v>
      </c>
      <c r="Z19" s="21">
        <v>70.41</v>
      </c>
      <c r="AA19" s="22">
        <v>4825108577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2423301</v>
      </c>
      <c r="D22" s="18"/>
      <c r="E22" s="19">
        <v>350000</v>
      </c>
      <c r="F22" s="20">
        <v>350000</v>
      </c>
      <c r="G22" s="20">
        <v>5100456</v>
      </c>
      <c r="H22" s="20">
        <v>3511075</v>
      </c>
      <c r="I22" s="20">
        <v>3511075</v>
      </c>
      <c r="J22" s="20">
        <v>3511075</v>
      </c>
      <c r="K22" s="20">
        <v>3511075</v>
      </c>
      <c r="L22" s="20">
        <v>3511075</v>
      </c>
      <c r="M22" s="20">
        <v>3511075</v>
      </c>
      <c r="N22" s="20">
        <v>3511075</v>
      </c>
      <c r="O22" s="20"/>
      <c r="P22" s="20"/>
      <c r="Q22" s="20"/>
      <c r="R22" s="20"/>
      <c r="S22" s="20"/>
      <c r="T22" s="20"/>
      <c r="U22" s="20"/>
      <c r="V22" s="20"/>
      <c r="W22" s="20">
        <v>3511075</v>
      </c>
      <c r="X22" s="20">
        <v>175000</v>
      </c>
      <c r="Y22" s="20">
        <v>3336075</v>
      </c>
      <c r="Z22" s="21">
        <v>1906.33</v>
      </c>
      <c r="AA22" s="22">
        <v>350000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4243218257</v>
      </c>
      <c r="D24" s="29">
        <f>SUM(D15:D23)</f>
        <v>0</v>
      </c>
      <c r="E24" s="36">
        <f t="shared" si="1"/>
        <v>4826958577</v>
      </c>
      <c r="F24" s="37">
        <f t="shared" si="1"/>
        <v>4826958577</v>
      </c>
      <c r="G24" s="37">
        <f t="shared" si="1"/>
        <v>3996991427</v>
      </c>
      <c r="H24" s="37">
        <f t="shared" si="1"/>
        <v>4001438509</v>
      </c>
      <c r="I24" s="37">
        <f t="shared" si="1"/>
        <v>4018844852</v>
      </c>
      <c r="J24" s="37">
        <f t="shared" si="1"/>
        <v>4018844852</v>
      </c>
      <c r="K24" s="37">
        <f t="shared" si="1"/>
        <v>4028757770</v>
      </c>
      <c r="L24" s="37">
        <f t="shared" si="1"/>
        <v>4067415434</v>
      </c>
      <c r="M24" s="37">
        <f t="shared" si="1"/>
        <v>4116297995</v>
      </c>
      <c r="N24" s="37">
        <f t="shared" si="1"/>
        <v>4116297995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4116297995</v>
      </c>
      <c r="X24" s="37">
        <f t="shared" si="1"/>
        <v>2413479289</v>
      </c>
      <c r="Y24" s="37">
        <f t="shared" si="1"/>
        <v>1702818706</v>
      </c>
      <c r="Z24" s="38">
        <f>+IF(X24&lt;&gt;0,+(Y24/X24)*100,0)</f>
        <v>70.55451910281548</v>
      </c>
      <c r="AA24" s="39">
        <f>SUM(AA15:AA23)</f>
        <v>4826958577</v>
      </c>
    </row>
    <row r="25" spans="1:27" ht="12.75">
      <c r="A25" s="27" t="s">
        <v>51</v>
      </c>
      <c r="B25" s="28"/>
      <c r="C25" s="29">
        <f aca="true" t="shared" si="2" ref="C25:Y25">+C12+C24</f>
        <v>4710769911</v>
      </c>
      <c r="D25" s="29">
        <f>+D12+D24</f>
        <v>0</v>
      </c>
      <c r="E25" s="30">
        <f t="shared" si="2"/>
        <v>5558668672</v>
      </c>
      <c r="F25" s="31">
        <f t="shared" si="2"/>
        <v>5558668514</v>
      </c>
      <c r="G25" s="31">
        <f t="shared" si="2"/>
        <v>5928428848</v>
      </c>
      <c r="H25" s="31">
        <f t="shared" si="2"/>
        <v>5923634645</v>
      </c>
      <c r="I25" s="31">
        <f t="shared" si="2"/>
        <v>5859592712</v>
      </c>
      <c r="J25" s="31">
        <f t="shared" si="2"/>
        <v>5859592712</v>
      </c>
      <c r="K25" s="31">
        <f t="shared" si="2"/>
        <v>5851960695</v>
      </c>
      <c r="L25" s="31">
        <f t="shared" si="2"/>
        <v>5909953547</v>
      </c>
      <c r="M25" s="31">
        <f t="shared" si="2"/>
        <v>6031661328</v>
      </c>
      <c r="N25" s="31">
        <f t="shared" si="2"/>
        <v>6031661328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6031661328</v>
      </c>
      <c r="X25" s="31">
        <f t="shared" si="2"/>
        <v>2779334258</v>
      </c>
      <c r="Y25" s="31">
        <f t="shared" si="2"/>
        <v>3252327070</v>
      </c>
      <c r="Z25" s="32">
        <f>+IF(X25&lt;&gt;0,+(Y25/X25)*100,0)</f>
        <v>117.01820537197149</v>
      </c>
      <c r="AA25" s="33">
        <f>+AA12+AA24</f>
        <v>5558668514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13422606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6901039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329186</v>
      </c>
      <c r="D31" s="18"/>
      <c r="E31" s="19">
        <v>225343</v>
      </c>
      <c r="F31" s="20">
        <v>225343</v>
      </c>
      <c r="G31" s="20">
        <v>340338</v>
      </c>
      <c r="H31" s="20">
        <v>354340</v>
      </c>
      <c r="I31" s="20">
        <v>369248</v>
      </c>
      <c r="J31" s="20">
        <v>369248</v>
      </c>
      <c r="K31" s="20">
        <v>370148</v>
      </c>
      <c r="L31" s="20">
        <v>381506</v>
      </c>
      <c r="M31" s="20">
        <v>383756</v>
      </c>
      <c r="N31" s="20">
        <v>383756</v>
      </c>
      <c r="O31" s="20"/>
      <c r="P31" s="20"/>
      <c r="Q31" s="20"/>
      <c r="R31" s="20"/>
      <c r="S31" s="20"/>
      <c r="T31" s="20"/>
      <c r="U31" s="20"/>
      <c r="V31" s="20"/>
      <c r="W31" s="20">
        <v>383756</v>
      </c>
      <c r="X31" s="20">
        <v>112672</v>
      </c>
      <c r="Y31" s="20">
        <v>271084</v>
      </c>
      <c r="Z31" s="21">
        <v>240.6</v>
      </c>
      <c r="AA31" s="22">
        <v>225343</v>
      </c>
    </row>
    <row r="32" spans="1:27" ht="12.75">
      <c r="A32" s="23" t="s">
        <v>57</v>
      </c>
      <c r="B32" s="17"/>
      <c r="C32" s="18">
        <v>273849309</v>
      </c>
      <c r="D32" s="18"/>
      <c r="E32" s="19">
        <v>103829800</v>
      </c>
      <c r="F32" s="20">
        <v>103829800</v>
      </c>
      <c r="G32" s="20">
        <v>205268076</v>
      </c>
      <c r="H32" s="20">
        <v>252346839</v>
      </c>
      <c r="I32" s="20">
        <v>206099968</v>
      </c>
      <c r="J32" s="20">
        <v>206099968</v>
      </c>
      <c r="K32" s="20">
        <v>201487159</v>
      </c>
      <c r="L32" s="20">
        <v>247407577</v>
      </c>
      <c r="M32" s="20">
        <v>275051206</v>
      </c>
      <c r="N32" s="20">
        <v>275051206</v>
      </c>
      <c r="O32" s="20"/>
      <c r="P32" s="20"/>
      <c r="Q32" s="20"/>
      <c r="R32" s="20"/>
      <c r="S32" s="20"/>
      <c r="T32" s="20"/>
      <c r="U32" s="20"/>
      <c r="V32" s="20"/>
      <c r="W32" s="20">
        <v>275051206</v>
      </c>
      <c r="X32" s="20">
        <v>51914900</v>
      </c>
      <c r="Y32" s="20">
        <v>223136306</v>
      </c>
      <c r="Z32" s="21">
        <v>429.81</v>
      </c>
      <c r="AA32" s="22">
        <v>103829800</v>
      </c>
    </row>
    <row r="33" spans="1:27" ht="12.75">
      <c r="A33" s="23" t="s">
        <v>58</v>
      </c>
      <c r="B33" s="17"/>
      <c r="C33" s="18">
        <v>11071824</v>
      </c>
      <c r="D33" s="18"/>
      <c r="E33" s="19">
        <v>9937232</v>
      </c>
      <c r="F33" s="20">
        <v>9555031</v>
      </c>
      <c r="G33" s="20">
        <v>9365862</v>
      </c>
      <c r="H33" s="20">
        <v>11042165</v>
      </c>
      <c r="I33" s="20">
        <v>11042165</v>
      </c>
      <c r="J33" s="20">
        <v>11042165</v>
      </c>
      <c r="K33" s="20">
        <v>11042165</v>
      </c>
      <c r="L33" s="20">
        <v>11042165</v>
      </c>
      <c r="M33" s="20">
        <v>11042165</v>
      </c>
      <c r="N33" s="20">
        <v>11042165</v>
      </c>
      <c r="O33" s="20"/>
      <c r="P33" s="20"/>
      <c r="Q33" s="20"/>
      <c r="R33" s="20"/>
      <c r="S33" s="20"/>
      <c r="T33" s="20"/>
      <c r="U33" s="20"/>
      <c r="V33" s="20"/>
      <c r="W33" s="20">
        <v>11042165</v>
      </c>
      <c r="X33" s="20">
        <v>4777516</v>
      </c>
      <c r="Y33" s="20">
        <v>6264649</v>
      </c>
      <c r="Z33" s="21">
        <v>131.13</v>
      </c>
      <c r="AA33" s="22">
        <v>9555031</v>
      </c>
    </row>
    <row r="34" spans="1:27" ht="12.75">
      <c r="A34" s="27" t="s">
        <v>59</v>
      </c>
      <c r="B34" s="28"/>
      <c r="C34" s="29">
        <f aca="true" t="shared" si="3" ref="C34:Y34">SUM(C29:C33)</f>
        <v>305573964</v>
      </c>
      <c r="D34" s="29">
        <f>SUM(D29:D33)</f>
        <v>0</v>
      </c>
      <c r="E34" s="30">
        <f t="shared" si="3"/>
        <v>113992375</v>
      </c>
      <c r="F34" s="31">
        <f t="shared" si="3"/>
        <v>113610174</v>
      </c>
      <c r="G34" s="31">
        <f t="shared" si="3"/>
        <v>214974276</v>
      </c>
      <c r="H34" s="31">
        <f t="shared" si="3"/>
        <v>263743344</v>
      </c>
      <c r="I34" s="31">
        <f t="shared" si="3"/>
        <v>217511381</v>
      </c>
      <c r="J34" s="31">
        <f t="shared" si="3"/>
        <v>217511381</v>
      </c>
      <c r="K34" s="31">
        <f t="shared" si="3"/>
        <v>212899472</v>
      </c>
      <c r="L34" s="31">
        <f t="shared" si="3"/>
        <v>258831248</v>
      </c>
      <c r="M34" s="31">
        <f t="shared" si="3"/>
        <v>286477127</v>
      </c>
      <c r="N34" s="31">
        <f t="shared" si="3"/>
        <v>286477127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286477127</v>
      </c>
      <c r="X34" s="31">
        <f t="shared" si="3"/>
        <v>56805088</v>
      </c>
      <c r="Y34" s="31">
        <f t="shared" si="3"/>
        <v>229672039</v>
      </c>
      <c r="Z34" s="32">
        <f>+IF(X34&lt;&gt;0,+(Y34/X34)*100,0)</f>
        <v>404.3159637390228</v>
      </c>
      <c r="AA34" s="33">
        <f>SUM(AA29:AA33)</f>
        <v>113610174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59418788</v>
      </c>
      <c r="D38" s="18"/>
      <c r="E38" s="19">
        <v>51488867</v>
      </c>
      <c r="F38" s="20">
        <v>51488867</v>
      </c>
      <c r="G38" s="20">
        <v>42323225</v>
      </c>
      <c r="H38" s="20">
        <v>59261153</v>
      </c>
      <c r="I38" s="20">
        <v>59261153</v>
      </c>
      <c r="J38" s="20">
        <v>59261153</v>
      </c>
      <c r="K38" s="20">
        <v>59261153</v>
      </c>
      <c r="L38" s="20">
        <v>59261153</v>
      </c>
      <c r="M38" s="20">
        <v>59261153</v>
      </c>
      <c r="N38" s="20">
        <v>59261153</v>
      </c>
      <c r="O38" s="20"/>
      <c r="P38" s="20"/>
      <c r="Q38" s="20"/>
      <c r="R38" s="20"/>
      <c r="S38" s="20"/>
      <c r="T38" s="20"/>
      <c r="U38" s="20"/>
      <c r="V38" s="20"/>
      <c r="W38" s="20">
        <v>59261153</v>
      </c>
      <c r="X38" s="20">
        <v>25744434</v>
      </c>
      <c r="Y38" s="20">
        <v>33516719</v>
      </c>
      <c r="Z38" s="21">
        <v>130.19</v>
      </c>
      <c r="AA38" s="22">
        <v>51488867</v>
      </c>
    </row>
    <row r="39" spans="1:27" ht="12.75">
      <c r="A39" s="27" t="s">
        <v>61</v>
      </c>
      <c r="B39" s="35"/>
      <c r="C39" s="29">
        <f aca="true" t="shared" si="4" ref="C39:Y39">SUM(C37:C38)</f>
        <v>59418788</v>
      </c>
      <c r="D39" s="29">
        <f>SUM(D37:D38)</f>
        <v>0</v>
      </c>
      <c r="E39" s="36">
        <f t="shared" si="4"/>
        <v>51488867</v>
      </c>
      <c r="F39" s="37">
        <f t="shared" si="4"/>
        <v>51488867</v>
      </c>
      <c r="G39" s="37">
        <f t="shared" si="4"/>
        <v>42323225</v>
      </c>
      <c r="H39" s="37">
        <f t="shared" si="4"/>
        <v>59261153</v>
      </c>
      <c r="I39" s="37">
        <f t="shared" si="4"/>
        <v>59261153</v>
      </c>
      <c r="J39" s="37">
        <f t="shared" si="4"/>
        <v>59261153</v>
      </c>
      <c r="K39" s="37">
        <f t="shared" si="4"/>
        <v>59261153</v>
      </c>
      <c r="L39" s="37">
        <f t="shared" si="4"/>
        <v>59261153</v>
      </c>
      <c r="M39" s="37">
        <f t="shared" si="4"/>
        <v>59261153</v>
      </c>
      <c r="N39" s="37">
        <f t="shared" si="4"/>
        <v>59261153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59261153</v>
      </c>
      <c r="X39" s="37">
        <f t="shared" si="4"/>
        <v>25744434</v>
      </c>
      <c r="Y39" s="37">
        <f t="shared" si="4"/>
        <v>33516719</v>
      </c>
      <c r="Z39" s="38">
        <f>+IF(X39&lt;&gt;0,+(Y39/X39)*100,0)</f>
        <v>130.19015683156988</v>
      </c>
      <c r="AA39" s="39">
        <f>SUM(AA37:AA38)</f>
        <v>51488867</v>
      </c>
    </row>
    <row r="40" spans="1:27" ht="12.75">
      <c r="A40" s="27" t="s">
        <v>62</v>
      </c>
      <c r="B40" s="28"/>
      <c r="C40" s="29">
        <f aca="true" t="shared" si="5" ref="C40:Y40">+C34+C39</f>
        <v>364992752</v>
      </c>
      <c r="D40" s="29">
        <f>+D34+D39</f>
        <v>0</v>
      </c>
      <c r="E40" s="30">
        <f t="shared" si="5"/>
        <v>165481242</v>
      </c>
      <c r="F40" s="31">
        <f t="shared" si="5"/>
        <v>165099041</v>
      </c>
      <c r="G40" s="31">
        <f t="shared" si="5"/>
        <v>257297501</v>
      </c>
      <c r="H40" s="31">
        <f t="shared" si="5"/>
        <v>323004497</v>
      </c>
      <c r="I40" s="31">
        <f t="shared" si="5"/>
        <v>276772534</v>
      </c>
      <c r="J40" s="31">
        <f t="shared" si="5"/>
        <v>276772534</v>
      </c>
      <c r="K40" s="31">
        <f t="shared" si="5"/>
        <v>272160625</v>
      </c>
      <c r="L40" s="31">
        <f t="shared" si="5"/>
        <v>318092401</v>
      </c>
      <c r="M40" s="31">
        <f t="shared" si="5"/>
        <v>345738280</v>
      </c>
      <c r="N40" s="31">
        <f t="shared" si="5"/>
        <v>345738280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345738280</v>
      </c>
      <c r="X40" s="31">
        <f t="shared" si="5"/>
        <v>82549522</v>
      </c>
      <c r="Y40" s="31">
        <f t="shared" si="5"/>
        <v>263188758</v>
      </c>
      <c r="Z40" s="32">
        <f>+IF(X40&lt;&gt;0,+(Y40/X40)*100,0)</f>
        <v>318.8252961658579</v>
      </c>
      <c r="AA40" s="33">
        <f>+AA34+AA39</f>
        <v>165099041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4345777159</v>
      </c>
      <c r="D42" s="43">
        <f>+D25-D40</f>
        <v>0</v>
      </c>
      <c r="E42" s="44">
        <f t="shared" si="6"/>
        <v>5393187430</v>
      </c>
      <c r="F42" s="45">
        <f t="shared" si="6"/>
        <v>5393569473</v>
      </c>
      <c r="G42" s="45">
        <f t="shared" si="6"/>
        <v>5671131347</v>
      </c>
      <c r="H42" s="45">
        <f t="shared" si="6"/>
        <v>5600630148</v>
      </c>
      <c r="I42" s="45">
        <f t="shared" si="6"/>
        <v>5582820178</v>
      </c>
      <c r="J42" s="45">
        <f t="shared" si="6"/>
        <v>5582820178</v>
      </c>
      <c r="K42" s="45">
        <f t="shared" si="6"/>
        <v>5579800070</v>
      </c>
      <c r="L42" s="45">
        <f t="shared" si="6"/>
        <v>5591861146</v>
      </c>
      <c r="M42" s="45">
        <f t="shared" si="6"/>
        <v>5685923048</v>
      </c>
      <c r="N42" s="45">
        <f t="shared" si="6"/>
        <v>5685923048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5685923048</v>
      </c>
      <c r="X42" s="45">
        <f t="shared" si="6"/>
        <v>2696784736</v>
      </c>
      <c r="Y42" s="45">
        <f t="shared" si="6"/>
        <v>2989138312</v>
      </c>
      <c r="Z42" s="46">
        <f>+IF(X42&lt;&gt;0,+(Y42/X42)*100,0)</f>
        <v>110.84081988811731</v>
      </c>
      <c r="AA42" s="47">
        <f>+AA25-AA40</f>
        <v>5393569473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4345777159</v>
      </c>
      <c r="D45" s="18"/>
      <c r="E45" s="19">
        <v>5393187430</v>
      </c>
      <c r="F45" s="20">
        <v>5393569473</v>
      </c>
      <c r="G45" s="20">
        <v>5671131347</v>
      </c>
      <c r="H45" s="20">
        <v>5600630148</v>
      </c>
      <c r="I45" s="20">
        <v>5582820178</v>
      </c>
      <c r="J45" s="20">
        <v>5582820178</v>
      </c>
      <c r="K45" s="20">
        <v>5579800070</v>
      </c>
      <c r="L45" s="20">
        <v>5591861146</v>
      </c>
      <c r="M45" s="20">
        <v>5685923048</v>
      </c>
      <c r="N45" s="20">
        <v>5685923048</v>
      </c>
      <c r="O45" s="20"/>
      <c r="P45" s="20"/>
      <c r="Q45" s="20"/>
      <c r="R45" s="20"/>
      <c r="S45" s="20"/>
      <c r="T45" s="20"/>
      <c r="U45" s="20"/>
      <c r="V45" s="20"/>
      <c r="W45" s="20">
        <v>5685923048</v>
      </c>
      <c r="X45" s="20">
        <v>2696784737</v>
      </c>
      <c r="Y45" s="20">
        <v>2989138311</v>
      </c>
      <c r="Z45" s="48">
        <v>110.84</v>
      </c>
      <c r="AA45" s="22">
        <v>5393569473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4345777159</v>
      </c>
      <c r="D48" s="51">
        <f>SUM(D45:D47)</f>
        <v>0</v>
      </c>
      <c r="E48" s="52">
        <f t="shared" si="7"/>
        <v>5393187430</v>
      </c>
      <c r="F48" s="53">
        <f t="shared" si="7"/>
        <v>5393569473</v>
      </c>
      <c r="G48" s="53">
        <f t="shared" si="7"/>
        <v>5671131347</v>
      </c>
      <c r="H48" s="53">
        <f t="shared" si="7"/>
        <v>5600630148</v>
      </c>
      <c r="I48" s="53">
        <f t="shared" si="7"/>
        <v>5582820178</v>
      </c>
      <c r="J48" s="53">
        <f t="shared" si="7"/>
        <v>5582820178</v>
      </c>
      <c r="K48" s="53">
        <f t="shared" si="7"/>
        <v>5579800070</v>
      </c>
      <c r="L48" s="53">
        <f t="shared" si="7"/>
        <v>5591861146</v>
      </c>
      <c r="M48" s="53">
        <f t="shared" si="7"/>
        <v>5685923048</v>
      </c>
      <c r="N48" s="53">
        <f t="shared" si="7"/>
        <v>5685923048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5685923048</v>
      </c>
      <c r="X48" s="53">
        <f t="shared" si="7"/>
        <v>2696784737</v>
      </c>
      <c r="Y48" s="53">
        <f t="shared" si="7"/>
        <v>2989138311</v>
      </c>
      <c r="Z48" s="54">
        <f>+IF(X48&lt;&gt;0,+(Y48/X48)*100,0)</f>
        <v>110.84081980993501</v>
      </c>
      <c r="AA48" s="55">
        <f>SUM(AA45:AA47)</f>
        <v>5393569473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2259170</v>
      </c>
      <c r="D6" s="18"/>
      <c r="E6" s="19">
        <v>1334233</v>
      </c>
      <c r="F6" s="20">
        <v>1334233</v>
      </c>
      <c r="G6" s="20">
        <v>8140269</v>
      </c>
      <c r="H6" s="20">
        <v>1989744</v>
      </c>
      <c r="I6" s="20">
        <v>8449048</v>
      </c>
      <c r="J6" s="20">
        <v>8449048</v>
      </c>
      <c r="K6" s="20">
        <v>7568979</v>
      </c>
      <c r="L6" s="20">
        <v>4944381</v>
      </c>
      <c r="M6" s="20">
        <v>11955868</v>
      </c>
      <c r="N6" s="20">
        <v>11955868</v>
      </c>
      <c r="O6" s="20"/>
      <c r="P6" s="20"/>
      <c r="Q6" s="20"/>
      <c r="R6" s="20"/>
      <c r="S6" s="20"/>
      <c r="T6" s="20"/>
      <c r="U6" s="20"/>
      <c r="V6" s="20"/>
      <c r="W6" s="20">
        <v>11955868</v>
      </c>
      <c r="X6" s="20">
        <v>667117</v>
      </c>
      <c r="Y6" s="20">
        <v>11288751</v>
      </c>
      <c r="Z6" s="21">
        <v>1692.17</v>
      </c>
      <c r="AA6" s="22">
        <v>1334233</v>
      </c>
    </row>
    <row r="7" spans="1:27" ht="12.75">
      <c r="A7" s="23" t="s">
        <v>34</v>
      </c>
      <c r="B7" s="17"/>
      <c r="C7" s="18">
        <v>56980693</v>
      </c>
      <c r="D7" s="18"/>
      <c r="E7" s="19">
        <v>106575519</v>
      </c>
      <c r="F7" s="20">
        <v>106575519</v>
      </c>
      <c r="G7" s="20">
        <v>114470838</v>
      </c>
      <c r="H7" s="20">
        <v>101608343</v>
      </c>
      <c r="I7" s="20">
        <v>83220616</v>
      </c>
      <c r="J7" s="20">
        <v>83220616</v>
      </c>
      <c r="K7" s="20">
        <v>78143301</v>
      </c>
      <c r="L7" s="20">
        <v>68860991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53287760</v>
      </c>
      <c r="Y7" s="20">
        <v>-53287760</v>
      </c>
      <c r="Z7" s="21">
        <v>-100</v>
      </c>
      <c r="AA7" s="22">
        <v>106575519</v>
      </c>
    </row>
    <row r="8" spans="1:27" ht="12.75">
      <c r="A8" s="23" t="s">
        <v>35</v>
      </c>
      <c r="B8" s="17"/>
      <c r="C8" s="18">
        <v>5322705</v>
      </c>
      <c r="D8" s="18"/>
      <c r="E8" s="19">
        <v>47617001</v>
      </c>
      <c r="F8" s="20">
        <v>47617001</v>
      </c>
      <c r="G8" s="20">
        <v>7443660</v>
      </c>
      <c r="H8" s="20">
        <v>7443660</v>
      </c>
      <c r="I8" s="20">
        <v>7443660</v>
      </c>
      <c r="J8" s="20">
        <v>7443660</v>
      </c>
      <c r="K8" s="20">
        <v>7443660</v>
      </c>
      <c r="L8" s="20">
        <v>7443660</v>
      </c>
      <c r="M8" s="20">
        <v>7443660</v>
      </c>
      <c r="N8" s="20">
        <v>7443660</v>
      </c>
      <c r="O8" s="20"/>
      <c r="P8" s="20"/>
      <c r="Q8" s="20"/>
      <c r="R8" s="20"/>
      <c r="S8" s="20"/>
      <c r="T8" s="20"/>
      <c r="U8" s="20"/>
      <c r="V8" s="20"/>
      <c r="W8" s="20">
        <v>7443660</v>
      </c>
      <c r="X8" s="20">
        <v>23808501</v>
      </c>
      <c r="Y8" s="20">
        <v>-16364841</v>
      </c>
      <c r="Z8" s="21">
        <v>-68.74</v>
      </c>
      <c r="AA8" s="22">
        <v>47617001</v>
      </c>
    </row>
    <row r="9" spans="1:27" ht="12.75">
      <c r="A9" s="23" t="s">
        <v>36</v>
      </c>
      <c r="B9" s="17"/>
      <c r="C9" s="18">
        <v>24789169</v>
      </c>
      <c r="D9" s="18"/>
      <c r="E9" s="19">
        <v>11733752</v>
      </c>
      <c r="F9" s="20">
        <v>11733752</v>
      </c>
      <c r="G9" s="20">
        <v>4542043</v>
      </c>
      <c r="H9" s="20">
        <v>4542043</v>
      </c>
      <c r="I9" s="20">
        <v>4542043</v>
      </c>
      <c r="J9" s="20">
        <v>4542043</v>
      </c>
      <c r="K9" s="20">
        <v>4542043</v>
      </c>
      <c r="L9" s="20">
        <v>4542043</v>
      </c>
      <c r="M9" s="20">
        <v>4542043</v>
      </c>
      <c r="N9" s="20">
        <v>4542043</v>
      </c>
      <c r="O9" s="20"/>
      <c r="P9" s="20"/>
      <c r="Q9" s="20"/>
      <c r="R9" s="20"/>
      <c r="S9" s="20"/>
      <c r="T9" s="20"/>
      <c r="U9" s="20"/>
      <c r="V9" s="20"/>
      <c r="W9" s="20">
        <v>4542043</v>
      </c>
      <c r="X9" s="20">
        <v>5866876</v>
      </c>
      <c r="Y9" s="20">
        <v>-1324833</v>
      </c>
      <c r="Z9" s="21">
        <v>-22.58</v>
      </c>
      <c r="AA9" s="22">
        <v>11733752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>
        <v>94878611</v>
      </c>
      <c r="N10" s="24">
        <v>94878611</v>
      </c>
      <c r="O10" s="24"/>
      <c r="P10" s="24"/>
      <c r="Q10" s="20"/>
      <c r="R10" s="24"/>
      <c r="S10" s="24"/>
      <c r="T10" s="20"/>
      <c r="U10" s="24"/>
      <c r="V10" s="24"/>
      <c r="W10" s="24">
        <v>94878611</v>
      </c>
      <c r="X10" s="20"/>
      <c r="Y10" s="24">
        <v>94878611</v>
      </c>
      <c r="Z10" s="25"/>
      <c r="AA10" s="26"/>
    </row>
    <row r="11" spans="1:27" ht="12.75">
      <c r="A11" s="23" t="s">
        <v>38</v>
      </c>
      <c r="B11" s="17"/>
      <c r="C11" s="18">
        <v>271301</v>
      </c>
      <c r="D11" s="18"/>
      <c r="E11" s="19">
        <v>264980</v>
      </c>
      <c r="F11" s="20">
        <v>264980</v>
      </c>
      <c r="G11" s="20">
        <v>298696</v>
      </c>
      <c r="H11" s="20">
        <v>298696</v>
      </c>
      <c r="I11" s="20">
        <v>298696</v>
      </c>
      <c r="J11" s="20">
        <v>298696</v>
      </c>
      <c r="K11" s="20">
        <v>298696</v>
      </c>
      <c r="L11" s="20">
        <v>298696</v>
      </c>
      <c r="M11" s="20">
        <v>298696</v>
      </c>
      <c r="N11" s="20">
        <v>298696</v>
      </c>
      <c r="O11" s="20"/>
      <c r="P11" s="20"/>
      <c r="Q11" s="20"/>
      <c r="R11" s="20"/>
      <c r="S11" s="20"/>
      <c r="T11" s="20"/>
      <c r="U11" s="20"/>
      <c r="V11" s="20"/>
      <c r="W11" s="20">
        <v>298696</v>
      </c>
      <c r="X11" s="20">
        <v>132490</v>
      </c>
      <c r="Y11" s="20">
        <v>166206</v>
      </c>
      <c r="Z11" s="21">
        <v>125.45</v>
      </c>
      <c r="AA11" s="22">
        <v>264980</v>
      </c>
    </row>
    <row r="12" spans="1:27" ht="12.75">
      <c r="A12" s="27" t="s">
        <v>39</v>
      </c>
      <c r="B12" s="28"/>
      <c r="C12" s="29">
        <f aca="true" t="shared" si="0" ref="C12:Y12">SUM(C6:C11)</f>
        <v>89623038</v>
      </c>
      <c r="D12" s="29">
        <f>SUM(D6:D11)</f>
        <v>0</v>
      </c>
      <c r="E12" s="30">
        <f t="shared" si="0"/>
        <v>167525485</v>
      </c>
      <c r="F12" s="31">
        <f t="shared" si="0"/>
        <v>167525485</v>
      </c>
      <c r="G12" s="31">
        <f t="shared" si="0"/>
        <v>134895506</v>
      </c>
      <c r="H12" s="31">
        <f t="shared" si="0"/>
        <v>115882486</v>
      </c>
      <c r="I12" s="31">
        <f t="shared" si="0"/>
        <v>103954063</v>
      </c>
      <c r="J12" s="31">
        <f t="shared" si="0"/>
        <v>103954063</v>
      </c>
      <c r="K12" s="31">
        <f t="shared" si="0"/>
        <v>97996679</v>
      </c>
      <c r="L12" s="31">
        <f t="shared" si="0"/>
        <v>86089771</v>
      </c>
      <c r="M12" s="31">
        <f t="shared" si="0"/>
        <v>119118878</v>
      </c>
      <c r="N12" s="31">
        <f t="shared" si="0"/>
        <v>119118878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119118878</v>
      </c>
      <c r="X12" s="31">
        <f t="shared" si="0"/>
        <v>83762744</v>
      </c>
      <c r="Y12" s="31">
        <f t="shared" si="0"/>
        <v>35356134</v>
      </c>
      <c r="Z12" s="32">
        <f>+IF(X12&lt;&gt;0,+(Y12/X12)*100,0)</f>
        <v>42.209856448828845</v>
      </c>
      <c r="AA12" s="33">
        <f>SUM(AA6:AA11)</f>
        <v>167525485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36083154</v>
      </c>
      <c r="D17" s="18"/>
      <c r="E17" s="19">
        <v>36198993</v>
      </c>
      <c r="F17" s="20">
        <v>36198993</v>
      </c>
      <c r="G17" s="20">
        <v>36198993</v>
      </c>
      <c r="H17" s="20">
        <v>36198993</v>
      </c>
      <c r="I17" s="20">
        <v>36198993</v>
      </c>
      <c r="J17" s="20">
        <v>36198993</v>
      </c>
      <c r="K17" s="20">
        <v>36198993</v>
      </c>
      <c r="L17" s="20">
        <v>36198993</v>
      </c>
      <c r="M17" s="20">
        <v>36198993</v>
      </c>
      <c r="N17" s="20">
        <v>36198993</v>
      </c>
      <c r="O17" s="20"/>
      <c r="P17" s="20"/>
      <c r="Q17" s="20"/>
      <c r="R17" s="20"/>
      <c r="S17" s="20"/>
      <c r="T17" s="20"/>
      <c r="U17" s="20"/>
      <c r="V17" s="20"/>
      <c r="W17" s="20">
        <v>36198993</v>
      </c>
      <c r="X17" s="20">
        <v>18099497</v>
      </c>
      <c r="Y17" s="20">
        <v>18099496</v>
      </c>
      <c r="Z17" s="21">
        <v>100</v>
      </c>
      <c r="AA17" s="22">
        <v>36198993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405201157</v>
      </c>
      <c r="D19" s="18"/>
      <c r="E19" s="19">
        <v>378256623</v>
      </c>
      <c r="F19" s="20">
        <v>378256623</v>
      </c>
      <c r="G19" s="20">
        <v>397643140</v>
      </c>
      <c r="H19" s="20">
        <v>397643140</v>
      </c>
      <c r="I19" s="20">
        <v>397643140</v>
      </c>
      <c r="J19" s="20">
        <v>397643140</v>
      </c>
      <c r="K19" s="20">
        <v>397643140</v>
      </c>
      <c r="L19" s="20">
        <v>397643140</v>
      </c>
      <c r="M19" s="20">
        <v>397643140</v>
      </c>
      <c r="N19" s="20">
        <v>397643140</v>
      </c>
      <c r="O19" s="20"/>
      <c r="P19" s="20"/>
      <c r="Q19" s="20"/>
      <c r="R19" s="20"/>
      <c r="S19" s="20"/>
      <c r="T19" s="20"/>
      <c r="U19" s="20"/>
      <c r="V19" s="20"/>
      <c r="W19" s="20">
        <v>397643140</v>
      </c>
      <c r="X19" s="20">
        <v>189128312</v>
      </c>
      <c r="Y19" s="20">
        <v>208514828</v>
      </c>
      <c r="Z19" s="21">
        <v>110.25</v>
      </c>
      <c r="AA19" s="22">
        <v>378256623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7</v>
      </c>
      <c r="D22" s="18"/>
      <c r="E22" s="19"/>
      <c r="F22" s="20"/>
      <c r="G22" s="20">
        <v>7</v>
      </c>
      <c r="H22" s="20">
        <v>7</v>
      </c>
      <c r="I22" s="20">
        <v>7</v>
      </c>
      <c r="J22" s="20">
        <v>7</v>
      </c>
      <c r="K22" s="20">
        <v>7</v>
      </c>
      <c r="L22" s="20">
        <v>7</v>
      </c>
      <c r="M22" s="20">
        <v>7</v>
      </c>
      <c r="N22" s="20">
        <v>7</v>
      </c>
      <c r="O22" s="20"/>
      <c r="P22" s="20"/>
      <c r="Q22" s="20"/>
      <c r="R22" s="20"/>
      <c r="S22" s="20"/>
      <c r="T22" s="20"/>
      <c r="U22" s="20"/>
      <c r="V22" s="20"/>
      <c r="W22" s="20">
        <v>7</v>
      </c>
      <c r="X22" s="20"/>
      <c r="Y22" s="20">
        <v>7</v>
      </c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441284318</v>
      </c>
      <c r="D24" s="29">
        <f>SUM(D15:D23)</f>
        <v>0</v>
      </c>
      <c r="E24" s="36">
        <f t="shared" si="1"/>
        <v>414455616</v>
      </c>
      <c r="F24" s="37">
        <f t="shared" si="1"/>
        <v>414455616</v>
      </c>
      <c r="G24" s="37">
        <f t="shared" si="1"/>
        <v>433842140</v>
      </c>
      <c r="H24" s="37">
        <f t="shared" si="1"/>
        <v>433842140</v>
      </c>
      <c r="I24" s="37">
        <f t="shared" si="1"/>
        <v>433842140</v>
      </c>
      <c r="J24" s="37">
        <f t="shared" si="1"/>
        <v>433842140</v>
      </c>
      <c r="K24" s="37">
        <f t="shared" si="1"/>
        <v>433842140</v>
      </c>
      <c r="L24" s="37">
        <f t="shared" si="1"/>
        <v>433842140</v>
      </c>
      <c r="M24" s="37">
        <f t="shared" si="1"/>
        <v>433842140</v>
      </c>
      <c r="N24" s="37">
        <f t="shared" si="1"/>
        <v>433842140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433842140</v>
      </c>
      <c r="X24" s="37">
        <f t="shared" si="1"/>
        <v>207227809</v>
      </c>
      <c r="Y24" s="37">
        <f t="shared" si="1"/>
        <v>226614331</v>
      </c>
      <c r="Z24" s="38">
        <f>+IF(X24&lt;&gt;0,+(Y24/X24)*100,0)</f>
        <v>109.3551739477205</v>
      </c>
      <c r="AA24" s="39">
        <f>SUM(AA15:AA23)</f>
        <v>414455616</v>
      </c>
    </row>
    <row r="25" spans="1:27" ht="12.75">
      <c r="A25" s="27" t="s">
        <v>51</v>
      </c>
      <c r="B25" s="28"/>
      <c r="C25" s="29">
        <f aca="true" t="shared" si="2" ref="C25:Y25">+C12+C24</f>
        <v>530907356</v>
      </c>
      <c r="D25" s="29">
        <f>+D12+D24</f>
        <v>0</v>
      </c>
      <c r="E25" s="30">
        <f t="shared" si="2"/>
        <v>581981101</v>
      </c>
      <c r="F25" s="31">
        <f t="shared" si="2"/>
        <v>581981101</v>
      </c>
      <c r="G25" s="31">
        <f t="shared" si="2"/>
        <v>568737646</v>
      </c>
      <c r="H25" s="31">
        <f t="shared" si="2"/>
        <v>549724626</v>
      </c>
      <c r="I25" s="31">
        <f t="shared" si="2"/>
        <v>537796203</v>
      </c>
      <c r="J25" s="31">
        <f t="shared" si="2"/>
        <v>537796203</v>
      </c>
      <c r="K25" s="31">
        <f t="shared" si="2"/>
        <v>531838819</v>
      </c>
      <c r="L25" s="31">
        <f t="shared" si="2"/>
        <v>519931911</v>
      </c>
      <c r="M25" s="31">
        <f t="shared" si="2"/>
        <v>552961018</v>
      </c>
      <c r="N25" s="31">
        <f t="shared" si="2"/>
        <v>552961018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552961018</v>
      </c>
      <c r="X25" s="31">
        <f t="shared" si="2"/>
        <v>290990553</v>
      </c>
      <c r="Y25" s="31">
        <f t="shared" si="2"/>
        <v>261970465</v>
      </c>
      <c r="Z25" s="32">
        <f>+IF(X25&lt;&gt;0,+(Y25/X25)*100,0)</f>
        <v>90.02713741019626</v>
      </c>
      <c r="AA25" s="33">
        <f>+AA12+AA24</f>
        <v>581981101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162782</v>
      </c>
      <c r="D30" s="18"/>
      <c r="E30" s="19">
        <v>367359</v>
      </c>
      <c r="F30" s="20">
        <v>367359</v>
      </c>
      <c r="G30" s="20">
        <v>7223864</v>
      </c>
      <c r="H30" s="20">
        <v>7223864</v>
      </c>
      <c r="I30" s="20">
        <v>7223864</v>
      </c>
      <c r="J30" s="20">
        <v>7223864</v>
      </c>
      <c r="K30" s="20">
        <v>7223864</v>
      </c>
      <c r="L30" s="20">
        <v>7223864</v>
      </c>
      <c r="M30" s="20">
        <v>7223864</v>
      </c>
      <c r="N30" s="20">
        <v>7223864</v>
      </c>
      <c r="O30" s="20"/>
      <c r="P30" s="20"/>
      <c r="Q30" s="20"/>
      <c r="R30" s="20"/>
      <c r="S30" s="20"/>
      <c r="T30" s="20"/>
      <c r="U30" s="20"/>
      <c r="V30" s="20"/>
      <c r="W30" s="20">
        <v>7223864</v>
      </c>
      <c r="X30" s="20">
        <v>183680</v>
      </c>
      <c r="Y30" s="20">
        <v>7040184</v>
      </c>
      <c r="Z30" s="21">
        <v>3832.85</v>
      </c>
      <c r="AA30" s="22">
        <v>367359</v>
      </c>
    </row>
    <row r="31" spans="1:27" ht="12.75">
      <c r="A31" s="23" t="s">
        <v>56</v>
      </c>
      <c r="B31" s="17"/>
      <c r="C31" s="18">
        <v>399064</v>
      </c>
      <c r="D31" s="18"/>
      <c r="E31" s="19">
        <v>642600</v>
      </c>
      <c r="F31" s="20">
        <v>642600</v>
      </c>
      <c r="G31" s="20">
        <v>81226</v>
      </c>
      <c r="H31" s="20">
        <v>81226</v>
      </c>
      <c r="I31" s="20">
        <v>81226</v>
      </c>
      <c r="J31" s="20">
        <v>81226</v>
      </c>
      <c r="K31" s="20">
        <v>81226</v>
      </c>
      <c r="L31" s="20">
        <v>81226</v>
      </c>
      <c r="M31" s="20">
        <v>81226</v>
      </c>
      <c r="N31" s="20">
        <v>81226</v>
      </c>
      <c r="O31" s="20"/>
      <c r="P31" s="20"/>
      <c r="Q31" s="20"/>
      <c r="R31" s="20"/>
      <c r="S31" s="20"/>
      <c r="T31" s="20"/>
      <c r="U31" s="20"/>
      <c r="V31" s="20"/>
      <c r="W31" s="20">
        <v>81226</v>
      </c>
      <c r="X31" s="20">
        <v>321300</v>
      </c>
      <c r="Y31" s="20">
        <v>-240074</v>
      </c>
      <c r="Z31" s="21">
        <v>-74.72</v>
      </c>
      <c r="AA31" s="22">
        <v>642600</v>
      </c>
    </row>
    <row r="32" spans="1:27" ht="12.75">
      <c r="A32" s="23" t="s">
        <v>57</v>
      </c>
      <c r="B32" s="17"/>
      <c r="C32" s="18">
        <v>34516766</v>
      </c>
      <c r="D32" s="18"/>
      <c r="E32" s="19">
        <v>38144064</v>
      </c>
      <c r="F32" s="20">
        <v>38144064</v>
      </c>
      <c r="G32" s="20">
        <v>34717556</v>
      </c>
      <c r="H32" s="20">
        <v>34717556</v>
      </c>
      <c r="I32" s="20">
        <v>34717556</v>
      </c>
      <c r="J32" s="20">
        <v>34717556</v>
      </c>
      <c r="K32" s="20">
        <v>34717556</v>
      </c>
      <c r="L32" s="20">
        <v>34717556</v>
      </c>
      <c r="M32" s="20">
        <v>34717556</v>
      </c>
      <c r="N32" s="20">
        <v>34717556</v>
      </c>
      <c r="O32" s="20"/>
      <c r="P32" s="20"/>
      <c r="Q32" s="20"/>
      <c r="R32" s="20"/>
      <c r="S32" s="20"/>
      <c r="T32" s="20"/>
      <c r="U32" s="20"/>
      <c r="V32" s="20"/>
      <c r="W32" s="20">
        <v>34717556</v>
      </c>
      <c r="X32" s="20">
        <v>19072032</v>
      </c>
      <c r="Y32" s="20">
        <v>15645524</v>
      </c>
      <c r="Z32" s="21">
        <v>82.03</v>
      </c>
      <c r="AA32" s="22">
        <v>38144064</v>
      </c>
    </row>
    <row r="33" spans="1:27" ht="12.75">
      <c r="A33" s="23" t="s">
        <v>58</v>
      </c>
      <c r="B33" s="17"/>
      <c r="C33" s="18">
        <v>7768394</v>
      </c>
      <c r="D33" s="18"/>
      <c r="E33" s="19">
        <v>6856506</v>
      </c>
      <c r="F33" s="20">
        <v>6856506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3428253</v>
      </c>
      <c r="Y33" s="20">
        <v>-3428253</v>
      </c>
      <c r="Z33" s="21">
        <v>-100</v>
      </c>
      <c r="AA33" s="22">
        <v>6856506</v>
      </c>
    </row>
    <row r="34" spans="1:27" ht="12.75">
      <c r="A34" s="27" t="s">
        <v>59</v>
      </c>
      <c r="B34" s="28"/>
      <c r="C34" s="29">
        <f aca="true" t="shared" si="3" ref="C34:Y34">SUM(C29:C33)</f>
        <v>42847006</v>
      </c>
      <c r="D34" s="29">
        <f>SUM(D29:D33)</f>
        <v>0</v>
      </c>
      <c r="E34" s="30">
        <f t="shared" si="3"/>
        <v>46010529</v>
      </c>
      <c r="F34" s="31">
        <f t="shared" si="3"/>
        <v>46010529</v>
      </c>
      <c r="G34" s="31">
        <f t="shared" si="3"/>
        <v>42022646</v>
      </c>
      <c r="H34" s="31">
        <f t="shared" si="3"/>
        <v>42022646</v>
      </c>
      <c r="I34" s="31">
        <f t="shared" si="3"/>
        <v>42022646</v>
      </c>
      <c r="J34" s="31">
        <f t="shared" si="3"/>
        <v>42022646</v>
      </c>
      <c r="K34" s="31">
        <f t="shared" si="3"/>
        <v>42022646</v>
      </c>
      <c r="L34" s="31">
        <f t="shared" si="3"/>
        <v>42022646</v>
      </c>
      <c r="M34" s="31">
        <f t="shared" si="3"/>
        <v>42022646</v>
      </c>
      <c r="N34" s="31">
        <f t="shared" si="3"/>
        <v>42022646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42022646</v>
      </c>
      <c r="X34" s="31">
        <f t="shared" si="3"/>
        <v>23005265</v>
      </c>
      <c r="Y34" s="31">
        <f t="shared" si="3"/>
        <v>19017381</v>
      </c>
      <c r="Z34" s="32">
        <f>+IF(X34&lt;&gt;0,+(Y34/X34)*100,0)</f>
        <v>82.66534204235421</v>
      </c>
      <c r="AA34" s="33">
        <f>SUM(AA29:AA33)</f>
        <v>46010529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334682</v>
      </c>
      <c r="F37" s="20">
        <v>334682</v>
      </c>
      <c r="G37" s="20">
        <v>804900</v>
      </c>
      <c r="H37" s="20">
        <v>804900</v>
      </c>
      <c r="I37" s="20">
        <v>804900</v>
      </c>
      <c r="J37" s="20">
        <v>804900</v>
      </c>
      <c r="K37" s="20">
        <v>804900</v>
      </c>
      <c r="L37" s="20">
        <v>804900</v>
      </c>
      <c r="M37" s="20">
        <v>804900</v>
      </c>
      <c r="N37" s="20">
        <v>804900</v>
      </c>
      <c r="O37" s="20"/>
      <c r="P37" s="20"/>
      <c r="Q37" s="20"/>
      <c r="R37" s="20"/>
      <c r="S37" s="20"/>
      <c r="T37" s="20"/>
      <c r="U37" s="20"/>
      <c r="V37" s="20"/>
      <c r="W37" s="20">
        <v>804900</v>
      </c>
      <c r="X37" s="20">
        <v>167341</v>
      </c>
      <c r="Y37" s="20">
        <v>637559</v>
      </c>
      <c r="Z37" s="21">
        <v>380.99</v>
      </c>
      <c r="AA37" s="22">
        <v>334682</v>
      </c>
    </row>
    <row r="38" spans="1:27" ht="12.75">
      <c r="A38" s="23" t="s">
        <v>58</v>
      </c>
      <c r="B38" s="17"/>
      <c r="C38" s="18">
        <v>21043223</v>
      </c>
      <c r="D38" s="18"/>
      <c r="E38" s="19">
        <v>15679147</v>
      </c>
      <c r="F38" s="20">
        <v>15679147</v>
      </c>
      <c r="G38" s="20">
        <v>126324405</v>
      </c>
      <c r="H38" s="20">
        <v>126324405</v>
      </c>
      <c r="I38" s="20">
        <v>126324405</v>
      </c>
      <c r="J38" s="20">
        <v>126324405</v>
      </c>
      <c r="K38" s="20">
        <v>126324405</v>
      </c>
      <c r="L38" s="20">
        <v>126324405</v>
      </c>
      <c r="M38" s="20">
        <v>126324405</v>
      </c>
      <c r="N38" s="20">
        <v>126324405</v>
      </c>
      <c r="O38" s="20"/>
      <c r="P38" s="20"/>
      <c r="Q38" s="20"/>
      <c r="R38" s="20"/>
      <c r="S38" s="20"/>
      <c r="T38" s="20"/>
      <c r="U38" s="20"/>
      <c r="V38" s="20"/>
      <c r="W38" s="20">
        <v>126324405</v>
      </c>
      <c r="X38" s="20">
        <v>7839574</v>
      </c>
      <c r="Y38" s="20">
        <v>118484831</v>
      </c>
      <c r="Z38" s="21">
        <v>1511.37</v>
      </c>
      <c r="AA38" s="22">
        <v>15679147</v>
      </c>
    </row>
    <row r="39" spans="1:27" ht="12.75">
      <c r="A39" s="27" t="s">
        <v>61</v>
      </c>
      <c r="B39" s="35"/>
      <c r="C39" s="29">
        <f aca="true" t="shared" si="4" ref="C39:Y39">SUM(C37:C38)</f>
        <v>21043223</v>
      </c>
      <c r="D39" s="29">
        <f>SUM(D37:D38)</f>
        <v>0</v>
      </c>
      <c r="E39" s="36">
        <f t="shared" si="4"/>
        <v>16013829</v>
      </c>
      <c r="F39" s="37">
        <f t="shared" si="4"/>
        <v>16013829</v>
      </c>
      <c r="G39" s="37">
        <f t="shared" si="4"/>
        <v>127129305</v>
      </c>
      <c r="H39" s="37">
        <f t="shared" si="4"/>
        <v>127129305</v>
      </c>
      <c r="I39" s="37">
        <f t="shared" si="4"/>
        <v>127129305</v>
      </c>
      <c r="J39" s="37">
        <f t="shared" si="4"/>
        <v>127129305</v>
      </c>
      <c r="K39" s="37">
        <f t="shared" si="4"/>
        <v>127129305</v>
      </c>
      <c r="L39" s="37">
        <f t="shared" si="4"/>
        <v>127129305</v>
      </c>
      <c r="M39" s="37">
        <f t="shared" si="4"/>
        <v>127129305</v>
      </c>
      <c r="N39" s="37">
        <f t="shared" si="4"/>
        <v>127129305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127129305</v>
      </c>
      <c r="X39" s="37">
        <f t="shared" si="4"/>
        <v>8006915</v>
      </c>
      <c r="Y39" s="37">
        <f t="shared" si="4"/>
        <v>119122390</v>
      </c>
      <c r="Z39" s="38">
        <f>+IF(X39&lt;&gt;0,+(Y39/X39)*100,0)</f>
        <v>1487.7439063609393</v>
      </c>
      <c r="AA39" s="39">
        <f>SUM(AA37:AA38)</f>
        <v>16013829</v>
      </c>
    </row>
    <row r="40" spans="1:27" ht="12.75">
      <c r="A40" s="27" t="s">
        <v>62</v>
      </c>
      <c r="B40" s="28"/>
      <c r="C40" s="29">
        <f aca="true" t="shared" si="5" ref="C40:Y40">+C34+C39</f>
        <v>63890229</v>
      </c>
      <c r="D40" s="29">
        <f>+D34+D39</f>
        <v>0</v>
      </c>
      <c r="E40" s="30">
        <f t="shared" si="5"/>
        <v>62024358</v>
      </c>
      <c r="F40" s="31">
        <f t="shared" si="5"/>
        <v>62024358</v>
      </c>
      <c r="G40" s="31">
        <f t="shared" si="5"/>
        <v>169151951</v>
      </c>
      <c r="H40" s="31">
        <f t="shared" si="5"/>
        <v>169151951</v>
      </c>
      <c r="I40" s="31">
        <f t="shared" si="5"/>
        <v>169151951</v>
      </c>
      <c r="J40" s="31">
        <f t="shared" si="5"/>
        <v>169151951</v>
      </c>
      <c r="K40" s="31">
        <f t="shared" si="5"/>
        <v>169151951</v>
      </c>
      <c r="L40" s="31">
        <f t="shared" si="5"/>
        <v>169151951</v>
      </c>
      <c r="M40" s="31">
        <f t="shared" si="5"/>
        <v>169151951</v>
      </c>
      <c r="N40" s="31">
        <f t="shared" si="5"/>
        <v>169151951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169151951</v>
      </c>
      <c r="X40" s="31">
        <f t="shared" si="5"/>
        <v>31012180</v>
      </c>
      <c r="Y40" s="31">
        <f t="shared" si="5"/>
        <v>138139771</v>
      </c>
      <c r="Z40" s="32">
        <f>+IF(X40&lt;&gt;0,+(Y40/X40)*100,0)</f>
        <v>445.43715082267676</v>
      </c>
      <c r="AA40" s="33">
        <f>+AA34+AA39</f>
        <v>62024358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467017127</v>
      </c>
      <c r="D42" s="43">
        <f>+D25-D40</f>
        <v>0</v>
      </c>
      <c r="E42" s="44">
        <f t="shared" si="6"/>
        <v>519956743</v>
      </c>
      <c r="F42" s="45">
        <f t="shared" si="6"/>
        <v>519956743</v>
      </c>
      <c r="G42" s="45">
        <f t="shared" si="6"/>
        <v>399585695</v>
      </c>
      <c r="H42" s="45">
        <f t="shared" si="6"/>
        <v>380572675</v>
      </c>
      <c r="I42" s="45">
        <f t="shared" si="6"/>
        <v>368644252</v>
      </c>
      <c r="J42" s="45">
        <f t="shared" si="6"/>
        <v>368644252</v>
      </c>
      <c r="K42" s="45">
        <f t="shared" si="6"/>
        <v>362686868</v>
      </c>
      <c r="L42" s="45">
        <f t="shared" si="6"/>
        <v>350779960</v>
      </c>
      <c r="M42" s="45">
        <f t="shared" si="6"/>
        <v>383809067</v>
      </c>
      <c r="N42" s="45">
        <f t="shared" si="6"/>
        <v>383809067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383809067</v>
      </c>
      <c r="X42" s="45">
        <f t="shared" si="6"/>
        <v>259978373</v>
      </c>
      <c r="Y42" s="45">
        <f t="shared" si="6"/>
        <v>123830694</v>
      </c>
      <c r="Z42" s="46">
        <f>+IF(X42&lt;&gt;0,+(Y42/X42)*100,0)</f>
        <v>47.63115199586237</v>
      </c>
      <c r="AA42" s="47">
        <f>+AA25-AA40</f>
        <v>519956743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467017127</v>
      </c>
      <c r="D45" s="18"/>
      <c r="E45" s="19">
        <v>519956743</v>
      </c>
      <c r="F45" s="20">
        <v>519956743</v>
      </c>
      <c r="G45" s="20"/>
      <c r="H45" s="20">
        <v>380572675</v>
      </c>
      <c r="I45" s="20">
        <v>368644252</v>
      </c>
      <c r="J45" s="20">
        <v>368644252</v>
      </c>
      <c r="K45" s="20">
        <v>362686868</v>
      </c>
      <c r="L45" s="20">
        <v>350779960</v>
      </c>
      <c r="M45" s="20">
        <v>383809067</v>
      </c>
      <c r="N45" s="20">
        <v>383809067</v>
      </c>
      <c r="O45" s="20"/>
      <c r="P45" s="20"/>
      <c r="Q45" s="20"/>
      <c r="R45" s="20"/>
      <c r="S45" s="20"/>
      <c r="T45" s="20"/>
      <c r="U45" s="20"/>
      <c r="V45" s="20"/>
      <c r="W45" s="20">
        <v>383809067</v>
      </c>
      <c r="X45" s="20">
        <v>259978372</v>
      </c>
      <c r="Y45" s="20">
        <v>123830695</v>
      </c>
      <c r="Z45" s="48">
        <v>47.63</v>
      </c>
      <c r="AA45" s="22">
        <v>519956743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399585695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467017127</v>
      </c>
      <c r="D48" s="51">
        <f>SUM(D45:D47)</f>
        <v>0</v>
      </c>
      <c r="E48" s="52">
        <f t="shared" si="7"/>
        <v>519956743</v>
      </c>
      <c r="F48" s="53">
        <f t="shared" si="7"/>
        <v>519956743</v>
      </c>
      <c r="G48" s="53">
        <f t="shared" si="7"/>
        <v>399585695</v>
      </c>
      <c r="H48" s="53">
        <f t="shared" si="7"/>
        <v>380572675</v>
      </c>
      <c r="I48" s="53">
        <f t="shared" si="7"/>
        <v>368644252</v>
      </c>
      <c r="J48" s="53">
        <f t="shared" si="7"/>
        <v>368644252</v>
      </c>
      <c r="K48" s="53">
        <f t="shared" si="7"/>
        <v>362686868</v>
      </c>
      <c r="L48" s="53">
        <f t="shared" si="7"/>
        <v>350779960</v>
      </c>
      <c r="M48" s="53">
        <f t="shared" si="7"/>
        <v>383809067</v>
      </c>
      <c r="N48" s="53">
        <f t="shared" si="7"/>
        <v>383809067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383809067</v>
      </c>
      <c r="X48" s="53">
        <f t="shared" si="7"/>
        <v>259978372</v>
      </c>
      <c r="Y48" s="53">
        <f t="shared" si="7"/>
        <v>123830695</v>
      </c>
      <c r="Z48" s="54">
        <f>+IF(X48&lt;&gt;0,+(Y48/X48)*100,0)</f>
        <v>47.63115256372173</v>
      </c>
      <c r="AA48" s="55">
        <f>SUM(AA45:AA47)</f>
        <v>519956743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2052481</v>
      </c>
      <c r="D6" s="18"/>
      <c r="E6" s="19">
        <v>36753228</v>
      </c>
      <c r="F6" s="20">
        <v>36753228</v>
      </c>
      <c r="G6" s="20">
        <v>2314765</v>
      </c>
      <c r="H6" s="20"/>
      <c r="I6" s="20">
        <v>3109930</v>
      </c>
      <c r="J6" s="20">
        <v>3109930</v>
      </c>
      <c r="K6" s="20"/>
      <c r="L6" s="20"/>
      <c r="M6" s="20">
        <v>2152396</v>
      </c>
      <c r="N6" s="20">
        <v>2152396</v>
      </c>
      <c r="O6" s="20"/>
      <c r="P6" s="20"/>
      <c r="Q6" s="20"/>
      <c r="R6" s="20"/>
      <c r="S6" s="20"/>
      <c r="T6" s="20"/>
      <c r="U6" s="20"/>
      <c r="V6" s="20"/>
      <c r="W6" s="20">
        <v>2152396</v>
      </c>
      <c r="X6" s="20">
        <v>18376614</v>
      </c>
      <c r="Y6" s="20">
        <v>-16224218</v>
      </c>
      <c r="Z6" s="21">
        <v>-88.29</v>
      </c>
      <c r="AA6" s="22">
        <v>36753228</v>
      </c>
    </row>
    <row r="7" spans="1:27" ht="12.75">
      <c r="A7" s="23" t="s">
        <v>34</v>
      </c>
      <c r="B7" s="17"/>
      <c r="C7" s="18">
        <v>292207557</v>
      </c>
      <c r="D7" s="18"/>
      <c r="E7" s="19">
        <v>169567473</v>
      </c>
      <c r="F7" s="20">
        <v>169567473</v>
      </c>
      <c r="G7" s="20">
        <v>56309219</v>
      </c>
      <c r="H7" s="20">
        <v>51747433</v>
      </c>
      <c r="I7" s="20">
        <v>35143105</v>
      </c>
      <c r="J7" s="20">
        <v>35143105</v>
      </c>
      <c r="K7" s="20">
        <v>31134852</v>
      </c>
      <c r="L7" s="20">
        <v>17182871</v>
      </c>
      <c r="M7" s="20">
        <v>326752303</v>
      </c>
      <c r="N7" s="20">
        <v>326752303</v>
      </c>
      <c r="O7" s="20"/>
      <c r="P7" s="20"/>
      <c r="Q7" s="20"/>
      <c r="R7" s="20"/>
      <c r="S7" s="20"/>
      <c r="T7" s="20"/>
      <c r="U7" s="20"/>
      <c r="V7" s="20"/>
      <c r="W7" s="20">
        <v>326752303</v>
      </c>
      <c r="X7" s="20">
        <v>84783737</v>
      </c>
      <c r="Y7" s="20">
        <v>241968566</v>
      </c>
      <c r="Z7" s="21">
        <v>285.4</v>
      </c>
      <c r="AA7" s="22">
        <v>169567473</v>
      </c>
    </row>
    <row r="8" spans="1:27" ht="12.75">
      <c r="A8" s="23" t="s">
        <v>35</v>
      </c>
      <c r="B8" s="17"/>
      <c r="C8" s="18">
        <v>10125530</v>
      </c>
      <c r="D8" s="18"/>
      <c r="E8" s="19">
        <v>13550470</v>
      </c>
      <c r="F8" s="20">
        <v>13550470</v>
      </c>
      <c r="G8" s="20">
        <v>15201617</v>
      </c>
      <c r="H8" s="20">
        <v>16648333</v>
      </c>
      <c r="I8" s="20">
        <v>18259214</v>
      </c>
      <c r="J8" s="20">
        <v>18259214</v>
      </c>
      <c r="K8" s="20">
        <v>20367719</v>
      </c>
      <c r="L8" s="20">
        <v>21020512</v>
      </c>
      <c r="M8" s="20">
        <v>32124770</v>
      </c>
      <c r="N8" s="20">
        <v>32124770</v>
      </c>
      <c r="O8" s="20"/>
      <c r="P8" s="20"/>
      <c r="Q8" s="20"/>
      <c r="R8" s="20"/>
      <c r="S8" s="20"/>
      <c r="T8" s="20"/>
      <c r="U8" s="20"/>
      <c r="V8" s="20"/>
      <c r="W8" s="20">
        <v>32124770</v>
      </c>
      <c r="X8" s="20">
        <v>6775235</v>
      </c>
      <c r="Y8" s="20">
        <v>25349535</v>
      </c>
      <c r="Z8" s="21">
        <v>374.15</v>
      </c>
      <c r="AA8" s="22">
        <v>13550470</v>
      </c>
    </row>
    <row r="9" spans="1:27" ht="12.75">
      <c r="A9" s="23" t="s">
        <v>36</v>
      </c>
      <c r="B9" s="17"/>
      <c r="C9" s="18">
        <v>13118878</v>
      </c>
      <c r="D9" s="18"/>
      <c r="E9" s="19">
        <v>12630064</v>
      </c>
      <c r="F9" s="20">
        <v>12630064</v>
      </c>
      <c r="G9" s="20">
        <v>-8166345</v>
      </c>
      <c r="H9" s="20">
        <v>-9205488</v>
      </c>
      <c r="I9" s="20">
        <v>-8989980</v>
      </c>
      <c r="J9" s="20">
        <v>-8989980</v>
      </c>
      <c r="K9" s="20">
        <v>-11644173</v>
      </c>
      <c r="L9" s="20">
        <v>-11358120</v>
      </c>
      <c r="M9" s="20">
        <v>-4092449</v>
      </c>
      <c r="N9" s="20">
        <v>-4092449</v>
      </c>
      <c r="O9" s="20"/>
      <c r="P9" s="20"/>
      <c r="Q9" s="20"/>
      <c r="R9" s="20"/>
      <c r="S9" s="20"/>
      <c r="T9" s="20"/>
      <c r="U9" s="20"/>
      <c r="V9" s="20"/>
      <c r="W9" s="20">
        <v>-4092449</v>
      </c>
      <c r="X9" s="20">
        <v>6315032</v>
      </c>
      <c r="Y9" s="20">
        <v>-10407481</v>
      </c>
      <c r="Z9" s="21">
        <v>-164.8</v>
      </c>
      <c r="AA9" s="22">
        <v>12630064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697318</v>
      </c>
      <c r="D11" s="18"/>
      <c r="E11" s="19">
        <v>891000</v>
      </c>
      <c r="F11" s="20">
        <v>891000</v>
      </c>
      <c r="G11" s="20">
        <v>46297</v>
      </c>
      <c r="H11" s="20">
        <v>63940</v>
      </c>
      <c r="I11" s="20">
        <v>63940</v>
      </c>
      <c r="J11" s="20">
        <v>63940</v>
      </c>
      <c r="K11" s="20">
        <v>354406</v>
      </c>
      <c r="L11" s="20">
        <v>492431</v>
      </c>
      <c r="M11" s="20">
        <v>1168117</v>
      </c>
      <c r="N11" s="20">
        <v>1168117</v>
      </c>
      <c r="O11" s="20"/>
      <c r="P11" s="20"/>
      <c r="Q11" s="20"/>
      <c r="R11" s="20"/>
      <c r="S11" s="20"/>
      <c r="T11" s="20"/>
      <c r="U11" s="20"/>
      <c r="V11" s="20"/>
      <c r="W11" s="20">
        <v>1168117</v>
      </c>
      <c r="X11" s="20">
        <v>445500</v>
      </c>
      <c r="Y11" s="20">
        <v>722617</v>
      </c>
      <c r="Z11" s="21">
        <v>162.2</v>
      </c>
      <c r="AA11" s="22">
        <v>891000</v>
      </c>
    </row>
    <row r="12" spans="1:27" ht="12.75">
      <c r="A12" s="27" t="s">
        <v>39</v>
      </c>
      <c r="B12" s="28"/>
      <c r="C12" s="29">
        <f aca="true" t="shared" si="0" ref="C12:Y12">SUM(C6:C11)</f>
        <v>318201764</v>
      </c>
      <c r="D12" s="29">
        <f>SUM(D6:D11)</f>
        <v>0</v>
      </c>
      <c r="E12" s="30">
        <f t="shared" si="0"/>
        <v>233392235</v>
      </c>
      <c r="F12" s="31">
        <f t="shared" si="0"/>
        <v>233392235</v>
      </c>
      <c r="G12" s="31">
        <f t="shared" si="0"/>
        <v>65705553</v>
      </c>
      <c r="H12" s="31">
        <f t="shared" si="0"/>
        <v>59254218</v>
      </c>
      <c r="I12" s="31">
        <f t="shared" si="0"/>
        <v>47586209</v>
      </c>
      <c r="J12" s="31">
        <f t="shared" si="0"/>
        <v>47586209</v>
      </c>
      <c r="K12" s="31">
        <f t="shared" si="0"/>
        <v>40212804</v>
      </c>
      <c r="L12" s="31">
        <f t="shared" si="0"/>
        <v>27337694</v>
      </c>
      <c r="M12" s="31">
        <f t="shared" si="0"/>
        <v>358105137</v>
      </c>
      <c r="N12" s="31">
        <f t="shared" si="0"/>
        <v>358105137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358105137</v>
      </c>
      <c r="X12" s="31">
        <f t="shared" si="0"/>
        <v>116696118</v>
      </c>
      <c r="Y12" s="31">
        <f t="shared" si="0"/>
        <v>241409019</v>
      </c>
      <c r="Z12" s="32">
        <f>+IF(X12&lt;&gt;0,+(Y12/X12)*100,0)</f>
        <v>206.86979407489804</v>
      </c>
      <c r="AA12" s="33">
        <f>SUM(AA6:AA11)</f>
        <v>233392235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30323000</v>
      </c>
      <c r="D17" s="18"/>
      <c r="E17" s="19">
        <v>33540500</v>
      </c>
      <c r="F17" s="20">
        <v>33540500</v>
      </c>
      <c r="G17" s="20"/>
      <c r="H17" s="20"/>
      <c r="I17" s="20"/>
      <c r="J17" s="20"/>
      <c r="K17" s="20"/>
      <c r="L17" s="20"/>
      <c r="M17" s="20">
        <v>30323000</v>
      </c>
      <c r="N17" s="20">
        <v>30323000</v>
      </c>
      <c r="O17" s="20"/>
      <c r="P17" s="20"/>
      <c r="Q17" s="20"/>
      <c r="R17" s="20"/>
      <c r="S17" s="20"/>
      <c r="T17" s="20"/>
      <c r="U17" s="20"/>
      <c r="V17" s="20"/>
      <c r="W17" s="20">
        <v>30323000</v>
      </c>
      <c r="X17" s="20">
        <v>16770250</v>
      </c>
      <c r="Y17" s="20">
        <v>13552750</v>
      </c>
      <c r="Z17" s="21">
        <v>80.81</v>
      </c>
      <c r="AA17" s="22">
        <v>33540500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384691575</v>
      </c>
      <c r="D19" s="18"/>
      <c r="E19" s="19">
        <v>426143313</v>
      </c>
      <c r="F19" s="20">
        <v>426143313</v>
      </c>
      <c r="G19" s="20"/>
      <c r="H19" s="20"/>
      <c r="I19" s="20"/>
      <c r="J19" s="20"/>
      <c r="K19" s="20"/>
      <c r="L19" s="20"/>
      <c r="M19" s="20">
        <v>374196112</v>
      </c>
      <c r="N19" s="20">
        <v>374196112</v>
      </c>
      <c r="O19" s="20"/>
      <c r="P19" s="20"/>
      <c r="Q19" s="20"/>
      <c r="R19" s="20"/>
      <c r="S19" s="20"/>
      <c r="T19" s="20"/>
      <c r="U19" s="20"/>
      <c r="V19" s="20"/>
      <c r="W19" s="20">
        <v>374196112</v>
      </c>
      <c r="X19" s="20">
        <v>213071657</v>
      </c>
      <c r="Y19" s="20">
        <v>161124455</v>
      </c>
      <c r="Z19" s="21">
        <v>75.62</v>
      </c>
      <c r="AA19" s="22">
        <v>426143313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318475</v>
      </c>
      <c r="D22" s="18"/>
      <c r="E22" s="19">
        <v>953356</v>
      </c>
      <c r="F22" s="20">
        <v>953356</v>
      </c>
      <c r="G22" s="20"/>
      <c r="H22" s="20"/>
      <c r="I22" s="20"/>
      <c r="J22" s="20"/>
      <c r="K22" s="20"/>
      <c r="L22" s="20"/>
      <c r="M22" s="20">
        <v>269482</v>
      </c>
      <c r="N22" s="20">
        <v>269482</v>
      </c>
      <c r="O22" s="20"/>
      <c r="P22" s="20"/>
      <c r="Q22" s="20"/>
      <c r="R22" s="20"/>
      <c r="S22" s="20"/>
      <c r="T22" s="20"/>
      <c r="U22" s="20"/>
      <c r="V22" s="20"/>
      <c r="W22" s="20">
        <v>269482</v>
      </c>
      <c r="X22" s="20">
        <v>476678</v>
      </c>
      <c r="Y22" s="20">
        <v>-207196</v>
      </c>
      <c r="Z22" s="21">
        <v>-43.47</v>
      </c>
      <c r="AA22" s="22">
        <v>953356</v>
      </c>
    </row>
    <row r="23" spans="1:27" ht="12.75">
      <c r="A23" s="23" t="s">
        <v>49</v>
      </c>
      <c r="B23" s="17"/>
      <c r="C23" s="18">
        <v>1098063</v>
      </c>
      <c r="D23" s="18"/>
      <c r="E23" s="19">
        <v>1285883</v>
      </c>
      <c r="F23" s="20">
        <v>1285883</v>
      </c>
      <c r="G23" s="24"/>
      <c r="H23" s="24"/>
      <c r="I23" s="24"/>
      <c r="J23" s="20"/>
      <c r="K23" s="24"/>
      <c r="L23" s="24"/>
      <c r="M23" s="20">
        <v>1054963</v>
      </c>
      <c r="N23" s="24">
        <v>1054963</v>
      </c>
      <c r="O23" s="24"/>
      <c r="P23" s="24"/>
      <c r="Q23" s="20"/>
      <c r="R23" s="24"/>
      <c r="S23" s="24"/>
      <c r="T23" s="20"/>
      <c r="U23" s="24"/>
      <c r="V23" s="24"/>
      <c r="W23" s="24">
        <v>1054963</v>
      </c>
      <c r="X23" s="20">
        <v>642942</v>
      </c>
      <c r="Y23" s="24">
        <v>412021</v>
      </c>
      <c r="Z23" s="25">
        <v>64.08</v>
      </c>
      <c r="AA23" s="26">
        <v>1285883</v>
      </c>
    </row>
    <row r="24" spans="1:27" ht="12.75">
      <c r="A24" s="27" t="s">
        <v>50</v>
      </c>
      <c r="B24" s="35"/>
      <c r="C24" s="29">
        <f aca="true" t="shared" si="1" ref="C24:Y24">SUM(C15:C23)</f>
        <v>416431113</v>
      </c>
      <c r="D24" s="29">
        <f>SUM(D15:D23)</f>
        <v>0</v>
      </c>
      <c r="E24" s="36">
        <f t="shared" si="1"/>
        <v>461923052</v>
      </c>
      <c r="F24" s="37">
        <f t="shared" si="1"/>
        <v>461923052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405843557</v>
      </c>
      <c r="N24" s="37">
        <f t="shared" si="1"/>
        <v>405843557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405843557</v>
      </c>
      <c r="X24" s="37">
        <f t="shared" si="1"/>
        <v>230961527</v>
      </c>
      <c r="Y24" s="37">
        <f t="shared" si="1"/>
        <v>174882030</v>
      </c>
      <c r="Z24" s="38">
        <f>+IF(X24&lt;&gt;0,+(Y24/X24)*100,0)</f>
        <v>75.71911749613605</v>
      </c>
      <c r="AA24" s="39">
        <f>SUM(AA15:AA23)</f>
        <v>461923052</v>
      </c>
    </row>
    <row r="25" spans="1:27" ht="12.75">
      <c r="A25" s="27" t="s">
        <v>51</v>
      </c>
      <c r="B25" s="28"/>
      <c r="C25" s="29">
        <f aca="true" t="shared" si="2" ref="C25:Y25">+C12+C24</f>
        <v>734632877</v>
      </c>
      <c r="D25" s="29">
        <f>+D12+D24</f>
        <v>0</v>
      </c>
      <c r="E25" s="30">
        <f t="shared" si="2"/>
        <v>695315287</v>
      </c>
      <c r="F25" s="31">
        <f t="shared" si="2"/>
        <v>695315287</v>
      </c>
      <c r="G25" s="31">
        <f t="shared" si="2"/>
        <v>65705553</v>
      </c>
      <c r="H25" s="31">
        <f t="shared" si="2"/>
        <v>59254218</v>
      </c>
      <c r="I25" s="31">
        <f t="shared" si="2"/>
        <v>47586209</v>
      </c>
      <c r="J25" s="31">
        <f t="shared" si="2"/>
        <v>47586209</v>
      </c>
      <c r="K25" s="31">
        <f t="shared" si="2"/>
        <v>40212804</v>
      </c>
      <c r="L25" s="31">
        <f t="shared" si="2"/>
        <v>27337694</v>
      </c>
      <c r="M25" s="31">
        <f t="shared" si="2"/>
        <v>763948694</v>
      </c>
      <c r="N25" s="31">
        <f t="shared" si="2"/>
        <v>763948694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763948694</v>
      </c>
      <c r="X25" s="31">
        <f t="shared" si="2"/>
        <v>347657645</v>
      </c>
      <c r="Y25" s="31">
        <f t="shared" si="2"/>
        <v>416291049</v>
      </c>
      <c r="Z25" s="32">
        <f>+IF(X25&lt;&gt;0,+(Y25/X25)*100,0)</f>
        <v>119.74166395794346</v>
      </c>
      <c r="AA25" s="33">
        <f>+AA12+AA24</f>
        <v>695315287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>
        <v>884210</v>
      </c>
      <c r="I29" s="20"/>
      <c r="J29" s="20"/>
      <c r="K29" s="20">
        <v>1064116</v>
      </c>
      <c r="L29" s="20">
        <v>83101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840402</v>
      </c>
      <c r="D30" s="18"/>
      <c r="E30" s="19">
        <v>855242</v>
      </c>
      <c r="F30" s="20">
        <v>855242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427621</v>
      </c>
      <c r="Y30" s="20">
        <v>-427621</v>
      </c>
      <c r="Z30" s="21">
        <v>-100</v>
      </c>
      <c r="AA30" s="22">
        <v>855242</v>
      </c>
    </row>
    <row r="31" spans="1:27" ht="12.75">
      <c r="A31" s="23" t="s">
        <v>56</v>
      </c>
      <c r="B31" s="17"/>
      <c r="C31" s="18">
        <v>1564134</v>
      </c>
      <c r="D31" s="18"/>
      <c r="E31" s="19">
        <v>1579308</v>
      </c>
      <c r="F31" s="20">
        <v>1579308</v>
      </c>
      <c r="G31" s="20">
        <v>-3866</v>
      </c>
      <c r="H31" s="20">
        <v>375</v>
      </c>
      <c r="I31" s="20">
        <v>375</v>
      </c>
      <c r="J31" s="20">
        <v>375</v>
      </c>
      <c r="K31" s="20">
        <v>9064</v>
      </c>
      <c r="L31" s="20">
        <v>15003</v>
      </c>
      <c r="M31" s="20">
        <v>1602997</v>
      </c>
      <c r="N31" s="20">
        <v>1602997</v>
      </c>
      <c r="O31" s="20"/>
      <c r="P31" s="20"/>
      <c r="Q31" s="20"/>
      <c r="R31" s="20"/>
      <c r="S31" s="20"/>
      <c r="T31" s="20"/>
      <c r="U31" s="20"/>
      <c r="V31" s="20"/>
      <c r="W31" s="20">
        <v>1602997</v>
      </c>
      <c r="X31" s="20">
        <v>789654</v>
      </c>
      <c r="Y31" s="20">
        <v>813343</v>
      </c>
      <c r="Z31" s="21">
        <v>103</v>
      </c>
      <c r="AA31" s="22">
        <v>1579308</v>
      </c>
    </row>
    <row r="32" spans="1:27" ht="12.75">
      <c r="A32" s="23" t="s">
        <v>57</v>
      </c>
      <c r="B32" s="17"/>
      <c r="C32" s="18">
        <v>24961165</v>
      </c>
      <c r="D32" s="18"/>
      <c r="E32" s="19">
        <v>19131249</v>
      </c>
      <c r="F32" s="20">
        <v>19131249</v>
      </c>
      <c r="G32" s="20">
        <v>-3456693</v>
      </c>
      <c r="H32" s="20">
        <v>12487568</v>
      </c>
      <c r="I32" s="20">
        <v>12426049</v>
      </c>
      <c r="J32" s="20">
        <v>12426049</v>
      </c>
      <c r="K32" s="20">
        <v>12083096</v>
      </c>
      <c r="L32" s="20">
        <v>17108101</v>
      </c>
      <c r="M32" s="20">
        <v>37347281</v>
      </c>
      <c r="N32" s="20">
        <v>37347281</v>
      </c>
      <c r="O32" s="20"/>
      <c r="P32" s="20"/>
      <c r="Q32" s="20"/>
      <c r="R32" s="20"/>
      <c r="S32" s="20"/>
      <c r="T32" s="20"/>
      <c r="U32" s="20"/>
      <c r="V32" s="20"/>
      <c r="W32" s="20">
        <v>37347281</v>
      </c>
      <c r="X32" s="20">
        <v>9565625</v>
      </c>
      <c r="Y32" s="20">
        <v>27781656</v>
      </c>
      <c r="Z32" s="21">
        <v>290.43</v>
      </c>
      <c r="AA32" s="22">
        <v>19131249</v>
      </c>
    </row>
    <row r="33" spans="1:27" ht="12.75">
      <c r="A33" s="23" t="s">
        <v>58</v>
      </c>
      <c r="B33" s="17"/>
      <c r="C33" s="18">
        <v>11508520</v>
      </c>
      <c r="D33" s="18"/>
      <c r="E33" s="19">
        <v>11496527</v>
      </c>
      <c r="F33" s="20">
        <v>11496527</v>
      </c>
      <c r="G33" s="20">
        <v>15416477</v>
      </c>
      <c r="H33" s="20">
        <v>-534614</v>
      </c>
      <c r="I33" s="20">
        <v>-542961</v>
      </c>
      <c r="J33" s="20">
        <v>-542961</v>
      </c>
      <c r="K33" s="20">
        <v>-567814</v>
      </c>
      <c r="L33" s="20">
        <v>-4674007</v>
      </c>
      <c r="M33" s="20">
        <v>6378942</v>
      </c>
      <c r="N33" s="20">
        <v>6378942</v>
      </c>
      <c r="O33" s="20"/>
      <c r="P33" s="20"/>
      <c r="Q33" s="20"/>
      <c r="R33" s="20"/>
      <c r="S33" s="20"/>
      <c r="T33" s="20"/>
      <c r="U33" s="20"/>
      <c r="V33" s="20"/>
      <c r="W33" s="20">
        <v>6378942</v>
      </c>
      <c r="X33" s="20">
        <v>5748264</v>
      </c>
      <c r="Y33" s="20">
        <v>630678</v>
      </c>
      <c r="Z33" s="21">
        <v>10.97</v>
      </c>
      <c r="AA33" s="22">
        <v>11496527</v>
      </c>
    </row>
    <row r="34" spans="1:27" ht="12.75">
      <c r="A34" s="27" t="s">
        <v>59</v>
      </c>
      <c r="B34" s="28"/>
      <c r="C34" s="29">
        <f aca="true" t="shared" si="3" ref="C34:Y34">SUM(C29:C33)</f>
        <v>38874221</v>
      </c>
      <c r="D34" s="29">
        <f>SUM(D29:D33)</f>
        <v>0</v>
      </c>
      <c r="E34" s="30">
        <f t="shared" si="3"/>
        <v>33062326</v>
      </c>
      <c r="F34" s="31">
        <f t="shared" si="3"/>
        <v>33062326</v>
      </c>
      <c r="G34" s="31">
        <f t="shared" si="3"/>
        <v>11955918</v>
      </c>
      <c r="H34" s="31">
        <f t="shared" si="3"/>
        <v>12837539</v>
      </c>
      <c r="I34" s="31">
        <f t="shared" si="3"/>
        <v>11883463</v>
      </c>
      <c r="J34" s="31">
        <f t="shared" si="3"/>
        <v>11883463</v>
      </c>
      <c r="K34" s="31">
        <f t="shared" si="3"/>
        <v>12588462</v>
      </c>
      <c r="L34" s="31">
        <f t="shared" si="3"/>
        <v>12532198</v>
      </c>
      <c r="M34" s="31">
        <f t="shared" si="3"/>
        <v>45329220</v>
      </c>
      <c r="N34" s="31">
        <f t="shared" si="3"/>
        <v>45329220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45329220</v>
      </c>
      <c r="X34" s="31">
        <f t="shared" si="3"/>
        <v>16531164</v>
      </c>
      <c r="Y34" s="31">
        <f t="shared" si="3"/>
        <v>28798056</v>
      </c>
      <c r="Z34" s="32">
        <f>+IF(X34&lt;&gt;0,+(Y34/X34)*100,0)</f>
        <v>174.20464765820483</v>
      </c>
      <c r="AA34" s="33">
        <f>SUM(AA29:AA33)</f>
        <v>33062326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10359968</v>
      </c>
      <c r="D37" s="18"/>
      <c r="E37" s="19">
        <v>9504521</v>
      </c>
      <c r="F37" s="20">
        <v>9504521</v>
      </c>
      <c r="G37" s="20"/>
      <c r="H37" s="20"/>
      <c r="I37" s="20"/>
      <c r="J37" s="20"/>
      <c r="K37" s="20"/>
      <c r="L37" s="20"/>
      <c r="M37" s="20">
        <v>10782143</v>
      </c>
      <c r="N37" s="20">
        <v>10782143</v>
      </c>
      <c r="O37" s="20"/>
      <c r="P37" s="20"/>
      <c r="Q37" s="20"/>
      <c r="R37" s="20"/>
      <c r="S37" s="20"/>
      <c r="T37" s="20"/>
      <c r="U37" s="20"/>
      <c r="V37" s="20"/>
      <c r="W37" s="20">
        <v>10782143</v>
      </c>
      <c r="X37" s="20">
        <v>4752261</v>
      </c>
      <c r="Y37" s="20">
        <v>6029882</v>
      </c>
      <c r="Z37" s="21">
        <v>126.88</v>
      </c>
      <c r="AA37" s="22">
        <v>9504521</v>
      </c>
    </row>
    <row r="38" spans="1:27" ht="12.75">
      <c r="A38" s="23" t="s">
        <v>58</v>
      </c>
      <c r="B38" s="17"/>
      <c r="C38" s="18">
        <v>20005969</v>
      </c>
      <c r="D38" s="18"/>
      <c r="E38" s="19">
        <v>27059952</v>
      </c>
      <c r="F38" s="20">
        <v>27059952</v>
      </c>
      <c r="G38" s="20">
        <v>-29485</v>
      </c>
      <c r="H38" s="20">
        <v>-71491</v>
      </c>
      <c r="I38" s="20">
        <v>-119326</v>
      </c>
      <c r="J38" s="20">
        <v>-119326</v>
      </c>
      <c r="K38" s="20">
        <v>-145046</v>
      </c>
      <c r="L38" s="20">
        <v>-175285</v>
      </c>
      <c r="M38" s="20">
        <v>20279403</v>
      </c>
      <c r="N38" s="20">
        <v>20279403</v>
      </c>
      <c r="O38" s="20"/>
      <c r="P38" s="20"/>
      <c r="Q38" s="20"/>
      <c r="R38" s="20"/>
      <c r="S38" s="20"/>
      <c r="T38" s="20"/>
      <c r="U38" s="20"/>
      <c r="V38" s="20"/>
      <c r="W38" s="20">
        <v>20279403</v>
      </c>
      <c r="X38" s="20">
        <v>13529976</v>
      </c>
      <c r="Y38" s="20">
        <v>6749427</v>
      </c>
      <c r="Z38" s="21">
        <v>49.88</v>
      </c>
      <c r="AA38" s="22">
        <v>27059952</v>
      </c>
    </row>
    <row r="39" spans="1:27" ht="12.75">
      <c r="A39" s="27" t="s">
        <v>61</v>
      </c>
      <c r="B39" s="35"/>
      <c r="C39" s="29">
        <f aca="true" t="shared" si="4" ref="C39:Y39">SUM(C37:C38)</f>
        <v>30365937</v>
      </c>
      <c r="D39" s="29">
        <f>SUM(D37:D38)</f>
        <v>0</v>
      </c>
      <c r="E39" s="36">
        <f t="shared" si="4"/>
        <v>36564473</v>
      </c>
      <c r="F39" s="37">
        <f t="shared" si="4"/>
        <v>36564473</v>
      </c>
      <c r="G39" s="37">
        <f t="shared" si="4"/>
        <v>-29485</v>
      </c>
      <c r="H39" s="37">
        <f t="shared" si="4"/>
        <v>-71491</v>
      </c>
      <c r="I39" s="37">
        <f t="shared" si="4"/>
        <v>-119326</v>
      </c>
      <c r="J39" s="37">
        <f t="shared" si="4"/>
        <v>-119326</v>
      </c>
      <c r="K39" s="37">
        <f t="shared" si="4"/>
        <v>-145046</v>
      </c>
      <c r="L39" s="37">
        <f t="shared" si="4"/>
        <v>-175285</v>
      </c>
      <c r="M39" s="37">
        <f t="shared" si="4"/>
        <v>31061546</v>
      </c>
      <c r="N39" s="37">
        <f t="shared" si="4"/>
        <v>31061546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31061546</v>
      </c>
      <c r="X39" s="37">
        <f t="shared" si="4"/>
        <v>18282237</v>
      </c>
      <c r="Y39" s="37">
        <f t="shared" si="4"/>
        <v>12779309</v>
      </c>
      <c r="Z39" s="38">
        <f>+IF(X39&lt;&gt;0,+(Y39/X39)*100,0)</f>
        <v>69.90013858807322</v>
      </c>
      <c r="AA39" s="39">
        <f>SUM(AA37:AA38)</f>
        <v>36564473</v>
      </c>
    </row>
    <row r="40" spans="1:27" ht="12.75">
      <c r="A40" s="27" t="s">
        <v>62</v>
      </c>
      <c r="B40" s="28"/>
      <c r="C40" s="29">
        <f aca="true" t="shared" si="5" ref="C40:Y40">+C34+C39</f>
        <v>69240158</v>
      </c>
      <c r="D40" s="29">
        <f>+D34+D39</f>
        <v>0</v>
      </c>
      <c r="E40" s="30">
        <f t="shared" si="5"/>
        <v>69626799</v>
      </c>
      <c r="F40" s="31">
        <f t="shared" si="5"/>
        <v>69626799</v>
      </c>
      <c r="G40" s="31">
        <f t="shared" si="5"/>
        <v>11926433</v>
      </c>
      <c r="H40" s="31">
        <f t="shared" si="5"/>
        <v>12766048</v>
      </c>
      <c r="I40" s="31">
        <f t="shared" si="5"/>
        <v>11764137</v>
      </c>
      <c r="J40" s="31">
        <f t="shared" si="5"/>
        <v>11764137</v>
      </c>
      <c r="K40" s="31">
        <f t="shared" si="5"/>
        <v>12443416</v>
      </c>
      <c r="L40" s="31">
        <f t="shared" si="5"/>
        <v>12356913</v>
      </c>
      <c r="M40" s="31">
        <f t="shared" si="5"/>
        <v>76390766</v>
      </c>
      <c r="N40" s="31">
        <f t="shared" si="5"/>
        <v>76390766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76390766</v>
      </c>
      <c r="X40" s="31">
        <f t="shared" si="5"/>
        <v>34813401</v>
      </c>
      <c r="Y40" s="31">
        <f t="shared" si="5"/>
        <v>41577365</v>
      </c>
      <c r="Z40" s="32">
        <f>+IF(X40&lt;&gt;0,+(Y40/X40)*100,0)</f>
        <v>119.42919624543433</v>
      </c>
      <c r="AA40" s="33">
        <f>+AA34+AA39</f>
        <v>69626799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665392719</v>
      </c>
      <c r="D42" s="43">
        <f>+D25-D40</f>
        <v>0</v>
      </c>
      <c r="E42" s="44">
        <f t="shared" si="6"/>
        <v>625688488</v>
      </c>
      <c r="F42" s="45">
        <f t="shared" si="6"/>
        <v>625688488</v>
      </c>
      <c r="G42" s="45">
        <f t="shared" si="6"/>
        <v>53779120</v>
      </c>
      <c r="H42" s="45">
        <f t="shared" si="6"/>
        <v>46488170</v>
      </c>
      <c r="I42" s="45">
        <f t="shared" si="6"/>
        <v>35822072</v>
      </c>
      <c r="J42" s="45">
        <f t="shared" si="6"/>
        <v>35822072</v>
      </c>
      <c r="K42" s="45">
        <f t="shared" si="6"/>
        <v>27769388</v>
      </c>
      <c r="L42" s="45">
        <f t="shared" si="6"/>
        <v>14980781</v>
      </c>
      <c r="M42" s="45">
        <f t="shared" si="6"/>
        <v>687557928</v>
      </c>
      <c r="N42" s="45">
        <f t="shared" si="6"/>
        <v>687557928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687557928</v>
      </c>
      <c r="X42" s="45">
        <f t="shared" si="6"/>
        <v>312844244</v>
      </c>
      <c r="Y42" s="45">
        <f t="shared" si="6"/>
        <v>374713684</v>
      </c>
      <c r="Z42" s="46">
        <f>+IF(X42&lt;&gt;0,+(Y42/X42)*100,0)</f>
        <v>119.77643545840657</v>
      </c>
      <c r="AA42" s="47">
        <f>+AA25-AA40</f>
        <v>625688488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613646602</v>
      </c>
      <c r="D45" s="18"/>
      <c r="E45" s="19">
        <v>398178959</v>
      </c>
      <c r="F45" s="20">
        <v>398178959</v>
      </c>
      <c r="G45" s="20">
        <v>53779121</v>
      </c>
      <c r="H45" s="20">
        <v>46488168</v>
      </c>
      <c r="I45" s="20">
        <v>35816463</v>
      </c>
      <c r="J45" s="20">
        <v>35816463</v>
      </c>
      <c r="K45" s="20">
        <v>27763132</v>
      </c>
      <c r="L45" s="20">
        <v>14975172</v>
      </c>
      <c r="M45" s="20">
        <v>430923775</v>
      </c>
      <c r="N45" s="20">
        <v>430923775</v>
      </c>
      <c r="O45" s="20"/>
      <c r="P45" s="20"/>
      <c r="Q45" s="20"/>
      <c r="R45" s="20"/>
      <c r="S45" s="20"/>
      <c r="T45" s="20"/>
      <c r="U45" s="20"/>
      <c r="V45" s="20"/>
      <c r="W45" s="20">
        <v>430923775</v>
      </c>
      <c r="X45" s="20">
        <v>199089480</v>
      </c>
      <c r="Y45" s="20">
        <v>231834295</v>
      </c>
      <c r="Z45" s="48">
        <v>116.45</v>
      </c>
      <c r="AA45" s="22">
        <v>398178959</v>
      </c>
    </row>
    <row r="46" spans="1:27" ht="12.75">
      <c r="A46" s="23" t="s">
        <v>67</v>
      </c>
      <c r="B46" s="17"/>
      <c r="C46" s="18">
        <v>51746115</v>
      </c>
      <c r="D46" s="18"/>
      <c r="E46" s="19">
        <v>227509530</v>
      </c>
      <c r="F46" s="20">
        <v>227509530</v>
      </c>
      <c r="G46" s="20"/>
      <c r="H46" s="20"/>
      <c r="I46" s="20">
        <v>5608</v>
      </c>
      <c r="J46" s="20">
        <v>5608</v>
      </c>
      <c r="K46" s="20">
        <v>6256</v>
      </c>
      <c r="L46" s="20">
        <v>5608</v>
      </c>
      <c r="M46" s="20">
        <v>256634153</v>
      </c>
      <c r="N46" s="20">
        <v>256634153</v>
      </c>
      <c r="O46" s="20"/>
      <c r="P46" s="20"/>
      <c r="Q46" s="20"/>
      <c r="R46" s="20"/>
      <c r="S46" s="20"/>
      <c r="T46" s="20"/>
      <c r="U46" s="20"/>
      <c r="V46" s="20"/>
      <c r="W46" s="20">
        <v>256634153</v>
      </c>
      <c r="X46" s="20">
        <v>113754765</v>
      </c>
      <c r="Y46" s="20">
        <v>142879388</v>
      </c>
      <c r="Z46" s="48">
        <v>125.6</v>
      </c>
      <c r="AA46" s="22">
        <v>227509530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665392717</v>
      </c>
      <c r="D48" s="51">
        <f>SUM(D45:D47)</f>
        <v>0</v>
      </c>
      <c r="E48" s="52">
        <f t="shared" si="7"/>
        <v>625688489</v>
      </c>
      <c r="F48" s="53">
        <f t="shared" si="7"/>
        <v>625688489</v>
      </c>
      <c r="G48" s="53">
        <f t="shared" si="7"/>
        <v>53779121</v>
      </c>
      <c r="H48" s="53">
        <f t="shared" si="7"/>
        <v>46488168</v>
      </c>
      <c r="I48" s="53">
        <f t="shared" si="7"/>
        <v>35822071</v>
      </c>
      <c r="J48" s="53">
        <f t="shared" si="7"/>
        <v>35822071</v>
      </c>
      <c r="K48" s="53">
        <f t="shared" si="7"/>
        <v>27769388</v>
      </c>
      <c r="L48" s="53">
        <f t="shared" si="7"/>
        <v>14980780</v>
      </c>
      <c r="M48" s="53">
        <f t="shared" si="7"/>
        <v>687557928</v>
      </c>
      <c r="N48" s="53">
        <f t="shared" si="7"/>
        <v>687557928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687557928</v>
      </c>
      <c r="X48" s="53">
        <f t="shared" si="7"/>
        <v>312844245</v>
      </c>
      <c r="Y48" s="53">
        <f t="shared" si="7"/>
        <v>374713683</v>
      </c>
      <c r="Z48" s="54">
        <f>+IF(X48&lt;&gt;0,+(Y48/X48)*100,0)</f>
        <v>119.77643475589585</v>
      </c>
      <c r="AA48" s="55">
        <f>SUM(AA45:AA47)</f>
        <v>625688489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4392167</v>
      </c>
      <c r="D6" s="18"/>
      <c r="E6" s="19"/>
      <c r="F6" s="20"/>
      <c r="G6" s="20">
        <v>2106610</v>
      </c>
      <c r="H6" s="20">
        <v>5715479</v>
      </c>
      <c r="I6" s="20">
        <v>5446786</v>
      </c>
      <c r="J6" s="20">
        <v>5446786</v>
      </c>
      <c r="K6" s="20">
        <v>7549199</v>
      </c>
      <c r="L6" s="20">
        <v>15135563</v>
      </c>
      <c r="M6" s="20">
        <v>3602993</v>
      </c>
      <c r="N6" s="20">
        <v>3602993</v>
      </c>
      <c r="O6" s="20"/>
      <c r="P6" s="20"/>
      <c r="Q6" s="20"/>
      <c r="R6" s="20"/>
      <c r="S6" s="20"/>
      <c r="T6" s="20"/>
      <c r="U6" s="20"/>
      <c r="V6" s="20"/>
      <c r="W6" s="20">
        <v>3602993</v>
      </c>
      <c r="X6" s="20"/>
      <c r="Y6" s="20">
        <v>3602993</v>
      </c>
      <c r="Z6" s="21"/>
      <c r="AA6" s="22"/>
    </row>
    <row r="7" spans="1:27" ht="12.75">
      <c r="A7" s="23" t="s">
        <v>34</v>
      </c>
      <c r="B7" s="17"/>
      <c r="C7" s="18">
        <v>883032</v>
      </c>
      <c r="D7" s="18"/>
      <c r="E7" s="19">
        <v>1254788</v>
      </c>
      <c r="F7" s="20">
        <v>1254788</v>
      </c>
      <c r="G7" s="20">
        <v>3987357</v>
      </c>
      <c r="H7" s="20">
        <v>3987357</v>
      </c>
      <c r="I7" s="20">
        <v>3987357</v>
      </c>
      <c r="J7" s="20">
        <v>3987357</v>
      </c>
      <c r="K7" s="20">
        <v>3987357</v>
      </c>
      <c r="L7" s="20">
        <v>3987357</v>
      </c>
      <c r="M7" s="20">
        <v>3987357</v>
      </c>
      <c r="N7" s="20">
        <v>3987357</v>
      </c>
      <c r="O7" s="20"/>
      <c r="P7" s="20"/>
      <c r="Q7" s="20"/>
      <c r="R7" s="20"/>
      <c r="S7" s="20"/>
      <c r="T7" s="20"/>
      <c r="U7" s="20"/>
      <c r="V7" s="20"/>
      <c r="W7" s="20">
        <v>3987357</v>
      </c>
      <c r="X7" s="20">
        <v>627394</v>
      </c>
      <c r="Y7" s="20">
        <v>3359963</v>
      </c>
      <c r="Z7" s="21">
        <v>535.54</v>
      </c>
      <c r="AA7" s="22">
        <v>1254788</v>
      </c>
    </row>
    <row r="8" spans="1:27" ht="12.75">
      <c r="A8" s="23" t="s">
        <v>35</v>
      </c>
      <c r="B8" s="17"/>
      <c r="C8" s="18">
        <v>23466545</v>
      </c>
      <c r="D8" s="18"/>
      <c r="E8" s="19">
        <v>32438276</v>
      </c>
      <c r="F8" s="20">
        <v>32438276</v>
      </c>
      <c r="G8" s="20">
        <v>120278184</v>
      </c>
      <c r="H8" s="20">
        <v>116883980</v>
      </c>
      <c r="I8" s="20">
        <v>123509288</v>
      </c>
      <c r="J8" s="20">
        <v>123509288</v>
      </c>
      <c r="K8" s="20">
        <v>119578830</v>
      </c>
      <c r="L8" s="20">
        <v>122874760</v>
      </c>
      <c r="M8" s="20">
        <v>125610221</v>
      </c>
      <c r="N8" s="20">
        <v>125610221</v>
      </c>
      <c r="O8" s="20"/>
      <c r="P8" s="20"/>
      <c r="Q8" s="20"/>
      <c r="R8" s="20"/>
      <c r="S8" s="20"/>
      <c r="T8" s="20"/>
      <c r="U8" s="20"/>
      <c r="V8" s="20"/>
      <c r="W8" s="20">
        <v>125610221</v>
      </c>
      <c r="X8" s="20">
        <v>16219138</v>
      </c>
      <c r="Y8" s="20">
        <v>109391083</v>
      </c>
      <c r="Z8" s="21">
        <v>674.46</v>
      </c>
      <c r="AA8" s="22">
        <v>32438276</v>
      </c>
    </row>
    <row r="9" spans="1:27" ht="12.75">
      <c r="A9" s="23" t="s">
        <v>36</v>
      </c>
      <c r="B9" s="17"/>
      <c r="C9" s="18">
        <v>49379496</v>
      </c>
      <c r="D9" s="18"/>
      <c r="E9" s="19">
        <v>46089664</v>
      </c>
      <c r="F9" s="20">
        <v>46089664</v>
      </c>
      <c r="G9" s="20">
        <v>9643072</v>
      </c>
      <c r="H9" s="20">
        <v>17412303</v>
      </c>
      <c r="I9" s="20">
        <v>18241940</v>
      </c>
      <c r="J9" s="20">
        <v>18241940</v>
      </c>
      <c r="K9" s="20">
        <v>18241940</v>
      </c>
      <c r="L9" s="20">
        <v>16965909</v>
      </c>
      <c r="M9" s="20">
        <v>16965909</v>
      </c>
      <c r="N9" s="20">
        <v>16965909</v>
      </c>
      <c r="O9" s="20"/>
      <c r="P9" s="20"/>
      <c r="Q9" s="20"/>
      <c r="R9" s="20"/>
      <c r="S9" s="20"/>
      <c r="T9" s="20"/>
      <c r="U9" s="20"/>
      <c r="V9" s="20"/>
      <c r="W9" s="20">
        <v>16965909</v>
      </c>
      <c r="X9" s="20">
        <v>23044832</v>
      </c>
      <c r="Y9" s="20">
        <v>-6078923</v>
      </c>
      <c r="Z9" s="21">
        <v>-26.38</v>
      </c>
      <c r="AA9" s="22">
        <v>46089664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316404</v>
      </c>
      <c r="D11" s="18"/>
      <c r="E11" s="19">
        <v>332825</v>
      </c>
      <c r="F11" s="20">
        <v>332825</v>
      </c>
      <c r="G11" s="20">
        <v>316404</v>
      </c>
      <c r="H11" s="20">
        <v>316404</v>
      </c>
      <c r="I11" s="20">
        <v>316404</v>
      </c>
      <c r="J11" s="20">
        <v>316404</v>
      </c>
      <c r="K11" s="20">
        <v>316404</v>
      </c>
      <c r="L11" s="20">
        <v>316404</v>
      </c>
      <c r="M11" s="20">
        <v>316404</v>
      </c>
      <c r="N11" s="20">
        <v>316404</v>
      </c>
      <c r="O11" s="20"/>
      <c r="P11" s="20"/>
      <c r="Q11" s="20"/>
      <c r="R11" s="20"/>
      <c r="S11" s="20"/>
      <c r="T11" s="20"/>
      <c r="U11" s="20"/>
      <c r="V11" s="20"/>
      <c r="W11" s="20">
        <v>316404</v>
      </c>
      <c r="X11" s="20">
        <v>166413</v>
      </c>
      <c r="Y11" s="20">
        <v>149991</v>
      </c>
      <c r="Z11" s="21">
        <v>90.13</v>
      </c>
      <c r="AA11" s="22">
        <v>332825</v>
      </c>
    </row>
    <row r="12" spans="1:27" ht="12.75">
      <c r="A12" s="27" t="s">
        <v>39</v>
      </c>
      <c r="B12" s="28"/>
      <c r="C12" s="29">
        <f aca="true" t="shared" si="0" ref="C12:Y12">SUM(C6:C11)</f>
        <v>78437644</v>
      </c>
      <c r="D12" s="29">
        <f>SUM(D6:D11)</f>
        <v>0</v>
      </c>
      <c r="E12" s="30">
        <f t="shared" si="0"/>
        <v>80115553</v>
      </c>
      <c r="F12" s="31">
        <f t="shared" si="0"/>
        <v>80115553</v>
      </c>
      <c r="G12" s="31">
        <f t="shared" si="0"/>
        <v>136331627</v>
      </c>
      <c r="H12" s="31">
        <f t="shared" si="0"/>
        <v>144315523</v>
      </c>
      <c r="I12" s="31">
        <f t="shared" si="0"/>
        <v>151501775</v>
      </c>
      <c r="J12" s="31">
        <f t="shared" si="0"/>
        <v>151501775</v>
      </c>
      <c r="K12" s="31">
        <f t="shared" si="0"/>
        <v>149673730</v>
      </c>
      <c r="L12" s="31">
        <f t="shared" si="0"/>
        <v>159279993</v>
      </c>
      <c r="M12" s="31">
        <f t="shared" si="0"/>
        <v>150482884</v>
      </c>
      <c r="N12" s="31">
        <f t="shared" si="0"/>
        <v>150482884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150482884</v>
      </c>
      <c r="X12" s="31">
        <f t="shared" si="0"/>
        <v>40057777</v>
      </c>
      <c r="Y12" s="31">
        <f t="shared" si="0"/>
        <v>110425107</v>
      </c>
      <c r="Z12" s="32">
        <f>+IF(X12&lt;&gt;0,+(Y12/X12)*100,0)</f>
        <v>275.66459067361626</v>
      </c>
      <c r="AA12" s="33">
        <f>SUM(AA6:AA11)</f>
        <v>80115553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1368838</v>
      </c>
      <c r="D16" s="18"/>
      <c r="E16" s="19">
        <v>510365</v>
      </c>
      <c r="F16" s="20">
        <v>510365</v>
      </c>
      <c r="G16" s="24">
        <v>1368838</v>
      </c>
      <c r="H16" s="24">
        <v>1368838</v>
      </c>
      <c r="I16" s="24">
        <v>1368838</v>
      </c>
      <c r="J16" s="20">
        <v>1368838</v>
      </c>
      <c r="K16" s="24">
        <v>1368838</v>
      </c>
      <c r="L16" s="24">
        <v>1368838</v>
      </c>
      <c r="M16" s="20">
        <v>1368838</v>
      </c>
      <c r="N16" s="24">
        <v>1368838</v>
      </c>
      <c r="O16" s="24"/>
      <c r="P16" s="24"/>
      <c r="Q16" s="20"/>
      <c r="R16" s="24"/>
      <c r="S16" s="24"/>
      <c r="T16" s="20"/>
      <c r="U16" s="24"/>
      <c r="V16" s="24"/>
      <c r="W16" s="24">
        <v>1368838</v>
      </c>
      <c r="X16" s="20">
        <v>255183</v>
      </c>
      <c r="Y16" s="24">
        <v>1113655</v>
      </c>
      <c r="Z16" s="25">
        <v>436.41</v>
      </c>
      <c r="AA16" s="26">
        <v>510365</v>
      </c>
    </row>
    <row r="17" spans="1:27" ht="12.75">
      <c r="A17" s="23" t="s">
        <v>43</v>
      </c>
      <c r="B17" s="17"/>
      <c r="C17" s="18">
        <v>152240208</v>
      </c>
      <c r="D17" s="18"/>
      <c r="E17" s="19">
        <v>153159502</v>
      </c>
      <c r="F17" s="20">
        <v>153159502</v>
      </c>
      <c r="G17" s="20">
        <v>153159502</v>
      </c>
      <c r="H17" s="20">
        <v>152240208</v>
      </c>
      <c r="I17" s="20">
        <v>152240208</v>
      </c>
      <c r="J17" s="20">
        <v>152240208</v>
      </c>
      <c r="K17" s="20">
        <v>152240208</v>
      </c>
      <c r="L17" s="20">
        <v>152240208</v>
      </c>
      <c r="M17" s="20">
        <v>152240208</v>
      </c>
      <c r="N17" s="20">
        <v>152240208</v>
      </c>
      <c r="O17" s="20"/>
      <c r="P17" s="20"/>
      <c r="Q17" s="20"/>
      <c r="R17" s="20"/>
      <c r="S17" s="20"/>
      <c r="T17" s="20"/>
      <c r="U17" s="20"/>
      <c r="V17" s="20"/>
      <c r="W17" s="20">
        <v>152240208</v>
      </c>
      <c r="X17" s="20">
        <v>76579751</v>
      </c>
      <c r="Y17" s="20">
        <v>75660457</v>
      </c>
      <c r="Z17" s="21">
        <v>98.8</v>
      </c>
      <c r="AA17" s="22">
        <v>153159502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471442028</v>
      </c>
      <c r="D19" s="18"/>
      <c r="E19" s="19">
        <v>496854417</v>
      </c>
      <c r="F19" s="20">
        <v>496854417</v>
      </c>
      <c r="G19" s="20">
        <v>490073576</v>
      </c>
      <c r="H19" s="20">
        <v>471442028</v>
      </c>
      <c r="I19" s="20">
        <v>471442028</v>
      </c>
      <c r="J19" s="20">
        <v>471442028</v>
      </c>
      <c r="K19" s="20">
        <v>471442028</v>
      </c>
      <c r="L19" s="20">
        <v>471442028</v>
      </c>
      <c r="M19" s="20">
        <v>471442028</v>
      </c>
      <c r="N19" s="20">
        <v>471442028</v>
      </c>
      <c r="O19" s="20"/>
      <c r="P19" s="20"/>
      <c r="Q19" s="20"/>
      <c r="R19" s="20"/>
      <c r="S19" s="20"/>
      <c r="T19" s="20"/>
      <c r="U19" s="20"/>
      <c r="V19" s="20"/>
      <c r="W19" s="20">
        <v>471442028</v>
      </c>
      <c r="X19" s="20">
        <v>248427209</v>
      </c>
      <c r="Y19" s="20">
        <v>223014819</v>
      </c>
      <c r="Z19" s="21">
        <v>89.77</v>
      </c>
      <c r="AA19" s="22">
        <v>496854417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1285230</v>
      </c>
      <c r="D21" s="18"/>
      <c r="E21" s="19">
        <v>1880250</v>
      </c>
      <c r="F21" s="20">
        <v>1880250</v>
      </c>
      <c r="G21" s="20">
        <v>1880250</v>
      </c>
      <c r="H21" s="20">
        <v>1285230</v>
      </c>
      <c r="I21" s="20">
        <v>1285230</v>
      </c>
      <c r="J21" s="20">
        <v>1285230</v>
      </c>
      <c r="K21" s="20">
        <v>1285230</v>
      </c>
      <c r="L21" s="20">
        <v>1285230</v>
      </c>
      <c r="M21" s="20">
        <v>1285230</v>
      </c>
      <c r="N21" s="20">
        <v>1285230</v>
      </c>
      <c r="O21" s="20"/>
      <c r="P21" s="20"/>
      <c r="Q21" s="20"/>
      <c r="R21" s="20"/>
      <c r="S21" s="20"/>
      <c r="T21" s="20"/>
      <c r="U21" s="20"/>
      <c r="V21" s="20"/>
      <c r="W21" s="20">
        <v>1285230</v>
      </c>
      <c r="X21" s="20">
        <v>940125</v>
      </c>
      <c r="Y21" s="20">
        <v>345105</v>
      </c>
      <c r="Z21" s="21">
        <v>36.71</v>
      </c>
      <c r="AA21" s="22">
        <v>1880250</v>
      </c>
    </row>
    <row r="22" spans="1:27" ht="12.75">
      <c r="A22" s="23" t="s">
        <v>48</v>
      </c>
      <c r="B22" s="17"/>
      <c r="C22" s="18">
        <v>415750</v>
      </c>
      <c r="D22" s="18"/>
      <c r="E22" s="19">
        <v>587790</v>
      </c>
      <c r="F22" s="20">
        <v>587790</v>
      </c>
      <c r="G22" s="20">
        <v>598462</v>
      </c>
      <c r="H22" s="20">
        <v>415750</v>
      </c>
      <c r="I22" s="20">
        <v>415750</v>
      </c>
      <c r="J22" s="20">
        <v>415750</v>
      </c>
      <c r="K22" s="20">
        <v>415750</v>
      </c>
      <c r="L22" s="20">
        <v>415750</v>
      </c>
      <c r="M22" s="20">
        <v>415750</v>
      </c>
      <c r="N22" s="20">
        <v>415750</v>
      </c>
      <c r="O22" s="20"/>
      <c r="P22" s="20"/>
      <c r="Q22" s="20"/>
      <c r="R22" s="20"/>
      <c r="S22" s="20"/>
      <c r="T22" s="20"/>
      <c r="U22" s="20"/>
      <c r="V22" s="20"/>
      <c r="W22" s="20">
        <v>415750</v>
      </c>
      <c r="X22" s="20">
        <v>293895</v>
      </c>
      <c r="Y22" s="20">
        <v>121855</v>
      </c>
      <c r="Z22" s="21">
        <v>41.46</v>
      </c>
      <c r="AA22" s="22">
        <v>587790</v>
      </c>
    </row>
    <row r="23" spans="1:27" ht="12.75">
      <c r="A23" s="23" t="s">
        <v>49</v>
      </c>
      <c r="B23" s="17"/>
      <c r="C23" s="18">
        <v>2984705</v>
      </c>
      <c r="D23" s="18"/>
      <c r="E23" s="19">
        <v>10766920</v>
      </c>
      <c r="F23" s="20">
        <v>10766920</v>
      </c>
      <c r="G23" s="24">
        <v>104101298</v>
      </c>
      <c r="H23" s="24">
        <v>2984705</v>
      </c>
      <c r="I23" s="24">
        <v>2984705</v>
      </c>
      <c r="J23" s="20">
        <v>2984705</v>
      </c>
      <c r="K23" s="24">
        <v>2984705</v>
      </c>
      <c r="L23" s="24">
        <v>2984705</v>
      </c>
      <c r="M23" s="20">
        <v>2984705</v>
      </c>
      <c r="N23" s="24">
        <v>2984705</v>
      </c>
      <c r="O23" s="24"/>
      <c r="P23" s="24"/>
      <c r="Q23" s="20"/>
      <c r="R23" s="24"/>
      <c r="S23" s="24"/>
      <c r="T23" s="20"/>
      <c r="U23" s="24"/>
      <c r="V23" s="24"/>
      <c r="W23" s="24">
        <v>2984705</v>
      </c>
      <c r="X23" s="20">
        <v>5383460</v>
      </c>
      <c r="Y23" s="24">
        <v>-2398755</v>
      </c>
      <c r="Z23" s="25">
        <v>-44.56</v>
      </c>
      <c r="AA23" s="26">
        <v>10766920</v>
      </c>
    </row>
    <row r="24" spans="1:27" ht="12.75">
      <c r="A24" s="27" t="s">
        <v>50</v>
      </c>
      <c r="B24" s="35"/>
      <c r="C24" s="29">
        <f aca="true" t="shared" si="1" ref="C24:Y24">SUM(C15:C23)</f>
        <v>629736759</v>
      </c>
      <c r="D24" s="29">
        <f>SUM(D15:D23)</f>
        <v>0</v>
      </c>
      <c r="E24" s="36">
        <f t="shared" si="1"/>
        <v>663759244</v>
      </c>
      <c r="F24" s="37">
        <f t="shared" si="1"/>
        <v>663759244</v>
      </c>
      <c r="G24" s="37">
        <f t="shared" si="1"/>
        <v>751181926</v>
      </c>
      <c r="H24" s="37">
        <f t="shared" si="1"/>
        <v>629736759</v>
      </c>
      <c r="I24" s="37">
        <f t="shared" si="1"/>
        <v>629736759</v>
      </c>
      <c r="J24" s="37">
        <f t="shared" si="1"/>
        <v>629736759</v>
      </c>
      <c r="K24" s="37">
        <f t="shared" si="1"/>
        <v>629736759</v>
      </c>
      <c r="L24" s="37">
        <f t="shared" si="1"/>
        <v>629736759</v>
      </c>
      <c r="M24" s="37">
        <f t="shared" si="1"/>
        <v>629736759</v>
      </c>
      <c r="N24" s="37">
        <f t="shared" si="1"/>
        <v>629736759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629736759</v>
      </c>
      <c r="X24" s="37">
        <f t="shared" si="1"/>
        <v>331879623</v>
      </c>
      <c r="Y24" s="37">
        <f t="shared" si="1"/>
        <v>297857136</v>
      </c>
      <c r="Z24" s="38">
        <f>+IF(X24&lt;&gt;0,+(Y24/X24)*100,0)</f>
        <v>89.74854596601732</v>
      </c>
      <c r="AA24" s="39">
        <f>SUM(AA15:AA23)</f>
        <v>663759244</v>
      </c>
    </row>
    <row r="25" spans="1:27" ht="12.75">
      <c r="A25" s="27" t="s">
        <v>51</v>
      </c>
      <c r="B25" s="28"/>
      <c r="C25" s="29">
        <f aca="true" t="shared" si="2" ref="C25:Y25">+C12+C24</f>
        <v>708174403</v>
      </c>
      <c r="D25" s="29">
        <f>+D12+D24</f>
        <v>0</v>
      </c>
      <c r="E25" s="30">
        <f t="shared" si="2"/>
        <v>743874797</v>
      </c>
      <c r="F25" s="31">
        <f t="shared" si="2"/>
        <v>743874797</v>
      </c>
      <c r="G25" s="31">
        <f t="shared" si="2"/>
        <v>887513553</v>
      </c>
      <c r="H25" s="31">
        <f t="shared" si="2"/>
        <v>774052282</v>
      </c>
      <c r="I25" s="31">
        <f t="shared" si="2"/>
        <v>781238534</v>
      </c>
      <c r="J25" s="31">
        <f t="shared" si="2"/>
        <v>781238534</v>
      </c>
      <c r="K25" s="31">
        <f t="shared" si="2"/>
        <v>779410489</v>
      </c>
      <c r="L25" s="31">
        <f t="shared" si="2"/>
        <v>789016752</v>
      </c>
      <c r="M25" s="31">
        <f t="shared" si="2"/>
        <v>780219643</v>
      </c>
      <c r="N25" s="31">
        <f t="shared" si="2"/>
        <v>780219643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780219643</v>
      </c>
      <c r="X25" s="31">
        <f t="shared" si="2"/>
        <v>371937400</v>
      </c>
      <c r="Y25" s="31">
        <f t="shared" si="2"/>
        <v>408282243</v>
      </c>
      <c r="Z25" s="32">
        <f>+IF(X25&lt;&gt;0,+(Y25/X25)*100,0)</f>
        <v>109.77176347417603</v>
      </c>
      <c r="AA25" s="33">
        <f>+AA12+AA24</f>
        <v>743874797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657687</v>
      </c>
      <c r="D30" s="18"/>
      <c r="E30" s="19">
        <v>240678</v>
      </c>
      <c r="F30" s="20">
        <v>240678</v>
      </c>
      <c r="G30" s="20">
        <v>606427</v>
      </c>
      <c r="H30" s="20">
        <v>657687</v>
      </c>
      <c r="I30" s="20">
        <v>971945</v>
      </c>
      <c r="J30" s="20">
        <v>971945</v>
      </c>
      <c r="K30" s="20">
        <v>971945</v>
      </c>
      <c r="L30" s="20">
        <v>971945</v>
      </c>
      <c r="M30" s="20">
        <v>971945</v>
      </c>
      <c r="N30" s="20">
        <v>971945</v>
      </c>
      <c r="O30" s="20"/>
      <c r="P30" s="20"/>
      <c r="Q30" s="20"/>
      <c r="R30" s="20"/>
      <c r="S30" s="20"/>
      <c r="T30" s="20"/>
      <c r="U30" s="20"/>
      <c r="V30" s="20"/>
      <c r="W30" s="20">
        <v>971945</v>
      </c>
      <c r="X30" s="20">
        <v>120339</v>
      </c>
      <c r="Y30" s="20">
        <v>851606</v>
      </c>
      <c r="Z30" s="21">
        <v>707.67</v>
      </c>
      <c r="AA30" s="22">
        <v>240678</v>
      </c>
    </row>
    <row r="31" spans="1:27" ht="12.75">
      <c r="A31" s="23" t="s">
        <v>56</v>
      </c>
      <c r="B31" s="17"/>
      <c r="C31" s="18">
        <v>2160322</v>
      </c>
      <c r="D31" s="18"/>
      <c r="E31" s="19">
        <v>2226012</v>
      </c>
      <c r="F31" s="20">
        <v>2226012</v>
      </c>
      <c r="G31" s="20">
        <v>2169768</v>
      </c>
      <c r="H31" s="20">
        <v>2160322</v>
      </c>
      <c r="I31" s="20">
        <v>2160322</v>
      </c>
      <c r="J31" s="20">
        <v>2160322</v>
      </c>
      <c r="K31" s="20">
        <v>2160322</v>
      </c>
      <c r="L31" s="20">
        <v>2160322</v>
      </c>
      <c r="M31" s="20">
        <v>2160322</v>
      </c>
      <c r="N31" s="20">
        <v>2160322</v>
      </c>
      <c r="O31" s="20"/>
      <c r="P31" s="20"/>
      <c r="Q31" s="20"/>
      <c r="R31" s="20"/>
      <c r="S31" s="20"/>
      <c r="T31" s="20"/>
      <c r="U31" s="20"/>
      <c r="V31" s="20"/>
      <c r="W31" s="20">
        <v>2160322</v>
      </c>
      <c r="X31" s="20">
        <v>1113006</v>
      </c>
      <c r="Y31" s="20">
        <v>1047316</v>
      </c>
      <c r="Z31" s="21">
        <v>94.1</v>
      </c>
      <c r="AA31" s="22">
        <v>2226012</v>
      </c>
    </row>
    <row r="32" spans="1:27" ht="12.75">
      <c r="A32" s="23" t="s">
        <v>57</v>
      </c>
      <c r="B32" s="17"/>
      <c r="C32" s="18">
        <v>291664424</v>
      </c>
      <c r="D32" s="18"/>
      <c r="E32" s="19">
        <v>259431749</v>
      </c>
      <c r="F32" s="20">
        <v>259431749</v>
      </c>
      <c r="G32" s="20">
        <v>195251946</v>
      </c>
      <c r="H32" s="20">
        <v>213260312</v>
      </c>
      <c r="I32" s="20">
        <v>213881389</v>
      </c>
      <c r="J32" s="20">
        <v>213881389</v>
      </c>
      <c r="K32" s="20">
        <v>220805618</v>
      </c>
      <c r="L32" s="20">
        <v>219224562</v>
      </c>
      <c r="M32" s="20">
        <v>216670130</v>
      </c>
      <c r="N32" s="20">
        <v>216670130</v>
      </c>
      <c r="O32" s="20"/>
      <c r="P32" s="20"/>
      <c r="Q32" s="20"/>
      <c r="R32" s="20"/>
      <c r="S32" s="20"/>
      <c r="T32" s="20"/>
      <c r="U32" s="20"/>
      <c r="V32" s="20"/>
      <c r="W32" s="20">
        <v>216670130</v>
      </c>
      <c r="X32" s="20">
        <v>129715875</v>
      </c>
      <c r="Y32" s="20">
        <v>86954255</v>
      </c>
      <c r="Z32" s="21">
        <v>67.03</v>
      </c>
      <c r="AA32" s="22">
        <v>259431749</v>
      </c>
    </row>
    <row r="33" spans="1:27" ht="12.75">
      <c r="A33" s="23" t="s">
        <v>58</v>
      </c>
      <c r="B33" s="17"/>
      <c r="C33" s="18">
        <v>15456620</v>
      </c>
      <c r="D33" s="18"/>
      <c r="E33" s="19">
        <v>15481562</v>
      </c>
      <c r="F33" s="20">
        <v>15481562</v>
      </c>
      <c r="G33" s="20">
        <v>14301249</v>
      </c>
      <c r="H33" s="20">
        <v>894400</v>
      </c>
      <c r="I33" s="20">
        <v>1247353</v>
      </c>
      <c r="J33" s="20">
        <v>1247353</v>
      </c>
      <c r="K33" s="20">
        <v>1247353</v>
      </c>
      <c r="L33" s="20">
        <v>1247353</v>
      </c>
      <c r="M33" s="20">
        <v>1247353</v>
      </c>
      <c r="N33" s="20">
        <v>1247353</v>
      </c>
      <c r="O33" s="20"/>
      <c r="P33" s="20"/>
      <c r="Q33" s="20"/>
      <c r="R33" s="20"/>
      <c r="S33" s="20"/>
      <c r="T33" s="20"/>
      <c r="U33" s="20"/>
      <c r="V33" s="20"/>
      <c r="W33" s="20">
        <v>1247353</v>
      </c>
      <c r="X33" s="20">
        <v>7740781</v>
      </c>
      <c r="Y33" s="20">
        <v>-6493428</v>
      </c>
      <c r="Z33" s="21">
        <v>-83.89</v>
      </c>
      <c r="AA33" s="22">
        <v>15481562</v>
      </c>
    </row>
    <row r="34" spans="1:27" ht="12.75">
      <c r="A34" s="27" t="s">
        <v>59</v>
      </c>
      <c r="B34" s="28"/>
      <c r="C34" s="29">
        <f aca="true" t="shared" si="3" ref="C34:Y34">SUM(C29:C33)</f>
        <v>309939053</v>
      </c>
      <c r="D34" s="29">
        <f>SUM(D29:D33)</f>
        <v>0</v>
      </c>
      <c r="E34" s="30">
        <f t="shared" si="3"/>
        <v>277380001</v>
      </c>
      <c r="F34" s="31">
        <f t="shared" si="3"/>
        <v>277380001</v>
      </c>
      <c r="G34" s="31">
        <f t="shared" si="3"/>
        <v>212329390</v>
      </c>
      <c r="H34" s="31">
        <f t="shared" si="3"/>
        <v>216972721</v>
      </c>
      <c r="I34" s="31">
        <f t="shared" si="3"/>
        <v>218261009</v>
      </c>
      <c r="J34" s="31">
        <f t="shared" si="3"/>
        <v>218261009</v>
      </c>
      <c r="K34" s="31">
        <f t="shared" si="3"/>
        <v>225185238</v>
      </c>
      <c r="L34" s="31">
        <f t="shared" si="3"/>
        <v>223604182</v>
      </c>
      <c r="M34" s="31">
        <f t="shared" si="3"/>
        <v>221049750</v>
      </c>
      <c r="N34" s="31">
        <f t="shared" si="3"/>
        <v>221049750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221049750</v>
      </c>
      <c r="X34" s="31">
        <f t="shared" si="3"/>
        <v>138690001</v>
      </c>
      <c r="Y34" s="31">
        <f t="shared" si="3"/>
        <v>82359749</v>
      </c>
      <c r="Z34" s="32">
        <f>+IF(X34&lt;&gt;0,+(Y34/X34)*100,0)</f>
        <v>59.38405682180361</v>
      </c>
      <c r="AA34" s="33">
        <f>SUM(AA29:AA33)</f>
        <v>277380001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2230813</v>
      </c>
      <c r="D37" s="18"/>
      <c r="E37" s="19">
        <v>2286278</v>
      </c>
      <c r="F37" s="20">
        <v>2286278</v>
      </c>
      <c r="G37" s="20">
        <v>2114180</v>
      </c>
      <c r="H37" s="20">
        <v>2230813</v>
      </c>
      <c r="I37" s="20">
        <v>2230813</v>
      </c>
      <c r="J37" s="20">
        <v>2230813</v>
      </c>
      <c r="K37" s="20">
        <v>2230813</v>
      </c>
      <c r="L37" s="20">
        <v>1848060</v>
      </c>
      <c r="M37" s="20">
        <v>1848060</v>
      </c>
      <c r="N37" s="20">
        <v>1848060</v>
      </c>
      <c r="O37" s="20"/>
      <c r="P37" s="20"/>
      <c r="Q37" s="20"/>
      <c r="R37" s="20"/>
      <c r="S37" s="20"/>
      <c r="T37" s="20"/>
      <c r="U37" s="20"/>
      <c r="V37" s="20"/>
      <c r="W37" s="20">
        <v>1848060</v>
      </c>
      <c r="X37" s="20">
        <v>1143139</v>
      </c>
      <c r="Y37" s="20">
        <v>704921</v>
      </c>
      <c r="Z37" s="21">
        <v>61.67</v>
      </c>
      <c r="AA37" s="22">
        <v>2286278</v>
      </c>
    </row>
    <row r="38" spans="1:27" ht="12.75">
      <c r="A38" s="23" t="s">
        <v>58</v>
      </c>
      <c r="B38" s="17"/>
      <c r="C38" s="18">
        <v>53933069</v>
      </c>
      <c r="D38" s="18"/>
      <c r="E38" s="19">
        <v>54567353</v>
      </c>
      <c r="F38" s="20">
        <v>54567353</v>
      </c>
      <c r="G38" s="20">
        <v>52300828</v>
      </c>
      <c r="H38" s="20">
        <v>53933069</v>
      </c>
      <c r="I38" s="20">
        <v>53933069</v>
      </c>
      <c r="J38" s="20">
        <v>53933069</v>
      </c>
      <c r="K38" s="20">
        <v>53933069</v>
      </c>
      <c r="L38" s="20">
        <v>53933069</v>
      </c>
      <c r="M38" s="20">
        <v>53933069</v>
      </c>
      <c r="N38" s="20">
        <v>53933069</v>
      </c>
      <c r="O38" s="20"/>
      <c r="P38" s="20"/>
      <c r="Q38" s="20"/>
      <c r="R38" s="20"/>
      <c r="S38" s="20"/>
      <c r="T38" s="20"/>
      <c r="U38" s="20"/>
      <c r="V38" s="20"/>
      <c r="W38" s="20">
        <v>53933069</v>
      </c>
      <c r="X38" s="20">
        <v>27283677</v>
      </c>
      <c r="Y38" s="20">
        <v>26649392</v>
      </c>
      <c r="Z38" s="21">
        <v>97.68</v>
      </c>
      <c r="AA38" s="22">
        <v>54567353</v>
      </c>
    </row>
    <row r="39" spans="1:27" ht="12.75">
      <c r="A39" s="27" t="s">
        <v>61</v>
      </c>
      <c r="B39" s="35"/>
      <c r="C39" s="29">
        <f aca="true" t="shared" si="4" ref="C39:Y39">SUM(C37:C38)</f>
        <v>56163882</v>
      </c>
      <c r="D39" s="29">
        <f>SUM(D37:D38)</f>
        <v>0</v>
      </c>
      <c r="E39" s="36">
        <f t="shared" si="4"/>
        <v>56853631</v>
      </c>
      <c r="F39" s="37">
        <f t="shared" si="4"/>
        <v>56853631</v>
      </c>
      <c r="G39" s="37">
        <f t="shared" si="4"/>
        <v>54415008</v>
      </c>
      <c r="H39" s="37">
        <f t="shared" si="4"/>
        <v>56163882</v>
      </c>
      <c r="I39" s="37">
        <f t="shared" si="4"/>
        <v>56163882</v>
      </c>
      <c r="J39" s="37">
        <f t="shared" si="4"/>
        <v>56163882</v>
      </c>
      <c r="K39" s="37">
        <f t="shared" si="4"/>
        <v>56163882</v>
      </c>
      <c r="L39" s="37">
        <f t="shared" si="4"/>
        <v>55781129</v>
      </c>
      <c r="M39" s="37">
        <f t="shared" si="4"/>
        <v>55781129</v>
      </c>
      <c r="N39" s="37">
        <f t="shared" si="4"/>
        <v>55781129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55781129</v>
      </c>
      <c r="X39" s="37">
        <f t="shared" si="4"/>
        <v>28426816</v>
      </c>
      <c r="Y39" s="37">
        <f t="shared" si="4"/>
        <v>27354313</v>
      </c>
      <c r="Z39" s="38">
        <f>+IF(X39&lt;&gt;0,+(Y39/X39)*100,0)</f>
        <v>96.22714341275505</v>
      </c>
      <c r="AA39" s="39">
        <f>SUM(AA37:AA38)</f>
        <v>56853631</v>
      </c>
    </row>
    <row r="40" spans="1:27" ht="12.75">
      <c r="A40" s="27" t="s">
        <v>62</v>
      </c>
      <c r="B40" s="28"/>
      <c r="C40" s="29">
        <f aca="true" t="shared" si="5" ref="C40:Y40">+C34+C39</f>
        <v>366102935</v>
      </c>
      <c r="D40" s="29">
        <f>+D34+D39</f>
        <v>0</v>
      </c>
      <c r="E40" s="30">
        <f t="shared" si="5"/>
        <v>334233632</v>
      </c>
      <c r="F40" s="31">
        <f t="shared" si="5"/>
        <v>334233632</v>
      </c>
      <c r="G40" s="31">
        <f t="shared" si="5"/>
        <v>266744398</v>
      </c>
      <c r="H40" s="31">
        <f t="shared" si="5"/>
        <v>273136603</v>
      </c>
      <c r="I40" s="31">
        <f t="shared" si="5"/>
        <v>274424891</v>
      </c>
      <c r="J40" s="31">
        <f t="shared" si="5"/>
        <v>274424891</v>
      </c>
      <c r="K40" s="31">
        <f t="shared" si="5"/>
        <v>281349120</v>
      </c>
      <c r="L40" s="31">
        <f t="shared" si="5"/>
        <v>279385311</v>
      </c>
      <c r="M40" s="31">
        <f t="shared" si="5"/>
        <v>276830879</v>
      </c>
      <c r="N40" s="31">
        <f t="shared" si="5"/>
        <v>276830879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276830879</v>
      </c>
      <c r="X40" s="31">
        <f t="shared" si="5"/>
        <v>167116817</v>
      </c>
      <c r="Y40" s="31">
        <f t="shared" si="5"/>
        <v>109714062</v>
      </c>
      <c r="Z40" s="32">
        <f>+IF(X40&lt;&gt;0,+(Y40/X40)*100,0)</f>
        <v>65.65111995880103</v>
      </c>
      <c r="AA40" s="33">
        <f>+AA34+AA39</f>
        <v>334233632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342071468</v>
      </c>
      <c r="D42" s="43">
        <f>+D25-D40</f>
        <v>0</v>
      </c>
      <c r="E42" s="44">
        <f t="shared" si="6"/>
        <v>409641165</v>
      </c>
      <c r="F42" s="45">
        <f t="shared" si="6"/>
        <v>409641165</v>
      </c>
      <c r="G42" s="45">
        <f t="shared" si="6"/>
        <v>620769155</v>
      </c>
      <c r="H42" s="45">
        <f t="shared" si="6"/>
        <v>500915679</v>
      </c>
      <c r="I42" s="45">
        <f t="shared" si="6"/>
        <v>506813643</v>
      </c>
      <c r="J42" s="45">
        <f t="shared" si="6"/>
        <v>506813643</v>
      </c>
      <c r="K42" s="45">
        <f t="shared" si="6"/>
        <v>498061369</v>
      </c>
      <c r="L42" s="45">
        <f t="shared" si="6"/>
        <v>509631441</v>
      </c>
      <c r="M42" s="45">
        <f t="shared" si="6"/>
        <v>503388764</v>
      </c>
      <c r="N42" s="45">
        <f t="shared" si="6"/>
        <v>503388764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503388764</v>
      </c>
      <c r="X42" s="45">
        <f t="shared" si="6"/>
        <v>204820583</v>
      </c>
      <c r="Y42" s="45">
        <f t="shared" si="6"/>
        <v>298568181</v>
      </c>
      <c r="Z42" s="46">
        <f>+IF(X42&lt;&gt;0,+(Y42/X42)*100,0)</f>
        <v>145.7705942571211</v>
      </c>
      <c r="AA42" s="47">
        <f>+AA25-AA40</f>
        <v>409641165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342071468</v>
      </c>
      <c r="D45" s="18"/>
      <c r="E45" s="19">
        <v>409641167</v>
      </c>
      <c r="F45" s="20">
        <v>409641167</v>
      </c>
      <c r="G45" s="20">
        <v>620769155</v>
      </c>
      <c r="H45" s="20">
        <v>500915679</v>
      </c>
      <c r="I45" s="20">
        <v>506813643</v>
      </c>
      <c r="J45" s="20">
        <v>506813643</v>
      </c>
      <c r="K45" s="20">
        <v>498061369</v>
      </c>
      <c r="L45" s="20">
        <v>509631441</v>
      </c>
      <c r="M45" s="20">
        <v>503388764</v>
      </c>
      <c r="N45" s="20">
        <v>503388764</v>
      </c>
      <c r="O45" s="20"/>
      <c r="P45" s="20"/>
      <c r="Q45" s="20"/>
      <c r="R45" s="20"/>
      <c r="S45" s="20"/>
      <c r="T45" s="20"/>
      <c r="U45" s="20"/>
      <c r="V45" s="20"/>
      <c r="W45" s="20">
        <v>503388764</v>
      </c>
      <c r="X45" s="20">
        <v>204820584</v>
      </c>
      <c r="Y45" s="20">
        <v>298568180</v>
      </c>
      <c r="Z45" s="48">
        <v>145.77</v>
      </c>
      <c r="AA45" s="22">
        <v>409641167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342071468</v>
      </c>
      <c r="D48" s="51">
        <f>SUM(D45:D47)</f>
        <v>0</v>
      </c>
      <c r="E48" s="52">
        <f t="shared" si="7"/>
        <v>409641167</v>
      </c>
      <c r="F48" s="53">
        <f t="shared" si="7"/>
        <v>409641167</v>
      </c>
      <c r="G48" s="53">
        <f t="shared" si="7"/>
        <v>620769155</v>
      </c>
      <c r="H48" s="53">
        <f t="shared" si="7"/>
        <v>500915679</v>
      </c>
      <c r="I48" s="53">
        <f t="shared" si="7"/>
        <v>506813643</v>
      </c>
      <c r="J48" s="53">
        <f t="shared" si="7"/>
        <v>506813643</v>
      </c>
      <c r="K48" s="53">
        <f t="shared" si="7"/>
        <v>498061369</v>
      </c>
      <c r="L48" s="53">
        <f t="shared" si="7"/>
        <v>509631441</v>
      </c>
      <c r="M48" s="53">
        <f t="shared" si="7"/>
        <v>503388764</v>
      </c>
      <c r="N48" s="53">
        <f t="shared" si="7"/>
        <v>503388764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503388764</v>
      </c>
      <c r="X48" s="53">
        <f t="shared" si="7"/>
        <v>204820584</v>
      </c>
      <c r="Y48" s="53">
        <f t="shared" si="7"/>
        <v>298568180</v>
      </c>
      <c r="Z48" s="54">
        <f>+IF(X48&lt;&gt;0,+(Y48/X48)*100,0)</f>
        <v>145.77059305719</v>
      </c>
      <c r="AA48" s="55">
        <f>SUM(AA45:AA47)</f>
        <v>409641167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686707</v>
      </c>
      <c r="D6" s="18"/>
      <c r="E6" s="19">
        <v>672650</v>
      </c>
      <c r="F6" s="20">
        <v>672650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336325</v>
      </c>
      <c r="Y6" s="20">
        <v>-336325</v>
      </c>
      <c r="Z6" s="21">
        <v>-100</v>
      </c>
      <c r="AA6" s="22">
        <v>672650</v>
      </c>
    </row>
    <row r="7" spans="1:27" ht="12.75">
      <c r="A7" s="23" t="s">
        <v>34</v>
      </c>
      <c r="B7" s="17"/>
      <c r="C7" s="18">
        <v>11967873</v>
      </c>
      <c r="D7" s="18"/>
      <c r="E7" s="19">
        <v>4343174</v>
      </c>
      <c r="F7" s="20">
        <v>4343174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2171587</v>
      </c>
      <c r="Y7" s="20">
        <v>-2171587</v>
      </c>
      <c r="Z7" s="21">
        <v>-100</v>
      </c>
      <c r="AA7" s="22">
        <v>4343174</v>
      </c>
    </row>
    <row r="8" spans="1:27" ht="12.75">
      <c r="A8" s="23" t="s">
        <v>35</v>
      </c>
      <c r="B8" s="17"/>
      <c r="C8" s="18">
        <v>154075734</v>
      </c>
      <c r="D8" s="18"/>
      <c r="E8" s="19">
        <v>121294506</v>
      </c>
      <c r="F8" s="20">
        <v>121294506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60647253</v>
      </c>
      <c r="Y8" s="20">
        <v>-60647253</v>
      </c>
      <c r="Z8" s="21">
        <v>-100</v>
      </c>
      <c r="AA8" s="22">
        <v>121294506</v>
      </c>
    </row>
    <row r="9" spans="1:27" ht="12.75">
      <c r="A9" s="23" t="s">
        <v>36</v>
      </c>
      <c r="B9" s="17"/>
      <c r="C9" s="18">
        <v>23437688</v>
      </c>
      <c r="D9" s="18"/>
      <c r="E9" s="19">
        <v>26275063</v>
      </c>
      <c r="F9" s="20">
        <v>26275063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13137532</v>
      </c>
      <c r="Y9" s="20">
        <v>-13137532</v>
      </c>
      <c r="Z9" s="21">
        <v>-100</v>
      </c>
      <c r="AA9" s="22">
        <v>26275063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2640698</v>
      </c>
      <c r="D11" s="18"/>
      <c r="E11" s="19">
        <v>2377840</v>
      </c>
      <c r="F11" s="20">
        <v>2377840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1188920</v>
      </c>
      <c r="Y11" s="20">
        <v>-1188920</v>
      </c>
      <c r="Z11" s="21">
        <v>-100</v>
      </c>
      <c r="AA11" s="22">
        <v>2377840</v>
      </c>
    </row>
    <row r="12" spans="1:27" ht="12.75">
      <c r="A12" s="27" t="s">
        <v>39</v>
      </c>
      <c r="B12" s="28"/>
      <c r="C12" s="29">
        <f aca="true" t="shared" si="0" ref="C12:Y12">SUM(C6:C11)</f>
        <v>192808700</v>
      </c>
      <c r="D12" s="29">
        <f>SUM(D6:D11)</f>
        <v>0</v>
      </c>
      <c r="E12" s="30">
        <f t="shared" si="0"/>
        <v>154963233</v>
      </c>
      <c r="F12" s="31">
        <f t="shared" si="0"/>
        <v>154963233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77481617</v>
      </c>
      <c r="Y12" s="31">
        <f t="shared" si="0"/>
        <v>-77481617</v>
      </c>
      <c r="Z12" s="32">
        <f>+IF(X12&lt;&gt;0,+(Y12/X12)*100,0)</f>
        <v>-100</v>
      </c>
      <c r="AA12" s="33">
        <f>SUM(AA6:AA11)</f>
        <v>154963233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3571508</v>
      </c>
      <c r="D16" s="18"/>
      <c r="E16" s="19">
        <v>3305081</v>
      </c>
      <c r="F16" s="20">
        <v>3305081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1652541</v>
      </c>
      <c r="Y16" s="24">
        <v>-1652541</v>
      </c>
      <c r="Z16" s="25">
        <v>-100</v>
      </c>
      <c r="AA16" s="26">
        <v>3305081</v>
      </c>
    </row>
    <row r="17" spans="1:27" ht="12.75">
      <c r="A17" s="23" t="s">
        <v>43</v>
      </c>
      <c r="B17" s="17"/>
      <c r="C17" s="18">
        <v>2438848</v>
      </c>
      <c r="D17" s="18"/>
      <c r="E17" s="19">
        <v>2533755</v>
      </c>
      <c r="F17" s="20">
        <v>2533755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1266878</v>
      </c>
      <c r="Y17" s="20">
        <v>-1266878</v>
      </c>
      <c r="Z17" s="21">
        <v>-100</v>
      </c>
      <c r="AA17" s="22">
        <v>2533755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1681063170</v>
      </c>
      <c r="D19" s="18"/>
      <c r="E19" s="19">
        <v>1825019832</v>
      </c>
      <c r="F19" s="20">
        <v>1825019832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912509916</v>
      </c>
      <c r="Y19" s="20">
        <v>-912509916</v>
      </c>
      <c r="Z19" s="21">
        <v>-100</v>
      </c>
      <c r="AA19" s="22">
        <v>1825019832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452822</v>
      </c>
      <c r="D22" s="18"/>
      <c r="E22" s="19">
        <v>414557</v>
      </c>
      <c r="F22" s="20">
        <v>414557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207279</v>
      </c>
      <c r="Y22" s="20">
        <v>-207279</v>
      </c>
      <c r="Z22" s="21">
        <v>-100</v>
      </c>
      <c r="AA22" s="22">
        <v>414557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1687526348</v>
      </c>
      <c r="D24" s="29">
        <f>SUM(D15:D23)</f>
        <v>0</v>
      </c>
      <c r="E24" s="36">
        <f t="shared" si="1"/>
        <v>1831273225</v>
      </c>
      <c r="F24" s="37">
        <f t="shared" si="1"/>
        <v>1831273225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915636614</v>
      </c>
      <c r="Y24" s="37">
        <f t="shared" si="1"/>
        <v>-915636614</v>
      </c>
      <c r="Z24" s="38">
        <f>+IF(X24&lt;&gt;0,+(Y24/X24)*100,0)</f>
        <v>-100</v>
      </c>
      <c r="AA24" s="39">
        <f>SUM(AA15:AA23)</f>
        <v>1831273225</v>
      </c>
    </row>
    <row r="25" spans="1:27" ht="12.75">
      <c r="A25" s="27" t="s">
        <v>51</v>
      </c>
      <c r="B25" s="28"/>
      <c r="C25" s="29">
        <f aca="true" t="shared" si="2" ref="C25:Y25">+C12+C24</f>
        <v>1880335048</v>
      </c>
      <c r="D25" s="29">
        <f>+D12+D24</f>
        <v>0</v>
      </c>
      <c r="E25" s="30">
        <f t="shared" si="2"/>
        <v>1986236458</v>
      </c>
      <c r="F25" s="31">
        <f t="shared" si="2"/>
        <v>1986236458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993118231</v>
      </c>
      <c r="Y25" s="31">
        <f t="shared" si="2"/>
        <v>-993118231</v>
      </c>
      <c r="Z25" s="32">
        <f>+IF(X25&lt;&gt;0,+(Y25/X25)*100,0)</f>
        <v>-100</v>
      </c>
      <c r="AA25" s="33">
        <f>+AA12+AA24</f>
        <v>1986236458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1584875</v>
      </c>
      <c r="D30" s="18"/>
      <c r="E30" s="19">
        <v>2147234</v>
      </c>
      <c r="F30" s="20">
        <v>2147234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1073617</v>
      </c>
      <c r="Y30" s="20">
        <v>-1073617</v>
      </c>
      <c r="Z30" s="21">
        <v>-100</v>
      </c>
      <c r="AA30" s="22">
        <v>2147234</v>
      </c>
    </row>
    <row r="31" spans="1:27" ht="12.75">
      <c r="A31" s="23" t="s">
        <v>56</v>
      </c>
      <c r="B31" s="17"/>
      <c r="C31" s="18">
        <v>957847</v>
      </c>
      <c r="D31" s="18"/>
      <c r="E31" s="19">
        <v>900255</v>
      </c>
      <c r="F31" s="20">
        <v>900255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450128</v>
      </c>
      <c r="Y31" s="20">
        <v>-450128</v>
      </c>
      <c r="Z31" s="21">
        <v>-100</v>
      </c>
      <c r="AA31" s="22">
        <v>900255</v>
      </c>
    </row>
    <row r="32" spans="1:27" ht="12.75">
      <c r="A32" s="23" t="s">
        <v>57</v>
      </c>
      <c r="B32" s="17"/>
      <c r="C32" s="18">
        <v>111526757</v>
      </c>
      <c r="D32" s="18"/>
      <c r="E32" s="19">
        <v>15089710</v>
      </c>
      <c r="F32" s="20">
        <v>15089710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7544855</v>
      </c>
      <c r="Y32" s="20">
        <v>-7544855</v>
      </c>
      <c r="Z32" s="21">
        <v>-100</v>
      </c>
      <c r="AA32" s="22">
        <v>15089710</v>
      </c>
    </row>
    <row r="33" spans="1:27" ht="12.75">
      <c r="A33" s="23" t="s">
        <v>58</v>
      </c>
      <c r="B33" s="17"/>
      <c r="C33" s="18">
        <v>30858606</v>
      </c>
      <c r="D33" s="18"/>
      <c r="E33" s="19">
        <v>22922255</v>
      </c>
      <c r="F33" s="20">
        <v>22922255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11461128</v>
      </c>
      <c r="Y33" s="20">
        <v>-11461128</v>
      </c>
      <c r="Z33" s="21">
        <v>-100</v>
      </c>
      <c r="AA33" s="22">
        <v>22922255</v>
      </c>
    </row>
    <row r="34" spans="1:27" ht="12.75">
      <c r="A34" s="27" t="s">
        <v>59</v>
      </c>
      <c r="B34" s="28"/>
      <c r="C34" s="29">
        <f aca="true" t="shared" si="3" ref="C34:Y34">SUM(C29:C33)</f>
        <v>144928085</v>
      </c>
      <c r="D34" s="29">
        <f>SUM(D29:D33)</f>
        <v>0</v>
      </c>
      <c r="E34" s="30">
        <f t="shared" si="3"/>
        <v>41059454</v>
      </c>
      <c r="F34" s="31">
        <f t="shared" si="3"/>
        <v>41059454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20529728</v>
      </c>
      <c r="Y34" s="31">
        <f t="shared" si="3"/>
        <v>-20529728</v>
      </c>
      <c r="Z34" s="32">
        <f>+IF(X34&lt;&gt;0,+(Y34/X34)*100,0)</f>
        <v>-100</v>
      </c>
      <c r="AA34" s="33">
        <f>SUM(AA29:AA33)</f>
        <v>41059454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7506318</v>
      </c>
      <c r="D37" s="18"/>
      <c r="E37" s="19">
        <v>9562207</v>
      </c>
      <c r="F37" s="20">
        <v>9562207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4781104</v>
      </c>
      <c r="Y37" s="20">
        <v>-4781104</v>
      </c>
      <c r="Z37" s="21">
        <v>-100</v>
      </c>
      <c r="AA37" s="22">
        <v>9562207</v>
      </c>
    </row>
    <row r="38" spans="1:27" ht="12.75">
      <c r="A38" s="23" t="s">
        <v>58</v>
      </c>
      <c r="B38" s="17"/>
      <c r="C38" s="18">
        <v>34276280</v>
      </c>
      <c r="D38" s="18"/>
      <c r="E38" s="19">
        <v>50280900</v>
      </c>
      <c r="F38" s="20">
        <v>50280900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25140450</v>
      </c>
      <c r="Y38" s="20">
        <v>-25140450</v>
      </c>
      <c r="Z38" s="21">
        <v>-100</v>
      </c>
      <c r="AA38" s="22">
        <v>50280900</v>
      </c>
    </row>
    <row r="39" spans="1:27" ht="12.75">
      <c r="A39" s="27" t="s">
        <v>61</v>
      </c>
      <c r="B39" s="35"/>
      <c r="C39" s="29">
        <f aca="true" t="shared" si="4" ref="C39:Y39">SUM(C37:C38)</f>
        <v>41782598</v>
      </c>
      <c r="D39" s="29">
        <f>SUM(D37:D38)</f>
        <v>0</v>
      </c>
      <c r="E39" s="36">
        <f t="shared" si="4"/>
        <v>59843107</v>
      </c>
      <c r="F39" s="37">
        <f t="shared" si="4"/>
        <v>59843107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29921554</v>
      </c>
      <c r="Y39" s="37">
        <f t="shared" si="4"/>
        <v>-29921554</v>
      </c>
      <c r="Z39" s="38">
        <f>+IF(X39&lt;&gt;0,+(Y39/X39)*100,0)</f>
        <v>-100</v>
      </c>
      <c r="AA39" s="39">
        <f>SUM(AA37:AA38)</f>
        <v>59843107</v>
      </c>
    </row>
    <row r="40" spans="1:27" ht="12.75">
      <c r="A40" s="27" t="s">
        <v>62</v>
      </c>
      <c r="B40" s="28"/>
      <c r="C40" s="29">
        <f aca="true" t="shared" si="5" ref="C40:Y40">+C34+C39</f>
        <v>186710683</v>
      </c>
      <c r="D40" s="29">
        <f>+D34+D39</f>
        <v>0</v>
      </c>
      <c r="E40" s="30">
        <f t="shared" si="5"/>
        <v>100902561</v>
      </c>
      <c r="F40" s="31">
        <f t="shared" si="5"/>
        <v>100902561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50451282</v>
      </c>
      <c r="Y40" s="31">
        <f t="shared" si="5"/>
        <v>-50451282</v>
      </c>
      <c r="Z40" s="32">
        <f>+IF(X40&lt;&gt;0,+(Y40/X40)*100,0)</f>
        <v>-100</v>
      </c>
      <c r="AA40" s="33">
        <f>+AA34+AA39</f>
        <v>100902561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1693624365</v>
      </c>
      <c r="D42" s="43">
        <f>+D25-D40</f>
        <v>0</v>
      </c>
      <c r="E42" s="44">
        <f t="shared" si="6"/>
        <v>1885333897</v>
      </c>
      <c r="F42" s="45">
        <f t="shared" si="6"/>
        <v>1885333897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942666949</v>
      </c>
      <c r="Y42" s="45">
        <f t="shared" si="6"/>
        <v>-942666949</v>
      </c>
      <c r="Z42" s="46">
        <f>+IF(X42&lt;&gt;0,+(Y42/X42)*100,0)</f>
        <v>-100</v>
      </c>
      <c r="AA42" s="47">
        <f>+AA25-AA40</f>
        <v>1885333897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1693624365</v>
      </c>
      <c r="D45" s="18"/>
      <c r="E45" s="19">
        <v>1885333897</v>
      </c>
      <c r="F45" s="20">
        <v>1885333897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942666949</v>
      </c>
      <c r="Y45" s="20">
        <v>-942666949</v>
      </c>
      <c r="Z45" s="48">
        <v>-100</v>
      </c>
      <c r="AA45" s="22">
        <v>1885333897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1693624365</v>
      </c>
      <c r="D48" s="51">
        <f>SUM(D45:D47)</f>
        <v>0</v>
      </c>
      <c r="E48" s="52">
        <f t="shared" si="7"/>
        <v>1885333897</v>
      </c>
      <c r="F48" s="53">
        <f t="shared" si="7"/>
        <v>1885333897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942666949</v>
      </c>
      <c r="Y48" s="53">
        <f t="shared" si="7"/>
        <v>-942666949</v>
      </c>
      <c r="Z48" s="54">
        <f>+IF(X48&lt;&gt;0,+(Y48/X48)*100,0)</f>
        <v>-100</v>
      </c>
      <c r="AA48" s="55">
        <f>SUM(AA45:AA47)</f>
        <v>1885333897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249810902</v>
      </c>
      <c r="D6" s="18"/>
      <c r="E6" s="19">
        <v>201000000</v>
      </c>
      <c r="F6" s="20">
        <v>201000000</v>
      </c>
      <c r="G6" s="20">
        <v>265611285</v>
      </c>
      <c r="H6" s="20">
        <v>281428070</v>
      </c>
      <c r="I6" s="20">
        <v>290386703</v>
      </c>
      <c r="J6" s="20">
        <v>290386703</v>
      </c>
      <c r="K6" s="20">
        <v>240791741</v>
      </c>
      <c r="L6" s="20">
        <v>240791741</v>
      </c>
      <c r="M6" s="20">
        <v>409940491</v>
      </c>
      <c r="N6" s="20">
        <v>409940491</v>
      </c>
      <c r="O6" s="20"/>
      <c r="P6" s="20"/>
      <c r="Q6" s="20"/>
      <c r="R6" s="20"/>
      <c r="S6" s="20"/>
      <c r="T6" s="20"/>
      <c r="U6" s="20"/>
      <c r="V6" s="20"/>
      <c r="W6" s="20">
        <v>409940491</v>
      </c>
      <c r="X6" s="20">
        <v>100500000</v>
      </c>
      <c r="Y6" s="20">
        <v>309440491</v>
      </c>
      <c r="Z6" s="21">
        <v>307.9</v>
      </c>
      <c r="AA6" s="22">
        <v>201000000</v>
      </c>
    </row>
    <row r="7" spans="1:27" ht="12.75">
      <c r="A7" s="23" t="s">
        <v>34</v>
      </c>
      <c r="B7" s="17"/>
      <c r="C7" s="18">
        <v>2374802053</v>
      </c>
      <c r="D7" s="18"/>
      <c r="E7" s="19">
        <v>2165608257</v>
      </c>
      <c r="F7" s="20">
        <v>2165608257</v>
      </c>
      <c r="G7" s="20">
        <v>2171102085</v>
      </c>
      <c r="H7" s="20">
        <v>2125951702</v>
      </c>
      <c r="I7" s="20">
        <v>1963390574</v>
      </c>
      <c r="J7" s="20">
        <v>1963390574</v>
      </c>
      <c r="K7" s="20">
        <v>2065978484</v>
      </c>
      <c r="L7" s="20">
        <v>2065978484</v>
      </c>
      <c r="M7" s="20">
        <v>2077913542</v>
      </c>
      <c r="N7" s="20">
        <v>2077913542</v>
      </c>
      <c r="O7" s="20"/>
      <c r="P7" s="20"/>
      <c r="Q7" s="20"/>
      <c r="R7" s="20"/>
      <c r="S7" s="20"/>
      <c r="T7" s="20"/>
      <c r="U7" s="20"/>
      <c r="V7" s="20"/>
      <c r="W7" s="20">
        <v>2077913542</v>
      </c>
      <c r="X7" s="20">
        <v>1082804129</v>
      </c>
      <c r="Y7" s="20">
        <v>995109413</v>
      </c>
      <c r="Z7" s="21">
        <v>91.9</v>
      </c>
      <c r="AA7" s="22">
        <v>2165608257</v>
      </c>
    </row>
    <row r="8" spans="1:27" ht="12.75">
      <c r="A8" s="23" t="s">
        <v>35</v>
      </c>
      <c r="B8" s="17"/>
      <c r="C8" s="18">
        <v>1316134451</v>
      </c>
      <c r="D8" s="18"/>
      <c r="E8" s="19">
        <v>1475209710</v>
      </c>
      <c r="F8" s="20">
        <v>1475209710</v>
      </c>
      <c r="G8" s="20">
        <v>1475209710</v>
      </c>
      <c r="H8" s="20">
        <v>1451444608</v>
      </c>
      <c r="I8" s="20">
        <v>1444794181</v>
      </c>
      <c r="J8" s="20">
        <v>1444794181</v>
      </c>
      <c r="K8" s="20">
        <v>1488777640</v>
      </c>
      <c r="L8" s="20">
        <v>1488777640</v>
      </c>
      <c r="M8" s="20">
        <v>1316134452</v>
      </c>
      <c r="N8" s="20">
        <v>1316134452</v>
      </c>
      <c r="O8" s="20"/>
      <c r="P8" s="20"/>
      <c r="Q8" s="20"/>
      <c r="R8" s="20"/>
      <c r="S8" s="20"/>
      <c r="T8" s="20"/>
      <c r="U8" s="20"/>
      <c r="V8" s="20"/>
      <c r="W8" s="20">
        <v>1316134452</v>
      </c>
      <c r="X8" s="20">
        <v>737604855</v>
      </c>
      <c r="Y8" s="20">
        <v>578529597</v>
      </c>
      <c r="Z8" s="21">
        <v>78.43</v>
      </c>
      <c r="AA8" s="22">
        <v>1475209710</v>
      </c>
    </row>
    <row r="9" spans="1:27" ht="12.75">
      <c r="A9" s="23" t="s">
        <v>36</v>
      </c>
      <c r="B9" s="17"/>
      <c r="C9" s="18">
        <v>825878430</v>
      </c>
      <c r="D9" s="18"/>
      <c r="E9" s="19">
        <v>480634653</v>
      </c>
      <c r="F9" s="20">
        <v>480634653</v>
      </c>
      <c r="G9" s="20">
        <v>481240060</v>
      </c>
      <c r="H9" s="20">
        <v>481308252</v>
      </c>
      <c r="I9" s="20">
        <v>481308252</v>
      </c>
      <c r="J9" s="20">
        <v>481308252</v>
      </c>
      <c r="K9" s="20">
        <v>481326383</v>
      </c>
      <c r="L9" s="20">
        <v>481326383</v>
      </c>
      <c r="M9" s="20">
        <v>697850003</v>
      </c>
      <c r="N9" s="20">
        <v>697850003</v>
      </c>
      <c r="O9" s="20"/>
      <c r="P9" s="20"/>
      <c r="Q9" s="20"/>
      <c r="R9" s="20"/>
      <c r="S9" s="20"/>
      <c r="T9" s="20"/>
      <c r="U9" s="20"/>
      <c r="V9" s="20"/>
      <c r="W9" s="20">
        <v>697850003</v>
      </c>
      <c r="X9" s="20">
        <v>240317327</v>
      </c>
      <c r="Y9" s="20">
        <v>457532676</v>
      </c>
      <c r="Z9" s="21">
        <v>190.39</v>
      </c>
      <c r="AA9" s="22">
        <v>480634653</v>
      </c>
    </row>
    <row r="10" spans="1:27" ht="12.75">
      <c r="A10" s="23" t="s">
        <v>37</v>
      </c>
      <c r="B10" s="17"/>
      <c r="C10" s="18"/>
      <c r="D10" s="18"/>
      <c r="E10" s="19">
        <v>80</v>
      </c>
      <c r="F10" s="20">
        <v>80</v>
      </c>
      <c r="G10" s="24">
        <v>20</v>
      </c>
      <c r="H10" s="24"/>
      <c r="I10" s="24"/>
      <c r="J10" s="20"/>
      <c r="K10" s="24"/>
      <c r="L10" s="24"/>
      <c r="M10" s="20">
        <v>182456613</v>
      </c>
      <c r="N10" s="24">
        <v>182456613</v>
      </c>
      <c r="O10" s="24"/>
      <c r="P10" s="24"/>
      <c r="Q10" s="20"/>
      <c r="R10" s="24"/>
      <c r="S10" s="24"/>
      <c r="T10" s="20"/>
      <c r="U10" s="24"/>
      <c r="V10" s="24"/>
      <c r="W10" s="24">
        <v>182456613</v>
      </c>
      <c r="X10" s="20">
        <v>40</v>
      </c>
      <c r="Y10" s="24">
        <v>182456573</v>
      </c>
      <c r="Z10" s="25">
        <v>456141432.5</v>
      </c>
      <c r="AA10" s="26">
        <v>80</v>
      </c>
    </row>
    <row r="11" spans="1:27" ht="12.75">
      <c r="A11" s="23" t="s">
        <v>38</v>
      </c>
      <c r="B11" s="17"/>
      <c r="C11" s="18">
        <v>180165392</v>
      </c>
      <c r="D11" s="18"/>
      <c r="E11" s="19">
        <v>205781978</v>
      </c>
      <c r="F11" s="20">
        <v>205781978</v>
      </c>
      <c r="G11" s="20">
        <v>196215561</v>
      </c>
      <c r="H11" s="20">
        <v>196820275</v>
      </c>
      <c r="I11" s="20">
        <v>198013995</v>
      </c>
      <c r="J11" s="20">
        <v>198013995</v>
      </c>
      <c r="K11" s="20">
        <v>191955155</v>
      </c>
      <c r="L11" s="20">
        <v>191955155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102890989</v>
      </c>
      <c r="Y11" s="20">
        <v>-102890989</v>
      </c>
      <c r="Z11" s="21">
        <v>-100</v>
      </c>
      <c r="AA11" s="22">
        <v>205781978</v>
      </c>
    </row>
    <row r="12" spans="1:27" ht="12.75">
      <c r="A12" s="27" t="s">
        <v>39</v>
      </c>
      <c r="B12" s="28"/>
      <c r="C12" s="29">
        <f aca="true" t="shared" si="0" ref="C12:Y12">SUM(C6:C11)</f>
        <v>4946791228</v>
      </c>
      <c r="D12" s="29">
        <f>SUM(D6:D11)</f>
        <v>0</v>
      </c>
      <c r="E12" s="30">
        <f t="shared" si="0"/>
        <v>4528234678</v>
      </c>
      <c r="F12" s="31">
        <f t="shared" si="0"/>
        <v>4528234678</v>
      </c>
      <c r="G12" s="31">
        <f t="shared" si="0"/>
        <v>4589378721</v>
      </c>
      <c r="H12" s="31">
        <f t="shared" si="0"/>
        <v>4536952907</v>
      </c>
      <c r="I12" s="31">
        <f t="shared" si="0"/>
        <v>4377893705</v>
      </c>
      <c r="J12" s="31">
        <f t="shared" si="0"/>
        <v>4377893705</v>
      </c>
      <c r="K12" s="31">
        <f t="shared" si="0"/>
        <v>4468829403</v>
      </c>
      <c r="L12" s="31">
        <f t="shared" si="0"/>
        <v>4468829403</v>
      </c>
      <c r="M12" s="31">
        <f t="shared" si="0"/>
        <v>4684295101</v>
      </c>
      <c r="N12" s="31">
        <f t="shared" si="0"/>
        <v>4684295101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4684295101</v>
      </c>
      <c r="X12" s="31">
        <f t="shared" si="0"/>
        <v>2264117340</v>
      </c>
      <c r="Y12" s="31">
        <f t="shared" si="0"/>
        <v>2420177761</v>
      </c>
      <c r="Z12" s="32">
        <f>+IF(X12&lt;&gt;0,+(Y12/X12)*100,0)</f>
        <v>106.89277089322589</v>
      </c>
      <c r="AA12" s="33">
        <f>SUM(AA6:AA11)</f>
        <v>4528234678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77604597</v>
      </c>
      <c r="D15" s="18"/>
      <c r="E15" s="19">
        <v>67262311</v>
      </c>
      <c r="F15" s="20">
        <v>67262311</v>
      </c>
      <c r="G15" s="20">
        <v>64056195</v>
      </c>
      <c r="H15" s="20">
        <v>67262311</v>
      </c>
      <c r="I15" s="20">
        <v>67262311</v>
      </c>
      <c r="J15" s="20">
        <v>67262311</v>
      </c>
      <c r="K15" s="20">
        <v>77604597</v>
      </c>
      <c r="L15" s="20">
        <v>77604597</v>
      </c>
      <c r="M15" s="20">
        <v>77601469</v>
      </c>
      <c r="N15" s="20">
        <v>77601469</v>
      </c>
      <c r="O15" s="20"/>
      <c r="P15" s="20"/>
      <c r="Q15" s="20"/>
      <c r="R15" s="20"/>
      <c r="S15" s="20"/>
      <c r="T15" s="20"/>
      <c r="U15" s="20"/>
      <c r="V15" s="20"/>
      <c r="W15" s="20">
        <v>77601469</v>
      </c>
      <c r="X15" s="20">
        <v>33631156</v>
      </c>
      <c r="Y15" s="20">
        <v>43970313</v>
      </c>
      <c r="Z15" s="21">
        <v>130.74</v>
      </c>
      <c r="AA15" s="22">
        <v>67262311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220379727</v>
      </c>
      <c r="D17" s="18"/>
      <c r="E17" s="19">
        <v>197280265</v>
      </c>
      <c r="F17" s="20">
        <v>197280265</v>
      </c>
      <c r="G17" s="20">
        <v>193631196</v>
      </c>
      <c r="H17" s="20">
        <v>220379727</v>
      </c>
      <c r="I17" s="20">
        <v>220379727</v>
      </c>
      <c r="J17" s="20">
        <v>220379727</v>
      </c>
      <c r="K17" s="20">
        <v>197280265</v>
      </c>
      <c r="L17" s="20">
        <v>197280265</v>
      </c>
      <c r="M17" s="20">
        <v>220379727</v>
      </c>
      <c r="N17" s="20">
        <v>220379727</v>
      </c>
      <c r="O17" s="20"/>
      <c r="P17" s="20"/>
      <c r="Q17" s="20"/>
      <c r="R17" s="20"/>
      <c r="S17" s="20"/>
      <c r="T17" s="20"/>
      <c r="U17" s="20"/>
      <c r="V17" s="20"/>
      <c r="W17" s="20">
        <v>220379727</v>
      </c>
      <c r="X17" s="20">
        <v>98640133</v>
      </c>
      <c r="Y17" s="20">
        <v>121739594</v>
      </c>
      <c r="Z17" s="21">
        <v>123.42</v>
      </c>
      <c r="AA17" s="22">
        <v>197280265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16695729710</v>
      </c>
      <c r="D19" s="18"/>
      <c r="E19" s="19">
        <v>16828350964</v>
      </c>
      <c r="F19" s="20">
        <v>16828350964</v>
      </c>
      <c r="G19" s="20">
        <v>16773541051</v>
      </c>
      <c r="H19" s="20">
        <v>16732021670</v>
      </c>
      <c r="I19" s="20">
        <v>16781371267</v>
      </c>
      <c r="J19" s="20">
        <v>16781371267</v>
      </c>
      <c r="K19" s="20">
        <v>16762363023</v>
      </c>
      <c r="L19" s="20">
        <v>16762363023</v>
      </c>
      <c r="M19" s="20">
        <v>16765288241</v>
      </c>
      <c r="N19" s="20">
        <v>16765288241</v>
      </c>
      <c r="O19" s="20"/>
      <c r="P19" s="20"/>
      <c r="Q19" s="20"/>
      <c r="R19" s="20"/>
      <c r="S19" s="20"/>
      <c r="T19" s="20"/>
      <c r="U19" s="20"/>
      <c r="V19" s="20"/>
      <c r="W19" s="20">
        <v>16765288241</v>
      </c>
      <c r="X19" s="20">
        <v>8414175482</v>
      </c>
      <c r="Y19" s="20">
        <v>8351112759</v>
      </c>
      <c r="Z19" s="21">
        <v>99.25</v>
      </c>
      <c r="AA19" s="22">
        <v>16828350964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442651355</v>
      </c>
      <c r="D22" s="18"/>
      <c r="E22" s="19">
        <v>61136817</v>
      </c>
      <c r="F22" s="20">
        <v>61136817</v>
      </c>
      <c r="G22" s="20">
        <v>60036869</v>
      </c>
      <c r="H22" s="20">
        <v>60075623</v>
      </c>
      <c r="I22" s="20">
        <v>61223914</v>
      </c>
      <c r="J22" s="20">
        <v>61223914</v>
      </c>
      <c r="K22" s="20">
        <v>60072204</v>
      </c>
      <c r="L22" s="20">
        <v>60072204</v>
      </c>
      <c r="M22" s="20">
        <v>443142916</v>
      </c>
      <c r="N22" s="20">
        <v>443142916</v>
      </c>
      <c r="O22" s="20"/>
      <c r="P22" s="20"/>
      <c r="Q22" s="20"/>
      <c r="R22" s="20"/>
      <c r="S22" s="20"/>
      <c r="T22" s="20"/>
      <c r="U22" s="20"/>
      <c r="V22" s="20"/>
      <c r="W22" s="20">
        <v>443142916</v>
      </c>
      <c r="X22" s="20">
        <v>30568409</v>
      </c>
      <c r="Y22" s="20">
        <v>412574507</v>
      </c>
      <c r="Z22" s="21">
        <v>1349.68</v>
      </c>
      <c r="AA22" s="22">
        <v>61136817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17436365389</v>
      </c>
      <c r="D24" s="29">
        <f>SUM(D15:D23)</f>
        <v>0</v>
      </c>
      <c r="E24" s="36">
        <f t="shared" si="1"/>
        <v>17154030357</v>
      </c>
      <c r="F24" s="37">
        <f t="shared" si="1"/>
        <v>17154030357</v>
      </c>
      <c r="G24" s="37">
        <f t="shared" si="1"/>
        <v>17091265311</v>
      </c>
      <c r="H24" s="37">
        <f t="shared" si="1"/>
        <v>17079739331</v>
      </c>
      <c r="I24" s="37">
        <f t="shared" si="1"/>
        <v>17130237219</v>
      </c>
      <c r="J24" s="37">
        <f t="shared" si="1"/>
        <v>17130237219</v>
      </c>
      <c r="K24" s="37">
        <f t="shared" si="1"/>
        <v>17097320089</v>
      </c>
      <c r="L24" s="37">
        <f t="shared" si="1"/>
        <v>17097320089</v>
      </c>
      <c r="M24" s="37">
        <f t="shared" si="1"/>
        <v>17506412353</v>
      </c>
      <c r="N24" s="37">
        <f t="shared" si="1"/>
        <v>17506412353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17506412353</v>
      </c>
      <c r="X24" s="37">
        <f t="shared" si="1"/>
        <v>8577015180</v>
      </c>
      <c r="Y24" s="37">
        <f t="shared" si="1"/>
        <v>8929397173</v>
      </c>
      <c r="Z24" s="38">
        <f>+IF(X24&lt;&gt;0,+(Y24/X24)*100,0)</f>
        <v>104.10844548604379</v>
      </c>
      <c r="AA24" s="39">
        <f>SUM(AA15:AA23)</f>
        <v>17154030357</v>
      </c>
    </row>
    <row r="25" spans="1:27" ht="12.75">
      <c r="A25" s="27" t="s">
        <v>51</v>
      </c>
      <c r="B25" s="28"/>
      <c r="C25" s="29">
        <f aca="true" t="shared" si="2" ref="C25:Y25">+C12+C24</f>
        <v>22383156617</v>
      </c>
      <c r="D25" s="29">
        <f>+D12+D24</f>
        <v>0</v>
      </c>
      <c r="E25" s="30">
        <f t="shared" si="2"/>
        <v>21682265035</v>
      </c>
      <c r="F25" s="31">
        <f t="shared" si="2"/>
        <v>21682265035</v>
      </c>
      <c r="G25" s="31">
        <f t="shared" si="2"/>
        <v>21680644032</v>
      </c>
      <c r="H25" s="31">
        <f t="shared" si="2"/>
        <v>21616692238</v>
      </c>
      <c r="I25" s="31">
        <f t="shared" si="2"/>
        <v>21508130924</v>
      </c>
      <c r="J25" s="31">
        <f t="shared" si="2"/>
        <v>21508130924</v>
      </c>
      <c r="K25" s="31">
        <f t="shared" si="2"/>
        <v>21566149492</v>
      </c>
      <c r="L25" s="31">
        <f t="shared" si="2"/>
        <v>21566149492</v>
      </c>
      <c r="M25" s="31">
        <f t="shared" si="2"/>
        <v>22190707454</v>
      </c>
      <c r="N25" s="31">
        <f t="shared" si="2"/>
        <v>22190707454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22190707454</v>
      </c>
      <c r="X25" s="31">
        <f t="shared" si="2"/>
        <v>10841132520</v>
      </c>
      <c r="Y25" s="31">
        <f t="shared" si="2"/>
        <v>11349574934</v>
      </c>
      <c r="Z25" s="32">
        <f>+IF(X25&lt;&gt;0,+(Y25/X25)*100,0)</f>
        <v>104.68993818738043</v>
      </c>
      <c r="AA25" s="33">
        <f>+AA12+AA24</f>
        <v>21682265035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79760410</v>
      </c>
      <c r="D30" s="18"/>
      <c r="E30" s="19">
        <v>93169828</v>
      </c>
      <c r="F30" s="20">
        <v>93169828</v>
      </c>
      <c r="G30" s="20">
        <v>93169828</v>
      </c>
      <c r="H30" s="20">
        <v>93169828</v>
      </c>
      <c r="I30" s="20">
        <v>93169828</v>
      </c>
      <c r="J30" s="20">
        <v>93169828</v>
      </c>
      <c r="K30" s="20">
        <v>93169828</v>
      </c>
      <c r="L30" s="20">
        <v>93169828</v>
      </c>
      <c r="M30" s="20">
        <v>79760410</v>
      </c>
      <c r="N30" s="20">
        <v>79760410</v>
      </c>
      <c r="O30" s="20"/>
      <c r="P30" s="20"/>
      <c r="Q30" s="20"/>
      <c r="R30" s="20"/>
      <c r="S30" s="20"/>
      <c r="T30" s="20"/>
      <c r="U30" s="20"/>
      <c r="V30" s="20"/>
      <c r="W30" s="20">
        <v>79760410</v>
      </c>
      <c r="X30" s="20">
        <v>46584914</v>
      </c>
      <c r="Y30" s="20">
        <v>33175496</v>
      </c>
      <c r="Z30" s="21">
        <v>71.22</v>
      </c>
      <c r="AA30" s="22">
        <v>93169828</v>
      </c>
    </row>
    <row r="31" spans="1:27" ht="12.75">
      <c r="A31" s="23" t="s">
        <v>56</v>
      </c>
      <c r="B31" s="17"/>
      <c r="C31" s="18">
        <v>148636802</v>
      </c>
      <c r="D31" s="18"/>
      <c r="E31" s="19">
        <v>139220777</v>
      </c>
      <c r="F31" s="20">
        <v>139220777</v>
      </c>
      <c r="G31" s="20">
        <v>139220777</v>
      </c>
      <c r="H31" s="20">
        <v>139220777</v>
      </c>
      <c r="I31" s="20">
        <v>149084733</v>
      </c>
      <c r="J31" s="20">
        <v>149084733</v>
      </c>
      <c r="K31" s="20">
        <v>139220777</v>
      </c>
      <c r="L31" s="20">
        <v>139220777</v>
      </c>
      <c r="M31" s="20">
        <v>148636802</v>
      </c>
      <c r="N31" s="20">
        <v>148636802</v>
      </c>
      <c r="O31" s="20"/>
      <c r="P31" s="20"/>
      <c r="Q31" s="20"/>
      <c r="R31" s="20"/>
      <c r="S31" s="20"/>
      <c r="T31" s="20"/>
      <c r="U31" s="20"/>
      <c r="V31" s="20"/>
      <c r="W31" s="20">
        <v>148636802</v>
      </c>
      <c r="X31" s="20">
        <v>69610389</v>
      </c>
      <c r="Y31" s="20">
        <v>79026413</v>
      </c>
      <c r="Z31" s="21">
        <v>113.53</v>
      </c>
      <c r="AA31" s="22">
        <v>139220777</v>
      </c>
    </row>
    <row r="32" spans="1:27" ht="12.75">
      <c r="A32" s="23" t="s">
        <v>57</v>
      </c>
      <c r="B32" s="17"/>
      <c r="C32" s="18">
        <v>2305063813</v>
      </c>
      <c r="D32" s="18"/>
      <c r="E32" s="19">
        <v>2157729281</v>
      </c>
      <c r="F32" s="20">
        <v>2157729281</v>
      </c>
      <c r="G32" s="20">
        <v>2129617346</v>
      </c>
      <c r="H32" s="20">
        <v>2060790585</v>
      </c>
      <c r="I32" s="20">
        <v>2135062825</v>
      </c>
      <c r="J32" s="20">
        <v>2135062825</v>
      </c>
      <c r="K32" s="20">
        <v>2087552760</v>
      </c>
      <c r="L32" s="20">
        <v>2087552760</v>
      </c>
      <c r="M32" s="20">
        <v>2230721130</v>
      </c>
      <c r="N32" s="20">
        <v>2230721130</v>
      </c>
      <c r="O32" s="20"/>
      <c r="P32" s="20"/>
      <c r="Q32" s="20"/>
      <c r="R32" s="20"/>
      <c r="S32" s="20"/>
      <c r="T32" s="20"/>
      <c r="U32" s="20"/>
      <c r="V32" s="20"/>
      <c r="W32" s="20">
        <v>2230721130</v>
      </c>
      <c r="X32" s="20">
        <v>1078864641</v>
      </c>
      <c r="Y32" s="20">
        <v>1151856489</v>
      </c>
      <c r="Z32" s="21">
        <v>106.77</v>
      </c>
      <c r="AA32" s="22">
        <v>2157729281</v>
      </c>
    </row>
    <row r="33" spans="1:27" ht="12.75">
      <c r="A33" s="23" t="s">
        <v>58</v>
      </c>
      <c r="B33" s="17"/>
      <c r="C33" s="18">
        <v>219201256</v>
      </c>
      <c r="D33" s="18"/>
      <c r="E33" s="19">
        <v>256449930</v>
      </c>
      <c r="F33" s="20">
        <v>256449930</v>
      </c>
      <c r="G33" s="20">
        <v>248004905</v>
      </c>
      <c r="H33" s="20">
        <v>248292140</v>
      </c>
      <c r="I33" s="20">
        <v>248715656</v>
      </c>
      <c r="J33" s="20">
        <v>248715656</v>
      </c>
      <c r="K33" s="20">
        <v>248705146</v>
      </c>
      <c r="L33" s="20">
        <v>248705146</v>
      </c>
      <c r="M33" s="20">
        <v>224270831</v>
      </c>
      <c r="N33" s="20">
        <v>224270831</v>
      </c>
      <c r="O33" s="20"/>
      <c r="P33" s="20"/>
      <c r="Q33" s="20"/>
      <c r="R33" s="20"/>
      <c r="S33" s="20"/>
      <c r="T33" s="20"/>
      <c r="U33" s="20"/>
      <c r="V33" s="20"/>
      <c r="W33" s="20">
        <v>224270831</v>
      </c>
      <c r="X33" s="20">
        <v>128224965</v>
      </c>
      <c r="Y33" s="20">
        <v>96045866</v>
      </c>
      <c r="Z33" s="21">
        <v>74.9</v>
      </c>
      <c r="AA33" s="22">
        <v>256449930</v>
      </c>
    </row>
    <row r="34" spans="1:27" ht="12.75">
      <c r="A34" s="27" t="s">
        <v>59</v>
      </c>
      <c r="B34" s="28"/>
      <c r="C34" s="29">
        <f aca="true" t="shared" si="3" ref="C34:Y34">SUM(C29:C33)</f>
        <v>2752662281</v>
      </c>
      <c r="D34" s="29">
        <f>SUM(D29:D33)</f>
        <v>0</v>
      </c>
      <c r="E34" s="30">
        <f t="shared" si="3"/>
        <v>2646569816</v>
      </c>
      <c r="F34" s="31">
        <f t="shared" si="3"/>
        <v>2646569816</v>
      </c>
      <c r="G34" s="31">
        <f t="shared" si="3"/>
        <v>2610012856</v>
      </c>
      <c r="H34" s="31">
        <f t="shared" si="3"/>
        <v>2541473330</v>
      </c>
      <c r="I34" s="31">
        <f t="shared" si="3"/>
        <v>2626033042</v>
      </c>
      <c r="J34" s="31">
        <f t="shared" si="3"/>
        <v>2626033042</v>
      </c>
      <c r="K34" s="31">
        <f t="shared" si="3"/>
        <v>2568648511</v>
      </c>
      <c r="L34" s="31">
        <f t="shared" si="3"/>
        <v>2568648511</v>
      </c>
      <c r="M34" s="31">
        <f t="shared" si="3"/>
        <v>2683389173</v>
      </c>
      <c r="N34" s="31">
        <f t="shared" si="3"/>
        <v>2683389173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2683389173</v>
      </c>
      <c r="X34" s="31">
        <f t="shared" si="3"/>
        <v>1323284909</v>
      </c>
      <c r="Y34" s="31">
        <f t="shared" si="3"/>
        <v>1360104264</v>
      </c>
      <c r="Z34" s="32">
        <f>+IF(X34&lt;&gt;0,+(Y34/X34)*100,0)</f>
        <v>102.78242083390978</v>
      </c>
      <c r="AA34" s="33">
        <f>SUM(AA29:AA33)</f>
        <v>2646569816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1209505493</v>
      </c>
      <c r="D37" s="18"/>
      <c r="E37" s="19">
        <v>1203437653</v>
      </c>
      <c r="F37" s="20">
        <v>1203437653</v>
      </c>
      <c r="G37" s="20">
        <v>1203437653</v>
      </c>
      <c r="H37" s="20">
        <v>1203437653</v>
      </c>
      <c r="I37" s="20">
        <v>1203437653</v>
      </c>
      <c r="J37" s="20">
        <v>1203437653</v>
      </c>
      <c r="K37" s="20">
        <v>1203437653</v>
      </c>
      <c r="L37" s="20">
        <v>1203437653</v>
      </c>
      <c r="M37" s="20">
        <v>1203437653</v>
      </c>
      <c r="N37" s="20">
        <v>1203437653</v>
      </c>
      <c r="O37" s="20"/>
      <c r="P37" s="20"/>
      <c r="Q37" s="20"/>
      <c r="R37" s="20"/>
      <c r="S37" s="20"/>
      <c r="T37" s="20"/>
      <c r="U37" s="20"/>
      <c r="V37" s="20"/>
      <c r="W37" s="20">
        <v>1203437653</v>
      </c>
      <c r="X37" s="20">
        <v>601718827</v>
      </c>
      <c r="Y37" s="20">
        <v>601718826</v>
      </c>
      <c r="Z37" s="21">
        <v>100</v>
      </c>
      <c r="AA37" s="22">
        <v>1203437653</v>
      </c>
    </row>
    <row r="38" spans="1:27" ht="12.75">
      <c r="A38" s="23" t="s">
        <v>58</v>
      </c>
      <c r="B38" s="17"/>
      <c r="C38" s="18">
        <v>2478541892</v>
      </c>
      <c r="D38" s="18"/>
      <c r="E38" s="19">
        <v>2518342750</v>
      </c>
      <c r="F38" s="20">
        <v>2518342750</v>
      </c>
      <c r="G38" s="20">
        <v>2518342750</v>
      </c>
      <c r="H38" s="20">
        <v>2518342750</v>
      </c>
      <c r="I38" s="20">
        <v>2518342750</v>
      </c>
      <c r="J38" s="20">
        <v>2518342750</v>
      </c>
      <c r="K38" s="20">
        <v>2518342750</v>
      </c>
      <c r="L38" s="20">
        <v>2518342750</v>
      </c>
      <c r="M38" s="20">
        <v>2478541892</v>
      </c>
      <c r="N38" s="20">
        <v>2478541892</v>
      </c>
      <c r="O38" s="20"/>
      <c r="P38" s="20"/>
      <c r="Q38" s="20"/>
      <c r="R38" s="20"/>
      <c r="S38" s="20"/>
      <c r="T38" s="20"/>
      <c r="U38" s="20"/>
      <c r="V38" s="20"/>
      <c r="W38" s="20">
        <v>2478541892</v>
      </c>
      <c r="X38" s="20">
        <v>1259171375</v>
      </c>
      <c r="Y38" s="20">
        <v>1219370517</v>
      </c>
      <c r="Z38" s="21">
        <v>96.84</v>
      </c>
      <c r="AA38" s="22">
        <v>2518342750</v>
      </c>
    </row>
    <row r="39" spans="1:27" ht="12.75">
      <c r="A39" s="27" t="s">
        <v>61</v>
      </c>
      <c r="B39" s="35"/>
      <c r="C39" s="29">
        <f aca="true" t="shared" si="4" ref="C39:Y39">SUM(C37:C38)</f>
        <v>3688047385</v>
      </c>
      <c r="D39" s="29">
        <f>SUM(D37:D38)</f>
        <v>0</v>
      </c>
      <c r="E39" s="36">
        <f t="shared" si="4"/>
        <v>3721780403</v>
      </c>
      <c r="F39" s="37">
        <f t="shared" si="4"/>
        <v>3721780403</v>
      </c>
      <c r="G39" s="37">
        <f t="shared" si="4"/>
        <v>3721780403</v>
      </c>
      <c r="H39" s="37">
        <f t="shared" si="4"/>
        <v>3721780403</v>
      </c>
      <c r="I39" s="37">
        <f t="shared" si="4"/>
        <v>3721780403</v>
      </c>
      <c r="J39" s="37">
        <f t="shared" si="4"/>
        <v>3721780403</v>
      </c>
      <c r="K39" s="37">
        <f t="shared" si="4"/>
        <v>3721780403</v>
      </c>
      <c r="L39" s="37">
        <f t="shared" si="4"/>
        <v>3721780403</v>
      </c>
      <c r="M39" s="37">
        <f t="shared" si="4"/>
        <v>3681979545</v>
      </c>
      <c r="N39" s="37">
        <f t="shared" si="4"/>
        <v>3681979545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3681979545</v>
      </c>
      <c r="X39" s="37">
        <f t="shared" si="4"/>
        <v>1860890202</v>
      </c>
      <c r="Y39" s="37">
        <f t="shared" si="4"/>
        <v>1821089343</v>
      </c>
      <c r="Z39" s="38">
        <f>+IF(X39&lt;&gt;0,+(Y39/X39)*100,0)</f>
        <v>97.86119251113129</v>
      </c>
      <c r="AA39" s="39">
        <f>SUM(AA37:AA38)</f>
        <v>3721780403</v>
      </c>
    </row>
    <row r="40" spans="1:27" ht="12.75">
      <c r="A40" s="27" t="s">
        <v>62</v>
      </c>
      <c r="B40" s="28"/>
      <c r="C40" s="29">
        <f aca="true" t="shared" si="5" ref="C40:Y40">+C34+C39</f>
        <v>6440709666</v>
      </c>
      <c r="D40" s="29">
        <f>+D34+D39</f>
        <v>0</v>
      </c>
      <c r="E40" s="30">
        <f t="shared" si="5"/>
        <v>6368350219</v>
      </c>
      <c r="F40" s="31">
        <f t="shared" si="5"/>
        <v>6368350219</v>
      </c>
      <c r="G40" s="31">
        <f t="shared" si="5"/>
        <v>6331793259</v>
      </c>
      <c r="H40" s="31">
        <f t="shared" si="5"/>
        <v>6263253733</v>
      </c>
      <c r="I40" s="31">
        <f t="shared" si="5"/>
        <v>6347813445</v>
      </c>
      <c r="J40" s="31">
        <f t="shared" si="5"/>
        <v>6347813445</v>
      </c>
      <c r="K40" s="31">
        <f t="shared" si="5"/>
        <v>6290428914</v>
      </c>
      <c r="L40" s="31">
        <f t="shared" si="5"/>
        <v>6290428914</v>
      </c>
      <c r="M40" s="31">
        <f t="shared" si="5"/>
        <v>6365368718</v>
      </c>
      <c r="N40" s="31">
        <f t="shared" si="5"/>
        <v>6365368718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6365368718</v>
      </c>
      <c r="X40" s="31">
        <f t="shared" si="5"/>
        <v>3184175111</v>
      </c>
      <c r="Y40" s="31">
        <f t="shared" si="5"/>
        <v>3181193607</v>
      </c>
      <c r="Z40" s="32">
        <f>+IF(X40&lt;&gt;0,+(Y40/X40)*100,0)</f>
        <v>99.90636494865812</v>
      </c>
      <c r="AA40" s="33">
        <f>+AA34+AA39</f>
        <v>6368350219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15942446951</v>
      </c>
      <c r="D42" s="43">
        <f>+D25-D40</f>
        <v>0</v>
      </c>
      <c r="E42" s="44">
        <f t="shared" si="6"/>
        <v>15313914816</v>
      </c>
      <c r="F42" s="45">
        <f t="shared" si="6"/>
        <v>15313914816</v>
      </c>
      <c r="G42" s="45">
        <f t="shared" si="6"/>
        <v>15348850773</v>
      </c>
      <c r="H42" s="45">
        <f t="shared" si="6"/>
        <v>15353438505</v>
      </c>
      <c r="I42" s="45">
        <f t="shared" si="6"/>
        <v>15160317479</v>
      </c>
      <c r="J42" s="45">
        <f t="shared" si="6"/>
        <v>15160317479</v>
      </c>
      <c r="K42" s="45">
        <f t="shared" si="6"/>
        <v>15275720578</v>
      </c>
      <c r="L42" s="45">
        <f t="shared" si="6"/>
        <v>15275720578</v>
      </c>
      <c r="M42" s="45">
        <f t="shared" si="6"/>
        <v>15825338736</v>
      </c>
      <c r="N42" s="45">
        <f t="shared" si="6"/>
        <v>15825338736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15825338736</v>
      </c>
      <c r="X42" s="45">
        <f t="shared" si="6"/>
        <v>7656957409</v>
      </c>
      <c r="Y42" s="45">
        <f t="shared" si="6"/>
        <v>8168381327</v>
      </c>
      <c r="Z42" s="46">
        <f>+IF(X42&lt;&gt;0,+(Y42/X42)*100,0)</f>
        <v>106.67920546872666</v>
      </c>
      <c r="AA42" s="47">
        <f>+AA25-AA40</f>
        <v>15313914816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15603782633</v>
      </c>
      <c r="D45" s="18"/>
      <c r="E45" s="19">
        <v>14701630776</v>
      </c>
      <c r="F45" s="20">
        <v>14701630776</v>
      </c>
      <c r="G45" s="20">
        <v>14736566733</v>
      </c>
      <c r="H45" s="20">
        <v>14741154465</v>
      </c>
      <c r="I45" s="20">
        <v>14548033439</v>
      </c>
      <c r="J45" s="20">
        <v>14548033439</v>
      </c>
      <c r="K45" s="20">
        <v>14663436538</v>
      </c>
      <c r="L45" s="20">
        <v>14663436538</v>
      </c>
      <c r="M45" s="20">
        <v>15486674418</v>
      </c>
      <c r="N45" s="20">
        <v>15486674418</v>
      </c>
      <c r="O45" s="20"/>
      <c r="P45" s="20"/>
      <c r="Q45" s="20"/>
      <c r="R45" s="20"/>
      <c r="S45" s="20"/>
      <c r="T45" s="20"/>
      <c r="U45" s="20"/>
      <c r="V45" s="20"/>
      <c r="W45" s="20">
        <v>15486674418</v>
      </c>
      <c r="X45" s="20">
        <v>7350815388</v>
      </c>
      <c r="Y45" s="20">
        <v>8135859030</v>
      </c>
      <c r="Z45" s="48">
        <v>110.68</v>
      </c>
      <c r="AA45" s="22">
        <v>14701630776</v>
      </c>
    </row>
    <row r="46" spans="1:27" ht="12.75">
      <c r="A46" s="23" t="s">
        <v>67</v>
      </c>
      <c r="B46" s="17"/>
      <c r="C46" s="18">
        <v>338664318</v>
      </c>
      <c r="D46" s="18"/>
      <c r="E46" s="19">
        <v>612284040</v>
      </c>
      <c r="F46" s="20">
        <v>612284040</v>
      </c>
      <c r="G46" s="20">
        <v>612284040</v>
      </c>
      <c r="H46" s="20">
        <v>612284040</v>
      </c>
      <c r="I46" s="20">
        <v>612284040</v>
      </c>
      <c r="J46" s="20">
        <v>612284040</v>
      </c>
      <c r="K46" s="20">
        <v>612284040</v>
      </c>
      <c r="L46" s="20">
        <v>612284040</v>
      </c>
      <c r="M46" s="20">
        <v>338664318</v>
      </c>
      <c r="N46" s="20">
        <v>338664318</v>
      </c>
      <c r="O46" s="20"/>
      <c r="P46" s="20"/>
      <c r="Q46" s="20"/>
      <c r="R46" s="20"/>
      <c r="S46" s="20"/>
      <c r="T46" s="20"/>
      <c r="U46" s="20"/>
      <c r="V46" s="20"/>
      <c r="W46" s="20">
        <v>338664318</v>
      </c>
      <c r="X46" s="20">
        <v>306142020</v>
      </c>
      <c r="Y46" s="20">
        <v>32522298</v>
      </c>
      <c r="Z46" s="48">
        <v>10.62</v>
      </c>
      <c r="AA46" s="22">
        <v>612284040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15942446951</v>
      </c>
      <c r="D48" s="51">
        <f>SUM(D45:D47)</f>
        <v>0</v>
      </c>
      <c r="E48" s="52">
        <f t="shared" si="7"/>
        <v>15313914816</v>
      </c>
      <c r="F48" s="53">
        <f t="shared" si="7"/>
        <v>15313914816</v>
      </c>
      <c r="G48" s="53">
        <f t="shared" si="7"/>
        <v>15348850773</v>
      </c>
      <c r="H48" s="53">
        <f t="shared" si="7"/>
        <v>15353438505</v>
      </c>
      <c r="I48" s="53">
        <f t="shared" si="7"/>
        <v>15160317479</v>
      </c>
      <c r="J48" s="53">
        <f t="shared" si="7"/>
        <v>15160317479</v>
      </c>
      <c r="K48" s="53">
        <f t="shared" si="7"/>
        <v>15275720578</v>
      </c>
      <c r="L48" s="53">
        <f t="shared" si="7"/>
        <v>15275720578</v>
      </c>
      <c r="M48" s="53">
        <f t="shared" si="7"/>
        <v>15825338736</v>
      </c>
      <c r="N48" s="53">
        <f t="shared" si="7"/>
        <v>15825338736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15825338736</v>
      </c>
      <c r="X48" s="53">
        <f t="shared" si="7"/>
        <v>7656957408</v>
      </c>
      <c r="Y48" s="53">
        <f t="shared" si="7"/>
        <v>8168381328</v>
      </c>
      <c r="Z48" s="54">
        <f>+IF(X48&lt;&gt;0,+(Y48/X48)*100,0)</f>
        <v>106.679205495719</v>
      </c>
      <c r="AA48" s="55">
        <f>SUM(AA45:AA47)</f>
        <v>15313914816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79871173</v>
      </c>
      <c r="D6" s="18"/>
      <c r="E6" s="19">
        <v>56266203</v>
      </c>
      <c r="F6" s="20">
        <v>56266203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28133102</v>
      </c>
      <c r="Y6" s="20">
        <v>-28133102</v>
      </c>
      <c r="Z6" s="21">
        <v>-100</v>
      </c>
      <c r="AA6" s="22">
        <v>56266203</v>
      </c>
    </row>
    <row r="7" spans="1:27" ht="12.75">
      <c r="A7" s="23" t="s">
        <v>34</v>
      </c>
      <c r="B7" s="17"/>
      <c r="C7" s="18"/>
      <c r="D7" s="18"/>
      <c r="E7" s="19">
        <v>104899257</v>
      </c>
      <c r="F7" s="20">
        <v>104899257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52449629</v>
      </c>
      <c r="Y7" s="20">
        <v>-52449629</v>
      </c>
      <c r="Z7" s="21">
        <v>-100</v>
      </c>
      <c r="AA7" s="22">
        <v>104899257</v>
      </c>
    </row>
    <row r="8" spans="1:27" ht="12.75">
      <c r="A8" s="23" t="s">
        <v>35</v>
      </c>
      <c r="B8" s="17"/>
      <c r="C8" s="18">
        <v>13320032</v>
      </c>
      <c r="D8" s="18"/>
      <c r="E8" s="19">
        <v>67803839</v>
      </c>
      <c r="F8" s="20">
        <v>67803839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33901920</v>
      </c>
      <c r="Y8" s="20">
        <v>-33901920</v>
      </c>
      <c r="Z8" s="21">
        <v>-100</v>
      </c>
      <c r="AA8" s="22">
        <v>67803839</v>
      </c>
    </row>
    <row r="9" spans="1:27" ht="12.75">
      <c r="A9" s="23" t="s">
        <v>36</v>
      </c>
      <c r="B9" s="17"/>
      <c r="C9" s="18">
        <v>50970277</v>
      </c>
      <c r="D9" s="18"/>
      <c r="E9" s="19">
        <v>67803839</v>
      </c>
      <c r="F9" s="20">
        <v>67803839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33901920</v>
      </c>
      <c r="Y9" s="20">
        <v>-33901920</v>
      </c>
      <c r="Z9" s="21">
        <v>-100</v>
      </c>
      <c r="AA9" s="22">
        <v>67803839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18891464</v>
      </c>
      <c r="D11" s="18"/>
      <c r="E11" s="19">
        <v>309000</v>
      </c>
      <c r="F11" s="20">
        <v>309000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154500</v>
      </c>
      <c r="Y11" s="20">
        <v>-154500</v>
      </c>
      <c r="Z11" s="21">
        <v>-100</v>
      </c>
      <c r="AA11" s="22">
        <v>309000</v>
      </c>
    </row>
    <row r="12" spans="1:27" ht="12.75">
      <c r="A12" s="27" t="s">
        <v>39</v>
      </c>
      <c r="B12" s="28"/>
      <c r="C12" s="29">
        <f aca="true" t="shared" si="0" ref="C12:Y12">SUM(C6:C11)</f>
        <v>163052946</v>
      </c>
      <c r="D12" s="29">
        <f>SUM(D6:D11)</f>
        <v>0</v>
      </c>
      <c r="E12" s="30">
        <f t="shared" si="0"/>
        <v>297082138</v>
      </c>
      <c r="F12" s="31">
        <f t="shared" si="0"/>
        <v>297082138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148541071</v>
      </c>
      <c r="Y12" s="31">
        <f t="shared" si="0"/>
        <v>-148541071</v>
      </c>
      <c r="Z12" s="32">
        <f>+IF(X12&lt;&gt;0,+(Y12/X12)*100,0)</f>
        <v>-100</v>
      </c>
      <c r="AA12" s="33">
        <f>SUM(AA6:AA11)</f>
        <v>297082138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394101560</v>
      </c>
      <c r="D17" s="18"/>
      <c r="E17" s="19">
        <v>439966630</v>
      </c>
      <c r="F17" s="20">
        <v>439966630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219983315</v>
      </c>
      <c r="Y17" s="20">
        <v>-219983315</v>
      </c>
      <c r="Z17" s="21">
        <v>-100</v>
      </c>
      <c r="AA17" s="22">
        <v>439966630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602471024</v>
      </c>
      <c r="D19" s="18"/>
      <c r="E19" s="19">
        <v>570439136</v>
      </c>
      <c r="F19" s="20">
        <v>570439136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285219568</v>
      </c>
      <c r="Y19" s="20">
        <v>-285219568</v>
      </c>
      <c r="Z19" s="21">
        <v>-100</v>
      </c>
      <c r="AA19" s="22">
        <v>570439136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6474472</v>
      </c>
      <c r="D23" s="18"/>
      <c r="E23" s="19">
        <v>36660063</v>
      </c>
      <c r="F23" s="20">
        <v>36660063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18330032</v>
      </c>
      <c r="Y23" s="24">
        <v>-18330032</v>
      </c>
      <c r="Z23" s="25">
        <v>-100</v>
      </c>
      <c r="AA23" s="26">
        <v>36660063</v>
      </c>
    </row>
    <row r="24" spans="1:27" ht="12.75">
      <c r="A24" s="27" t="s">
        <v>50</v>
      </c>
      <c r="B24" s="35"/>
      <c r="C24" s="29">
        <f aca="true" t="shared" si="1" ref="C24:Y24">SUM(C15:C23)</f>
        <v>1003047056</v>
      </c>
      <c r="D24" s="29">
        <f>SUM(D15:D23)</f>
        <v>0</v>
      </c>
      <c r="E24" s="36">
        <f t="shared" si="1"/>
        <v>1047065829</v>
      </c>
      <c r="F24" s="37">
        <f t="shared" si="1"/>
        <v>1047065829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523532915</v>
      </c>
      <c r="Y24" s="37">
        <f t="shared" si="1"/>
        <v>-523532915</v>
      </c>
      <c r="Z24" s="38">
        <f>+IF(X24&lt;&gt;0,+(Y24/X24)*100,0)</f>
        <v>-100</v>
      </c>
      <c r="AA24" s="39">
        <f>SUM(AA15:AA23)</f>
        <v>1047065829</v>
      </c>
    </row>
    <row r="25" spans="1:27" ht="12.75">
      <c r="A25" s="27" t="s">
        <v>51</v>
      </c>
      <c r="B25" s="28"/>
      <c r="C25" s="29">
        <f aca="true" t="shared" si="2" ref="C25:Y25">+C12+C24</f>
        <v>1166100002</v>
      </c>
      <c r="D25" s="29">
        <f>+D12+D24</f>
        <v>0</v>
      </c>
      <c r="E25" s="30">
        <f t="shared" si="2"/>
        <v>1344147967</v>
      </c>
      <c r="F25" s="31">
        <f t="shared" si="2"/>
        <v>1344147967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672073986</v>
      </c>
      <c r="Y25" s="31">
        <f t="shared" si="2"/>
        <v>-672073986</v>
      </c>
      <c r="Z25" s="32">
        <f>+IF(X25&lt;&gt;0,+(Y25/X25)*100,0)</f>
        <v>-100</v>
      </c>
      <c r="AA25" s="33">
        <f>+AA12+AA24</f>
        <v>1344147967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36739027</v>
      </c>
      <c r="D32" s="18"/>
      <c r="E32" s="19">
        <v>2265148</v>
      </c>
      <c r="F32" s="20">
        <v>2265148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1132574</v>
      </c>
      <c r="Y32" s="20">
        <v>-1132574</v>
      </c>
      <c r="Z32" s="21">
        <v>-100</v>
      </c>
      <c r="AA32" s="22">
        <v>2265148</v>
      </c>
    </row>
    <row r="33" spans="1:27" ht="12.75">
      <c r="A33" s="23" t="s">
        <v>58</v>
      </c>
      <c r="B33" s="17"/>
      <c r="C33" s="18">
        <v>10189181</v>
      </c>
      <c r="D33" s="18"/>
      <c r="E33" s="19">
        <v>59144334</v>
      </c>
      <c r="F33" s="20">
        <v>59144334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29572167</v>
      </c>
      <c r="Y33" s="20">
        <v>-29572167</v>
      </c>
      <c r="Z33" s="21">
        <v>-100</v>
      </c>
      <c r="AA33" s="22">
        <v>59144334</v>
      </c>
    </row>
    <row r="34" spans="1:27" ht="12.75">
      <c r="A34" s="27" t="s">
        <v>59</v>
      </c>
      <c r="B34" s="28"/>
      <c r="C34" s="29">
        <f aca="true" t="shared" si="3" ref="C34:Y34">SUM(C29:C33)</f>
        <v>46928208</v>
      </c>
      <c r="D34" s="29">
        <f>SUM(D29:D33)</f>
        <v>0</v>
      </c>
      <c r="E34" s="30">
        <f t="shared" si="3"/>
        <v>61409482</v>
      </c>
      <c r="F34" s="31">
        <f t="shared" si="3"/>
        <v>61409482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30704741</v>
      </c>
      <c r="Y34" s="31">
        <f t="shared" si="3"/>
        <v>-30704741</v>
      </c>
      <c r="Z34" s="32">
        <f>+IF(X34&lt;&gt;0,+(Y34/X34)*100,0)</f>
        <v>-100</v>
      </c>
      <c r="AA34" s="33">
        <f>SUM(AA29:AA33)</f>
        <v>61409482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6825840</v>
      </c>
      <c r="D37" s="18"/>
      <c r="E37" s="19">
        <v>7055668</v>
      </c>
      <c r="F37" s="20">
        <v>7055668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3527834</v>
      </c>
      <c r="Y37" s="20">
        <v>-3527834</v>
      </c>
      <c r="Z37" s="21">
        <v>-100</v>
      </c>
      <c r="AA37" s="22">
        <v>7055668</v>
      </c>
    </row>
    <row r="38" spans="1:27" ht="12.75">
      <c r="A38" s="23" t="s">
        <v>58</v>
      </c>
      <c r="B38" s="17"/>
      <c r="C38" s="18">
        <v>4924368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11750208</v>
      </c>
      <c r="D39" s="29">
        <f>SUM(D37:D38)</f>
        <v>0</v>
      </c>
      <c r="E39" s="36">
        <f t="shared" si="4"/>
        <v>7055668</v>
      </c>
      <c r="F39" s="37">
        <f t="shared" si="4"/>
        <v>7055668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3527834</v>
      </c>
      <c r="Y39" s="37">
        <f t="shared" si="4"/>
        <v>-3527834</v>
      </c>
      <c r="Z39" s="38">
        <f>+IF(X39&lt;&gt;0,+(Y39/X39)*100,0)</f>
        <v>-100</v>
      </c>
      <c r="AA39" s="39">
        <f>SUM(AA37:AA38)</f>
        <v>7055668</v>
      </c>
    </row>
    <row r="40" spans="1:27" ht="12.75">
      <c r="A40" s="27" t="s">
        <v>62</v>
      </c>
      <c r="B40" s="28"/>
      <c r="C40" s="29">
        <f aca="true" t="shared" si="5" ref="C40:Y40">+C34+C39</f>
        <v>58678416</v>
      </c>
      <c r="D40" s="29">
        <f>+D34+D39</f>
        <v>0</v>
      </c>
      <c r="E40" s="30">
        <f t="shared" si="5"/>
        <v>68465150</v>
      </c>
      <c r="F40" s="31">
        <f t="shared" si="5"/>
        <v>68465150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34232575</v>
      </c>
      <c r="Y40" s="31">
        <f t="shared" si="5"/>
        <v>-34232575</v>
      </c>
      <c r="Z40" s="32">
        <f>+IF(X40&lt;&gt;0,+(Y40/X40)*100,0)</f>
        <v>-100</v>
      </c>
      <c r="AA40" s="33">
        <f>+AA34+AA39</f>
        <v>68465150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1107421586</v>
      </c>
      <c r="D42" s="43">
        <f>+D25-D40</f>
        <v>0</v>
      </c>
      <c r="E42" s="44">
        <f t="shared" si="6"/>
        <v>1275682817</v>
      </c>
      <c r="F42" s="45">
        <f t="shared" si="6"/>
        <v>1275682817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637841411</v>
      </c>
      <c r="Y42" s="45">
        <f t="shared" si="6"/>
        <v>-637841411</v>
      </c>
      <c r="Z42" s="46">
        <f>+IF(X42&lt;&gt;0,+(Y42/X42)*100,0)</f>
        <v>-100</v>
      </c>
      <c r="AA42" s="47">
        <f>+AA25-AA40</f>
        <v>1275682817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1107421586</v>
      </c>
      <c r="D45" s="18"/>
      <c r="E45" s="19">
        <v>1275682818</v>
      </c>
      <c r="F45" s="20">
        <v>1275682818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637841409</v>
      </c>
      <c r="Y45" s="20">
        <v>-637841409</v>
      </c>
      <c r="Z45" s="48">
        <v>-100</v>
      </c>
      <c r="AA45" s="22">
        <v>1275682818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1107421586</v>
      </c>
      <c r="D48" s="51">
        <f>SUM(D45:D47)</f>
        <v>0</v>
      </c>
      <c r="E48" s="52">
        <f t="shared" si="7"/>
        <v>1275682818</v>
      </c>
      <c r="F48" s="53">
        <f t="shared" si="7"/>
        <v>1275682818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637841409</v>
      </c>
      <c r="Y48" s="53">
        <f t="shared" si="7"/>
        <v>-637841409</v>
      </c>
      <c r="Z48" s="54">
        <f>+IF(X48&lt;&gt;0,+(Y48/X48)*100,0)</f>
        <v>-100</v>
      </c>
      <c r="AA48" s="55">
        <f>SUM(AA45:AA47)</f>
        <v>1275682818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2004029</v>
      </c>
      <c r="D6" s="18"/>
      <c r="E6" s="19">
        <v>85275086</v>
      </c>
      <c r="F6" s="20">
        <v>85275086</v>
      </c>
      <c r="G6" s="20">
        <v>71240858</v>
      </c>
      <c r="H6" s="20">
        <v>71240858</v>
      </c>
      <c r="I6" s="20">
        <v>71240858</v>
      </c>
      <c r="J6" s="20">
        <v>71240858</v>
      </c>
      <c r="K6" s="20">
        <v>71240858</v>
      </c>
      <c r="L6" s="20">
        <v>2661914</v>
      </c>
      <c r="M6" s="20">
        <v>2298358</v>
      </c>
      <c r="N6" s="20">
        <v>2298358</v>
      </c>
      <c r="O6" s="20"/>
      <c r="P6" s="20"/>
      <c r="Q6" s="20"/>
      <c r="R6" s="20"/>
      <c r="S6" s="20"/>
      <c r="T6" s="20"/>
      <c r="U6" s="20"/>
      <c r="V6" s="20"/>
      <c r="W6" s="20">
        <v>2298358</v>
      </c>
      <c r="X6" s="20">
        <v>42637543</v>
      </c>
      <c r="Y6" s="20">
        <v>-40339185</v>
      </c>
      <c r="Z6" s="21">
        <v>-94.61</v>
      </c>
      <c r="AA6" s="22">
        <v>85275086</v>
      </c>
    </row>
    <row r="7" spans="1:27" ht="12.75">
      <c r="A7" s="23" t="s">
        <v>34</v>
      </c>
      <c r="B7" s="17"/>
      <c r="C7" s="18">
        <v>55904772</v>
      </c>
      <c r="D7" s="18"/>
      <c r="E7" s="19">
        <v>36820000</v>
      </c>
      <c r="F7" s="20">
        <v>36820000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18410000</v>
      </c>
      <c r="Y7" s="20">
        <v>-18410000</v>
      </c>
      <c r="Z7" s="21">
        <v>-100</v>
      </c>
      <c r="AA7" s="22">
        <v>36820000</v>
      </c>
    </row>
    <row r="8" spans="1:27" ht="12.75">
      <c r="A8" s="23" t="s">
        <v>35</v>
      </c>
      <c r="B8" s="17"/>
      <c r="C8" s="18">
        <v>819721</v>
      </c>
      <c r="D8" s="18"/>
      <c r="E8" s="19">
        <v>1319107</v>
      </c>
      <c r="F8" s="20">
        <v>1319107</v>
      </c>
      <c r="G8" s="20">
        <v>818089</v>
      </c>
      <c r="H8" s="20">
        <v>818089</v>
      </c>
      <c r="I8" s="20">
        <v>818089</v>
      </c>
      <c r="J8" s="20">
        <v>818089</v>
      </c>
      <c r="K8" s="20">
        <v>818089</v>
      </c>
      <c r="L8" s="20"/>
      <c r="M8" s="20">
        <v>1983</v>
      </c>
      <c r="N8" s="20">
        <v>1983</v>
      </c>
      <c r="O8" s="20"/>
      <c r="P8" s="20"/>
      <c r="Q8" s="20"/>
      <c r="R8" s="20"/>
      <c r="S8" s="20"/>
      <c r="T8" s="20"/>
      <c r="U8" s="20"/>
      <c r="V8" s="20"/>
      <c r="W8" s="20">
        <v>1983</v>
      </c>
      <c r="X8" s="20">
        <v>659554</v>
      </c>
      <c r="Y8" s="20">
        <v>-657571</v>
      </c>
      <c r="Z8" s="21">
        <v>-99.7</v>
      </c>
      <c r="AA8" s="22">
        <v>1319107</v>
      </c>
    </row>
    <row r="9" spans="1:27" ht="12.75">
      <c r="A9" s="23" t="s">
        <v>36</v>
      </c>
      <c r="B9" s="17"/>
      <c r="C9" s="18">
        <v>11279000</v>
      </c>
      <c r="D9" s="18"/>
      <c r="E9" s="19">
        <v>15006297</v>
      </c>
      <c r="F9" s="20">
        <v>15006297</v>
      </c>
      <c r="G9" s="20">
        <v>2298358</v>
      </c>
      <c r="H9" s="20">
        <v>2298358</v>
      </c>
      <c r="I9" s="20">
        <v>2298358</v>
      </c>
      <c r="J9" s="20">
        <v>2298358</v>
      </c>
      <c r="K9" s="20">
        <v>2298358</v>
      </c>
      <c r="L9" s="20">
        <v>958</v>
      </c>
      <c r="M9" s="20">
        <v>818089</v>
      </c>
      <c r="N9" s="20">
        <v>818089</v>
      </c>
      <c r="O9" s="20"/>
      <c r="P9" s="20"/>
      <c r="Q9" s="20"/>
      <c r="R9" s="20"/>
      <c r="S9" s="20"/>
      <c r="T9" s="20"/>
      <c r="U9" s="20"/>
      <c r="V9" s="20"/>
      <c r="W9" s="20">
        <v>818089</v>
      </c>
      <c r="X9" s="20">
        <v>7503149</v>
      </c>
      <c r="Y9" s="20">
        <v>-6685060</v>
      </c>
      <c r="Z9" s="21">
        <v>-89.1</v>
      </c>
      <c r="AA9" s="22">
        <v>15006297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1587716</v>
      </c>
      <c r="D11" s="18"/>
      <c r="E11" s="19">
        <v>1625449</v>
      </c>
      <c r="F11" s="20">
        <v>1625449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812725</v>
      </c>
      <c r="Y11" s="20">
        <v>-812725</v>
      </c>
      <c r="Z11" s="21">
        <v>-100</v>
      </c>
      <c r="AA11" s="22">
        <v>1625449</v>
      </c>
    </row>
    <row r="12" spans="1:27" ht="12.75">
      <c r="A12" s="27" t="s">
        <v>39</v>
      </c>
      <c r="B12" s="28"/>
      <c r="C12" s="29">
        <f aca="true" t="shared" si="0" ref="C12:Y12">SUM(C6:C11)</f>
        <v>71595238</v>
      </c>
      <c r="D12" s="29">
        <f>SUM(D6:D11)</f>
        <v>0</v>
      </c>
      <c r="E12" s="30">
        <f t="shared" si="0"/>
        <v>140045939</v>
      </c>
      <c r="F12" s="31">
        <f t="shared" si="0"/>
        <v>140045939</v>
      </c>
      <c r="G12" s="31">
        <f t="shared" si="0"/>
        <v>74357305</v>
      </c>
      <c r="H12" s="31">
        <f t="shared" si="0"/>
        <v>74357305</v>
      </c>
      <c r="I12" s="31">
        <f t="shared" si="0"/>
        <v>74357305</v>
      </c>
      <c r="J12" s="31">
        <f t="shared" si="0"/>
        <v>74357305</v>
      </c>
      <c r="K12" s="31">
        <f t="shared" si="0"/>
        <v>74357305</v>
      </c>
      <c r="L12" s="31">
        <f t="shared" si="0"/>
        <v>2662872</v>
      </c>
      <c r="M12" s="31">
        <f t="shared" si="0"/>
        <v>3118430</v>
      </c>
      <c r="N12" s="31">
        <f t="shared" si="0"/>
        <v>3118430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3118430</v>
      </c>
      <c r="X12" s="31">
        <f t="shared" si="0"/>
        <v>70022971</v>
      </c>
      <c r="Y12" s="31">
        <f t="shared" si="0"/>
        <v>-66904541</v>
      </c>
      <c r="Z12" s="32">
        <f>+IF(X12&lt;&gt;0,+(Y12/X12)*100,0)</f>
        <v>-95.54656142767777</v>
      </c>
      <c r="AA12" s="33">
        <f>SUM(AA6:AA11)</f>
        <v>140045939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5570818</v>
      </c>
      <c r="H16" s="24">
        <v>5570818</v>
      </c>
      <c r="I16" s="24">
        <v>5570818</v>
      </c>
      <c r="J16" s="20">
        <v>5570818</v>
      </c>
      <c r="K16" s="24">
        <v>5570818</v>
      </c>
      <c r="L16" s="24">
        <v>11252067</v>
      </c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11461003</v>
      </c>
      <c r="D17" s="18"/>
      <c r="E17" s="19">
        <v>12780393</v>
      </c>
      <c r="F17" s="20">
        <v>12780393</v>
      </c>
      <c r="G17" s="20"/>
      <c r="H17" s="20"/>
      <c r="I17" s="20"/>
      <c r="J17" s="20"/>
      <c r="K17" s="20"/>
      <c r="L17" s="20"/>
      <c r="M17" s="20">
        <v>2661944</v>
      </c>
      <c r="N17" s="20">
        <v>2661944</v>
      </c>
      <c r="O17" s="20"/>
      <c r="P17" s="20"/>
      <c r="Q17" s="20"/>
      <c r="R17" s="20"/>
      <c r="S17" s="20"/>
      <c r="T17" s="20"/>
      <c r="U17" s="20"/>
      <c r="V17" s="20"/>
      <c r="W17" s="20">
        <v>2661944</v>
      </c>
      <c r="X17" s="20">
        <v>6390197</v>
      </c>
      <c r="Y17" s="20">
        <v>-3728253</v>
      </c>
      <c r="Z17" s="21">
        <v>-58.34</v>
      </c>
      <c r="AA17" s="22">
        <v>12780393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406762767</v>
      </c>
      <c r="D19" s="18"/>
      <c r="E19" s="19">
        <v>397129783</v>
      </c>
      <c r="F19" s="20">
        <v>397129783</v>
      </c>
      <c r="G19" s="20"/>
      <c r="H19" s="20"/>
      <c r="I19" s="20"/>
      <c r="J19" s="20"/>
      <c r="K19" s="20"/>
      <c r="L19" s="20"/>
      <c r="M19" s="20">
        <v>5570818</v>
      </c>
      <c r="N19" s="20">
        <v>5570818</v>
      </c>
      <c r="O19" s="20"/>
      <c r="P19" s="20"/>
      <c r="Q19" s="20"/>
      <c r="R19" s="20"/>
      <c r="S19" s="20"/>
      <c r="T19" s="20"/>
      <c r="U19" s="20"/>
      <c r="V19" s="20"/>
      <c r="W19" s="20">
        <v>5570818</v>
      </c>
      <c r="X19" s="20">
        <v>198564892</v>
      </c>
      <c r="Y19" s="20">
        <v>-192994074</v>
      </c>
      <c r="Z19" s="21">
        <v>-97.19</v>
      </c>
      <c r="AA19" s="22">
        <v>397129783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418223770</v>
      </c>
      <c r="D24" s="29">
        <f>SUM(D15:D23)</f>
        <v>0</v>
      </c>
      <c r="E24" s="36">
        <f t="shared" si="1"/>
        <v>409910176</v>
      </c>
      <c r="F24" s="37">
        <f t="shared" si="1"/>
        <v>409910176</v>
      </c>
      <c r="G24" s="37">
        <f t="shared" si="1"/>
        <v>5570818</v>
      </c>
      <c r="H24" s="37">
        <f t="shared" si="1"/>
        <v>5570818</v>
      </c>
      <c r="I24" s="37">
        <f t="shared" si="1"/>
        <v>5570818</v>
      </c>
      <c r="J24" s="37">
        <f t="shared" si="1"/>
        <v>5570818</v>
      </c>
      <c r="K24" s="37">
        <f t="shared" si="1"/>
        <v>5570818</v>
      </c>
      <c r="L24" s="37">
        <f t="shared" si="1"/>
        <v>11252067</v>
      </c>
      <c r="M24" s="37">
        <f t="shared" si="1"/>
        <v>8232762</v>
      </c>
      <c r="N24" s="37">
        <f t="shared" si="1"/>
        <v>8232762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8232762</v>
      </c>
      <c r="X24" s="37">
        <f t="shared" si="1"/>
        <v>204955089</v>
      </c>
      <c r="Y24" s="37">
        <f t="shared" si="1"/>
        <v>-196722327</v>
      </c>
      <c r="Z24" s="38">
        <f>+IF(X24&lt;&gt;0,+(Y24/X24)*100,0)</f>
        <v>-95.98313853041238</v>
      </c>
      <c r="AA24" s="39">
        <f>SUM(AA15:AA23)</f>
        <v>409910176</v>
      </c>
    </row>
    <row r="25" spans="1:27" ht="12.75">
      <c r="A25" s="27" t="s">
        <v>51</v>
      </c>
      <c r="B25" s="28"/>
      <c r="C25" s="29">
        <f aca="true" t="shared" si="2" ref="C25:Y25">+C12+C24</f>
        <v>489819008</v>
      </c>
      <c r="D25" s="29">
        <f>+D12+D24</f>
        <v>0</v>
      </c>
      <c r="E25" s="30">
        <f t="shared" si="2"/>
        <v>549956115</v>
      </c>
      <c r="F25" s="31">
        <f t="shared" si="2"/>
        <v>549956115</v>
      </c>
      <c r="G25" s="31">
        <f t="shared" si="2"/>
        <v>79928123</v>
      </c>
      <c r="H25" s="31">
        <f t="shared" si="2"/>
        <v>79928123</v>
      </c>
      <c r="I25" s="31">
        <f t="shared" si="2"/>
        <v>79928123</v>
      </c>
      <c r="J25" s="31">
        <f t="shared" si="2"/>
        <v>79928123</v>
      </c>
      <c r="K25" s="31">
        <f t="shared" si="2"/>
        <v>79928123</v>
      </c>
      <c r="L25" s="31">
        <f t="shared" si="2"/>
        <v>13914939</v>
      </c>
      <c r="M25" s="31">
        <f t="shared" si="2"/>
        <v>11351192</v>
      </c>
      <c r="N25" s="31">
        <f t="shared" si="2"/>
        <v>11351192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11351192</v>
      </c>
      <c r="X25" s="31">
        <f t="shared" si="2"/>
        <v>274978060</v>
      </c>
      <c r="Y25" s="31">
        <f t="shared" si="2"/>
        <v>-263626868</v>
      </c>
      <c r="Z25" s="32">
        <f>+IF(X25&lt;&gt;0,+(Y25/X25)*100,0)</f>
        <v>-95.87196447600219</v>
      </c>
      <c r="AA25" s="33">
        <f>+AA12+AA24</f>
        <v>549956115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260843</v>
      </c>
      <c r="D30" s="18"/>
      <c r="E30" s="19">
        <v>11572000</v>
      </c>
      <c r="F30" s="20">
        <v>11572000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5786000</v>
      </c>
      <c r="Y30" s="20">
        <v>-5786000</v>
      </c>
      <c r="Z30" s="21">
        <v>-100</v>
      </c>
      <c r="AA30" s="22">
        <v>11572000</v>
      </c>
    </row>
    <row r="31" spans="1:27" ht="12.75">
      <c r="A31" s="23" t="s">
        <v>56</v>
      </c>
      <c r="B31" s="17"/>
      <c r="C31" s="18">
        <v>61000</v>
      </c>
      <c r="D31" s="18"/>
      <c r="E31" s="19">
        <v>157800</v>
      </c>
      <c r="F31" s="20">
        <v>157800</v>
      </c>
      <c r="G31" s="20">
        <v>97399</v>
      </c>
      <c r="H31" s="20">
        <v>97399</v>
      </c>
      <c r="I31" s="20">
        <v>97399</v>
      </c>
      <c r="J31" s="20">
        <v>97399</v>
      </c>
      <c r="K31" s="20">
        <v>97399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78900</v>
      </c>
      <c r="Y31" s="20">
        <v>-78900</v>
      </c>
      <c r="Z31" s="21">
        <v>-100</v>
      </c>
      <c r="AA31" s="22">
        <v>157800</v>
      </c>
    </row>
    <row r="32" spans="1:27" ht="12.75">
      <c r="A32" s="23" t="s">
        <v>57</v>
      </c>
      <c r="B32" s="17"/>
      <c r="C32" s="18">
        <v>37723905</v>
      </c>
      <c r="D32" s="18"/>
      <c r="E32" s="19">
        <v>26300000</v>
      </c>
      <c r="F32" s="20">
        <v>26300000</v>
      </c>
      <c r="G32" s="20">
        <v>695788</v>
      </c>
      <c r="H32" s="20">
        <v>695788</v>
      </c>
      <c r="I32" s="20">
        <v>695788</v>
      </c>
      <c r="J32" s="20">
        <v>695788</v>
      </c>
      <c r="K32" s="20">
        <v>695788</v>
      </c>
      <c r="L32" s="20">
        <v>1396432</v>
      </c>
      <c r="M32" s="20">
        <v>2576213</v>
      </c>
      <c r="N32" s="20">
        <v>2576213</v>
      </c>
      <c r="O32" s="20"/>
      <c r="P32" s="20"/>
      <c r="Q32" s="20"/>
      <c r="R32" s="20"/>
      <c r="S32" s="20"/>
      <c r="T32" s="20"/>
      <c r="U32" s="20"/>
      <c r="V32" s="20"/>
      <c r="W32" s="20">
        <v>2576213</v>
      </c>
      <c r="X32" s="20">
        <v>13150000</v>
      </c>
      <c r="Y32" s="20">
        <v>-10573787</v>
      </c>
      <c r="Z32" s="21">
        <v>-80.41</v>
      </c>
      <c r="AA32" s="22">
        <v>26300000</v>
      </c>
    </row>
    <row r="33" spans="1:27" ht="12.75">
      <c r="A33" s="23" t="s">
        <v>58</v>
      </c>
      <c r="B33" s="17"/>
      <c r="C33" s="18">
        <v>5828223</v>
      </c>
      <c r="D33" s="18"/>
      <c r="E33" s="19">
        <v>4734000</v>
      </c>
      <c r="F33" s="20">
        <v>4734000</v>
      </c>
      <c r="G33" s="20">
        <v>22457</v>
      </c>
      <c r="H33" s="20">
        <v>22457</v>
      </c>
      <c r="I33" s="20">
        <v>22457</v>
      </c>
      <c r="J33" s="20">
        <v>22457</v>
      </c>
      <c r="K33" s="20">
        <v>22457</v>
      </c>
      <c r="L33" s="20">
        <v>262120</v>
      </c>
      <c r="M33" s="20">
        <v>24568</v>
      </c>
      <c r="N33" s="20">
        <v>24568</v>
      </c>
      <c r="O33" s="20"/>
      <c r="P33" s="20"/>
      <c r="Q33" s="20"/>
      <c r="R33" s="20"/>
      <c r="S33" s="20"/>
      <c r="T33" s="20"/>
      <c r="U33" s="20"/>
      <c r="V33" s="20"/>
      <c r="W33" s="20">
        <v>24568</v>
      </c>
      <c r="X33" s="20">
        <v>2367000</v>
      </c>
      <c r="Y33" s="20">
        <v>-2342432</v>
      </c>
      <c r="Z33" s="21">
        <v>-98.96</v>
      </c>
      <c r="AA33" s="22">
        <v>4734000</v>
      </c>
    </row>
    <row r="34" spans="1:27" ht="12.75">
      <c r="A34" s="27" t="s">
        <v>59</v>
      </c>
      <c r="B34" s="28"/>
      <c r="C34" s="29">
        <f aca="true" t="shared" si="3" ref="C34:Y34">SUM(C29:C33)</f>
        <v>43873971</v>
      </c>
      <c r="D34" s="29">
        <f>SUM(D29:D33)</f>
        <v>0</v>
      </c>
      <c r="E34" s="30">
        <f t="shared" si="3"/>
        <v>42763800</v>
      </c>
      <c r="F34" s="31">
        <f t="shared" si="3"/>
        <v>42763800</v>
      </c>
      <c r="G34" s="31">
        <f t="shared" si="3"/>
        <v>815644</v>
      </c>
      <c r="H34" s="31">
        <f t="shared" si="3"/>
        <v>815644</v>
      </c>
      <c r="I34" s="31">
        <f t="shared" si="3"/>
        <v>815644</v>
      </c>
      <c r="J34" s="31">
        <f t="shared" si="3"/>
        <v>815644</v>
      </c>
      <c r="K34" s="31">
        <f t="shared" si="3"/>
        <v>815644</v>
      </c>
      <c r="L34" s="31">
        <f t="shared" si="3"/>
        <v>1658552</v>
      </c>
      <c r="M34" s="31">
        <f t="shared" si="3"/>
        <v>2600781</v>
      </c>
      <c r="N34" s="31">
        <f t="shared" si="3"/>
        <v>2600781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2600781</v>
      </c>
      <c r="X34" s="31">
        <f t="shared" si="3"/>
        <v>21381900</v>
      </c>
      <c r="Y34" s="31">
        <f t="shared" si="3"/>
        <v>-18781119</v>
      </c>
      <c r="Z34" s="32">
        <f>+IF(X34&lt;&gt;0,+(Y34/X34)*100,0)</f>
        <v>-87.8365299622578</v>
      </c>
      <c r="AA34" s="33">
        <f>SUM(AA29:AA33)</f>
        <v>42763800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2238798</v>
      </c>
      <c r="D37" s="18"/>
      <c r="E37" s="19">
        <v>2104000</v>
      </c>
      <c r="F37" s="20">
        <v>2104000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1052000</v>
      </c>
      <c r="Y37" s="20">
        <v>-1052000</v>
      </c>
      <c r="Z37" s="21">
        <v>-100</v>
      </c>
      <c r="AA37" s="22">
        <v>2104000</v>
      </c>
    </row>
    <row r="38" spans="1:27" ht="12.75">
      <c r="A38" s="23" t="s">
        <v>58</v>
      </c>
      <c r="B38" s="17"/>
      <c r="C38" s="18">
        <v>7781188</v>
      </c>
      <c r="D38" s="18"/>
      <c r="E38" s="19">
        <v>7364000</v>
      </c>
      <c r="F38" s="20">
        <v>7364000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3682000</v>
      </c>
      <c r="Y38" s="20">
        <v>-3682000</v>
      </c>
      <c r="Z38" s="21">
        <v>-100</v>
      </c>
      <c r="AA38" s="22">
        <v>7364000</v>
      </c>
    </row>
    <row r="39" spans="1:27" ht="12.75">
      <c r="A39" s="27" t="s">
        <v>61</v>
      </c>
      <c r="B39" s="35"/>
      <c r="C39" s="29">
        <f aca="true" t="shared" si="4" ref="C39:Y39">SUM(C37:C38)</f>
        <v>10019986</v>
      </c>
      <c r="D39" s="29">
        <f>SUM(D37:D38)</f>
        <v>0</v>
      </c>
      <c r="E39" s="36">
        <f t="shared" si="4"/>
        <v>9468000</v>
      </c>
      <c r="F39" s="37">
        <f t="shared" si="4"/>
        <v>9468000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4734000</v>
      </c>
      <c r="Y39" s="37">
        <f t="shared" si="4"/>
        <v>-4734000</v>
      </c>
      <c r="Z39" s="38">
        <f>+IF(X39&lt;&gt;0,+(Y39/X39)*100,0)</f>
        <v>-100</v>
      </c>
      <c r="AA39" s="39">
        <f>SUM(AA37:AA38)</f>
        <v>9468000</v>
      </c>
    </row>
    <row r="40" spans="1:27" ht="12.75">
      <c r="A40" s="27" t="s">
        <v>62</v>
      </c>
      <c r="B40" s="28"/>
      <c r="C40" s="29">
        <f aca="true" t="shared" si="5" ref="C40:Y40">+C34+C39</f>
        <v>53893957</v>
      </c>
      <c r="D40" s="29">
        <f>+D34+D39</f>
        <v>0</v>
      </c>
      <c r="E40" s="30">
        <f t="shared" si="5"/>
        <v>52231800</v>
      </c>
      <c r="F40" s="31">
        <f t="shared" si="5"/>
        <v>52231800</v>
      </c>
      <c r="G40" s="31">
        <f t="shared" si="5"/>
        <v>815644</v>
      </c>
      <c r="H40" s="31">
        <f t="shared" si="5"/>
        <v>815644</v>
      </c>
      <c r="I40" s="31">
        <f t="shared" si="5"/>
        <v>815644</v>
      </c>
      <c r="J40" s="31">
        <f t="shared" si="5"/>
        <v>815644</v>
      </c>
      <c r="K40" s="31">
        <f t="shared" si="5"/>
        <v>815644</v>
      </c>
      <c r="L40" s="31">
        <f t="shared" si="5"/>
        <v>1658552</v>
      </c>
      <c r="M40" s="31">
        <f t="shared" si="5"/>
        <v>2600781</v>
      </c>
      <c r="N40" s="31">
        <f t="shared" si="5"/>
        <v>2600781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2600781</v>
      </c>
      <c r="X40" s="31">
        <f t="shared" si="5"/>
        <v>26115900</v>
      </c>
      <c r="Y40" s="31">
        <f t="shared" si="5"/>
        <v>-23515119</v>
      </c>
      <c r="Z40" s="32">
        <f>+IF(X40&lt;&gt;0,+(Y40/X40)*100,0)</f>
        <v>-90.04138857937119</v>
      </c>
      <c r="AA40" s="33">
        <f>+AA34+AA39</f>
        <v>52231800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435925051</v>
      </c>
      <c r="D42" s="43">
        <f>+D25-D40</f>
        <v>0</v>
      </c>
      <c r="E42" s="44">
        <f t="shared" si="6"/>
        <v>497724315</v>
      </c>
      <c r="F42" s="45">
        <f t="shared" si="6"/>
        <v>497724315</v>
      </c>
      <c r="G42" s="45">
        <f t="shared" si="6"/>
        <v>79112479</v>
      </c>
      <c r="H42" s="45">
        <f t="shared" si="6"/>
        <v>79112479</v>
      </c>
      <c r="I42" s="45">
        <f t="shared" si="6"/>
        <v>79112479</v>
      </c>
      <c r="J42" s="45">
        <f t="shared" si="6"/>
        <v>79112479</v>
      </c>
      <c r="K42" s="45">
        <f t="shared" si="6"/>
        <v>79112479</v>
      </c>
      <c r="L42" s="45">
        <f t="shared" si="6"/>
        <v>12256387</v>
      </c>
      <c r="M42" s="45">
        <f t="shared" si="6"/>
        <v>8750411</v>
      </c>
      <c r="N42" s="45">
        <f t="shared" si="6"/>
        <v>8750411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8750411</v>
      </c>
      <c r="X42" s="45">
        <f t="shared" si="6"/>
        <v>248862160</v>
      </c>
      <c r="Y42" s="45">
        <f t="shared" si="6"/>
        <v>-240111749</v>
      </c>
      <c r="Z42" s="46">
        <f>+IF(X42&lt;&gt;0,+(Y42/X42)*100,0)</f>
        <v>-96.48383225477107</v>
      </c>
      <c r="AA42" s="47">
        <f>+AA25-AA40</f>
        <v>497724315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435925051</v>
      </c>
      <c r="D45" s="18"/>
      <c r="E45" s="19">
        <v>497724315</v>
      </c>
      <c r="F45" s="20">
        <v>497724315</v>
      </c>
      <c r="G45" s="20">
        <v>79112479</v>
      </c>
      <c r="H45" s="20">
        <v>79112479</v>
      </c>
      <c r="I45" s="20">
        <v>79112479</v>
      </c>
      <c r="J45" s="20">
        <v>79112479</v>
      </c>
      <c r="K45" s="20">
        <v>79112479</v>
      </c>
      <c r="L45" s="20">
        <v>12256387</v>
      </c>
      <c r="M45" s="20">
        <v>8750411</v>
      </c>
      <c r="N45" s="20">
        <v>8750411</v>
      </c>
      <c r="O45" s="20"/>
      <c r="P45" s="20"/>
      <c r="Q45" s="20"/>
      <c r="R45" s="20"/>
      <c r="S45" s="20"/>
      <c r="T45" s="20"/>
      <c r="U45" s="20"/>
      <c r="V45" s="20"/>
      <c r="W45" s="20">
        <v>8750411</v>
      </c>
      <c r="X45" s="20">
        <v>248862158</v>
      </c>
      <c r="Y45" s="20">
        <v>-240111747</v>
      </c>
      <c r="Z45" s="48">
        <v>-96.48</v>
      </c>
      <c r="AA45" s="22">
        <v>497724315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435925051</v>
      </c>
      <c r="D48" s="51">
        <f>SUM(D45:D47)</f>
        <v>0</v>
      </c>
      <c r="E48" s="52">
        <f t="shared" si="7"/>
        <v>497724315</v>
      </c>
      <c r="F48" s="53">
        <f t="shared" si="7"/>
        <v>497724315</v>
      </c>
      <c r="G48" s="53">
        <f t="shared" si="7"/>
        <v>79112479</v>
      </c>
      <c r="H48" s="53">
        <f t="shared" si="7"/>
        <v>79112479</v>
      </c>
      <c r="I48" s="53">
        <f t="shared" si="7"/>
        <v>79112479</v>
      </c>
      <c r="J48" s="53">
        <f t="shared" si="7"/>
        <v>79112479</v>
      </c>
      <c r="K48" s="53">
        <f t="shared" si="7"/>
        <v>79112479</v>
      </c>
      <c r="L48" s="53">
        <f t="shared" si="7"/>
        <v>12256387</v>
      </c>
      <c r="M48" s="53">
        <f t="shared" si="7"/>
        <v>8750411</v>
      </c>
      <c r="N48" s="53">
        <f t="shared" si="7"/>
        <v>8750411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8750411</v>
      </c>
      <c r="X48" s="53">
        <f t="shared" si="7"/>
        <v>248862158</v>
      </c>
      <c r="Y48" s="53">
        <f t="shared" si="7"/>
        <v>-240111747</v>
      </c>
      <c r="Z48" s="54">
        <f>+IF(X48&lt;&gt;0,+(Y48/X48)*100,0)</f>
        <v>-96.48383222651312</v>
      </c>
      <c r="AA48" s="55">
        <f>SUM(AA45:AA47)</f>
        <v>497724315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34105586</v>
      </c>
      <c r="D6" s="18"/>
      <c r="E6" s="19">
        <v>110246595</v>
      </c>
      <c r="F6" s="20">
        <v>110246595</v>
      </c>
      <c r="G6" s="20">
        <v>114961851</v>
      </c>
      <c r="H6" s="20">
        <v>92209070</v>
      </c>
      <c r="I6" s="20">
        <v>92209070</v>
      </c>
      <c r="J6" s="20">
        <v>92209070</v>
      </c>
      <c r="K6" s="20">
        <v>-14416542</v>
      </c>
      <c r="L6" s="20">
        <v>39769941</v>
      </c>
      <c r="M6" s="20">
        <v>39769941</v>
      </c>
      <c r="N6" s="20">
        <v>39769941</v>
      </c>
      <c r="O6" s="20"/>
      <c r="P6" s="20"/>
      <c r="Q6" s="20"/>
      <c r="R6" s="20"/>
      <c r="S6" s="20"/>
      <c r="T6" s="20"/>
      <c r="U6" s="20"/>
      <c r="V6" s="20"/>
      <c r="W6" s="20">
        <v>39769941</v>
      </c>
      <c r="X6" s="20">
        <v>55123298</v>
      </c>
      <c r="Y6" s="20">
        <v>-15353357</v>
      </c>
      <c r="Z6" s="21">
        <v>-27.85</v>
      </c>
      <c r="AA6" s="22">
        <v>110246595</v>
      </c>
    </row>
    <row r="7" spans="1:27" ht="12.75">
      <c r="A7" s="23" t="s">
        <v>34</v>
      </c>
      <c r="B7" s="17"/>
      <c r="C7" s="18">
        <v>150303022</v>
      </c>
      <c r="D7" s="18"/>
      <c r="E7" s="19"/>
      <c r="F7" s="20"/>
      <c r="G7" s="20">
        <v>177948623</v>
      </c>
      <c r="H7" s="20">
        <v>180526680</v>
      </c>
      <c r="I7" s="20">
        <v>180526680</v>
      </c>
      <c r="J7" s="20">
        <v>180526680</v>
      </c>
      <c r="K7" s="20"/>
      <c r="L7" s="20">
        <v>187625360</v>
      </c>
      <c r="M7" s="20">
        <v>187625360</v>
      </c>
      <c r="N7" s="20">
        <v>187625360</v>
      </c>
      <c r="O7" s="20"/>
      <c r="P7" s="20"/>
      <c r="Q7" s="20"/>
      <c r="R7" s="20"/>
      <c r="S7" s="20"/>
      <c r="T7" s="20"/>
      <c r="U7" s="20"/>
      <c r="V7" s="20"/>
      <c r="W7" s="20">
        <v>187625360</v>
      </c>
      <c r="X7" s="20"/>
      <c r="Y7" s="20">
        <v>187625360</v>
      </c>
      <c r="Z7" s="21"/>
      <c r="AA7" s="22"/>
    </row>
    <row r="8" spans="1:27" ht="12.75">
      <c r="A8" s="23" t="s">
        <v>35</v>
      </c>
      <c r="B8" s="17"/>
      <c r="C8" s="18">
        <v>871616</v>
      </c>
      <c r="D8" s="18"/>
      <c r="E8" s="19">
        <v>12035029</v>
      </c>
      <c r="F8" s="20">
        <v>12035029</v>
      </c>
      <c r="G8" s="20">
        <v>10957382</v>
      </c>
      <c r="H8" s="20">
        <v>10798994</v>
      </c>
      <c r="I8" s="20">
        <v>10798994</v>
      </c>
      <c r="J8" s="20">
        <v>10798994</v>
      </c>
      <c r="K8" s="20">
        <v>25543</v>
      </c>
      <c r="L8" s="20">
        <v>10704336</v>
      </c>
      <c r="M8" s="20">
        <v>10704336</v>
      </c>
      <c r="N8" s="20">
        <v>10704336</v>
      </c>
      <c r="O8" s="20"/>
      <c r="P8" s="20"/>
      <c r="Q8" s="20"/>
      <c r="R8" s="20"/>
      <c r="S8" s="20"/>
      <c r="T8" s="20"/>
      <c r="U8" s="20"/>
      <c r="V8" s="20"/>
      <c r="W8" s="20">
        <v>10704336</v>
      </c>
      <c r="X8" s="20">
        <v>6017515</v>
      </c>
      <c r="Y8" s="20">
        <v>4686821</v>
      </c>
      <c r="Z8" s="21">
        <v>77.89</v>
      </c>
      <c r="AA8" s="22">
        <v>12035029</v>
      </c>
    </row>
    <row r="9" spans="1:27" ht="12.75">
      <c r="A9" s="23" t="s">
        <v>36</v>
      </c>
      <c r="B9" s="17"/>
      <c r="C9" s="18">
        <v>45087</v>
      </c>
      <c r="D9" s="18"/>
      <c r="E9" s="19">
        <v>4411893</v>
      </c>
      <c r="F9" s="20">
        <v>4411893</v>
      </c>
      <c r="G9" s="20">
        <v>18734138</v>
      </c>
      <c r="H9" s="20">
        <v>8784966</v>
      </c>
      <c r="I9" s="20">
        <v>8784966</v>
      </c>
      <c r="J9" s="20">
        <v>8784966</v>
      </c>
      <c r="K9" s="20">
        <v>15802989</v>
      </c>
      <c r="L9" s="20">
        <v>6666051</v>
      </c>
      <c r="M9" s="20">
        <v>6666051</v>
      </c>
      <c r="N9" s="20">
        <v>6666051</v>
      </c>
      <c r="O9" s="20"/>
      <c r="P9" s="20"/>
      <c r="Q9" s="20"/>
      <c r="R9" s="20"/>
      <c r="S9" s="20"/>
      <c r="T9" s="20"/>
      <c r="U9" s="20"/>
      <c r="V9" s="20"/>
      <c r="W9" s="20">
        <v>6666051</v>
      </c>
      <c r="X9" s="20">
        <v>2205947</v>
      </c>
      <c r="Y9" s="20">
        <v>4460104</v>
      </c>
      <c r="Z9" s="21">
        <v>202.19</v>
      </c>
      <c r="AA9" s="22">
        <v>4411893</v>
      </c>
    </row>
    <row r="10" spans="1:27" ht="12.75">
      <c r="A10" s="23" t="s">
        <v>37</v>
      </c>
      <c r="B10" s="17"/>
      <c r="C10" s="18">
        <v>8336588</v>
      </c>
      <c r="D10" s="18"/>
      <c r="E10" s="19">
        <v>227164</v>
      </c>
      <c r="F10" s="20">
        <v>227164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113582</v>
      </c>
      <c r="Y10" s="24">
        <v>-113582</v>
      </c>
      <c r="Z10" s="25">
        <v>-100</v>
      </c>
      <c r="AA10" s="26">
        <v>227164</v>
      </c>
    </row>
    <row r="11" spans="1:27" ht="12.75">
      <c r="A11" s="23" t="s">
        <v>38</v>
      </c>
      <c r="B11" s="17"/>
      <c r="C11" s="18">
        <v>265696</v>
      </c>
      <c r="D11" s="18"/>
      <c r="E11" s="19">
        <v>359811</v>
      </c>
      <c r="F11" s="20">
        <v>359811</v>
      </c>
      <c r="G11" s="20">
        <v>305812</v>
      </c>
      <c r="H11" s="20">
        <v>265696</v>
      </c>
      <c r="I11" s="20">
        <v>265696</v>
      </c>
      <c r="J11" s="20">
        <v>265696</v>
      </c>
      <c r="K11" s="20"/>
      <c r="L11" s="20">
        <v>265696</v>
      </c>
      <c r="M11" s="20">
        <v>265696</v>
      </c>
      <c r="N11" s="20">
        <v>265696</v>
      </c>
      <c r="O11" s="20"/>
      <c r="P11" s="20"/>
      <c r="Q11" s="20"/>
      <c r="R11" s="20"/>
      <c r="S11" s="20"/>
      <c r="T11" s="20"/>
      <c r="U11" s="20"/>
      <c r="V11" s="20"/>
      <c r="W11" s="20">
        <v>265696</v>
      </c>
      <c r="X11" s="20">
        <v>179906</v>
      </c>
      <c r="Y11" s="20">
        <v>85790</v>
      </c>
      <c r="Z11" s="21">
        <v>47.69</v>
      </c>
      <c r="AA11" s="22">
        <v>359811</v>
      </c>
    </row>
    <row r="12" spans="1:27" ht="12.75">
      <c r="A12" s="27" t="s">
        <v>39</v>
      </c>
      <c r="B12" s="28"/>
      <c r="C12" s="29">
        <f aca="true" t="shared" si="0" ref="C12:Y12">SUM(C6:C11)</f>
        <v>193927595</v>
      </c>
      <c r="D12" s="29">
        <f>SUM(D6:D11)</f>
        <v>0</v>
      </c>
      <c r="E12" s="30">
        <f t="shared" si="0"/>
        <v>127280492</v>
      </c>
      <c r="F12" s="31">
        <f t="shared" si="0"/>
        <v>127280492</v>
      </c>
      <c r="G12" s="31">
        <f t="shared" si="0"/>
        <v>322907806</v>
      </c>
      <c r="H12" s="31">
        <f t="shared" si="0"/>
        <v>292585406</v>
      </c>
      <c r="I12" s="31">
        <f t="shared" si="0"/>
        <v>292585406</v>
      </c>
      <c r="J12" s="31">
        <f t="shared" si="0"/>
        <v>292585406</v>
      </c>
      <c r="K12" s="31">
        <f t="shared" si="0"/>
        <v>1411990</v>
      </c>
      <c r="L12" s="31">
        <f t="shared" si="0"/>
        <v>245031384</v>
      </c>
      <c r="M12" s="31">
        <f t="shared" si="0"/>
        <v>245031384</v>
      </c>
      <c r="N12" s="31">
        <f t="shared" si="0"/>
        <v>245031384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245031384</v>
      </c>
      <c r="X12" s="31">
        <f t="shared" si="0"/>
        <v>63640248</v>
      </c>
      <c r="Y12" s="31">
        <f t="shared" si="0"/>
        <v>181391136</v>
      </c>
      <c r="Z12" s="32">
        <f>+IF(X12&lt;&gt;0,+(Y12/X12)*100,0)</f>
        <v>285.025815738493</v>
      </c>
      <c r="AA12" s="33">
        <f>SUM(AA6:AA11)</f>
        <v>127280492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67952400</v>
      </c>
      <c r="D17" s="18"/>
      <c r="E17" s="19">
        <v>61683100</v>
      </c>
      <c r="F17" s="20">
        <v>61683100</v>
      </c>
      <c r="G17" s="20">
        <v>65151000</v>
      </c>
      <c r="H17" s="20">
        <v>65151000</v>
      </c>
      <c r="I17" s="20">
        <v>65151000</v>
      </c>
      <c r="J17" s="20">
        <v>65151000</v>
      </c>
      <c r="K17" s="20"/>
      <c r="L17" s="20">
        <v>65151000</v>
      </c>
      <c r="M17" s="20">
        <v>65151000</v>
      </c>
      <c r="N17" s="20">
        <v>65151000</v>
      </c>
      <c r="O17" s="20"/>
      <c r="P17" s="20"/>
      <c r="Q17" s="20"/>
      <c r="R17" s="20"/>
      <c r="S17" s="20"/>
      <c r="T17" s="20"/>
      <c r="U17" s="20"/>
      <c r="V17" s="20"/>
      <c r="W17" s="20">
        <v>65151000</v>
      </c>
      <c r="X17" s="20">
        <v>30841550</v>
      </c>
      <c r="Y17" s="20">
        <v>34309450</v>
      </c>
      <c r="Z17" s="21">
        <v>111.24</v>
      </c>
      <c r="AA17" s="22">
        <v>61683100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434799893</v>
      </c>
      <c r="D19" s="18"/>
      <c r="E19" s="19">
        <v>440703136</v>
      </c>
      <c r="F19" s="20">
        <v>440703136</v>
      </c>
      <c r="G19" s="20">
        <v>159245362</v>
      </c>
      <c r="H19" s="20">
        <v>449364413</v>
      </c>
      <c r="I19" s="20">
        <v>449364413</v>
      </c>
      <c r="J19" s="20">
        <v>449364413</v>
      </c>
      <c r="K19" s="20">
        <v>2229690</v>
      </c>
      <c r="L19" s="20">
        <v>449364413</v>
      </c>
      <c r="M19" s="20">
        <v>449364413</v>
      </c>
      <c r="N19" s="20">
        <v>449364413</v>
      </c>
      <c r="O19" s="20"/>
      <c r="P19" s="20"/>
      <c r="Q19" s="20"/>
      <c r="R19" s="20"/>
      <c r="S19" s="20"/>
      <c r="T19" s="20"/>
      <c r="U19" s="20"/>
      <c r="V19" s="20"/>
      <c r="W19" s="20">
        <v>449364413</v>
      </c>
      <c r="X19" s="20">
        <v>220351568</v>
      </c>
      <c r="Y19" s="20">
        <v>229012845</v>
      </c>
      <c r="Z19" s="21">
        <v>103.93</v>
      </c>
      <c r="AA19" s="22">
        <v>440703136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779482</v>
      </c>
      <c r="D22" s="18"/>
      <c r="E22" s="19">
        <v>2707318</v>
      </c>
      <c r="F22" s="20">
        <v>2707318</v>
      </c>
      <c r="G22" s="20">
        <v>1414557</v>
      </c>
      <c r="H22" s="20">
        <v>1414557</v>
      </c>
      <c r="I22" s="20">
        <v>1414557</v>
      </c>
      <c r="J22" s="20">
        <v>1414557</v>
      </c>
      <c r="K22" s="20"/>
      <c r="L22" s="20">
        <v>1414557</v>
      </c>
      <c r="M22" s="20">
        <v>1414557</v>
      </c>
      <c r="N22" s="20">
        <v>1414557</v>
      </c>
      <c r="O22" s="20"/>
      <c r="P22" s="20"/>
      <c r="Q22" s="20"/>
      <c r="R22" s="20"/>
      <c r="S22" s="20"/>
      <c r="T22" s="20"/>
      <c r="U22" s="20"/>
      <c r="V22" s="20"/>
      <c r="W22" s="20">
        <v>1414557</v>
      </c>
      <c r="X22" s="20">
        <v>1353659</v>
      </c>
      <c r="Y22" s="20">
        <v>60898</v>
      </c>
      <c r="Z22" s="21">
        <v>4.5</v>
      </c>
      <c r="AA22" s="22">
        <v>2707318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>
        <v>3087117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503531775</v>
      </c>
      <c r="D24" s="29">
        <f>SUM(D15:D23)</f>
        <v>0</v>
      </c>
      <c r="E24" s="36">
        <f t="shared" si="1"/>
        <v>505093554</v>
      </c>
      <c r="F24" s="37">
        <f t="shared" si="1"/>
        <v>505093554</v>
      </c>
      <c r="G24" s="37">
        <f t="shared" si="1"/>
        <v>228898036</v>
      </c>
      <c r="H24" s="37">
        <f t="shared" si="1"/>
        <v>515929970</v>
      </c>
      <c r="I24" s="37">
        <f t="shared" si="1"/>
        <v>515929970</v>
      </c>
      <c r="J24" s="37">
        <f t="shared" si="1"/>
        <v>515929970</v>
      </c>
      <c r="K24" s="37">
        <f t="shared" si="1"/>
        <v>2229690</v>
      </c>
      <c r="L24" s="37">
        <f t="shared" si="1"/>
        <v>515929970</v>
      </c>
      <c r="M24" s="37">
        <f t="shared" si="1"/>
        <v>515929970</v>
      </c>
      <c r="N24" s="37">
        <f t="shared" si="1"/>
        <v>515929970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515929970</v>
      </c>
      <c r="X24" s="37">
        <f t="shared" si="1"/>
        <v>252546777</v>
      </c>
      <c r="Y24" s="37">
        <f t="shared" si="1"/>
        <v>263383193</v>
      </c>
      <c r="Z24" s="38">
        <f>+IF(X24&lt;&gt;0,+(Y24/X24)*100,0)</f>
        <v>104.29085499673592</v>
      </c>
      <c r="AA24" s="39">
        <f>SUM(AA15:AA23)</f>
        <v>505093554</v>
      </c>
    </row>
    <row r="25" spans="1:27" ht="12.75">
      <c r="A25" s="27" t="s">
        <v>51</v>
      </c>
      <c r="B25" s="28"/>
      <c r="C25" s="29">
        <f aca="true" t="shared" si="2" ref="C25:Y25">+C12+C24</f>
        <v>697459370</v>
      </c>
      <c r="D25" s="29">
        <f>+D12+D24</f>
        <v>0</v>
      </c>
      <c r="E25" s="30">
        <f t="shared" si="2"/>
        <v>632374046</v>
      </c>
      <c r="F25" s="31">
        <f t="shared" si="2"/>
        <v>632374046</v>
      </c>
      <c r="G25" s="31">
        <f t="shared" si="2"/>
        <v>551805842</v>
      </c>
      <c r="H25" s="31">
        <f t="shared" si="2"/>
        <v>808515376</v>
      </c>
      <c r="I25" s="31">
        <f t="shared" si="2"/>
        <v>808515376</v>
      </c>
      <c r="J25" s="31">
        <f t="shared" si="2"/>
        <v>808515376</v>
      </c>
      <c r="K25" s="31">
        <f t="shared" si="2"/>
        <v>3641680</v>
      </c>
      <c r="L25" s="31">
        <f t="shared" si="2"/>
        <v>760961354</v>
      </c>
      <c r="M25" s="31">
        <f t="shared" si="2"/>
        <v>760961354</v>
      </c>
      <c r="N25" s="31">
        <f t="shared" si="2"/>
        <v>760961354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760961354</v>
      </c>
      <c r="X25" s="31">
        <f t="shared" si="2"/>
        <v>316187025</v>
      </c>
      <c r="Y25" s="31">
        <f t="shared" si="2"/>
        <v>444774329</v>
      </c>
      <c r="Z25" s="32">
        <f>+IF(X25&lt;&gt;0,+(Y25/X25)*100,0)</f>
        <v>140.66811533458718</v>
      </c>
      <c r="AA25" s="33">
        <f>+AA12+AA24</f>
        <v>632374046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305073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907217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49685494</v>
      </c>
      <c r="D32" s="18"/>
      <c r="E32" s="19">
        <v>11500000</v>
      </c>
      <c r="F32" s="20">
        <v>11500000</v>
      </c>
      <c r="G32" s="20">
        <v>50330581</v>
      </c>
      <c r="H32" s="20">
        <v>62092685</v>
      </c>
      <c r="I32" s="20">
        <v>62092685</v>
      </c>
      <c r="J32" s="20">
        <v>62092685</v>
      </c>
      <c r="K32" s="20">
        <v>6007917</v>
      </c>
      <c r="L32" s="20">
        <v>68371551</v>
      </c>
      <c r="M32" s="20">
        <v>68371551</v>
      </c>
      <c r="N32" s="20">
        <v>68371551</v>
      </c>
      <c r="O32" s="20"/>
      <c r="P32" s="20"/>
      <c r="Q32" s="20"/>
      <c r="R32" s="20"/>
      <c r="S32" s="20"/>
      <c r="T32" s="20"/>
      <c r="U32" s="20"/>
      <c r="V32" s="20"/>
      <c r="W32" s="20">
        <v>68371551</v>
      </c>
      <c r="X32" s="20">
        <v>5750000</v>
      </c>
      <c r="Y32" s="20">
        <v>62621551</v>
      </c>
      <c r="Z32" s="21">
        <v>1089.07</v>
      </c>
      <c r="AA32" s="22">
        <v>11500000</v>
      </c>
    </row>
    <row r="33" spans="1:27" ht="12.75">
      <c r="A33" s="23" t="s">
        <v>58</v>
      </c>
      <c r="B33" s="17"/>
      <c r="C33" s="18">
        <v>756018</v>
      </c>
      <c r="D33" s="18"/>
      <c r="E33" s="19">
        <v>15261728</v>
      </c>
      <c r="F33" s="20">
        <v>15261728</v>
      </c>
      <c r="G33" s="20">
        <v>12913814</v>
      </c>
      <c r="H33" s="20">
        <v>13447699</v>
      </c>
      <c r="I33" s="20">
        <v>13447699</v>
      </c>
      <c r="J33" s="20">
        <v>13447699</v>
      </c>
      <c r="K33" s="20"/>
      <c r="L33" s="20">
        <v>12733654</v>
      </c>
      <c r="M33" s="20">
        <v>12733654</v>
      </c>
      <c r="N33" s="20">
        <v>12733654</v>
      </c>
      <c r="O33" s="20"/>
      <c r="P33" s="20"/>
      <c r="Q33" s="20"/>
      <c r="R33" s="20"/>
      <c r="S33" s="20"/>
      <c r="T33" s="20"/>
      <c r="U33" s="20"/>
      <c r="V33" s="20"/>
      <c r="W33" s="20">
        <v>12733654</v>
      </c>
      <c r="X33" s="20">
        <v>7630864</v>
      </c>
      <c r="Y33" s="20">
        <v>5102790</v>
      </c>
      <c r="Z33" s="21">
        <v>66.87</v>
      </c>
      <c r="AA33" s="22">
        <v>15261728</v>
      </c>
    </row>
    <row r="34" spans="1:27" ht="12.75">
      <c r="A34" s="27" t="s">
        <v>59</v>
      </c>
      <c r="B34" s="28"/>
      <c r="C34" s="29">
        <f aca="true" t="shared" si="3" ref="C34:Y34">SUM(C29:C33)</f>
        <v>51653802</v>
      </c>
      <c r="D34" s="29">
        <f>SUM(D29:D33)</f>
        <v>0</v>
      </c>
      <c r="E34" s="30">
        <f t="shared" si="3"/>
        <v>26761728</v>
      </c>
      <c r="F34" s="31">
        <f t="shared" si="3"/>
        <v>26761728</v>
      </c>
      <c r="G34" s="31">
        <f t="shared" si="3"/>
        <v>63244395</v>
      </c>
      <c r="H34" s="31">
        <f t="shared" si="3"/>
        <v>75540384</v>
      </c>
      <c r="I34" s="31">
        <f t="shared" si="3"/>
        <v>75540384</v>
      </c>
      <c r="J34" s="31">
        <f t="shared" si="3"/>
        <v>75540384</v>
      </c>
      <c r="K34" s="31">
        <f t="shared" si="3"/>
        <v>6007917</v>
      </c>
      <c r="L34" s="31">
        <f t="shared" si="3"/>
        <v>81105205</v>
      </c>
      <c r="M34" s="31">
        <f t="shared" si="3"/>
        <v>81105205</v>
      </c>
      <c r="N34" s="31">
        <f t="shared" si="3"/>
        <v>81105205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81105205</v>
      </c>
      <c r="X34" s="31">
        <f t="shared" si="3"/>
        <v>13380864</v>
      </c>
      <c r="Y34" s="31">
        <f t="shared" si="3"/>
        <v>67724341</v>
      </c>
      <c r="Z34" s="32">
        <f>+IF(X34&lt;&gt;0,+(Y34/X34)*100,0)</f>
        <v>506.12831129589244</v>
      </c>
      <c r="AA34" s="33">
        <f>SUM(AA29:AA33)</f>
        <v>26761728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438421</v>
      </c>
      <c r="D37" s="18"/>
      <c r="E37" s="19">
        <v>1702400</v>
      </c>
      <c r="F37" s="20">
        <v>1702400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851200</v>
      </c>
      <c r="Y37" s="20">
        <v>-851200</v>
      </c>
      <c r="Z37" s="21">
        <v>-100</v>
      </c>
      <c r="AA37" s="22">
        <v>1702400</v>
      </c>
    </row>
    <row r="38" spans="1:27" ht="12.75">
      <c r="A38" s="23" t="s">
        <v>58</v>
      </c>
      <c r="B38" s="17"/>
      <c r="C38" s="18">
        <v>5732642</v>
      </c>
      <c r="D38" s="18"/>
      <c r="E38" s="19"/>
      <c r="F38" s="20"/>
      <c r="G38" s="20">
        <v>4246553</v>
      </c>
      <c r="H38" s="20">
        <v>4947004</v>
      </c>
      <c r="I38" s="20">
        <v>4947004</v>
      </c>
      <c r="J38" s="20">
        <v>4947004</v>
      </c>
      <c r="K38" s="20"/>
      <c r="L38" s="20">
        <v>4947004</v>
      </c>
      <c r="M38" s="20">
        <v>4947004</v>
      </c>
      <c r="N38" s="20">
        <v>4947004</v>
      </c>
      <c r="O38" s="20"/>
      <c r="P38" s="20"/>
      <c r="Q38" s="20"/>
      <c r="R38" s="20"/>
      <c r="S38" s="20"/>
      <c r="T38" s="20"/>
      <c r="U38" s="20"/>
      <c r="V38" s="20"/>
      <c r="W38" s="20">
        <v>4947004</v>
      </c>
      <c r="X38" s="20"/>
      <c r="Y38" s="20">
        <v>4947004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6171063</v>
      </c>
      <c r="D39" s="29">
        <f>SUM(D37:D38)</f>
        <v>0</v>
      </c>
      <c r="E39" s="36">
        <f t="shared" si="4"/>
        <v>1702400</v>
      </c>
      <c r="F39" s="37">
        <f t="shared" si="4"/>
        <v>1702400</v>
      </c>
      <c r="G39" s="37">
        <f t="shared" si="4"/>
        <v>4246553</v>
      </c>
      <c r="H39" s="37">
        <f t="shared" si="4"/>
        <v>4947004</v>
      </c>
      <c r="I39" s="37">
        <f t="shared" si="4"/>
        <v>4947004</v>
      </c>
      <c r="J39" s="37">
        <f t="shared" si="4"/>
        <v>4947004</v>
      </c>
      <c r="K39" s="37">
        <f t="shared" si="4"/>
        <v>0</v>
      </c>
      <c r="L39" s="37">
        <f t="shared" si="4"/>
        <v>4947004</v>
      </c>
      <c r="M39" s="37">
        <f t="shared" si="4"/>
        <v>4947004</v>
      </c>
      <c r="N39" s="37">
        <f t="shared" si="4"/>
        <v>4947004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4947004</v>
      </c>
      <c r="X39" s="37">
        <f t="shared" si="4"/>
        <v>851200</v>
      </c>
      <c r="Y39" s="37">
        <f t="shared" si="4"/>
        <v>4095804</v>
      </c>
      <c r="Z39" s="38">
        <f>+IF(X39&lt;&gt;0,+(Y39/X39)*100,0)</f>
        <v>481.1799812030075</v>
      </c>
      <c r="AA39" s="39">
        <f>SUM(AA37:AA38)</f>
        <v>1702400</v>
      </c>
    </row>
    <row r="40" spans="1:27" ht="12.75">
      <c r="A40" s="27" t="s">
        <v>62</v>
      </c>
      <c r="B40" s="28"/>
      <c r="C40" s="29">
        <f aca="true" t="shared" si="5" ref="C40:Y40">+C34+C39</f>
        <v>57824865</v>
      </c>
      <c r="D40" s="29">
        <f>+D34+D39</f>
        <v>0</v>
      </c>
      <c r="E40" s="30">
        <f t="shared" si="5"/>
        <v>28464128</v>
      </c>
      <c r="F40" s="31">
        <f t="shared" si="5"/>
        <v>28464128</v>
      </c>
      <c r="G40" s="31">
        <f t="shared" si="5"/>
        <v>67490948</v>
      </c>
      <c r="H40" s="31">
        <f t="shared" si="5"/>
        <v>80487388</v>
      </c>
      <c r="I40" s="31">
        <f t="shared" si="5"/>
        <v>80487388</v>
      </c>
      <c r="J40" s="31">
        <f t="shared" si="5"/>
        <v>80487388</v>
      </c>
      <c r="K40" s="31">
        <f t="shared" si="5"/>
        <v>6007917</v>
      </c>
      <c r="L40" s="31">
        <f t="shared" si="5"/>
        <v>86052209</v>
      </c>
      <c r="M40" s="31">
        <f t="shared" si="5"/>
        <v>86052209</v>
      </c>
      <c r="N40" s="31">
        <f t="shared" si="5"/>
        <v>86052209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86052209</v>
      </c>
      <c r="X40" s="31">
        <f t="shared" si="5"/>
        <v>14232064</v>
      </c>
      <c r="Y40" s="31">
        <f t="shared" si="5"/>
        <v>71820145</v>
      </c>
      <c r="Z40" s="32">
        <f>+IF(X40&lt;&gt;0,+(Y40/X40)*100,0)</f>
        <v>504.6361862903371</v>
      </c>
      <c r="AA40" s="33">
        <f>+AA34+AA39</f>
        <v>28464128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639634505</v>
      </c>
      <c r="D42" s="43">
        <f>+D25-D40</f>
        <v>0</v>
      </c>
      <c r="E42" s="44">
        <f t="shared" si="6"/>
        <v>603909918</v>
      </c>
      <c r="F42" s="45">
        <f t="shared" si="6"/>
        <v>603909918</v>
      </c>
      <c r="G42" s="45">
        <f t="shared" si="6"/>
        <v>484314894</v>
      </c>
      <c r="H42" s="45">
        <f t="shared" si="6"/>
        <v>728027988</v>
      </c>
      <c r="I42" s="45">
        <f t="shared" si="6"/>
        <v>728027988</v>
      </c>
      <c r="J42" s="45">
        <f t="shared" si="6"/>
        <v>728027988</v>
      </c>
      <c r="K42" s="45">
        <f t="shared" si="6"/>
        <v>-2366237</v>
      </c>
      <c r="L42" s="45">
        <f t="shared" si="6"/>
        <v>674909145</v>
      </c>
      <c r="M42" s="45">
        <f t="shared" si="6"/>
        <v>674909145</v>
      </c>
      <c r="N42" s="45">
        <f t="shared" si="6"/>
        <v>674909145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674909145</v>
      </c>
      <c r="X42" s="45">
        <f t="shared" si="6"/>
        <v>301954961</v>
      </c>
      <c r="Y42" s="45">
        <f t="shared" si="6"/>
        <v>372954184</v>
      </c>
      <c r="Z42" s="46">
        <f>+IF(X42&lt;&gt;0,+(Y42/X42)*100,0)</f>
        <v>123.51318314654219</v>
      </c>
      <c r="AA42" s="47">
        <f>+AA25-AA40</f>
        <v>603909918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639634505</v>
      </c>
      <c r="D45" s="18"/>
      <c r="E45" s="19">
        <v>603909918</v>
      </c>
      <c r="F45" s="20">
        <v>603909918</v>
      </c>
      <c r="G45" s="20">
        <v>478920594</v>
      </c>
      <c r="H45" s="20">
        <v>722633688</v>
      </c>
      <c r="I45" s="20">
        <v>722633688</v>
      </c>
      <c r="J45" s="20">
        <v>722633688</v>
      </c>
      <c r="K45" s="20">
        <v>-2366237</v>
      </c>
      <c r="L45" s="20">
        <v>669514845</v>
      </c>
      <c r="M45" s="20">
        <v>669514845</v>
      </c>
      <c r="N45" s="20">
        <v>669514845</v>
      </c>
      <c r="O45" s="20"/>
      <c r="P45" s="20"/>
      <c r="Q45" s="20"/>
      <c r="R45" s="20"/>
      <c r="S45" s="20"/>
      <c r="T45" s="20"/>
      <c r="U45" s="20"/>
      <c r="V45" s="20"/>
      <c r="W45" s="20">
        <v>669514845</v>
      </c>
      <c r="X45" s="20">
        <v>301954959</v>
      </c>
      <c r="Y45" s="20">
        <v>367559886</v>
      </c>
      <c r="Z45" s="48">
        <v>121.73</v>
      </c>
      <c r="AA45" s="22">
        <v>603909918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5394300</v>
      </c>
      <c r="H46" s="20">
        <v>5394300</v>
      </c>
      <c r="I46" s="20">
        <v>5394300</v>
      </c>
      <c r="J46" s="20">
        <v>5394300</v>
      </c>
      <c r="K46" s="20"/>
      <c r="L46" s="20">
        <v>5394300</v>
      </c>
      <c r="M46" s="20">
        <v>5394300</v>
      </c>
      <c r="N46" s="20">
        <v>5394300</v>
      </c>
      <c r="O46" s="20"/>
      <c r="P46" s="20"/>
      <c r="Q46" s="20"/>
      <c r="R46" s="20"/>
      <c r="S46" s="20"/>
      <c r="T46" s="20"/>
      <c r="U46" s="20"/>
      <c r="V46" s="20"/>
      <c r="W46" s="20">
        <v>5394300</v>
      </c>
      <c r="X46" s="20"/>
      <c r="Y46" s="20">
        <v>5394300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639634505</v>
      </c>
      <c r="D48" s="51">
        <f>SUM(D45:D47)</f>
        <v>0</v>
      </c>
      <c r="E48" s="52">
        <f t="shared" si="7"/>
        <v>603909918</v>
      </c>
      <c r="F48" s="53">
        <f t="shared" si="7"/>
        <v>603909918</v>
      </c>
      <c r="G48" s="53">
        <f t="shared" si="7"/>
        <v>484314894</v>
      </c>
      <c r="H48" s="53">
        <f t="shared" si="7"/>
        <v>728027988</v>
      </c>
      <c r="I48" s="53">
        <f t="shared" si="7"/>
        <v>728027988</v>
      </c>
      <c r="J48" s="53">
        <f t="shared" si="7"/>
        <v>728027988</v>
      </c>
      <c r="K48" s="53">
        <f t="shared" si="7"/>
        <v>-2366237</v>
      </c>
      <c r="L48" s="53">
        <f t="shared" si="7"/>
        <v>674909145</v>
      </c>
      <c r="M48" s="53">
        <f t="shared" si="7"/>
        <v>674909145</v>
      </c>
      <c r="N48" s="53">
        <f t="shared" si="7"/>
        <v>674909145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674909145</v>
      </c>
      <c r="X48" s="53">
        <f t="shared" si="7"/>
        <v>301954959</v>
      </c>
      <c r="Y48" s="53">
        <f t="shared" si="7"/>
        <v>372954186</v>
      </c>
      <c r="Z48" s="54">
        <f>+IF(X48&lt;&gt;0,+(Y48/X48)*100,0)</f>
        <v>123.51318462698273</v>
      </c>
      <c r="AA48" s="55">
        <f>SUM(AA45:AA47)</f>
        <v>603909918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79989308</v>
      </c>
      <c r="D6" s="18"/>
      <c r="E6" s="19"/>
      <c r="F6" s="20"/>
      <c r="G6" s="20">
        <v>4395805</v>
      </c>
      <c r="H6" s="20">
        <v>7877048</v>
      </c>
      <c r="I6" s="20">
        <v>3400249</v>
      </c>
      <c r="J6" s="20">
        <v>3400249</v>
      </c>
      <c r="K6" s="20">
        <v>88166925</v>
      </c>
      <c r="L6" s="20">
        <v>5172206</v>
      </c>
      <c r="M6" s="20">
        <v>20739628</v>
      </c>
      <c r="N6" s="20">
        <v>20739628</v>
      </c>
      <c r="O6" s="20"/>
      <c r="P6" s="20"/>
      <c r="Q6" s="20"/>
      <c r="R6" s="20"/>
      <c r="S6" s="20"/>
      <c r="T6" s="20"/>
      <c r="U6" s="20"/>
      <c r="V6" s="20"/>
      <c r="W6" s="20">
        <v>20739628</v>
      </c>
      <c r="X6" s="20"/>
      <c r="Y6" s="20">
        <v>20739628</v>
      </c>
      <c r="Z6" s="21"/>
      <c r="AA6" s="22"/>
    </row>
    <row r="7" spans="1:27" ht="12.75">
      <c r="A7" s="23" t="s">
        <v>34</v>
      </c>
      <c r="B7" s="17"/>
      <c r="C7" s="18"/>
      <c r="D7" s="18"/>
      <c r="E7" s="19">
        <v>36997413</v>
      </c>
      <c r="F7" s="20">
        <v>36997413</v>
      </c>
      <c r="G7" s="20"/>
      <c r="H7" s="20"/>
      <c r="I7" s="20">
        <v>127300159</v>
      </c>
      <c r="J7" s="20">
        <v>127300159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18498707</v>
      </c>
      <c r="Y7" s="20">
        <v>-18498707</v>
      </c>
      <c r="Z7" s="21">
        <v>-100</v>
      </c>
      <c r="AA7" s="22">
        <v>36997413</v>
      </c>
    </row>
    <row r="8" spans="1:27" ht="12.75">
      <c r="A8" s="23" t="s">
        <v>35</v>
      </c>
      <c r="B8" s="17"/>
      <c r="C8" s="18"/>
      <c r="D8" s="18"/>
      <c r="E8" s="19">
        <v>28639774</v>
      </c>
      <c r="F8" s="20">
        <v>28639774</v>
      </c>
      <c r="G8" s="20">
        <v>19741044</v>
      </c>
      <c r="H8" s="20">
        <v>21705626</v>
      </c>
      <c r="I8" s="20">
        <v>21671421</v>
      </c>
      <c r="J8" s="20">
        <v>21671421</v>
      </c>
      <c r="K8" s="20">
        <v>39794485</v>
      </c>
      <c r="L8" s="20">
        <v>20042543</v>
      </c>
      <c r="M8" s="20">
        <v>6235280</v>
      </c>
      <c r="N8" s="20">
        <v>6235280</v>
      </c>
      <c r="O8" s="20"/>
      <c r="P8" s="20"/>
      <c r="Q8" s="20"/>
      <c r="R8" s="20"/>
      <c r="S8" s="20"/>
      <c r="T8" s="20"/>
      <c r="U8" s="20"/>
      <c r="V8" s="20"/>
      <c r="W8" s="20">
        <v>6235280</v>
      </c>
      <c r="X8" s="20">
        <v>14319887</v>
      </c>
      <c r="Y8" s="20">
        <v>-8084607</v>
      </c>
      <c r="Z8" s="21">
        <v>-56.46</v>
      </c>
      <c r="AA8" s="22">
        <v>28639774</v>
      </c>
    </row>
    <row r="9" spans="1:27" ht="12.75">
      <c r="A9" s="23" t="s">
        <v>36</v>
      </c>
      <c r="B9" s="17"/>
      <c r="C9" s="18">
        <v>13210936</v>
      </c>
      <c r="D9" s="18"/>
      <c r="E9" s="19"/>
      <c r="F9" s="20"/>
      <c r="G9" s="20">
        <v>13163336</v>
      </c>
      <c r="H9" s="20">
        <v>11751416</v>
      </c>
      <c r="I9" s="20">
        <v>12217790</v>
      </c>
      <c r="J9" s="20">
        <v>12217790</v>
      </c>
      <c r="K9" s="20">
        <v>6228561</v>
      </c>
      <c r="L9" s="20">
        <v>12253531</v>
      </c>
      <c r="M9" s="20">
        <v>13774265</v>
      </c>
      <c r="N9" s="20">
        <v>13774265</v>
      </c>
      <c r="O9" s="20"/>
      <c r="P9" s="20"/>
      <c r="Q9" s="20"/>
      <c r="R9" s="20"/>
      <c r="S9" s="20"/>
      <c r="T9" s="20"/>
      <c r="U9" s="20"/>
      <c r="V9" s="20"/>
      <c r="W9" s="20">
        <v>13774265</v>
      </c>
      <c r="X9" s="20"/>
      <c r="Y9" s="20">
        <v>13774265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>
        <v>353769</v>
      </c>
      <c r="F10" s="20">
        <v>353769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176885</v>
      </c>
      <c r="Y10" s="24">
        <v>-176885</v>
      </c>
      <c r="Z10" s="25">
        <v>-100</v>
      </c>
      <c r="AA10" s="26">
        <v>353769</v>
      </c>
    </row>
    <row r="11" spans="1:27" ht="12.75">
      <c r="A11" s="23" t="s">
        <v>38</v>
      </c>
      <c r="B11" s="17"/>
      <c r="C11" s="18">
        <v>6185527</v>
      </c>
      <c r="D11" s="18"/>
      <c r="E11" s="19">
        <v>5228800</v>
      </c>
      <c r="F11" s="20">
        <v>5228800</v>
      </c>
      <c r="G11" s="20">
        <v>5228800</v>
      </c>
      <c r="H11" s="20">
        <v>6185527</v>
      </c>
      <c r="I11" s="20">
        <v>6185527</v>
      </c>
      <c r="J11" s="20">
        <v>6185527</v>
      </c>
      <c r="K11" s="20">
        <v>5205277</v>
      </c>
      <c r="L11" s="20">
        <v>6185527</v>
      </c>
      <c r="M11" s="20">
        <v>6936454</v>
      </c>
      <c r="N11" s="20">
        <v>6936454</v>
      </c>
      <c r="O11" s="20"/>
      <c r="P11" s="20"/>
      <c r="Q11" s="20"/>
      <c r="R11" s="20"/>
      <c r="S11" s="20"/>
      <c r="T11" s="20"/>
      <c r="U11" s="20"/>
      <c r="V11" s="20"/>
      <c r="W11" s="20">
        <v>6936454</v>
      </c>
      <c r="X11" s="20">
        <v>2614400</v>
      </c>
      <c r="Y11" s="20">
        <v>4322054</v>
      </c>
      <c r="Z11" s="21">
        <v>165.32</v>
      </c>
      <c r="AA11" s="22">
        <v>5228800</v>
      </c>
    </row>
    <row r="12" spans="1:27" ht="12.75">
      <c r="A12" s="27" t="s">
        <v>39</v>
      </c>
      <c r="B12" s="28"/>
      <c r="C12" s="29">
        <f aca="true" t="shared" si="0" ref="C12:Y12">SUM(C6:C11)</f>
        <v>99385771</v>
      </c>
      <c r="D12" s="29">
        <f>SUM(D6:D11)</f>
        <v>0</v>
      </c>
      <c r="E12" s="30">
        <f t="shared" si="0"/>
        <v>71219756</v>
      </c>
      <c r="F12" s="31">
        <f t="shared" si="0"/>
        <v>71219756</v>
      </c>
      <c r="G12" s="31">
        <f t="shared" si="0"/>
        <v>42528985</v>
      </c>
      <c r="H12" s="31">
        <f t="shared" si="0"/>
        <v>47519617</v>
      </c>
      <c r="I12" s="31">
        <f t="shared" si="0"/>
        <v>170775146</v>
      </c>
      <c r="J12" s="31">
        <f t="shared" si="0"/>
        <v>170775146</v>
      </c>
      <c r="K12" s="31">
        <f t="shared" si="0"/>
        <v>139395248</v>
      </c>
      <c r="L12" s="31">
        <f t="shared" si="0"/>
        <v>43653807</v>
      </c>
      <c r="M12" s="31">
        <f t="shared" si="0"/>
        <v>47685627</v>
      </c>
      <c r="N12" s="31">
        <f t="shared" si="0"/>
        <v>47685627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47685627</v>
      </c>
      <c r="X12" s="31">
        <f t="shared" si="0"/>
        <v>35609879</v>
      </c>
      <c r="Y12" s="31">
        <f t="shared" si="0"/>
        <v>12075748</v>
      </c>
      <c r="Z12" s="32">
        <f>+IF(X12&lt;&gt;0,+(Y12/X12)*100,0)</f>
        <v>33.911230083090146</v>
      </c>
      <c r="AA12" s="33">
        <f>SUM(AA6:AA11)</f>
        <v>71219756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23290000</v>
      </c>
      <c r="D17" s="18"/>
      <c r="E17" s="19">
        <v>13434514</v>
      </c>
      <c r="F17" s="20">
        <v>13434514</v>
      </c>
      <c r="G17" s="20">
        <v>13188906</v>
      </c>
      <c r="H17" s="20">
        <v>23290000</v>
      </c>
      <c r="I17" s="20">
        <v>23290000</v>
      </c>
      <c r="J17" s="20">
        <v>23290000</v>
      </c>
      <c r="K17" s="20">
        <v>13434514</v>
      </c>
      <c r="L17" s="20">
        <v>138283331</v>
      </c>
      <c r="M17" s="20">
        <v>23290000</v>
      </c>
      <c r="N17" s="20">
        <v>23290000</v>
      </c>
      <c r="O17" s="20"/>
      <c r="P17" s="20"/>
      <c r="Q17" s="20"/>
      <c r="R17" s="20"/>
      <c r="S17" s="20"/>
      <c r="T17" s="20"/>
      <c r="U17" s="20"/>
      <c r="V17" s="20"/>
      <c r="W17" s="20">
        <v>23290000</v>
      </c>
      <c r="X17" s="20">
        <v>6717257</v>
      </c>
      <c r="Y17" s="20">
        <v>16572743</v>
      </c>
      <c r="Z17" s="21">
        <v>246.72</v>
      </c>
      <c r="AA17" s="22">
        <v>13434514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>
        <v>149343739</v>
      </c>
      <c r="H18" s="20">
        <v>136419531</v>
      </c>
      <c r="I18" s="20"/>
      <c r="J18" s="20"/>
      <c r="K18" s="20"/>
      <c r="L18" s="20"/>
      <c r="M18" s="20">
        <v>131417893</v>
      </c>
      <c r="N18" s="20">
        <v>131417893</v>
      </c>
      <c r="O18" s="20"/>
      <c r="P18" s="20"/>
      <c r="Q18" s="20"/>
      <c r="R18" s="20"/>
      <c r="S18" s="20"/>
      <c r="T18" s="20"/>
      <c r="U18" s="20"/>
      <c r="V18" s="20"/>
      <c r="W18" s="20">
        <v>131417893</v>
      </c>
      <c r="X18" s="20"/>
      <c r="Y18" s="20">
        <v>131417893</v>
      </c>
      <c r="Z18" s="21"/>
      <c r="AA18" s="22"/>
    </row>
    <row r="19" spans="1:27" ht="12.75">
      <c r="A19" s="23" t="s">
        <v>45</v>
      </c>
      <c r="B19" s="17"/>
      <c r="C19" s="18">
        <v>531766498</v>
      </c>
      <c r="D19" s="18"/>
      <c r="E19" s="19">
        <v>505467482</v>
      </c>
      <c r="F19" s="20">
        <v>505467482</v>
      </c>
      <c r="G19" s="20">
        <v>626352562</v>
      </c>
      <c r="H19" s="20">
        <v>534026845</v>
      </c>
      <c r="I19" s="20">
        <v>536836049</v>
      </c>
      <c r="J19" s="20">
        <v>536836049</v>
      </c>
      <c r="K19" s="20">
        <v>587048893</v>
      </c>
      <c r="L19" s="20">
        <v>530756847</v>
      </c>
      <c r="M19" s="20">
        <v>549490155</v>
      </c>
      <c r="N19" s="20">
        <v>549490155</v>
      </c>
      <c r="O19" s="20"/>
      <c r="P19" s="20"/>
      <c r="Q19" s="20"/>
      <c r="R19" s="20"/>
      <c r="S19" s="20"/>
      <c r="T19" s="20"/>
      <c r="U19" s="20"/>
      <c r="V19" s="20"/>
      <c r="W19" s="20">
        <v>549490155</v>
      </c>
      <c r="X19" s="20">
        <v>252733741</v>
      </c>
      <c r="Y19" s="20">
        <v>296756414</v>
      </c>
      <c r="Z19" s="21">
        <v>117.42</v>
      </c>
      <c r="AA19" s="22">
        <v>505467482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238606</v>
      </c>
      <c r="D22" s="18"/>
      <c r="E22" s="19">
        <v>349453</v>
      </c>
      <c r="F22" s="20">
        <v>349453</v>
      </c>
      <c r="G22" s="20">
        <v>514899</v>
      </c>
      <c r="H22" s="20">
        <v>238606</v>
      </c>
      <c r="I22" s="20">
        <v>238606</v>
      </c>
      <c r="J22" s="20">
        <v>238606</v>
      </c>
      <c r="K22" s="20">
        <v>514899</v>
      </c>
      <c r="L22" s="20">
        <v>238606</v>
      </c>
      <c r="M22" s="20">
        <v>238606</v>
      </c>
      <c r="N22" s="20">
        <v>238606</v>
      </c>
      <c r="O22" s="20"/>
      <c r="P22" s="20"/>
      <c r="Q22" s="20"/>
      <c r="R22" s="20"/>
      <c r="S22" s="20"/>
      <c r="T22" s="20"/>
      <c r="U22" s="20"/>
      <c r="V22" s="20"/>
      <c r="W22" s="20">
        <v>238606</v>
      </c>
      <c r="X22" s="20">
        <v>174727</v>
      </c>
      <c r="Y22" s="20">
        <v>63879</v>
      </c>
      <c r="Z22" s="21">
        <v>36.56</v>
      </c>
      <c r="AA22" s="22">
        <v>349453</v>
      </c>
    </row>
    <row r="23" spans="1:27" ht="12.75">
      <c r="A23" s="23" t="s">
        <v>49</v>
      </c>
      <c r="B23" s="17"/>
      <c r="C23" s="18">
        <v>210810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555505914</v>
      </c>
      <c r="D24" s="29">
        <f>SUM(D15:D23)</f>
        <v>0</v>
      </c>
      <c r="E24" s="36">
        <f t="shared" si="1"/>
        <v>519251449</v>
      </c>
      <c r="F24" s="37">
        <f t="shared" si="1"/>
        <v>519251449</v>
      </c>
      <c r="G24" s="37">
        <f t="shared" si="1"/>
        <v>789400106</v>
      </c>
      <c r="H24" s="37">
        <f t="shared" si="1"/>
        <v>693974982</v>
      </c>
      <c r="I24" s="37">
        <f t="shared" si="1"/>
        <v>560364655</v>
      </c>
      <c r="J24" s="37">
        <f t="shared" si="1"/>
        <v>560364655</v>
      </c>
      <c r="K24" s="37">
        <f t="shared" si="1"/>
        <v>600998306</v>
      </c>
      <c r="L24" s="37">
        <f t="shared" si="1"/>
        <v>669278784</v>
      </c>
      <c r="M24" s="37">
        <f t="shared" si="1"/>
        <v>704436654</v>
      </c>
      <c r="N24" s="37">
        <f t="shared" si="1"/>
        <v>704436654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704436654</v>
      </c>
      <c r="X24" s="37">
        <f t="shared" si="1"/>
        <v>259625725</v>
      </c>
      <c r="Y24" s="37">
        <f t="shared" si="1"/>
        <v>444810929</v>
      </c>
      <c r="Z24" s="38">
        <f>+IF(X24&lt;&gt;0,+(Y24/X24)*100,0)</f>
        <v>171.327756138187</v>
      </c>
      <c r="AA24" s="39">
        <f>SUM(AA15:AA23)</f>
        <v>519251449</v>
      </c>
    </row>
    <row r="25" spans="1:27" ht="12.75">
      <c r="A25" s="27" t="s">
        <v>51</v>
      </c>
      <c r="B25" s="28"/>
      <c r="C25" s="29">
        <f aca="true" t="shared" si="2" ref="C25:Y25">+C12+C24</f>
        <v>654891685</v>
      </c>
      <c r="D25" s="29">
        <f>+D12+D24</f>
        <v>0</v>
      </c>
      <c r="E25" s="30">
        <f t="shared" si="2"/>
        <v>590471205</v>
      </c>
      <c r="F25" s="31">
        <f t="shared" si="2"/>
        <v>590471205</v>
      </c>
      <c r="G25" s="31">
        <f t="shared" si="2"/>
        <v>831929091</v>
      </c>
      <c r="H25" s="31">
        <f t="shared" si="2"/>
        <v>741494599</v>
      </c>
      <c r="I25" s="31">
        <f t="shared" si="2"/>
        <v>731139801</v>
      </c>
      <c r="J25" s="31">
        <f t="shared" si="2"/>
        <v>731139801</v>
      </c>
      <c r="K25" s="31">
        <f t="shared" si="2"/>
        <v>740393554</v>
      </c>
      <c r="L25" s="31">
        <f t="shared" si="2"/>
        <v>712932591</v>
      </c>
      <c r="M25" s="31">
        <f t="shared" si="2"/>
        <v>752122281</v>
      </c>
      <c r="N25" s="31">
        <f t="shared" si="2"/>
        <v>752122281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752122281</v>
      </c>
      <c r="X25" s="31">
        <f t="shared" si="2"/>
        <v>295235604</v>
      </c>
      <c r="Y25" s="31">
        <f t="shared" si="2"/>
        <v>456886677</v>
      </c>
      <c r="Z25" s="32">
        <f>+IF(X25&lt;&gt;0,+(Y25/X25)*100,0)</f>
        <v>154.7532448017347</v>
      </c>
      <c r="AA25" s="33">
        <f>+AA12+AA24</f>
        <v>590471205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23810453</v>
      </c>
      <c r="D32" s="18"/>
      <c r="E32" s="19">
        <v>8288728</v>
      </c>
      <c r="F32" s="20">
        <v>8288728</v>
      </c>
      <c r="G32" s="20">
        <v>29783438</v>
      </c>
      <c r="H32" s="20">
        <v>35870415</v>
      </c>
      <c r="I32" s="20">
        <v>32316721</v>
      </c>
      <c r="J32" s="20">
        <v>32316721</v>
      </c>
      <c r="K32" s="20">
        <v>17420363</v>
      </c>
      <c r="L32" s="20">
        <v>32509121</v>
      </c>
      <c r="M32" s="20">
        <v>42886512</v>
      </c>
      <c r="N32" s="20">
        <v>42886512</v>
      </c>
      <c r="O32" s="20"/>
      <c r="P32" s="20"/>
      <c r="Q32" s="20"/>
      <c r="R32" s="20"/>
      <c r="S32" s="20"/>
      <c r="T32" s="20"/>
      <c r="U32" s="20"/>
      <c r="V32" s="20"/>
      <c r="W32" s="20">
        <v>42886512</v>
      </c>
      <c r="X32" s="20">
        <v>4144364</v>
      </c>
      <c r="Y32" s="20">
        <v>38742148</v>
      </c>
      <c r="Z32" s="21">
        <v>934.82</v>
      </c>
      <c r="AA32" s="22">
        <v>8288728</v>
      </c>
    </row>
    <row r="33" spans="1:27" ht="12.75">
      <c r="A33" s="23" t="s">
        <v>58</v>
      </c>
      <c r="B33" s="17"/>
      <c r="C33" s="18">
        <v>21750957</v>
      </c>
      <c r="D33" s="18"/>
      <c r="E33" s="19">
        <v>25797551</v>
      </c>
      <c r="F33" s="20">
        <v>25797551</v>
      </c>
      <c r="G33" s="20">
        <v>26162540</v>
      </c>
      <c r="H33" s="20">
        <v>40641300</v>
      </c>
      <c r="I33" s="20">
        <v>40641300</v>
      </c>
      <c r="J33" s="20">
        <v>40641300</v>
      </c>
      <c r="K33" s="20">
        <v>27845860</v>
      </c>
      <c r="L33" s="20">
        <v>40641300</v>
      </c>
      <c r="M33" s="20">
        <v>40641300</v>
      </c>
      <c r="N33" s="20">
        <v>40641300</v>
      </c>
      <c r="O33" s="20"/>
      <c r="P33" s="20"/>
      <c r="Q33" s="20"/>
      <c r="R33" s="20"/>
      <c r="S33" s="20"/>
      <c r="T33" s="20"/>
      <c r="U33" s="20"/>
      <c r="V33" s="20"/>
      <c r="W33" s="20">
        <v>40641300</v>
      </c>
      <c r="X33" s="20">
        <v>12898776</v>
      </c>
      <c r="Y33" s="20">
        <v>27742524</v>
      </c>
      <c r="Z33" s="21">
        <v>215.08</v>
      </c>
      <c r="AA33" s="22">
        <v>25797551</v>
      </c>
    </row>
    <row r="34" spans="1:27" ht="12.75">
      <c r="A34" s="27" t="s">
        <v>59</v>
      </c>
      <c r="B34" s="28"/>
      <c r="C34" s="29">
        <f aca="true" t="shared" si="3" ref="C34:Y34">SUM(C29:C33)</f>
        <v>45561410</v>
      </c>
      <c r="D34" s="29">
        <f>SUM(D29:D33)</f>
        <v>0</v>
      </c>
      <c r="E34" s="30">
        <f t="shared" si="3"/>
        <v>34086279</v>
      </c>
      <c r="F34" s="31">
        <f t="shared" si="3"/>
        <v>34086279</v>
      </c>
      <c r="G34" s="31">
        <f t="shared" si="3"/>
        <v>55945978</v>
      </c>
      <c r="H34" s="31">
        <f t="shared" si="3"/>
        <v>76511715</v>
      </c>
      <c r="I34" s="31">
        <f t="shared" si="3"/>
        <v>72958021</v>
      </c>
      <c r="J34" s="31">
        <f t="shared" si="3"/>
        <v>72958021</v>
      </c>
      <c r="K34" s="31">
        <f t="shared" si="3"/>
        <v>45266223</v>
      </c>
      <c r="L34" s="31">
        <f t="shared" si="3"/>
        <v>73150421</v>
      </c>
      <c r="M34" s="31">
        <f t="shared" si="3"/>
        <v>83527812</v>
      </c>
      <c r="N34" s="31">
        <f t="shared" si="3"/>
        <v>83527812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83527812</v>
      </c>
      <c r="X34" s="31">
        <f t="shared" si="3"/>
        <v>17043140</v>
      </c>
      <c r="Y34" s="31">
        <f t="shared" si="3"/>
        <v>66484672</v>
      </c>
      <c r="Z34" s="32">
        <f>+IF(X34&lt;&gt;0,+(Y34/X34)*100,0)</f>
        <v>390.0963789536435</v>
      </c>
      <c r="AA34" s="33">
        <f>SUM(AA29:AA33)</f>
        <v>34086279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7737934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7737934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53299344</v>
      </c>
      <c r="D40" s="29">
        <f>+D34+D39</f>
        <v>0</v>
      </c>
      <c r="E40" s="30">
        <f t="shared" si="5"/>
        <v>34086279</v>
      </c>
      <c r="F40" s="31">
        <f t="shared" si="5"/>
        <v>34086279</v>
      </c>
      <c r="G40" s="31">
        <f t="shared" si="5"/>
        <v>55945978</v>
      </c>
      <c r="H40" s="31">
        <f t="shared" si="5"/>
        <v>76511715</v>
      </c>
      <c r="I40" s="31">
        <f t="shared" si="5"/>
        <v>72958021</v>
      </c>
      <c r="J40" s="31">
        <f t="shared" si="5"/>
        <v>72958021</v>
      </c>
      <c r="K40" s="31">
        <f t="shared" si="5"/>
        <v>45266223</v>
      </c>
      <c r="L40" s="31">
        <f t="shared" si="5"/>
        <v>73150421</v>
      </c>
      <c r="M40" s="31">
        <f t="shared" si="5"/>
        <v>83527812</v>
      </c>
      <c r="N40" s="31">
        <f t="shared" si="5"/>
        <v>83527812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83527812</v>
      </c>
      <c r="X40" s="31">
        <f t="shared" si="5"/>
        <v>17043140</v>
      </c>
      <c r="Y40" s="31">
        <f t="shared" si="5"/>
        <v>66484672</v>
      </c>
      <c r="Z40" s="32">
        <f>+IF(X40&lt;&gt;0,+(Y40/X40)*100,0)</f>
        <v>390.0963789536435</v>
      </c>
      <c r="AA40" s="33">
        <f>+AA34+AA39</f>
        <v>34086279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601592341</v>
      </c>
      <c r="D42" s="43">
        <f>+D25-D40</f>
        <v>0</v>
      </c>
      <c r="E42" s="44">
        <f t="shared" si="6"/>
        <v>556384926</v>
      </c>
      <c r="F42" s="45">
        <f t="shared" si="6"/>
        <v>556384926</v>
      </c>
      <c r="G42" s="45">
        <f t="shared" si="6"/>
        <v>775983113</v>
      </c>
      <c r="H42" s="45">
        <f t="shared" si="6"/>
        <v>664982884</v>
      </c>
      <c r="I42" s="45">
        <f t="shared" si="6"/>
        <v>658181780</v>
      </c>
      <c r="J42" s="45">
        <f t="shared" si="6"/>
        <v>658181780</v>
      </c>
      <c r="K42" s="45">
        <f t="shared" si="6"/>
        <v>695127331</v>
      </c>
      <c r="L42" s="45">
        <f t="shared" si="6"/>
        <v>639782170</v>
      </c>
      <c r="M42" s="45">
        <f t="shared" si="6"/>
        <v>668594469</v>
      </c>
      <c r="N42" s="45">
        <f t="shared" si="6"/>
        <v>668594469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668594469</v>
      </c>
      <c r="X42" s="45">
        <f t="shared" si="6"/>
        <v>278192464</v>
      </c>
      <c r="Y42" s="45">
        <f t="shared" si="6"/>
        <v>390402005</v>
      </c>
      <c r="Z42" s="46">
        <f>+IF(X42&lt;&gt;0,+(Y42/X42)*100,0)</f>
        <v>140.3352195047239</v>
      </c>
      <c r="AA42" s="47">
        <f>+AA25-AA40</f>
        <v>556384926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601592341</v>
      </c>
      <c r="D45" s="18"/>
      <c r="E45" s="19">
        <v>556384926</v>
      </c>
      <c r="F45" s="20">
        <v>556384926</v>
      </c>
      <c r="G45" s="20">
        <v>775983112</v>
      </c>
      <c r="H45" s="20">
        <v>664982885</v>
      </c>
      <c r="I45" s="20">
        <v>658181779</v>
      </c>
      <c r="J45" s="20">
        <v>658181779</v>
      </c>
      <c r="K45" s="20">
        <v>695127331</v>
      </c>
      <c r="L45" s="20">
        <v>639782172</v>
      </c>
      <c r="M45" s="20">
        <v>668594470</v>
      </c>
      <c r="N45" s="20">
        <v>668594470</v>
      </c>
      <c r="O45" s="20"/>
      <c r="P45" s="20"/>
      <c r="Q45" s="20"/>
      <c r="R45" s="20"/>
      <c r="S45" s="20"/>
      <c r="T45" s="20"/>
      <c r="U45" s="20"/>
      <c r="V45" s="20"/>
      <c r="W45" s="20">
        <v>668594470</v>
      </c>
      <c r="X45" s="20">
        <v>278192463</v>
      </c>
      <c r="Y45" s="20">
        <v>390402007</v>
      </c>
      <c r="Z45" s="48">
        <v>140.34</v>
      </c>
      <c r="AA45" s="22">
        <v>556384926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601592341</v>
      </c>
      <c r="D48" s="51">
        <f>SUM(D45:D47)</f>
        <v>0</v>
      </c>
      <c r="E48" s="52">
        <f t="shared" si="7"/>
        <v>556384926</v>
      </c>
      <c r="F48" s="53">
        <f t="shared" si="7"/>
        <v>556384926</v>
      </c>
      <c r="G48" s="53">
        <f t="shared" si="7"/>
        <v>775983112</v>
      </c>
      <c r="H48" s="53">
        <f t="shared" si="7"/>
        <v>664982885</v>
      </c>
      <c r="I48" s="53">
        <f t="shared" si="7"/>
        <v>658181779</v>
      </c>
      <c r="J48" s="53">
        <f t="shared" si="7"/>
        <v>658181779</v>
      </c>
      <c r="K48" s="53">
        <f t="shared" si="7"/>
        <v>695127331</v>
      </c>
      <c r="L48" s="53">
        <f t="shared" si="7"/>
        <v>639782172</v>
      </c>
      <c r="M48" s="53">
        <f t="shared" si="7"/>
        <v>668594470</v>
      </c>
      <c r="N48" s="53">
        <f t="shared" si="7"/>
        <v>668594470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668594470</v>
      </c>
      <c r="X48" s="53">
        <f t="shared" si="7"/>
        <v>278192463</v>
      </c>
      <c r="Y48" s="53">
        <f t="shared" si="7"/>
        <v>390402007</v>
      </c>
      <c r="Z48" s="54">
        <f>+IF(X48&lt;&gt;0,+(Y48/X48)*100,0)</f>
        <v>140.33522072810433</v>
      </c>
      <c r="AA48" s="55">
        <f>SUM(AA45:AA47)</f>
        <v>556384926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27366032</v>
      </c>
      <c r="D6" s="18"/>
      <c r="E6" s="19">
        <v>60383217</v>
      </c>
      <c r="F6" s="20">
        <v>60383217</v>
      </c>
      <c r="G6" s="20">
        <v>13744941</v>
      </c>
      <c r="H6" s="20">
        <v>12702041</v>
      </c>
      <c r="I6" s="20">
        <v>16785663</v>
      </c>
      <c r="J6" s="20">
        <v>16785663</v>
      </c>
      <c r="K6" s="20">
        <v>20861806</v>
      </c>
      <c r="L6" s="20"/>
      <c r="M6" s="20">
        <v>16975131</v>
      </c>
      <c r="N6" s="20">
        <v>16975131</v>
      </c>
      <c r="O6" s="20"/>
      <c r="P6" s="20"/>
      <c r="Q6" s="20"/>
      <c r="R6" s="20"/>
      <c r="S6" s="20"/>
      <c r="T6" s="20"/>
      <c r="U6" s="20"/>
      <c r="V6" s="20"/>
      <c r="W6" s="20">
        <v>16975131</v>
      </c>
      <c r="X6" s="20">
        <v>30191609</v>
      </c>
      <c r="Y6" s="20">
        <v>-13216478</v>
      </c>
      <c r="Z6" s="21">
        <v>-43.78</v>
      </c>
      <c r="AA6" s="22">
        <v>60383217</v>
      </c>
    </row>
    <row r="7" spans="1:27" ht="12.75">
      <c r="A7" s="23" t="s">
        <v>34</v>
      </c>
      <c r="B7" s="17"/>
      <c r="C7" s="18"/>
      <c r="D7" s="18"/>
      <c r="E7" s="19">
        <v>134071177</v>
      </c>
      <c r="F7" s="20">
        <v>134071177</v>
      </c>
      <c r="G7" s="20">
        <v>5518853</v>
      </c>
      <c r="H7" s="20">
        <v>19198775</v>
      </c>
      <c r="I7" s="20">
        <v>17692799</v>
      </c>
      <c r="J7" s="20">
        <v>17692799</v>
      </c>
      <c r="K7" s="20">
        <v>10968475</v>
      </c>
      <c r="L7" s="20"/>
      <c r="M7" s="20">
        <v>11523403</v>
      </c>
      <c r="N7" s="20">
        <v>11523403</v>
      </c>
      <c r="O7" s="20"/>
      <c r="P7" s="20"/>
      <c r="Q7" s="20"/>
      <c r="R7" s="20"/>
      <c r="S7" s="20"/>
      <c r="T7" s="20"/>
      <c r="U7" s="20"/>
      <c r="V7" s="20"/>
      <c r="W7" s="20">
        <v>11523403</v>
      </c>
      <c r="X7" s="20">
        <v>67035589</v>
      </c>
      <c r="Y7" s="20">
        <v>-55512186</v>
      </c>
      <c r="Z7" s="21">
        <v>-82.81</v>
      </c>
      <c r="AA7" s="22">
        <v>134071177</v>
      </c>
    </row>
    <row r="8" spans="1:27" ht="12.75">
      <c r="A8" s="23" t="s">
        <v>35</v>
      </c>
      <c r="B8" s="17"/>
      <c r="C8" s="18">
        <v>34890659</v>
      </c>
      <c r="D8" s="18"/>
      <c r="E8" s="19">
        <v>32896595</v>
      </c>
      <c r="F8" s="20">
        <v>32896595</v>
      </c>
      <c r="G8" s="20">
        <v>1062977997</v>
      </c>
      <c r="H8" s="20">
        <v>696191697</v>
      </c>
      <c r="I8" s="20">
        <v>784224576</v>
      </c>
      <c r="J8" s="20">
        <v>784224576</v>
      </c>
      <c r="K8" s="20">
        <v>730827147</v>
      </c>
      <c r="L8" s="20"/>
      <c r="M8" s="20">
        <v>723256851</v>
      </c>
      <c r="N8" s="20">
        <v>723256851</v>
      </c>
      <c r="O8" s="20"/>
      <c r="P8" s="20"/>
      <c r="Q8" s="20"/>
      <c r="R8" s="20"/>
      <c r="S8" s="20"/>
      <c r="T8" s="20"/>
      <c r="U8" s="20"/>
      <c r="V8" s="20"/>
      <c r="W8" s="20">
        <v>723256851</v>
      </c>
      <c r="X8" s="20">
        <v>16448298</v>
      </c>
      <c r="Y8" s="20">
        <v>706808553</v>
      </c>
      <c r="Z8" s="21">
        <v>4297.15</v>
      </c>
      <c r="AA8" s="22">
        <v>32896595</v>
      </c>
    </row>
    <row r="9" spans="1:27" ht="12.75">
      <c r="A9" s="23" t="s">
        <v>36</v>
      </c>
      <c r="B9" s="17"/>
      <c r="C9" s="18">
        <v>39008724</v>
      </c>
      <c r="D9" s="18"/>
      <c r="E9" s="19">
        <v>53026948</v>
      </c>
      <c r="F9" s="20">
        <v>53026948</v>
      </c>
      <c r="G9" s="20">
        <v>299169191</v>
      </c>
      <c r="H9" s="20">
        <v>307961711</v>
      </c>
      <c r="I9" s="20">
        <v>309058282</v>
      </c>
      <c r="J9" s="20">
        <v>309058282</v>
      </c>
      <c r="K9" s="20">
        <v>312925682</v>
      </c>
      <c r="L9" s="20"/>
      <c r="M9" s="20">
        <v>324273979</v>
      </c>
      <c r="N9" s="20">
        <v>324273979</v>
      </c>
      <c r="O9" s="20"/>
      <c r="P9" s="20"/>
      <c r="Q9" s="20"/>
      <c r="R9" s="20"/>
      <c r="S9" s="20"/>
      <c r="T9" s="20"/>
      <c r="U9" s="20"/>
      <c r="V9" s="20"/>
      <c r="W9" s="20">
        <v>324273979</v>
      </c>
      <c r="X9" s="20">
        <v>26513474</v>
      </c>
      <c r="Y9" s="20">
        <v>297760505</v>
      </c>
      <c r="Z9" s="21">
        <v>1123.05</v>
      </c>
      <c r="AA9" s="22">
        <v>53026948</v>
      </c>
    </row>
    <row r="10" spans="1:27" ht="12.75">
      <c r="A10" s="23" t="s">
        <v>37</v>
      </c>
      <c r="B10" s="17"/>
      <c r="C10" s="18">
        <v>19844916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15387445</v>
      </c>
      <c r="D11" s="18"/>
      <c r="E11" s="19">
        <v>8264397</v>
      </c>
      <c r="F11" s="20">
        <v>8264397</v>
      </c>
      <c r="G11" s="20">
        <v>17951861</v>
      </c>
      <c r="H11" s="20">
        <v>15649765</v>
      </c>
      <c r="I11" s="20">
        <v>15137020</v>
      </c>
      <c r="J11" s="20">
        <v>15137020</v>
      </c>
      <c r="K11" s="20">
        <v>15334837</v>
      </c>
      <c r="L11" s="20"/>
      <c r="M11" s="20">
        <v>15475367</v>
      </c>
      <c r="N11" s="20">
        <v>15475367</v>
      </c>
      <c r="O11" s="20"/>
      <c r="P11" s="20"/>
      <c r="Q11" s="20"/>
      <c r="R11" s="20"/>
      <c r="S11" s="20"/>
      <c r="T11" s="20"/>
      <c r="U11" s="20"/>
      <c r="V11" s="20"/>
      <c r="W11" s="20">
        <v>15475367</v>
      </c>
      <c r="X11" s="20">
        <v>4132199</v>
      </c>
      <c r="Y11" s="20">
        <v>11343168</v>
      </c>
      <c r="Z11" s="21">
        <v>274.51</v>
      </c>
      <c r="AA11" s="22">
        <v>8264397</v>
      </c>
    </row>
    <row r="12" spans="1:27" ht="12.75">
      <c r="A12" s="27" t="s">
        <v>39</v>
      </c>
      <c r="B12" s="28"/>
      <c r="C12" s="29">
        <f aca="true" t="shared" si="0" ref="C12:Y12">SUM(C6:C11)</f>
        <v>136497776</v>
      </c>
      <c r="D12" s="29">
        <f>SUM(D6:D11)</f>
        <v>0</v>
      </c>
      <c r="E12" s="30">
        <f t="shared" si="0"/>
        <v>288642334</v>
      </c>
      <c r="F12" s="31">
        <f t="shared" si="0"/>
        <v>288642334</v>
      </c>
      <c r="G12" s="31">
        <f t="shared" si="0"/>
        <v>1399362843</v>
      </c>
      <c r="H12" s="31">
        <f t="shared" si="0"/>
        <v>1051703989</v>
      </c>
      <c r="I12" s="31">
        <f t="shared" si="0"/>
        <v>1142898340</v>
      </c>
      <c r="J12" s="31">
        <f t="shared" si="0"/>
        <v>1142898340</v>
      </c>
      <c r="K12" s="31">
        <f t="shared" si="0"/>
        <v>1090917947</v>
      </c>
      <c r="L12" s="31">
        <f t="shared" si="0"/>
        <v>0</v>
      </c>
      <c r="M12" s="31">
        <f t="shared" si="0"/>
        <v>1091504731</v>
      </c>
      <c r="N12" s="31">
        <f t="shared" si="0"/>
        <v>1091504731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1091504731</v>
      </c>
      <c r="X12" s="31">
        <f t="shared" si="0"/>
        <v>144321169</v>
      </c>
      <c r="Y12" s="31">
        <f t="shared" si="0"/>
        <v>947183562</v>
      </c>
      <c r="Z12" s="32">
        <f>+IF(X12&lt;&gt;0,+(Y12/X12)*100,0)</f>
        <v>656.3025844115773</v>
      </c>
      <c r="AA12" s="33">
        <f>SUM(AA6:AA11)</f>
        <v>288642334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282263500</v>
      </c>
      <c r="D17" s="18"/>
      <c r="E17" s="19">
        <v>245804189</v>
      </c>
      <c r="F17" s="20">
        <v>245804189</v>
      </c>
      <c r="G17" s="20">
        <v>245733500</v>
      </c>
      <c r="H17" s="20">
        <v>282263500</v>
      </c>
      <c r="I17" s="20">
        <v>282263500</v>
      </c>
      <c r="J17" s="20">
        <v>282263500</v>
      </c>
      <c r="K17" s="20">
        <v>282263500</v>
      </c>
      <c r="L17" s="20"/>
      <c r="M17" s="20">
        <v>281963954</v>
      </c>
      <c r="N17" s="20">
        <v>281963954</v>
      </c>
      <c r="O17" s="20"/>
      <c r="P17" s="20"/>
      <c r="Q17" s="20"/>
      <c r="R17" s="20"/>
      <c r="S17" s="20"/>
      <c r="T17" s="20"/>
      <c r="U17" s="20"/>
      <c r="V17" s="20"/>
      <c r="W17" s="20">
        <v>281963954</v>
      </c>
      <c r="X17" s="20">
        <v>122902095</v>
      </c>
      <c r="Y17" s="20">
        <v>159061859</v>
      </c>
      <c r="Z17" s="21">
        <v>129.42</v>
      </c>
      <c r="AA17" s="22">
        <v>245804189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2626908924</v>
      </c>
      <c r="D19" s="18"/>
      <c r="E19" s="19">
        <v>2508419949</v>
      </c>
      <c r="F19" s="20">
        <v>2508419949</v>
      </c>
      <c r="G19" s="20">
        <v>1741762903</v>
      </c>
      <c r="H19" s="20">
        <v>2666121717</v>
      </c>
      <c r="I19" s="20">
        <v>2268472139</v>
      </c>
      <c r="J19" s="20">
        <v>2268472139</v>
      </c>
      <c r="K19" s="20">
        <v>2268472137</v>
      </c>
      <c r="L19" s="20"/>
      <c r="M19" s="20">
        <v>2252351031</v>
      </c>
      <c r="N19" s="20">
        <v>2252351031</v>
      </c>
      <c r="O19" s="20"/>
      <c r="P19" s="20"/>
      <c r="Q19" s="20"/>
      <c r="R19" s="20"/>
      <c r="S19" s="20"/>
      <c r="T19" s="20"/>
      <c r="U19" s="20"/>
      <c r="V19" s="20"/>
      <c r="W19" s="20">
        <v>2252351031</v>
      </c>
      <c r="X19" s="20">
        <v>1254209975</v>
      </c>
      <c r="Y19" s="20">
        <v>998141056</v>
      </c>
      <c r="Z19" s="21">
        <v>79.58</v>
      </c>
      <c r="AA19" s="22">
        <v>2508419949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666436</v>
      </c>
      <c r="D22" s="18"/>
      <c r="E22" s="19">
        <v>1066973</v>
      </c>
      <c r="F22" s="20">
        <v>1066973</v>
      </c>
      <c r="G22" s="20">
        <v>631033</v>
      </c>
      <c r="H22" s="20">
        <v>666436</v>
      </c>
      <c r="I22" s="20">
        <v>666436</v>
      </c>
      <c r="J22" s="20">
        <v>666436</v>
      </c>
      <c r="K22" s="20">
        <v>666436</v>
      </c>
      <c r="L22" s="20"/>
      <c r="M22" s="20">
        <v>666436</v>
      </c>
      <c r="N22" s="20">
        <v>666436</v>
      </c>
      <c r="O22" s="20"/>
      <c r="P22" s="20"/>
      <c r="Q22" s="20"/>
      <c r="R22" s="20"/>
      <c r="S22" s="20"/>
      <c r="T22" s="20"/>
      <c r="U22" s="20"/>
      <c r="V22" s="20"/>
      <c r="W22" s="20">
        <v>666436</v>
      </c>
      <c r="X22" s="20">
        <v>533487</v>
      </c>
      <c r="Y22" s="20">
        <v>132949</v>
      </c>
      <c r="Z22" s="21">
        <v>24.92</v>
      </c>
      <c r="AA22" s="22">
        <v>1066973</v>
      </c>
    </row>
    <row r="23" spans="1:27" ht="12.75">
      <c r="A23" s="23" t="s">
        <v>49</v>
      </c>
      <c r="B23" s="17"/>
      <c r="C23" s="18">
        <v>4697000</v>
      </c>
      <c r="D23" s="18"/>
      <c r="E23" s="19">
        <v>4697000</v>
      </c>
      <c r="F23" s="20">
        <v>4697000</v>
      </c>
      <c r="G23" s="24">
        <v>851676068</v>
      </c>
      <c r="H23" s="24">
        <v>384567872</v>
      </c>
      <c r="I23" s="24">
        <v>396060397</v>
      </c>
      <c r="J23" s="20">
        <v>396060397</v>
      </c>
      <c r="K23" s="24">
        <v>392631642</v>
      </c>
      <c r="L23" s="24"/>
      <c r="M23" s="20">
        <v>410962181</v>
      </c>
      <c r="N23" s="24">
        <v>410962181</v>
      </c>
      <c r="O23" s="24"/>
      <c r="P23" s="24"/>
      <c r="Q23" s="20"/>
      <c r="R23" s="24"/>
      <c r="S23" s="24"/>
      <c r="T23" s="20"/>
      <c r="U23" s="24"/>
      <c r="V23" s="24"/>
      <c r="W23" s="24">
        <v>410962181</v>
      </c>
      <c r="X23" s="20">
        <v>2348500</v>
      </c>
      <c r="Y23" s="24">
        <v>408613681</v>
      </c>
      <c r="Z23" s="25">
        <v>17398.92</v>
      </c>
      <c r="AA23" s="26">
        <v>4697000</v>
      </c>
    </row>
    <row r="24" spans="1:27" ht="12.75">
      <c r="A24" s="27" t="s">
        <v>50</v>
      </c>
      <c r="B24" s="35"/>
      <c r="C24" s="29">
        <f aca="true" t="shared" si="1" ref="C24:Y24">SUM(C15:C23)</f>
        <v>2914535860</v>
      </c>
      <c r="D24" s="29">
        <f>SUM(D15:D23)</f>
        <v>0</v>
      </c>
      <c r="E24" s="36">
        <f t="shared" si="1"/>
        <v>2759988111</v>
      </c>
      <c r="F24" s="37">
        <f t="shared" si="1"/>
        <v>2759988111</v>
      </c>
      <c r="G24" s="37">
        <f t="shared" si="1"/>
        <v>2839803504</v>
      </c>
      <c r="H24" s="37">
        <f t="shared" si="1"/>
        <v>3333619525</v>
      </c>
      <c r="I24" s="37">
        <f t="shared" si="1"/>
        <v>2947462472</v>
      </c>
      <c r="J24" s="37">
        <f t="shared" si="1"/>
        <v>2947462472</v>
      </c>
      <c r="K24" s="37">
        <f t="shared" si="1"/>
        <v>2944033715</v>
      </c>
      <c r="L24" s="37">
        <f t="shared" si="1"/>
        <v>0</v>
      </c>
      <c r="M24" s="37">
        <f t="shared" si="1"/>
        <v>2945943602</v>
      </c>
      <c r="N24" s="37">
        <f t="shared" si="1"/>
        <v>2945943602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2945943602</v>
      </c>
      <c r="X24" s="37">
        <f t="shared" si="1"/>
        <v>1379994057</v>
      </c>
      <c r="Y24" s="37">
        <f t="shared" si="1"/>
        <v>1565949545</v>
      </c>
      <c r="Z24" s="38">
        <f>+IF(X24&lt;&gt;0,+(Y24/X24)*100,0)</f>
        <v>113.47509339310147</v>
      </c>
      <c r="AA24" s="39">
        <f>SUM(AA15:AA23)</f>
        <v>2759988111</v>
      </c>
    </row>
    <row r="25" spans="1:27" ht="12.75">
      <c r="A25" s="27" t="s">
        <v>51</v>
      </c>
      <c r="B25" s="28"/>
      <c r="C25" s="29">
        <f aca="true" t="shared" si="2" ref="C25:Y25">+C12+C24</f>
        <v>3051033636</v>
      </c>
      <c r="D25" s="29">
        <f>+D12+D24</f>
        <v>0</v>
      </c>
      <c r="E25" s="30">
        <f t="shared" si="2"/>
        <v>3048630445</v>
      </c>
      <c r="F25" s="31">
        <f t="shared" si="2"/>
        <v>3048630445</v>
      </c>
      <c r="G25" s="31">
        <f t="shared" si="2"/>
        <v>4239166347</v>
      </c>
      <c r="H25" s="31">
        <f t="shared" si="2"/>
        <v>4385323514</v>
      </c>
      <c r="I25" s="31">
        <f t="shared" si="2"/>
        <v>4090360812</v>
      </c>
      <c r="J25" s="31">
        <f t="shared" si="2"/>
        <v>4090360812</v>
      </c>
      <c r="K25" s="31">
        <f t="shared" si="2"/>
        <v>4034951662</v>
      </c>
      <c r="L25" s="31">
        <f t="shared" si="2"/>
        <v>0</v>
      </c>
      <c r="M25" s="31">
        <f t="shared" si="2"/>
        <v>4037448333</v>
      </c>
      <c r="N25" s="31">
        <f t="shared" si="2"/>
        <v>4037448333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4037448333</v>
      </c>
      <c r="X25" s="31">
        <f t="shared" si="2"/>
        <v>1524315226</v>
      </c>
      <c r="Y25" s="31">
        <f t="shared" si="2"/>
        <v>2513133107</v>
      </c>
      <c r="Z25" s="32">
        <f>+IF(X25&lt;&gt;0,+(Y25/X25)*100,0)</f>
        <v>164.86964534197995</v>
      </c>
      <c r="AA25" s="33">
        <f>+AA12+AA24</f>
        <v>3048630445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24246525</v>
      </c>
      <c r="D30" s="18"/>
      <c r="E30" s="19">
        <v>36521746</v>
      </c>
      <c r="F30" s="20">
        <v>36521746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18260873</v>
      </c>
      <c r="Y30" s="20">
        <v>-18260873</v>
      </c>
      <c r="Z30" s="21">
        <v>-100</v>
      </c>
      <c r="AA30" s="22">
        <v>36521746</v>
      </c>
    </row>
    <row r="31" spans="1:27" ht="12.75">
      <c r="A31" s="23" t="s">
        <v>56</v>
      </c>
      <c r="B31" s="17"/>
      <c r="C31" s="18">
        <v>17419966</v>
      </c>
      <c r="D31" s="18"/>
      <c r="E31" s="19">
        <v>26974963</v>
      </c>
      <c r="F31" s="20">
        <v>26974963</v>
      </c>
      <c r="G31" s="20">
        <v>17419958</v>
      </c>
      <c r="H31" s="20">
        <v>17419966</v>
      </c>
      <c r="I31" s="20">
        <v>17481694</v>
      </c>
      <c r="J31" s="20">
        <v>17481694</v>
      </c>
      <c r="K31" s="20">
        <v>17412869</v>
      </c>
      <c r="L31" s="20"/>
      <c r="M31" s="20">
        <v>17412869</v>
      </c>
      <c r="N31" s="20">
        <v>17412869</v>
      </c>
      <c r="O31" s="20"/>
      <c r="P31" s="20"/>
      <c r="Q31" s="20"/>
      <c r="R31" s="20"/>
      <c r="S31" s="20"/>
      <c r="T31" s="20"/>
      <c r="U31" s="20"/>
      <c r="V31" s="20"/>
      <c r="W31" s="20">
        <v>17412869</v>
      </c>
      <c r="X31" s="20">
        <v>13487482</v>
      </c>
      <c r="Y31" s="20">
        <v>3925387</v>
      </c>
      <c r="Z31" s="21">
        <v>29.1</v>
      </c>
      <c r="AA31" s="22">
        <v>26974963</v>
      </c>
    </row>
    <row r="32" spans="1:27" ht="12.75">
      <c r="A32" s="23" t="s">
        <v>57</v>
      </c>
      <c r="B32" s="17"/>
      <c r="C32" s="18">
        <v>424914476</v>
      </c>
      <c r="D32" s="18"/>
      <c r="E32" s="19">
        <v>195880278</v>
      </c>
      <c r="F32" s="20">
        <v>195880278</v>
      </c>
      <c r="G32" s="20">
        <v>638162642</v>
      </c>
      <c r="H32" s="20">
        <v>1087710634</v>
      </c>
      <c r="I32" s="20">
        <v>685884489</v>
      </c>
      <c r="J32" s="20">
        <v>685884489</v>
      </c>
      <c r="K32" s="20">
        <v>657118879</v>
      </c>
      <c r="L32" s="20"/>
      <c r="M32" s="20">
        <v>653030012</v>
      </c>
      <c r="N32" s="20">
        <v>653030012</v>
      </c>
      <c r="O32" s="20"/>
      <c r="P32" s="20"/>
      <c r="Q32" s="20"/>
      <c r="R32" s="20"/>
      <c r="S32" s="20"/>
      <c r="T32" s="20"/>
      <c r="U32" s="20"/>
      <c r="V32" s="20"/>
      <c r="W32" s="20">
        <v>653030012</v>
      </c>
      <c r="X32" s="20">
        <v>97940139</v>
      </c>
      <c r="Y32" s="20">
        <v>555089873</v>
      </c>
      <c r="Z32" s="21">
        <v>566.76</v>
      </c>
      <c r="AA32" s="22">
        <v>195880278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>
        <v>398579272</v>
      </c>
      <c r="H33" s="20">
        <v>497385385</v>
      </c>
      <c r="I33" s="20">
        <v>497379964</v>
      </c>
      <c r="J33" s="20">
        <v>497379964</v>
      </c>
      <c r="K33" s="20">
        <v>497317342</v>
      </c>
      <c r="L33" s="20"/>
      <c r="M33" s="20">
        <v>497310516</v>
      </c>
      <c r="N33" s="20">
        <v>497310516</v>
      </c>
      <c r="O33" s="20"/>
      <c r="P33" s="20"/>
      <c r="Q33" s="20"/>
      <c r="R33" s="20"/>
      <c r="S33" s="20"/>
      <c r="T33" s="20"/>
      <c r="U33" s="20"/>
      <c r="V33" s="20"/>
      <c r="W33" s="20">
        <v>497310516</v>
      </c>
      <c r="X33" s="20"/>
      <c r="Y33" s="20">
        <v>497310516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466580967</v>
      </c>
      <c r="D34" s="29">
        <f>SUM(D29:D33)</f>
        <v>0</v>
      </c>
      <c r="E34" s="30">
        <f t="shared" si="3"/>
        <v>259376987</v>
      </c>
      <c r="F34" s="31">
        <f t="shared" si="3"/>
        <v>259376987</v>
      </c>
      <c r="G34" s="31">
        <f t="shared" si="3"/>
        <v>1054161872</v>
      </c>
      <c r="H34" s="31">
        <f t="shared" si="3"/>
        <v>1602515985</v>
      </c>
      <c r="I34" s="31">
        <f t="shared" si="3"/>
        <v>1200746147</v>
      </c>
      <c r="J34" s="31">
        <f t="shared" si="3"/>
        <v>1200746147</v>
      </c>
      <c r="K34" s="31">
        <f t="shared" si="3"/>
        <v>1171849090</v>
      </c>
      <c r="L34" s="31">
        <f t="shared" si="3"/>
        <v>0</v>
      </c>
      <c r="M34" s="31">
        <f t="shared" si="3"/>
        <v>1167753397</v>
      </c>
      <c r="N34" s="31">
        <f t="shared" si="3"/>
        <v>1167753397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1167753397</v>
      </c>
      <c r="X34" s="31">
        <f t="shared" si="3"/>
        <v>129688494</v>
      </c>
      <c r="Y34" s="31">
        <f t="shared" si="3"/>
        <v>1038064903</v>
      </c>
      <c r="Z34" s="32">
        <f>+IF(X34&lt;&gt;0,+(Y34/X34)*100,0)</f>
        <v>800.4294529011958</v>
      </c>
      <c r="AA34" s="33">
        <f>SUM(AA29:AA33)</f>
        <v>259376987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60583980</v>
      </c>
      <c r="D37" s="18"/>
      <c r="E37" s="19">
        <v>147582894</v>
      </c>
      <c r="F37" s="20">
        <v>147582894</v>
      </c>
      <c r="G37" s="20">
        <v>28278167</v>
      </c>
      <c r="H37" s="20">
        <v>84852714</v>
      </c>
      <c r="I37" s="20">
        <v>84852714</v>
      </c>
      <c r="J37" s="20">
        <v>84852714</v>
      </c>
      <c r="K37" s="20">
        <v>84852714</v>
      </c>
      <c r="L37" s="20"/>
      <c r="M37" s="20">
        <v>73518227</v>
      </c>
      <c r="N37" s="20">
        <v>73518227</v>
      </c>
      <c r="O37" s="20"/>
      <c r="P37" s="20"/>
      <c r="Q37" s="20"/>
      <c r="R37" s="20"/>
      <c r="S37" s="20"/>
      <c r="T37" s="20"/>
      <c r="U37" s="20"/>
      <c r="V37" s="20"/>
      <c r="W37" s="20">
        <v>73518227</v>
      </c>
      <c r="X37" s="20">
        <v>73791447</v>
      </c>
      <c r="Y37" s="20">
        <v>-273220</v>
      </c>
      <c r="Z37" s="21">
        <v>-0.37</v>
      </c>
      <c r="AA37" s="22">
        <v>147582894</v>
      </c>
    </row>
    <row r="38" spans="1:27" ht="12.75">
      <c r="A38" s="23" t="s">
        <v>58</v>
      </c>
      <c r="B38" s="17"/>
      <c r="C38" s="18">
        <v>42827076</v>
      </c>
      <c r="D38" s="18"/>
      <c r="E38" s="19">
        <v>56569642</v>
      </c>
      <c r="F38" s="20">
        <v>56569642</v>
      </c>
      <c r="G38" s="20">
        <v>23643489</v>
      </c>
      <c r="H38" s="20">
        <v>23643489</v>
      </c>
      <c r="I38" s="20">
        <v>23643489</v>
      </c>
      <c r="J38" s="20">
        <v>23643489</v>
      </c>
      <c r="K38" s="20">
        <v>23643489</v>
      </c>
      <c r="L38" s="20"/>
      <c r="M38" s="20">
        <v>12178095</v>
      </c>
      <c r="N38" s="20">
        <v>12178095</v>
      </c>
      <c r="O38" s="20"/>
      <c r="P38" s="20"/>
      <c r="Q38" s="20"/>
      <c r="R38" s="20"/>
      <c r="S38" s="20"/>
      <c r="T38" s="20"/>
      <c r="U38" s="20"/>
      <c r="V38" s="20"/>
      <c r="W38" s="20">
        <v>12178095</v>
      </c>
      <c r="X38" s="20">
        <v>28284821</v>
      </c>
      <c r="Y38" s="20">
        <v>-16106726</v>
      </c>
      <c r="Z38" s="21">
        <v>-56.94</v>
      </c>
      <c r="AA38" s="22">
        <v>56569642</v>
      </c>
    </row>
    <row r="39" spans="1:27" ht="12.75">
      <c r="A39" s="27" t="s">
        <v>61</v>
      </c>
      <c r="B39" s="35"/>
      <c r="C39" s="29">
        <f aca="true" t="shared" si="4" ref="C39:Y39">SUM(C37:C38)</f>
        <v>103411056</v>
      </c>
      <c r="D39" s="29">
        <f>SUM(D37:D38)</f>
        <v>0</v>
      </c>
      <c r="E39" s="36">
        <f t="shared" si="4"/>
        <v>204152536</v>
      </c>
      <c r="F39" s="37">
        <f t="shared" si="4"/>
        <v>204152536</v>
      </c>
      <c r="G39" s="37">
        <f t="shared" si="4"/>
        <v>51921656</v>
      </c>
      <c r="H39" s="37">
        <f t="shared" si="4"/>
        <v>108496203</v>
      </c>
      <c r="I39" s="37">
        <f t="shared" si="4"/>
        <v>108496203</v>
      </c>
      <c r="J39" s="37">
        <f t="shared" si="4"/>
        <v>108496203</v>
      </c>
      <c r="K39" s="37">
        <f t="shared" si="4"/>
        <v>108496203</v>
      </c>
      <c r="L39" s="37">
        <f t="shared" si="4"/>
        <v>0</v>
      </c>
      <c r="M39" s="37">
        <f t="shared" si="4"/>
        <v>85696322</v>
      </c>
      <c r="N39" s="37">
        <f t="shared" si="4"/>
        <v>85696322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85696322</v>
      </c>
      <c r="X39" s="37">
        <f t="shared" si="4"/>
        <v>102076268</v>
      </c>
      <c r="Y39" s="37">
        <f t="shared" si="4"/>
        <v>-16379946</v>
      </c>
      <c r="Z39" s="38">
        <f>+IF(X39&lt;&gt;0,+(Y39/X39)*100,0)</f>
        <v>-16.046772007769718</v>
      </c>
      <c r="AA39" s="39">
        <f>SUM(AA37:AA38)</f>
        <v>204152536</v>
      </c>
    </row>
    <row r="40" spans="1:27" ht="12.75">
      <c r="A40" s="27" t="s">
        <v>62</v>
      </c>
      <c r="B40" s="28"/>
      <c r="C40" s="29">
        <f aca="true" t="shared" si="5" ref="C40:Y40">+C34+C39</f>
        <v>569992023</v>
      </c>
      <c r="D40" s="29">
        <f>+D34+D39</f>
        <v>0</v>
      </c>
      <c r="E40" s="30">
        <f t="shared" si="5"/>
        <v>463529523</v>
      </c>
      <c r="F40" s="31">
        <f t="shared" si="5"/>
        <v>463529523</v>
      </c>
      <c r="G40" s="31">
        <f t="shared" si="5"/>
        <v>1106083528</v>
      </c>
      <c r="H40" s="31">
        <f t="shared" si="5"/>
        <v>1711012188</v>
      </c>
      <c r="I40" s="31">
        <f t="shared" si="5"/>
        <v>1309242350</v>
      </c>
      <c r="J40" s="31">
        <f t="shared" si="5"/>
        <v>1309242350</v>
      </c>
      <c r="K40" s="31">
        <f t="shared" si="5"/>
        <v>1280345293</v>
      </c>
      <c r="L40" s="31">
        <f t="shared" si="5"/>
        <v>0</v>
      </c>
      <c r="M40" s="31">
        <f t="shared" si="5"/>
        <v>1253449719</v>
      </c>
      <c r="N40" s="31">
        <f t="shared" si="5"/>
        <v>1253449719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1253449719</v>
      </c>
      <c r="X40" s="31">
        <f t="shared" si="5"/>
        <v>231764762</v>
      </c>
      <c r="Y40" s="31">
        <f t="shared" si="5"/>
        <v>1021684957</v>
      </c>
      <c r="Z40" s="32">
        <f>+IF(X40&lt;&gt;0,+(Y40/X40)*100,0)</f>
        <v>440.8284280075329</v>
      </c>
      <c r="AA40" s="33">
        <f>+AA34+AA39</f>
        <v>463529523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2481041613</v>
      </c>
      <c r="D42" s="43">
        <f>+D25-D40</f>
        <v>0</v>
      </c>
      <c r="E42" s="44">
        <f t="shared" si="6"/>
        <v>2585100922</v>
      </c>
      <c r="F42" s="45">
        <f t="shared" si="6"/>
        <v>2585100922</v>
      </c>
      <c r="G42" s="45">
        <f t="shared" si="6"/>
        <v>3133082819</v>
      </c>
      <c r="H42" s="45">
        <f t="shared" si="6"/>
        <v>2674311326</v>
      </c>
      <c r="I42" s="45">
        <f t="shared" si="6"/>
        <v>2781118462</v>
      </c>
      <c r="J42" s="45">
        <f t="shared" si="6"/>
        <v>2781118462</v>
      </c>
      <c r="K42" s="45">
        <f t="shared" si="6"/>
        <v>2754606369</v>
      </c>
      <c r="L42" s="45">
        <f t="shared" si="6"/>
        <v>0</v>
      </c>
      <c r="M42" s="45">
        <f t="shared" si="6"/>
        <v>2783998614</v>
      </c>
      <c r="N42" s="45">
        <f t="shared" si="6"/>
        <v>2783998614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2783998614</v>
      </c>
      <c r="X42" s="45">
        <f t="shared" si="6"/>
        <v>1292550464</v>
      </c>
      <c r="Y42" s="45">
        <f t="shared" si="6"/>
        <v>1491448150</v>
      </c>
      <c r="Z42" s="46">
        <f>+IF(X42&lt;&gt;0,+(Y42/X42)*100,0)</f>
        <v>115.38800159372346</v>
      </c>
      <c r="AA42" s="47">
        <f>+AA25-AA40</f>
        <v>2585100922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2093486757</v>
      </c>
      <c r="D45" s="18"/>
      <c r="E45" s="19">
        <v>2198067005</v>
      </c>
      <c r="F45" s="20">
        <v>2198067005</v>
      </c>
      <c r="G45" s="20">
        <v>2749094789</v>
      </c>
      <c r="H45" s="20">
        <v>2290323296</v>
      </c>
      <c r="I45" s="20">
        <v>2397130432</v>
      </c>
      <c r="J45" s="20">
        <v>2397130432</v>
      </c>
      <c r="K45" s="20">
        <v>2370618339</v>
      </c>
      <c r="L45" s="20"/>
      <c r="M45" s="20">
        <v>2400010584</v>
      </c>
      <c r="N45" s="20">
        <v>2400010584</v>
      </c>
      <c r="O45" s="20"/>
      <c r="P45" s="20"/>
      <c r="Q45" s="20"/>
      <c r="R45" s="20"/>
      <c r="S45" s="20"/>
      <c r="T45" s="20"/>
      <c r="U45" s="20"/>
      <c r="V45" s="20"/>
      <c r="W45" s="20">
        <v>2400010584</v>
      </c>
      <c r="X45" s="20">
        <v>1099033503</v>
      </c>
      <c r="Y45" s="20">
        <v>1300977081</v>
      </c>
      <c r="Z45" s="48">
        <v>118.37</v>
      </c>
      <c r="AA45" s="22">
        <v>2198067005</v>
      </c>
    </row>
    <row r="46" spans="1:27" ht="12.75">
      <c r="A46" s="23" t="s">
        <v>67</v>
      </c>
      <c r="B46" s="17"/>
      <c r="C46" s="18">
        <v>387554856</v>
      </c>
      <c r="D46" s="18"/>
      <c r="E46" s="19">
        <v>387033917</v>
      </c>
      <c r="F46" s="20">
        <v>387033917</v>
      </c>
      <c r="G46" s="20">
        <v>383988030</v>
      </c>
      <c r="H46" s="20">
        <v>383988030</v>
      </c>
      <c r="I46" s="20">
        <v>383988030</v>
      </c>
      <c r="J46" s="20">
        <v>383988030</v>
      </c>
      <c r="K46" s="20">
        <v>383988030</v>
      </c>
      <c r="L46" s="20"/>
      <c r="M46" s="20">
        <v>383988030</v>
      </c>
      <c r="N46" s="20">
        <v>383988030</v>
      </c>
      <c r="O46" s="20"/>
      <c r="P46" s="20"/>
      <c r="Q46" s="20"/>
      <c r="R46" s="20"/>
      <c r="S46" s="20"/>
      <c r="T46" s="20"/>
      <c r="U46" s="20"/>
      <c r="V46" s="20"/>
      <c r="W46" s="20">
        <v>383988030</v>
      </c>
      <c r="X46" s="20">
        <v>193516959</v>
      </c>
      <c r="Y46" s="20">
        <v>190471071</v>
      </c>
      <c r="Z46" s="48">
        <v>98.43</v>
      </c>
      <c r="AA46" s="22">
        <v>387033917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2481041613</v>
      </c>
      <c r="D48" s="51">
        <f>SUM(D45:D47)</f>
        <v>0</v>
      </c>
      <c r="E48" s="52">
        <f t="shared" si="7"/>
        <v>2585100922</v>
      </c>
      <c r="F48" s="53">
        <f t="shared" si="7"/>
        <v>2585100922</v>
      </c>
      <c r="G48" s="53">
        <f t="shared" si="7"/>
        <v>3133082819</v>
      </c>
      <c r="H48" s="53">
        <f t="shared" si="7"/>
        <v>2674311326</v>
      </c>
      <c r="I48" s="53">
        <f t="shared" si="7"/>
        <v>2781118462</v>
      </c>
      <c r="J48" s="53">
        <f t="shared" si="7"/>
        <v>2781118462</v>
      </c>
      <c r="K48" s="53">
        <f t="shared" si="7"/>
        <v>2754606369</v>
      </c>
      <c r="L48" s="53">
        <f t="shared" si="7"/>
        <v>0</v>
      </c>
      <c r="M48" s="53">
        <f t="shared" si="7"/>
        <v>2783998614</v>
      </c>
      <c r="N48" s="53">
        <f t="shared" si="7"/>
        <v>2783998614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2783998614</v>
      </c>
      <c r="X48" s="53">
        <f t="shared" si="7"/>
        <v>1292550462</v>
      </c>
      <c r="Y48" s="53">
        <f t="shared" si="7"/>
        <v>1491448152</v>
      </c>
      <c r="Z48" s="54">
        <f>+IF(X48&lt;&gt;0,+(Y48/X48)*100,0)</f>
        <v>115.38800192699942</v>
      </c>
      <c r="AA48" s="55">
        <f>SUM(AA45:AA47)</f>
        <v>2585100922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102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214788281</v>
      </c>
      <c r="D6" s="18"/>
      <c r="E6" s="19">
        <v>221366667</v>
      </c>
      <c r="F6" s="20">
        <v>221366667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110683334</v>
      </c>
      <c r="Y6" s="20">
        <v>-110683334</v>
      </c>
      <c r="Z6" s="21">
        <v>-100</v>
      </c>
      <c r="AA6" s="22">
        <v>221366667</v>
      </c>
    </row>
    <row r="7" spans="1:27" ht="12.75">
      <c r="A7" s="23" t="s">
        <v>34</v>
      </c>
      <c r="B7" s="17"/>
      <c r="C7" s="18"/>
      <c r="D7" s="18"/>
      <c r="E7" s="19">
        <v>485174997</v>
      </c>
      <c r="F7" s="20">
        <v>485174997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242587499</v>
      </c>
      <c r="Y7" s="20">
        <v>-242587499</v>
      </c>
      <c r="Z7" s="21">
        <v>-100</v>
      </c>
      <c r="AA7" s="22">
        <v>485174997</v>
      </c>
    </row>
    <row r="8" spans="1:27" ht="12.75">
      <c r="A8" s="23" t="s">
        <v>35</v>
      </c>
      <c r="B8" s="17"/>
      <c r="C8" s="18">
        <v>66491728</v>
      </c>
      <c r="D8" s="18"/>
      <c r="E8" s="19">
        <v>163243249</v>
      </c>
      <c r="F8" s="20">
        <v>163243249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81621625</v>
      </c>
      <c r="Y8" s="20">
        <v>-81621625</v>
      </c>
      <c r="Z8" s="21">
        <v>-100</v>
      </c>
      <c r="AA8" s="22">
        <v>163243249</v>
      </c>
    </row>
    <row r="9" spans="1:27" ht="12.75">
      <c r="A9" s="23" t="s">
        <v>36</v>
      </c>
      <c r="B9" s="17"/>
      <c r="C9" s="18">
        <v>145539704</v>
      </c>
      <c r="D9" s="18"/>
      <c r="E9" s="19">
        <v>4883639</v>
      </c>
      <c r="F9" s="20">
        <v>4883639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2441820</v>
      </c>
      <c r="Y9" s="20">
        <v>-2441820</v>
      </c>
      <c r="Z9" s="21">
        <v>-100</v>
      </c>
      <c r="AA9" s="22">
        <v>4883639</v>
      </c>
    </row>
    <row r="10" spans="1:27" ht="12.75">
      <c r="A10" s="23" t="s">
        <v>37</v>
      </c>
      <c r="B10" s="17"/>
      <c r="C10" s="18">
        <v>1814808</v>
      </c>
      <c r="D10" s="18"/>
      <c r="E10" s="19">
        <v>2524429</v>
      </c>
      <c r="F10" s="20">
        <v>2524429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1262215</v>
      </c>
      <c r="Y10" s="24">
        <v>-1262215</v>
      </c>
      <c r="Z10" s="25">
        <v>-100</v>
      </c>
      <c r="AA10" s="26">
        <v>2524429</v>
      </c>
    </row>
    <row r="11" spans="1:27" ht="12.75">
      <c r="A11" s="23" t="s">
        <v>38</v>
      </c>
      <c r="B11" s="17"/>
      <c r="C11" s="18">
        <v>21354721</v>
      </c>
      <c r="D11" s="18"/>
      <c r="E11" s="19">
        <v>18642924</v>
      </c>
      <c r="F11" s="20">
        <v>18642924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9321462</v>
      </c>
      <c r="Y11" s="20">
        <v>-9321462</v>
      </c>
      <c r="Z11" s="21">
        <v>-100</v>
      </c>
      <c r="AA11" s="22">
        <v>18642924</v>
      </c>
    </row>
    <row r="12" spans="1:27" ht="12.75">
      <c r="A12" s="27" t="s">
        <v>39</v>
      </c>
      <c r="B12" s="28"/>
      <c r="C12" s="29">
        <f aca="true" t="shared" si="0" ref="C12:Y12">SUM(C6:C11)</f>
        <v>449989242</v>
      </c>
      <c r="D12" s="29">
        <f>SUM(D6:D11)</f>
        <v>0</v>
      </c>
      <c r="E12" s="30">
        <f t="shared" si="0"/>
        <v>895835905</v>
      </c>
      <c r="F12" s="31">
        <f t="shared" si="0"/>
        <v>895835905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447917955</v>
      </c>
      <c r="Y12" s="31">
        <f t="shared" si="0"/>
        <v>-447917955</v>
      </c>
      <c r="Z12" s="32">
        <f>+IF(X12&lt;&gt;0,+(Y12/X12)*100,0)</f>
        <v>-100</v>
      </c>
      <c r="AA12" s="33">
        <f>SUM(AA6:AA11)</f>
        <v>895835905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2200000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6012653147</v>
      </c>
      <c r="D19" s="18"/>
      <c r="E19" s="19">
        <v>10307078769</v>
      </c>
      <c r="F19" s="20">
        <v>10307078769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5153539385</v>
      </c>
      <c r="Y19" s="20">
        <v>-5153539385</v>
      </c>
      <c r="Z19" s="21">
        <v>-100</v>
      </c>
      <c r="AA19" s="22">
        <v>10307078769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18520161</v>
      </c>
      <c r="D21" s="18"/>
      <c r="E21" s="19">
        <v>15816708</v>
      </c>
      <c r="F21" s="20">
        <v>15816708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7908354</v>
      </c>
      <c r="Y21" s="20">
        <v>-7908354</v>
      </c>
      <c r="Z21" s="21">
        <v>-100</v>
      </c>
      <c r="AA21" s="22">
        <v>15816708</v>
      </c>
    </row>
    <row r="22" spans="1:27" ht="12.75">
      <c r="A22" s="23" t="s">
        <v>48</v>
      </c>
      <c r="B22" s="17"/>
      <c r="C22" s="18">
        <v>4989027</v>
      </c>
      <c r="D22" s="18"/>
      <c r="E22" s="19">
        <v>2771728</v>
      </c>
      <c r="F22" s="20">
        <v>2771728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1385864</v>
      </c>
      <c r="Y22" s="20">
        <v>-1385864</v>
      </c>
      <c r="Z22" s="21">
        <v>-100</v>
      </c>
      <c r="AA22" s="22">
        <v>2771728</v>
      </c>
    </row>
    <row r="23" spans="1:27" ht="12.75">
      <c r="A23" s="23" t="s">
        <v>49</v>
      </c>
      <c r="B23" s="17"/>
      <c r="C23" s="18">
        <v>1446188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6039808523</v>
      </c>
      <c r="D24" s="29">
        <f>SUM(D15:D23)</f>
        <v>0</v>
      </c>
      <c r="E24" s="36">
        <f t="shared" si="1"/>
        <v>10325667205</v>
      </c>
      <c r="F24" s="37">
        <f t="shared" si="1"/>
        <v>10325667205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5162833603</v>
      </c>
      <c r="Y24" s="37">
        <f t="shared" si="1"/>
        <v>-5162833603</v>
      </c>
      <c r="Z24" s="38">
        <f>+IF(X24&lt;&gt;0,+(Y24/X24)*100,0)</f>
        <v>-100</v>
      </c>
      <c r="AA24" s="39">
        <f>SUM(AA15:AA23)</f>
        <v>10325667205</v>
      </c>
    </row>
    <row r="25" spans="1:27" ht="12.75">
      <c r="A25" s="27" t="s">
        <v>51</v>
      </c>
      <c r="B25" s="28"/>
      <c r="C25" s="29">
        <f aca="true" t="shared" si="2" ref="C25:Y25">+C12+C24</f>
        <v>6489797765</v>
      </c>
      <c r="D25" s="29">
        <f>+D12+D24</f>
        <v>0</v>
      </c>
      <c r="E25" s="30">
        <f t="shared" si="2"/>
        <v>11221503110</v>
      </c>
      <c r="F25" s="31">
        <f t="shared" si="2"/>
        <v>11221503110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5610751558</v>
      </c>
      <c r="Y25" s="31">
        <f t="shared" si="2"/>
        <v>-5610751558</v>
      </c>
      <c r="Z25" s="32">
        <f>+IF(X25&lt;&gt;0,+(Y25/X25)*100,0)</f>
        <v>-100</v>
      </c>
      <c r="AA25" s="33">
        <f>+AA12+AA24</f>
        <v>11221503110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286200</v>
      </c>
      <c r="F30" s="20">
        <v>286200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143100</v>
      </c>
      <c r="Y30" s="20">
        <v>-143100</v>
      </c>
      <c r="Z30" s="21">
        <v>-100</v>
      </c>
      <c r="AA30" s="22">
        <v>286200</v>
      </c>
    </row>
    <row r="31" spans="1:27" ht="12.75">
      <c r="A31" s="23" t="s">
        <v>56</v>
      </c>
      <c r="B31" s="17"/>
      <c r="C31" s="18">
        <v>2708672</v>
      </c>
      <c r="D31" s="18"/>
      <c r="E31" s="19">
        <v>3156000</v>
      </c>
      <c r="F31" s="20">
        <v>3156000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1578000</v>
      </c>
      <c r="Y31" s="20">
        <v>-1578000</v>
      </c>
      <c r="Z31" s="21">
        <v>-100</v>
      </c>
      <c r="AA31" s="22">
        <v>3156000</v>
      </c>
    </row>
    <row r="32" spans="1:27" ht="12.75">
      <c r="A32" s="23" t="s">
        <v>57</v>
      </c>
      <c r="B32" s="17"/>
      <c r="C32" s="18">
        <v>406654410</v>
      </c>
      <c r="D32" s="18"/>
      <c r="E32" s="19">
        <v>334697304</v>
      </c>
      <c r="F32" s="20">
        <v>334697304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167348652</v>
      </c>
      <c r="Y32" s="20">
        <v>-167348652</v>
      </c>
      <c r="Z32" s="21">
        <v>-100</v>
      </c>
      <c r="AA32" s="22">
        <v>334697304</v>
      </c>
    </row>
    <row r="33" spans="1:27" ht="12.75">
      <c r="A33" s="23" t="s">
        <v>58</v>
      </c>
      <c r="B33" s="17"/>
      <c r="C33" s="18">
        <v>3623000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412986082</v>
      </c>
      <c r="D34" s="29">
        <f>SUM(D29:D33)</f>
        <v>0</v>
      </c>
      <c r="E34" s="30">
        <f t="shared" si="3"/>
        <v>338139504</v>
      </c>
      <c r="F34" s="31">
        <f t="shared" si="3"/>
        <v>338139504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169069752</v>
      </c>
      <c r="Y34" s="31">
        <f t="shared" si="3"/>
        <v>-169069752</v>
      </c>
      <c r="Z34" s="32">
        <f>+IF(X34&lt;&gt;0,+(Y34/X34)*100,0)</f>
        <v>-100</v>
      </c>
      <c r="AA34" s="33">
        <f>SUM(AA29:AA33)</f>
        <v>338139504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100000</v>
      </c>
      <c r="F37" s="20">
        <v>100000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50000</v>
      </c>
      <c r="Y37" s="20">
        <v>-50000</v>
      </c>
      <c r="Z37" s="21">
        <v>-100</v>
      </c>
      <c r="AA37" s="22">
        <v>100000</v>
      </c>
    </row>
    <row r="38" spans="1:27" ht="12.75">
      <c r="A38" s="23" t="s">
        <v>58</v>
      </c>
      <c r="B38" s="17"/>
      <c r="C38" s="18">
        <v>87087052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87087052</v>
      </c>
      <c r="D39" s="29">
        <f>SUM(D37:D38)</f>
        <v>0</v>
      </c>
      <c r="E39" s="36">
        <f t="shared" si="4"/>
        <v>100000</v>
      </c>
      <c r="F39" s="37">
        <f t="shared" si="4"/>
        <v>100000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50000</v>
      </c>
      <c r="Y39" s="37">
        <f t="shared" si="4"/>
        <v>-50000</v>
      </c>
      <c r="Z39" s="38">
        <f>+IF(X39&lt;&gt;0,+(Y39/X39)*100,0)</f>
        <v>-100</v>
      </c>
      <c r="AA39" s="39">
        <f>SUM(AA37:AA38)</f>
        <v>100000</v>
      </c>
    </row>
    <row r="40" spans="1:27" ht="12.75">
      <c r="A40" s="27" t="s">
        <v>62</v>
      </c>
      <c r="B40" s="28"/>
      <c r="C40" s="29">
        <f aca="true" t="shared" si="5" ref="C40:Y40">+C34+C39</f>
        <v>500073134</v>
      </c>
      <c r="D40" s="29">
        <f>+D34+D39</f>
        <v>0</v>
      </c>
      <c r="E40" s="30">
        <f t="shared" si="5"/>
        <v>338239504</v>
      </c>
      <c r="F40" s="31">
        <f t="shared" si="5"/>
        <v>338239504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169119752</v>
      </c>
      <c r="Y40" s="31">
        <f t="shared" si="5"/>
        <v>-169119752</v>
      </c>
      <c r="Z40" s="32">
        <f>+IF(X40&lt;&gt;0,+(Y40/X40)*100,0)</f>
        <v>-100</v>
      </c>
      <c r="AA40" s="33">
        <f>+AA34+AA39</f>
        <v>338239504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5989724631</v>
      </c>
      <c r="D42" s="43">
        <f>+D25-D40</f>
        <v>0</v>
      </c>
      <c r="E42" s="44">
        <f t="shared" si="6"/>
        <v>10883263606</v>
      </c>
      <c r="F42" s="45">
        <f t="shared" si="6"/>
        <v>10883263606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5441631806</v>
      </c>
      <c r="Y42" s="45">
        <f t="shared" si="6"/>
        <v>-5441631806</v>
      </c>
      <c r="Z42" s="46">
        <f>+IF(X42&lt;&gt;0,+(Y42/X42)*100,0)</f>
        <v>-100</v>
      </c>
      <c r="AA42" s="47">
        <f>+AA25-AA40</f>
        <v>10883263606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5989724631</v>
      </c>
      <c r="D45" s="18"/>
      <c r="E45" s="19">
        <v>10883263606</v>
      </c>
      <c r="F45" s="20">
        <v>10883263606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5441631803</v>
      </c>
      <c r="Y45" s="20">
        <v>-5441631803</v>
      </c>
      <c r="Z45" s="48">
        <v>-100</v>
      </c>
      <c r="AA45" s="22">
        <v>10883263606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5989724631</v>
      </c>
      <c r="D48" s="51">
        <f>SUM(D45:D47)</f>
        <v>0</v>
      </c>
      <c r="E48" s="52">
        <f t="shared" si="7"/>
        <v>10883263606</v>
      </c>
      <c r="F48" s="53">
        <f t="shared" si="7"/>
        <v>10883263606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5441631803</v>
      </c>
      <c r="Y48" s="53">
        <f t="shared" si="7"/>
        <v>-5441631803</v>
      </c>
      <c r="Z48" s="54">
        <f>+IF(X48&lt;&gt;0,+(Y48/X48)*100,0)</f>
        <v>-100</v>
      </c>
      <c r="AA48" s="55">
        <f>SUM(AA45:AA47)</f>
        <v>10883263606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119868614</v>
      </c>
      <c r="D6" s="18"/>
      <c r="E6" s="19">
        <v>19845000</v>
      </c>
      <c r="F6" s="20">
        <v>19845000</v>
      </c>
      <c r="G6" s="20">
        <v>8660911</v>
      </c>
      <c r="H6" s="20">
        <v>19607266</v>
      </c>
      <c r="I6" s="20">
        <v>162509668</v>
      </c>
      <c r="J6" s="20">
        <v>162509668</v>
      </c>
      <c r="K6" s="20">
        <v>151336439</v>
      </c>
      <c r="L6" s="20">
        <v>135150064</v>
      </c>
      <c r="M6" s="20">
        <v>190663458</v>
      </c>
      <c r="N6" s="20">
        <v>190663458</v>
      </c>
      <c r="O6" s="20"/>
      <c r="P6" s="20"/>
      <c r="Q6" s="20"/>
      <c r="R6" s="20"/>
      <c r="S6" s="20"/>
      <c r="T6" s="20"/>
      <c r="U6" s="20"/>
      <c r="V6" s="20"/>
      <c r="W6" s="20">
        <v>190663458</v>
      </c>
      <c r="X6" s="20">
        <v>9922500</v>
      </c>
      <c r="Y6" s="20">
        <v>180740958</v>
      </c>
      <c r="Z6" s="21">
        <v>1821.53</v>
      </c>
      <c r="AA6" s="22">
        <v>19845000</v>
      </c>
    </row>
    <row r="7" spans="1:27" ht="12.75">
      <c r="A7" s="23" t="s">
        <v>34</v>
      </c>
      <c r="B7" s="17"/>
      <c r="C7" s="18"/>
      <c r="D7" s="18"/>
      <c r="E7" s="19">
        <v>22396652</v>
      </c>
      <c r="F7" s="20">
        <v>22396652</v>
      </c>
      <c r="G7" s="20">
        <v>208571123</v>
      </c>
      <c r="H7" s="20">
        <v>182941049</v>
      </c>
      <c r="I7" s="20">
        <v>182941049</v>
      </c>
      <c r="J7" s="20">
        <v>182941049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11198326</v>
      </c>
      <c r="Y7" s="20">
        <v>-11198326</v>
      </c>
      <c r="Z7" s="21">
        <v>-100</v>
      </c>
      <c r="AA7" s="22">
        <v>22396652</v>
      </c>
    </row>
    <row r="8" spans="1:27" ht="12.75">
      <c r="A8" s="23" t="s">
        <v>35</v>
      </c>
      <c r="B8" s="17"/>
      <c r="C8" s="18">
        <v>55517512</v>
      </c>
      <c r="D8" s="18"/>
      <c r="E8" s="19">
        <v>12914336</v>
      </c>
      <c r="F8" s="20">
        <v>12914336</v>
      </c>
      <c r="G8" s="20">
        <v>94954721</v>
      </c>
      <c r="H8" s="20">
        <v>58017935</v>
      </c>
      <c r="I8" s="20">
        <v>4416320</v>
      </c>
      <c r="J8" s="20">
        <v>4416320</v>
      </c>
      <c r="K8" s="20">
        <v>12675805</v>
      </c>
      <c r="L8" s="20">
        <v>18920045</v>
      </c>
      <c r="M8" s="20">
        <v>69895870</v>
      </c>
      <c r="N8" s="20">
        <v>69895870</v>
      </c>
      <c r="O8" s="20"/>
      <c r="P8" s="20"/>
      <c r="Q8" s="20"/>
      <c r="R8" s="20"/>
      <c r="S8" s="20"/>
      <c r="T8" s="20"/>
      <c r="U8" s="20"/>
      <c r="V8" s="20"/>
      <c r="W8" s="20">
        <v>69895870</v>
      </c>
      <c r="X8" s="20">
        <v>6457168</v>
      </c>
      <c r="Y8" s="20">
        <v>63438702</v>
      </c>
      <c r="Z8" s="21">
        <v>982.45</v>
      </c>
      <c r="AA8" s="22">
        <v>12914336</v>
      </c>
    </row>
    <row r="9" spans="1:27" ht="12.75">
      <c r="A9" s="23" t="s">
        <v>36</v>
      </c>
      <c r="B9" s="17"/>
      <c r="C9" s="18">
        <v>11733571</v>
      </c>
      <c r="D9" s="18"/>
      <c r="E9" s="19">
        <v>12933318</v>
      </c>
      <c r="F9" s="20">
        <v>12933318</v>
      </c>
      <c r="G9" s="20">
        <v>46306614</v>
      </c>
      <c r="H9" s="20">
        <v>77147595</v>
      </c>
      <c r="I9" s="20">
        <v>95384778</v>
      </c>
      <c r="J9" s="20">
        <v>95384778</v>
      </c>
      <c r="K9" s="20">
        <v>75205558</v>
      </c>
      <c r="L9" s="20">
        <v>68566920</v>
      </c>
      <c r="M9" s="20">
        <v>17193748</v>
      </c>
      <c r="N9" s="20">
        <v>17193748</v>
      </c>
      <c r="O9" s="20"/>
      <c r="P9" s="20"/>
      <c r="Q9" s="20"/>
      <c r="R9" s="20"/>
      <c r="S9" s="20"/>
      <c r="T9" s="20"/>
      <c r="U9" s="20"/>
      <c r="V9" s="20"/>
      <c r="W9" s="20">
        <v>17193748</v>
      </c>
      <c r="X9" s="20">
        <v>6466659</v>
      </c>
      <c r="Y9" s="20">
        <v>10727089</v>
      </c>
      <c r="Z9" s="21">
        <v>165.88</v>
      </c>
      <c r="AA9" s="22">
        <v>12933318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973672</v>
      </c>
      <c r="D11" s="18"/>
      <c r="E11" s="19">
        <v>1013930</v>
      </c>
      <c r="F11" s="20">
        <v>1013930</v>
      </c>
      <c r="G11" s="20">
        <v>948036</v>
      </c>
      <c r="H11" s="20">
        <v>1015789</v>
      </c>
      <c r="I11" s="20">
        <v>972986</v>
      </c>
      <c r="J11" s="20">
        <v>972986</v>
      </c>
      <c r="K11" s="20">
        <v>967896</v>
      </c>
      <c r="L11" s="20">
        <v>967049</v>
      </c>
      <c r="M11" s="20">
        <v>1067931</v>
      </c>
      <c r="N11" s="20">
        <v>1067931</v>
      </c>
      <c r="O11" s="20"/>
      <c r="P11" s="20"/>
      <c r="Q11" s="20"/>
      <c r="R11" s="20"/>
      <c r="S11" s="20"/>
      <c r="T11" s="20"/>
      <c r="U11" s="20"/>
      <c r="V11" s="20"/>
      <c r="W11" s="20">
        <v>1067931</v>
      </c>
      <c r="X11" s="20">
        <v>506965</v>
      </c>
      <c r="Y11" s="20">
        <v>560966</v>
      </c>
      <c r="Z11" s="21">
        <v>110.65</v>
      </c>
      <c r="AA11" s="22">
        <v>1013930</v>
      </c>
    </row>
    <row r="12" spans="1:27" ht="12.75">
      <c r="A12" s="27" t="s">
        <v>39</v>
      </c>
      <c r="B12" s="28"/>
      <c r="C12" s="29">
        <f aca="true" t="shared" si="0" ref="C12:Y12">SUM(C6:C11)</f>
        <v>188093369</v>
      </c>
      <c r="D12" s="29">
        <f>SUM(D6:D11)</f>
        <v>0</v>
      </c>
      <c r="E12" s="30">
        <f t="shared" si="0"/>
        <v>69103236</v>
      </c>
      <c r="F12" s="31">
        <f t="shared" si="0"/>
        <v>69103236</v>
      </c>
      <c r="G12" s="31">
        <f t="shared" si="0"/>
        <v>359441405</v>
      </c>
      <c r="H12" s="31">
        <f t="shared" si="0"/>
        <v>338729634</v>
      </c>
      <c r="I12" s="31">
        <f t="shared" si="0"/>
        <v>446224801</v>
      </c>
      <c r="J12" s="31">
        <f t="shared" si="0"/>
        <v>446224801</v>
      </c>
      <c r="K12" s="31">
        <f t="shared" si="0"/>
        <v>240185698</v>
      </c>
      <c r="L12" s="31">
        <f t="shared" si="0"/>
        <v>223604078</v>
      </c>
      <c r="M12" s="31">
        <f t="shared" si="0"/>
        <v>278821007</v>
      </c>
      <c r="N12" s="31">
        <f t="shared" si="0"/>
        <v>278821007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278821007</v>
      </c>
      <c r="X12" s="31">
        <f t="shared" si="0"/>
        <v>34551618</v>
      </c>
      <c r="Y12" s="31">
        <f t="shared" si="0"/>
        <v>244269389</v>
      </c>
      <c r="Z12" s="32">
        <f>+IF(X12&lt;&gt;0,+(Y12/X12)*100,0)</f>
        <v>706.9694652215708</v>
      </c>
      <c r="AA12" s="33">
        <f>SUM(AA6:AA11)</f>
        <v>69103236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20019900</v>
      </c>
      <c r="D17" s="18"/>
      <c r="E17" s="19">
        <v>22695120</v>
      </c>
      <c r="F17" s="20">
        <v>22695120</v>
      </c>
      <c r="G17" s="20">
        <v>20512052</v>
      </c>
      <c r="H17" s="20">
        <v>20457400</v>
      </c>
      <c r="I17" s="20">
        <v>20457400</v>
      </c>
      <c r="J17" s="20">
        <v>20457400</v>
      </c>
      <c r="K17" s="20">
        <v>20457400</v>
      </c>
      <c r="L17" s="20">
        <v>20019900</v>
      </c>
      <c r="M17" s="20">
        <v>20019900</v>
      </c>
      <c r="N17" s="20">
        <v>20019900</v>
      </c>
      <c r="O17" s="20"/>
      <c r="P17" s="20"/>
      <c r="Q17" s="20"/>
      <c r="R17" s="20"/>
      <c r="S17" s="20"/>
      <c r="T17" s="20"/>
      <c r="U17" s="20"/>
      <c r="V17" s="20"/>
      <c r="W17" s="20">
        <v>20019900</v>
      </c>
      <c r="X17" s="20">
        <v>11347560</v>
      </c>
      <c r="Y17" s="20">
        <v>8672340</v>
      </c>
      <c r="Z17" s="21">
        <v>76.42</v>
      </c>
      <c r="AA17" s="22">
        <v>22695120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918735881</v>
      </c>
      <c r="D19" s="18"/>
      <c r="E19" s="19">
        <v>888779746</v>
      </c>
      <c r="F19" s="20">
        <v>888779746</v>
      </c>
      <c r="G19" s="20">
        <v>865619181</v>
      </c>
      <c r="H19" s="20">
        <v>926357864</v>
      </c>
      <c r="I19" s="20">
        <v>679685685</v>
      </c>
      <c r="J19" s="20">
        <v>679685685</v>
      </c>
      <c r="K19" s="20">
        <v>949060891</v>
      </c>
      <c r="L19" s="20">
        <v>964784825</v>
      </c>
      <c r="M19" s="20">
        <v>982677401</v>
      </c>
      <c r="N19" s="20">
        <v>982677401</v>
      </c>
      <c r="O19" s="20"/>
      <c r="P19" s="20"/>
      <c r="Q19" s="20"/>
      <c r="R19" s="20"/>
      <c r="S19" s="20"/>
      <c r="T19" s="20"/>
      <c r="U19" s="20"/>
      <c r="V19" s="20"/>
      <c r="W19" s="20">
        <v>982677401</v>
      </c>
      <c r="X19" s="20">
        <v>444389873</v>
      </c>
      <c r="Y19" s="20">
        <v>538287528</v>
      </c>
      <c r="Z19" s="21">
        <v>121.13</v>
      </c>
      <c r="AA19" s="22">
        <v>888779746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1621481</v>
      </c>
      <c r="D22" s="18"/>
      <c r="E22" s="19">
        <v>441777</v>
      </c>
      <c r="F22" s="20">
        <v>441777</v>
      </c>
      <c r="G22" s="20">
        <v>2460998</v>
      </c>
      <c r="H22" s="20">
        <v>2489998</v>
      </c>
      <c r="I22" s="20">
        <v>2489998</v>
      </c>
      <c r="J22" s="20">
        <v>2489998</v>
      </c>
      <c r="K22" s="20">
        <v>2489998</v>
      </c>
      <c r="L22" s="20">
        <v>1621481</v>
      </c>
      <c r="M22" s="20">
        <v>1621482</v>
      </c>
      <c r="N22" s="20">
        <v>1621482</v>
      </c>
      <c r="O22" s="20"/>
      <c r="P22" s="20"/>
      <c r="Q22" s="20"/>
      <c r="R22" s="20"/>
      <c r="S22" s="20"/>
      <c r="T22" s="20"/>
      <c r="U22" s="20"/>
      <c r="V22" s="20"/>
      <c r="W22" s="20">
        <v>1621482</v>
      </c>
      <c r="X22" s="20">
        <v>220889</v>
      </c>
      <c r="Y22" s="20">
        <v>1400593</v>
      </c>
      <c r="Z22" s="21">
        <v>634.07</v>
      </c>
      <c r="AA22" s="22">
        <v>441777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940377262</v>
      </c>
      <c r="D24" s="29">
        <f>SUM(D15:D23)</f>
        <v>0</v>
      </c>
      <c r="E24" s="36">
        <f t="shared" si="1"/>
        <v>911916643</v>
      </c>
      <c r="F24" s="37">
        <f t="shared" si="1"/>
        <v>911916643</v>
      </c>
      <c r="G24" s="37">
        <f t="shared" si="1"/>
        <v>888592231</v>
      </c>
      <c r="H24" s="37">
        <f t="shared" si="1"/>
        <v>949305262</v>
      </c>
      <c r="I24" s="37">
        <f t="shared" si="1"/>
        <v>702633083</v>
      </c>
      <c r="J24" s="37">
        <f t="shared" si="1"/>
        <v>702633083</v>
      </c>
      <c r="K24" s="37">
        <f t="shared" si="1"/>
        <v>972008289</v>
      </c>
      <c r="L24" s="37">
        <f t="shared" si="1"/>
        <v>986426206</v>
      </c>
      <c r="M24" s="37">
        <f t="shared" si="1"/>
        <v>1004318783</v>
      </c>
      <c r="N24" s="37">
        <f t="shared" si="1"/>
        <v>1004318783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1004318783</v>
      </c>
      <c r="X24" s="37">
        <f t="shared" si="1"/>
        <v>455958322</v>
      </c>
      <c r="Y24" s="37">
        <f t="shared" si="1"/>
        <v>548360461</v>
      </c>
      <c r="Z24" s="38">
        <f>+IF(X24&lt;&gt;0,+(Y24/X24)*100,0)</f>
        <v>120.26547922070824</v>
      </c>
      <c r="AA24" s="39">
        <f>SUM(AA15:AA23)</f>
        <v>911916643</v>
      </c>
    </row>
    <row r="25" spans="1:27" ht="12.75">
      <c r="A25" s="27" t="s">
        <v>51</v>
      </c>
      <c r="B25" s="28"/>
      <c r="C25" s="29">
        <f aca="true" t="shared" si="2" ref="C25:Y25">+C12+C24</f>
        <v>1128470631</v>
      </c>
      <c r="D25" s="29">
        <f>+D12+D24</f>
        <v>0</v>
      </c>
      <c r="E25" s="30">
        <f t="shared" si="2"/>
        <v>981019879</v>
      </c>
      <c r="F25" s="31">
        <f t="shared" si="2"/>
        <v>981019879</v>
      </c>
      <c r="G25" s="31">
        <f t="shared" si="2"/>
        <v>1248033636</v>
      </c>
      <c r="H25" s="31">
        <f t="shared" si="2"/>
        <v>1288034896</v>
      </c>
      <c r="I25" s="31">
        <f t="shared" si="2"/>
        <v>1148857884</v>
      </c>
      <c r="J25" s="31">
        <f t="shared" si="2"/>
        <v>1148857884</v>
      </c>
      <c r="K25" s="31">
        <f t="shared" si="2"/>
        <v>1212193987</v>
      </c>
      <c r="L25" s="31">
        <f t="shared" si="2"/>
        <v>1210030284</v>
      </c>
      <c r="M25" s="31">
        <f t="shared" si="2"/>
        <v>1283139790</v>
      </c>
      <c r="N25" s="31">
        <f t="shared" si="2"/>
        <v>1283139790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1283139790</v>
      </c>
      <c r="X25" s="31">
        <f t="shared" si="2"/>
        <v>490509940</v>
      </c>
      <c r="Y25" s="31">
        <f t="shared" si="2"/>
        <v>792629850</v>
      </c>
      <c r="Z25" s="32">
        <f>+IF(X25&lt;&gt;0,+(Y25/X25)*100,0)</f>
        <v>161.59302500577257</v>
      </c>
      <c r="AA25" s="33">
        <f>+AA12+AA24</f>
        <v>981019879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>
        <v>1714559</v>
      </c>
      <c r="L29" s="20">
        <v>11945383</v>
      </c>
      <c r="M29" s="20">
        <v>3714287</v>
      </c>
      <c r="N29" s="20">
        <v>3714287</v>
      </c>
      <c r="O29" s="20"/>
      <c r="P29" s="20"/>
      <c r="Q29" s="20"/>
      <c r="R29" s="20"/>
      <c r="S29" s="20"/>
      <c r="T29" s="20"/>
      <c r="U29" s="20"/>
      <c r="V29" s="20"/>
      <c r="W29" s="20">
        <v>3714287</v>
      </c>
      <c r="X29" s="20"/>
      <c r="Y29" s="20">
        <v>3714287</v>
      </c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290842</v>
      </c>
      <c r="D31" s="18"/>
      <c r="E31" s="19">
        <v>398037</v>
      </c>
      <c r="F31" s="20">
        <v>398037</v>
      </c>
      <c r="G31" s="20">
        <v>1187237</v>
      </c>
      <c r="H31" s="20">
        <v>1343088</v>
      </c>
      <c r="I31" s="20">
        <v>1205612</v>
      </c>
      <c r="J31" s="20">
        <v>1205612</v>
      </c>
      <c r="K31" s="20">
        <v>299527</v>
      </c>
      <c r="L31" s="20">
        <v>299527</v>
      </c>
      <c r="M31" s="20">
        <v>1050573</v>
      </c>
      <c r="N31" s="20">
        <v>1050573</v>
      </c>
      <c r="O31" s="20"/>
      <c r="P31" s="20"/>
      <c r="Q31" s="20"/>
      <c r="R31" s="20"/>
      <c r="S31" s="20"/>
      <c r="T31" s="20"/>
      <c r="U31" s="20"/>
      <c r="V31" s="20"/>
      <c r="W31" s="20">
        <v>1050573</v>
      </c>
      <c r="X31" s="20">
        <v>199019</v>
      </c>
      <c r="Y31" s="20">
        <v>851554</v>
      </c>
      <c r="Z31" s="21">
        <v>427.88</v>
      </c>
      <c r="AA31" s="22">
        <v>398037</v>
      </c>
    </row>
    <row r="32" spans="1:27" ht="12.75">
      <c r="A32" s="23" t="s">
        <v>57</v>
      </c>
      <c r="B32" s="17"/>
      <c r="C32" s="18">
        <v>63525552</v>
      </c>
      <c r="D32" s="18"/>
      <c r="E32" s="19">
        <v>34736573</v>
      </c>
      <c r="F32" s="20">
        <v>34736573</v>
      </c>
      <c r="G32" s="20">
        <v>84979516</v>
      </c>
      <c r="H32" s="20">
        <v>101519990</v>
      </c>
      <c r="I32" s="20">
        <v>94186651</v>
      </c>
      <c r="J32" s="20">
        <v>94186651</v>
      </c>
      <c r="K32" s="20">
        <v>72819861</v>
      </c>
      <c r="L32" s="20">
        <v>46979726</v>
      </c>
      <c r="M32" s="20">
        <v>80160856</v>
      </c>
      <c r="N32" s="20">
        <v>80160856</v>
      </c>
      <c r="O32" s="20"/>
      <c r="P32" s="20"/>
      <c r="Q32" s="20"/>
      <c r="R32" s="20"/>
      <c r="S32" s="20"/>
      <c r="T32" s="20"/>
      <c r="U32" s="20"/>
      <c r="V32" s="20"/>
      <c r="W32" s="20">
        <v>80160856</v>
      </c>
      <c r="X32" s="20">
        <v>17368287</v>
      </c>
      <c r="Y32" s="20">
        <v>62792569</v>
      </c>
      <c r="Z32" s="21">
        <v>361.54</v>
      </c>
      <c r="AA32" s="22">
        <v>34736573</v>
      </c>
    </row>
    <row r="33" spans="1:27" ht="12.75">
      <c r="A33" s="23" t="s">
        <v>58</v>
      </c>
      <c r="B33" s="17"/>
      <c r="C33" s="18">
        <v>811231</v>
      </c>
      <c r="D33" s="18"/>
      <c r="E33" s="19">
        <v>398037</v>
      </c>
      <c r="F33" s="20">
        <v>398037</v>
      </c>
      <c r="G33" s="20">
        <v>9425546</v>
      </c>
      <c r="H33" s="20">
        <v>9425546</v>
      </c>
      <c r="I33" s="20">
        <v>9425546</v>
      </c>
      <c r="J33" s="20">
        <v>9425546</v>
      </c>
      <c r="K33" s="20">
        <v>811231</v>
      </c>
      <c r="L33" s="20">
        <v>811231</v>
      </c>
      <c r="M33" s="20">
        <v>811231</v>
      </c>
      <c r="N33" s="20">
        <v>811231</v>
      </c>
      <c r="O33" s="20"/>
      <c r="P33" s="20"/>
      <c r="Q33" s="20"/>
      <c r="R33" s="20"/>
      <c r="S33" s="20"/>
      <c r="T33" s="20"/>
      <c r="U33" s="20"/>
      <c r="V33" s="20"/>
      <c r="W33" s="20">
        <v>811231</v>
      </c>
      <c r="X33" s="20">
        <v>199019</v>
      </c>
      <c r="Y33" s="20">
        <v>612212</v>
      </c>
      <c r="Z33" s="21">
        <v>307.61</v>
      </c>
      <c r="AA33" s="22">
        <v>398037</v>
      </c>
    </row>
    <row r="34" spans="1:27" ht="12.75">
      <c r="A34" s="27" t="s">
        <v>59</v>
      </c>
      <c r="B34" s="28"/>
      <c r="C34" s="29">
        <f aca="true" t="shared" si="3" ref="C34:Y34">SUM(C29:C33)</f>
        <v>64627625</v>
      </c>
      <c r="D34" s="29">
        <f>SUM(D29:D33)</f>
        <v>0</v>
      </c>
      <c r="E34" s="30">
        <f t="shared" si="3"/>
        <v>35532647</v>
      </c>
      <c r="F34" s="31">
        <f t="shared" si="3"/>
        <v>35532647</v>
      </c>
      <c r="G34" s="31">
        <f t="shared" si="3"/>
        <v>95592299</v>
      </c>
      <c r="H34" s="31">
        <f t="shared" si="3"/>
        <v>112288624</v>
      </c>
      <c r="I34" s="31">
        <f t="shared" si="3"/>
        <v>104817809</v>
      </c>
      <c r="J34" s="31">
        <f t="shared" si="3"/>
        <v>104817809</v>
      </c>
      <c r="K34" s="31">
        <f t="shared" si="3"/>
        <v>75645178</v>
      </c>
      <c r="L34" s="31">
        <f t="shared" si="3"/>
        <v>60035867</v>
      </c>
      <c r="M34" s="31">
        <f t="shared" si="3"/>
        <v>85736947</v>
      </c>
      <c r="N34" s="31">
        <f t="shared" si="3"/>
        <v>85736947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85736947</v>
      </c>
      <c r="X34" s="31">
        <f t="shared" si="3"/>
        <v>17766325</v>
      </c>
      <c r="Y34" s="31">
        <f t="shared" si="3"/>
        <v>67970622</v>
      </c>
      <c r="Z34" s="32">
        <f>+IF(X34&lt;&gt;0,+(Y34/X34)*100,0)</f>
        <v>382.5812147419345</v>
      </c>
      <c r="AA34" s="33">
        <f>SUM(AA29:AA33)</f>
        <v>35532647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>
        <v>10640559</v>
      </c>
      <c r="H37" s="20">
        <v>10640559</v>
      </c>
      <c r="I37" s="20">
        <v>11230893</v>
      </c>
      <c r="J37" s="20">
        <v>11230893</v>
      </c>
      <c r="K37" s="20">
        <v>11682447</v>
      </c>
      <c r="L37" s="20">
        <v>11682447</v>
      </c>
      <c r="M37" s="20">
        <v>13637000</v>
      </c>
      <c r="N37" s="20">
        <v>13637000</v>
      </c>
      <c r="O37" s="20"/>
      <c r="P37" s="20"/>
      <c r="Q37" s="20"/>
      <c r="R37" s="20"/>
      <c r="S37" s="20"/>
      <c r="T37" s="20"/>
      <c r="U37" s="20"/>
      <c r="V37" s="20"/>
      <c r="W37" s="20">
        <v>13637000</v>
      </c>
      <c r="X37" s="20"/>
      <c r="Y37" s="20">
        <v>13637000</v>
      </c>
      <c r="Z37" s="21"/>
      <c r="AA37" s="22"/>
    </row>
    <row r="38" spans="1:27" ht="12.75">
      <c r="A38" s="23" t="s">
        <v>58</v>
      </c>
      <c r="B38" s="17"/>
      <c r="C38" s="18">
        <v>27767356</v>
      </c>
      <c r="D38" s="18"/>
      <c r="E38" s="19">
        <v>26947508</v>
      </c>
      <c r="F38" s="20">
        <v>26947508</v>
      </c>
      <c r="G38" s="20">
        <v>16825089</v>
      </c>
      <c r="H38" s="20">
        <v>16825089</v>
      </c>
      <c r="I38" s="20">
        <v>16234755</v>
      </c>
      <c r="J38" s="20">
        <v>16234755</v>
      </c>
      <c r="K38" s="20">
        <v>16029844</v>
      </c>
      <c r="L38" s="20">
        <v>16029844</v>
      </c>
      <c r="M38" s="20">
        <v>12443069</v>
      </c>
      <c r="N38" s="20">
        <v>12443069</v>
      </c>
      <c r="O38" s="20"/>
      <c r="P38" s="20"/>
      <c r="Q38" s="20"/>
      <c r="R38" s="20"/>
      <c r="S38" s="20"/>
      <c r="T38" s="20"/>
      <c r="U38" s="20"/>
      <c r="V38" s="20"/>
      <c r="W38" s="20">
        <v>12443069</v>
      </c>
      <c r="X38" s="20">
        <v>13473754</v>
      </c>
      <c r="Y38" s="20">
        <v>-1030685</v>
      </c>
      <c r="Z38" s="21">
        <v>-7.65</v>
      </c>
      <c r="AA38" s="22">
        <v>26947508</v>
      </c>
    </row>
    <row r="39" spans="1:27" ht="12.75">
      <c r="A39" s="27" t="s">
        <v>61</v>
      </c>
      <c r="B39" s="35"/>
      <c r="C39" s="29">
        <f aca="true" t="shared" si="4" ref="C39:Y39">SUM(C37:C38)</f>
        <v>27767356</v>
      </c>
      <c r="D39" s="29">
        <f>SUM(D37:D38)</f>
        <v>0</v>
      </c>
      <c r="E39" s="36">
        <f t="shared" si="4"/>
        <v>26947508</v>
      </c>
      <c r="F39" s="37">
        <f t="shared" si="4"/>
        <v>26947508</v>
      </c>
      <c r="G39" s="37">
        <f t="shared" si="4"/>
        <v>27465648</v>
      </c>
      <c r="H39" s="37">
        <f t="shared" si="4"/>
        <v>27465648</v>
      </c>
      <c r="I39" s="37">
        <f t="shared" si="4"/>
        <v>27465648</v>
      </c>
      <c r="J39" s="37">
        <f t="shared" si="4"/>
        <v>27465648</v>
      </c>
      <c r="K39" s="37">
        <f t="shared" si="4"/>
        <v>27712291</v>
      </c>
      <c r="L39" s="37">
        <f t="shared" si="4"/>
        <v>27712291</v>
      </c>
      <c r="M39" s="37">
        <f t="shared" si="4"/>
        <v>26080069</v>
      </c>
      <c r="N39" s="37">
        <f t="shared" si="4"/>
        <v>26080069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26080069</v>
      </c>
      <c r="X39" s="37">
        <f t="shared" si="4"/>
        <v>13473754</v>
      </c>
      <c r="Y39" s="37">
        <f t="shared" si="4"/>
        <v>12606315</v>
      </c>
      <c r="Z39" s="38">
        <f>+IF(X39&lt;&gt;0,+(Y39/X39)*100,0)</f>
        <v>93.56200951865382</v>
      </c>
      <c r="AA39" s="39">
        <f>SUM(AA37:AA38)</f>
        <v>26947508</v>
      </c>
    </row>
    <row r="40" spans="1:27" ht="12.75">
      <c r="A40" s="27" t="s">
        <v>62</v>
      </c>
      <c r="B40" s="28"/>
      <c r="C40" s="29">
        <f aca="true" t="shared" si="5" ref="C40:Y40">+C34+C39</f>
        <v>92394981</v>
      </c>
      <c r="D40" s="29">
        <f>+D34+D39</f>
        <v>0</v>
      </c>
      <c r="E40" s="30">
        <f t="shared" si="5"/>
        <v>62480155</v>
      </c>
      <c r="F40" s="31">
        <f t="shared" si="5"/>
        <v>62480155</v>
      </c>
      <c r="G40" s="31">
        <f t="shared" si="5"/>
        <v>123057947</v>
      </c>
      <c r="H40" s="31">
        <f t="shared" si="5"/>
        <v>139754272</v>
      </c>
      <c r="I40" s="31">
        <f t="shared" si="5"/>
        <v>132283457</v>
      </c>
      <c r="J40" s="31">
        <f t="shared" si="5"/>
        <v>132283457</v>
      </c>
      <c r="K40" s="31">
        <f t="shared" si="5"/>
        <v>103357469</v>
      </c>
      <c r="L40" s="31">
        <f t="shared" si="5"/>
        <v>87748158</v>
      </c>
      <c r="M40" s="31">
        <f t="shared" si="5"/>
        <v>111817016</v>
      </c>
      <c r="N40" s="31">
        <f t="shared" si="5"/>
        <v>111817016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111817016</v>
      </c>
      <c r="X40" s="31">
        <f t="shared" si="5"/>
        <v>31240079</v>
      </c>
      <c r="Y40" s="31">
        <f t="shared" si="5"/>
        <v>80576937</v>
      </c>
      <c r="Z40" s="32">
        <f>+IF(X40&lt;&gt;0,+(Y40/X40)*100,0)</f>
        <v>257.9280833444755</v>
      </c>
      <c r="AA40" s="33">
        <f>+AA34+AA39</f>
        <v>62480155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1036075650</v>
      </c>
      <c r="D42" s="43">
        <f>+D25-D40</f>
        <v>0</v>
      </c>
      <c r="E42" s="44">
        <f t="shared" si="6"/>
        <v>918539724</v>
      </c>
      <c r="F42" s="45">
        <f t="shared" si="6"/>
        <v>918539724</v>
      </c>
      <c r="G42" s="45">
        <f t="shared" si="6"/>
        <v>1124975689</v>
      </c>
      <c r="H42" s="45">
        <f t="shared" si="6"/>
        <v>1148280624</v>
      </c>
      <c r="I42" s="45">
        <f t="shared" si="6"/>
        <v>1016574427</v>
      </c>
      <c r="J42" s="45">
        <f t="shared" si="6"/>
        <v>1016574427</v>
      </c>
      <c r="K42" s="45">
        <f t="shared" si="6"/>
        <v>1108836518</v>
      </c>
      <c r="L42" s="45">
        <f t="shared" si="6"/>
        <v>1122282126</v>
      </c>
      <c r="M42" s="45">
        <f t="shared" si="6"/>
        <v>1171322774</v>
      </c>
      <c r="N42" s="45">
        <f t="shared" si="6"/>
        <v>1171322774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1171322774</v>
      </c>
      <c r="X42" s="45">
        <f t="shared" si="6"/>
        <v>459269861</v>
      </c>
      <c r="Y42" s="45">
        <f t="shared" si="6"/>
        <v>712052913</v>
      </c>
      <c r="Z42" s="46">
        <f>+IF(X42&lt;&gt;0,+(Y42/X42)*100,0)</f>
        <v>155.04020042804422</v>
      </c>
      <c r="AA42" s="47">
        <f>+AA25-AA40</f>
        <v>918539724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868653648</v>
      </c>
      <c r="D45" s="18"/>
      <c r="E45" s="19">
        <v>828324775</v>
      </c>
      <c r="F45" s="20">
        <v>828324775</v>
      </c>
      <c r="G45" s="20">
        <v>906133703</v>
      </c>
      <c r="H45" s="20">
        <v>849744572</v>
      </c>
      <c r="I45" s="20">
        <v>630953066</v>
      </c>
      <c r="J45" s="20">
        <v>630953066</v>
      </c>
      <c r="K45" s="20">
        <v>942057142</v>
      </c>
      <c r="L45" s="20">
        <v>954860124</v>
      </c>
      <c r="M45" s="20">
        <v>1003900772</v>
      </c>
      <c r="N45" s="20">
        <v>1003900772</v>
      </c>
      <c r="O45" s="20"/>
      <c r="P45" s="20"/>
      <c r="Q45" s="20"/>
      <c r="R45" s="20"/>
      <c r="S45" s="20"/>
      <c r="T45" s="20"/>
      <c r="U45" s="20"/>
      <c r="V45" s="20"/>
      <c r="W45" s="20">
        <v>1003900772</v>
      </c>
      <c r="X45" s="20">
        <v>414162388</v>
      </c>
      <c r="Y45" s="20">
        <v>589738384</v>
      </c>
      <c r="Z45" s="48">
        <v>142.39</v>
      </c>
      <c r="AA45" s="22">
        <v>828324775</v>
      </c>
    </row>
    <row r="46" spans="1:27" ht="12.75">
      <c r="A46" s="23" t="s">
        <v>67</v>
      </c>
      <c r="B46" s="17"/>
      <c r="C46" s="18">
        <v>167422002</v>
      </c>
      <c r="D46" s="18"/>
      <c r="E46" s="19">
        <v>90214950</v>
      </c>
      <c r="F46" s="20">
        <v>90214950</v>
      </c>
      <c r="G46" s="20">
        <v>218841986</v>
      </c>
      <c r="H46" s="20">
        <v>298536052</v>
      </c>
      <c r="I46" s="20">
        <v>385621361</v>
      </c>
      <c r="J46" s="20">
        <v>385621361</v>
      </c>
      <c r="K46" s="20">
        <v>166779376</v>
      </c>
      <c r="L46" s="20">
        <v>167422002</v>
      </c>
      <c r="M46" s="20">
        <v>167422002</v>
      </c>
      <c r="N46" s="20">
        <v>167422002</v>
      </c>
      <c r="O46" s="20"/>
      <c r="P46" s="20"/>
      <c r="Q46" s="20"/>
      <c r="R46" s="20"/>
      <c r="S46" s="20"/>
      <c r="T46" s="20"/>
      <c r="U46" s="20"/>
      <c r="V46" s="20"/>
      <c r="W46" s="20">
        <v>167422002</v>
      </c>
      <c r="X46" s="20">
        <v>45107475</v>
      </c>
      <c r="Y46" s="20">
        <v>122314527</v>
      </c>
      <c r="Z46" s="48">
        <v>271.16</v>
      </c>
      <c r="AA46" s="22">
        <v>90214950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1036075650</v>
      </c>
      <c r="D48" s="51">
        <f>SUM(D45:D47)</f>
        <v>0</v>
      </c>
      <c r="E48" s="52">
        <f t="shared" si="7"/>
        <v>918539725</v>
      </c>
      <c r="F48" s="53">
        <f t="shared" si="7"/>
        <v>918539725</v>
      </c>
      <c r="G48" s="53">
        <f t="shared" si="7"/>
        <v>1124975689</v>
      </c>
      <c r="H48" s="53">
        <f t="shared" si="7"/>
        <v>1148280624</v>
      </c>
      <c r="I48" s="53">
        <f t="shared" si="7"/>
        <v>1016574427</v>
      </c>
      <c r="J48" s="53">
        <f t="shared" si="7"/>
        <v>1016574427</v>
      </c>
      <c r="K48" s="53">
        <f t="shared" si="7"/>
        <v>1108836518</v>
      </c>
      <c r="L48" s="53">
        <f t="shared" si="7"/>
        <v>1122282126</v>
      </c>
      <c r="M48" s="53">
        <f t="shared" si="7"/>
        <v>1171322774</v>
      </c>
      <c r="N48" s="53">
        <f t="shared" si="7"/>
        <v>1171322774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1171322774</v>
      </c>
      <c r="X48" s="53">
        <f t="shared" si="7"/>
        <v>459269863</v>
      </c>
      <c r="Y48" s="53">
        <f t="shared" si="7"/>
        <v>712052911</v>
      </c>
      <c r="Z48" s="54">
        <f>+IF(X48&lt;&gt;0,+(Y48/X48)*100,0)</f>
        <v>155.0401993174109</v>
      </c>
      <c r="AA48" s="55">
        <f>SUM(AA45:AA47)</f>
        <v>918539725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104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1878479</v>
      </c>
      <c r="D6" s="18"/>
      <c r="E6" s="19">
        <v>55000000</v>
      </c>
      <c r="F6" s="20">
        <v>55000000</v>
      </c>
      <c r="G6" s="20">
        <v>6595448</v>
      </c>
      <c r="H6" s="20">
        <v>1788024</v>
      </c>
      <c r="I6" s="20">
        <v>3713415</v>
      </c>
      <c r="J6" s="20">
        <v>3713415</v>
      </c>
      <c r="K6" s="20">
        <v>3713415</v>
      </c>
      <c r="L6" s="20">
        <v>3713415</v>
      </c>
      <c r="M6" s="20">
        <v>3713415</v>
      </c>
      <c r="N6" s="20">
        <v>3713415</v>
      </c>
      <c r="O6" s="20"/>
      <c r="P6" s="20"/>
      <c r="Q6" s="20"/>
      <c r="R6" s="20"/>
      <c r="S6" s="20"/>
      <c r="T6" s="20"/>
      <c r="U6" s="20"/>
      <c r="V6" s="20"/>
      <c r="W6" s="20">
        <v>3713415</v>
      </c>
      <c r="X6" s="20">
        <v>27500000</v>
      </c>
      <c r="Y6" s="20">
        <v>-23786585</v>
      </c>
      <c r="Z6" s="21">
        <v>-86.5</v>
      </c>
      <c r="AA6" s="22">
        <v>55000000</v>
      </c>
    </row>
    <row r="7" spans="1:27" ht="12.75">
      <c r="A7" s="23" t="s">
        <v>34</v>
      </c>
      <c r="B7" s="17"/>
      <c r="C7" s="18">
        <v>45790246</v>
      </c>
      <c r="D7" s="18"/>
      <c r="E7" s="19"/>
      <c r="F7" s="20"/>
      <c r="G7" s="20">
        <v>142394172</v>
      </c>
      <c r="H7" s="20">
        <v>135810224</v>
      </c>
      <c r="I7" s="20">
        <v>103677912</v>
      </c>
      <c r="J7" s="20">
        <v>103677912</v>
      </c>
      <c r="K7" s="20">
        <v>103677912</v>
      </c>
      <c r="L7" s="20">
        <v>98178273</v>
      </c>
      <c r="M7" s="20">
        <v>98178273</v>
      </c>
      <c r="N7" s="20">
        <v>98178273</v>
      </c>
      <c r="O7" s="20"/>
      <c r="P7" s="20"/>
      <c r="Q7" s="20"/>
      <c r="R7" s="20"/>
      <c r="S7" s="20"/>
      <c r="T7" s="20"/>
      <c r="U7" s="20"/>
      <c r="V7" s="20"/>
      <c r="W7" s="20">
        <v>98178273</v>
      </c>
      <c r="X7" s="20"/>
      <c r="Y7" s="20">
        <v>98178273</v>
      </c>
      <c r="Z7" s="21"/>
      <c r="AA7" s="22"/>
    </row>
    <row r="8" spans="1:27" ht="12.75">
      <c r="A8" s="23" t="s">
        <v>35</v>
      </c>
      <c r="B8" s="17"/>
      <c r="C8" s="18">
        <v>17096648</v>
      </c>
      <c r="D8" s="18"/>
      <c r="E8" s="19">
        <v>1933956</v>
      </c>
      <c r="F8" s="20">
        <v>1933956</v>
      </c>
      <c r="G8" s="20">
        <v>11834086</v>
      </c>
      <c r="H8" s="20">
        <v>19739226</v>
      </c>
      <c r="I8" s="20">
        <v>17892364</v>
      </c>
      <c r="J8" s="20">
        <v>17892364</v>
      </c>
      <c r="K8" s="20">
        <v>17892364</v>
      </c>
      <c r="L8" s="20">
        <v>20197869</v>
      </c>
      <c r="M8" s="20">
        <v>20197869</v>
      </c>
      <c r="N8" s="20">
        <v>20197869</v>
      </c>
      <c r="O8" s="20"/>
      <c r="P8" s="20"/>
      <c r="Q8" s="20"/>
      <c r="R8" s="20"/>
      <c r="S8" s="20"/>
      <c r="T8" s="20"/>
      <c r="U8" s="20"/>
      <c r="V8" s="20"/>
      <c r="W8" s="20">
        <v>20197869</v>
      </c>
      <c r="X8" s="20">
        <v>966978</v>
      </c>
      <c r="Y8" s="20">
        <v>19230891</v>
      </c>
      <c r="Z8" s="21">
        <v>1988.76</v>
      </c>
      <c r="AA8" s="22">
        <v>1933956</v>
      </c>
    </row>
    <row r="9" spans="1:27" ht="12.75">
      <c r="A9" s="23" t="s">
        <v>36</v>
      </c>
      <c r="B9" s="17"/>
      <c r="C9" s="18">
        <v>8573195</v>
      </c>
      <c r="D9" s="18"/>
      <c r="E9" s="19">
        <v>14433672</v>
      </c>
      <c r="F9" s="20">
        <v>14433672</v>
      </c>
      <c r="G9" s="20">
        <v>4603840</v>
      </c>
      <c r="H9" s="20">
        <v>16577552</v>
      </c>
      <c r="I9" s="20">
        <v>18528387</v>
      </c>
      <c r="J9" s="20">
        <v>18528387</v>
      </c>
      <c r="K9" s="20">
        <v>18528387</v>
      </c>
      <c r="L9" s="20">
        <v>15930657</v>
      </c>
      <c r="M9" s="20">
        <v>15930657</v>
      </c>
      <c r="N9" s="20">
        <v>15930657</v>
      </c>
      <c r="O9" s="20"/>
      <c r="P9" s="20"/>
      <c r="Q9" s="20"/>
      <c r="R9" s="20"/>
      <c r="S9" s="20"/>
      <c r="T9" s="20"/>
      <c r="U9" s="20"/>
      <c r="V9" s="20"/>
      <c r="W9" s="20">
        <v>15930657</v>
      </c>
      <c r="X9" s="20">
        <v>7216836</v>
      </c>
      <c r="Y9" s="20">
        <v>8713821</v>
      </c>
      <c r="Z9" s="21">
        <v>120.74</v>
      </c>
      <c r="AA9" s="22">
        <v>14433672</v>
      </c>
    </row>
    <row r="10" spans="1:27" ht="12.75">
      <c r="A10" s="23" t="s">
        <v>37</v>
      </c>
      <c r="B10" s="17"/>
      <c r="C10" s="18">
        <v>5971779</v>
      </c>
      <c r="D10" s="18"/>
      <c r="E10" s="19"/>
      <c r="F10" s="20"/>
      <c r="G10" s="24">
        <v>81846</v>
      </c>
      <c r="H10" s="24">
        <v>70969</v>
      </c>
      <c r="I10" s="24">
        <v>70969</v>
      </c>
      <c r="J10" s="20">
        <v>70969</v>
      </c>
      <c r="K10" s="24">
        <v>70969</v>
      </c>
      <c r="L10" s="24">
        <v>70969</v>
      </c>
      <c r="M10" s="20">
        <v>70969</v>
      </c>
      <c r="N10" s="24">
        <v>70969</v>
      </c>
      <c r="O10" s="24"/>
      <c r="P10" s="24"/>
      <c r="Q10" s="20"/>
      <c r="R10" s="24"/>
      <c r="S10" s="24"/>
      <c r="T10" s="20"/>
      <c r="U10" s="24"/>
      <c r="V10" s="24"/>
      <c r="W10" s="24">
        <v>70969</v>
      </c>
      <c r="X10" s="20"/>
      <c r="Y10" s="24">
        <v>70969</v>
      </c>
      <c r="Z10" s="25"/>
      <c r="AA10" s="26"/>
    </row>
    <row r="11" spans="1:27" ht="12.75">
      <c r="A11" s="23" t="s">
        <v>38</v>
      </c>
      <c r="B11" s="17"/>
      <c r="C11" s="18">
        <v>222165</v>
      </c>
      <c r="D11" s="18"/>
      <c r="E11" s="19">
        <v>873759</v>
      </c>
      <c r="F11" s="20">
        <v>873759</v>
      </c>
      <c r="G11" s="20">
        <v>1815086</v>
      </c>
      <c r="H11" s="20">
        <v>851941</v>
      </c>
      <c r="I11" s="20">
        <v>852900</v>
      </c>
      <c r="J11" s="20">
        <v>852900</v>
      </c>
      <c r="K11" s="20">
        <v>852900</v>
      </c>
      <c r="L11" s="20">
        <v>808957</v>
      </c>
      <c r="M11" s="20">
        <v>808957</v>
      </c>
      <c r="N11" s="20">
        <v>808957</v>
      </c>
      <c r="O11" s="20"/>
      <c r="P11" s="20"/>
      <c r="Q11" s="20"/>
      <c r="R11" s="20"/>
      <c r="S11" s="20"/>
      <c r="T11" s="20"/>
      <c r="U11" s="20"/>
      <c r="V11" s="20"/>
      <c r="W11" s="20">
        <v>808957</v>
      </c>
      <c r="X11" s="20">
        <v>436880</v>
      </c>
      <c r="Y11" s="20">
        <v>372077</v>
      </c>
      <c r="Z11" s="21">
        <v>85.17</v>
      </c>
      <c r="AA11" s="22">
        <v>873759</v>
      </c>
    </row>
    <row r="12" spans="1:27" ht="12.75">
      <c r="A12" s="27" t="s">
        <v>39</v>
      </c>
      <c r="B12" s="28"/>
      <c r="C12" s="29">
        <f aca="true" t="shared" si="0" ref="C12:Y12">SUM(C6:C11)</f>
        <v>79532512</v>
      </c>
      <c r="D12" s="29">
        <f>SUM(D6:D11)</f>
        <v>0</v>
      </c>
      <c r="E12" s="30">
        <f t="shared" si="0"/>
        <v>72241387</v>
      </c>
      <c r="F12" s="31">
        <f t="shared" si="0"/>
        <v>72241387</v>
      </c>
      <c r="G12" s="31">
        <f t="shared" si="0"/>
        <v>167324478</v>
      </c>
      <c r="H12" s="31">
        <f t="shared" si="0"/>
        <v>174837936</v>
      </c>
      <c r="I12" s="31">
        <f t="shared" si="0"/>
        <v>144735947</v>
      </c>
      <c r="J12" s="31">
        <f t="shared" si="0"/>
        <v>144735947</v>
      </c>
      <c r="K12" s="31">
        <f t="shared" si="0"/>
        <v>144735947</v>
      </c>
      <c r="L12" s="31">
        <f t="shared" si="0"/>
        <v>138900140</v>
      </c>
      <c r="M12" s="31">
        <f t="shared" si="0"/>
        <v>138900140</v>
      </c>
      <c r="N12" s="31">
        <f t="shared" si="0"/>
        <v>138900140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138900140</v>
      </c>
      <c r="X12" s="31">
        <f t="shared" si="0"/>
        <v>36120694</v>
      </c>
      <c r="Y12" s="31">
        <f t="shared" si="0"/>
        <v>102779446</v>
      </c>
      <c r="Z12" s="32">
        <f>+IF(X12&lt;&gt;0,+(Y12/X12)*100,0)</f>
        <v>284.5444940786575</v>
      </c>
      <c r="AA12" s="33">
        <f>SUM(AA6:AA11)</f>
        <v>72241387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65024888</v>
      </c>
      <c r="D17" s="18"/>
      <c r="E17" s="19">
        <v>19961575</v>
      </c>
      <c r="F17" s="20">
        <v>19961575</v>
      </c>
      <c r="G17" s="20">
        <v>19961575</v>
      </c>
      <c r="H17" s="20">
        <v>19961575</v>
      </c>
      <c r="I17" s="20">
        <v>141419623</v>
      </c>
      <c r="J17" s="20">
        <v>141419623</v>
      </c>
      <c r="K17" s="20">
        <v>141419623</v>
      </c>
      <c r="L17" s="20">
        <v>141419623</v>
      </c>
      <c r="M17" s="20">
        <v>141419623</v>
      </c>
      <c r="N17" s="20">
        <v>141419623</v>
      </c>
      <c r="O17" s="20"/>
      <c r="P17" s="20"/>
      <c r="Q17" s="20"/>
      <c r="R17" s="20"/>
      <c r="S17" s="20"/>
      <c r="T17" s="20"/>
      <c r="U17" s="20"/>
      <c r="V17" s="20"/>
      <c r="W17" s="20">
        <v>141419623</v>
      </c>
      <c r="X17" s="20">
        <v>9980788</v>
      </c>
      <c r="Y17" s="20">
        <v>131438835</v>
      </c>
      <c r="Z17" s="21">
        <v>1316.92</v>
      </c>
      <c r="AA17" s="22">
        <v>19961575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799006570</v>
      </c>
      <c r="D19" s="18"/>
      <c r="E19" s="19">
        <v>655966540</v>
      </c>
      <c r="F19" s="20">
        <v>655966540</v>
      </c>
      <c r="G19" s="20">
        <v>709413670</v>
      </c>
      <c r="H19" s="20">
        <v>604717260</v>
      </c>
      <c r="I19" s="20">
        <v>1189910525</v>
      </c>
      <c r="J19" s="20">
        <v>1189910525</v>
      </c>
      <c r="K19" s="20">
        <v>1189910525</v>
      </c>
      <c r="L19" s="20">
        <v>1188540177</v>
      </c>
      <c r="M19" s="20">
        <v>1188540177</v>
      </c>
      <c r="N19" s="20">
        <v>1188540177</v>
      </c>
      <c r="O19" s="20"/>
      <c r="P19" s="20"/>
      <c r="Q19" s="20"/>
      <c r="R19" s="20"/>
      <c r="S19" s="20"/>
      <c r="T19" s="20"/>
      <c r="U19" s="20"/>
      <c r="V19" s="20"/>
      <c r="W19" s="20">
        <v>1188540177</v>
      </c>
      <c r="X19" s="20">
        <v>327983270</v>
      </c>
      <c r="Y19" s="20">
        <v>860556907</v>
      </c>
      <c r="Z19" s="21">
        <v>262.38</v>
      </c>
      <c r="AA19" s="22">
        <v>655966540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1932640</v>
      </c>
      <c r="D22" s="18"/>
      <c r="E22" s="19">
        <v>2100000</v>
      </c>
      <c r="F22" s="20">
        <v>2100000</v>
      </c>
      <c r="G22" s="20">
        <v>6895457</v>
      </c>
      <c r="H22" s="20">
        <v>2411149</v>
      </c>
      <c r="I22" s="20">
        <v>2600547</v>
      </c>
      <c r="J22" s="20">
        <v>2600547</v>
      </c>
      <c r="K22" s="20">
        <v>2600547</v>
      </c>
      <c r="L22" s="20">
        <v>2016260</v>
      </c>
      <c r="M22" s="20">
        <v>2016260</v>
      </c>
      <c r="N22" s="20">
        <v>2016260</v>
      </c>
      <c r="O22" s="20"/>
      <c r="P22" s="20"/>
      <c r="Q22" s="20"/>
      <c r="R22" s="20"/>
      <c r="S22" s="20"/>
      <c r="T22" s="20"/>
      <c r="U22" s="20"/>
      <c r="V22" s="20"/>
      <c r="W22" s="20">
        <v>2016260</v>
      </c>
      <c r="X22" s="20">
        <v>1050000</v>
      </c>
      <c r="Y22" s="20">
        <v>966260</v>
      </c>
      <c r="Z22" s="21">
        <v>92.02</v>
      </c>
      <c r="AA22" s="22">
        <v>2100000</v>
      </c>
    </row>
    <row r="23" spans="1:27" ht="12.75">
      <c r="A23" s="23" t="s">
        <v>49</v>
      </c>
      <c r="B23" s="17"/>
      <c r="C23" s="18">
        <v>17719</v>
      </c>
      <c r="D23" s="18"/>
      <c r="E23" s="19"/>
      <c r="F23" s="20"/>
      <c r="G23" s="24">
        <v>517719</v>
      </c>
      <c r="H23" s="24">
        <v>17719</v>
      </c>
      <c r="I23" s="24">
        <v>17719</v>
      </c>
      <c r="J23" s="20">
        <v>17719</v>
      </c>
      <c r="K23" s="24">
        <v>17719</v>
      </c>
      <c r="L23" s="24">
        <v>17719</v>
      </c>
      <c r="M23" s="20">
        <v>17719</v>
      </c>
      <c r="N23" s="24">
        <v>17719</v>
      </c>
      <c r="O23" s="24"/>
      <c r="P23" s="24"/>
      <c r="Q23" s="20"/>
      <c r="R23" s="24"/>
      <c r="S23" s="24"/>
      <c r="T23" s="20"/>
      <c r="U23" s="24"/>
      <c r="V23" s="24"/>
      <c r="W23" s="24">
        <v>17719</v>
      </c>
      <c r="X23" s="20"/>
      <c r="Y23" s="24">
        <v>17719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865981817</v>
      </c>
      <c r="D24" s="29">
        <f>SUM(D15:D23)</f>
        <v>0</v>
      </c>
      <c r="E24" s="36">
        <f t="shared" si="1"/>
        <v>678028115</v>
      </c>
      <c r="F24" s="37">
        <f t="shared" si="1"/>
        <v>678028115</v>
      </c>
      <c r="G24" s="37">
        <f t="shared" si="1"/>
        <v>736788421</v>
      </c>
      <c r="H24" s="37">
        <f t="shared" si="1"/>
        <v>627107703</v>
      </c>
      <c r="I24" s="37">
        <f t="shared" si="1"/>
        <v>1333948414</v>
      </c>
      <c r="J24" s="37">
        <f t="shared" si="1"/>
        <v>1333948414</v>
      </c>
      <c r="K24" s="37">
        <f t="shared" si="1"/>
        <v>1333948414</v>
      </c>
      <c r="L24" s="37">
        <f t="shared" si="1"/>
        <v>1331993779</v>
      </c>
      <c r="M24" s="37">
        <f t="shared" si="1"/>
        <v>1331993779</v>
      </c>
      <c r="N24" s="37">
        <f t="shared" si="1"/>
        <v>1331993779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1331993779</v>
      </c>
      <c r="X24" s="37">
        <f t="shared" si="1"/>
        <v>339014058</v>
      </c>
      <c r="Y24" s="37">
        <f t="shared" si="1"/>
        <v>992979721</v>
      </c>
      <c r="Z24" s="38">
        <f>+IF(X24&lt;&gt;0,+(Y24/X24)*100,0)</f>
        <v>292.90222560623135</v>
      </c>
      <c r="AA24" s="39">
        <f>SUM(AA15:AA23)</f>
        <v>678028115</v>
      </c>
    </row>
    <row r="25" spans="1:27" ht="12.75">
      <c r="A25" s="27" t="s">
        <v>51</v>
      </c>
      <c r="B25" s="28"/>
      <c r="C25" s="29">
        <f aca="true" t="shared" si="2" ref="C25:Y25">+C12+C24</f>
        <v>945514329</v>
      </c>
      <c r="D25" s="29">
        <f>+D12+D24</f>
        <v>0</v>
      </c>
      <c r="E25" s="30">
        <f t="shared" si="2"/>
        <v>750269502</v>
      </c>
      <c r="F25" s="31">
        <f t="shared" si="2"/>
        <v>750269502</v>
      </c>
      <c r="G25" s="31">
        <f t="shared" si="2"/>
        <v>904112899</v>
      </c>
      <c r="H25" s="31">
        <f t="shared" si="2"/>
        <v>801945639</v>
      </c>
      <c r="I25" s="31">
        <f t="shared" si="2"/>
        <v>1478684361</v>
      </c>
      <c r="J25" s="31">
        <f t="shared" si="2"/>
        <v>1478684361</v>
      </c>
      <c r="K25" s="31">
        <f t="shared" si="2"/>
        <v>1478684361</v>
      </c>
      <c r="L25" s="31">
        <f t="shared" si="2"/>
        <v>1470893919</v>
      </c>
      <c r="M25" s="31">
        <f t="shared" si="2"/>
        <v>1470893919</v>
      </c>
      <c r="N25" s="31">
        <f t="shared" si="2"/>
        <v>1470893919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1470893919</v>
      </c>
      <c r="X25" s="31">
        <f t="shared" si="2"/>
        <v>375134752</v>
      </c>
      <c r="Y25" s="31">
        <f t="shared" si="2"/>
        <v>1095759167</v>
      </c>
      <c r="Z25" s="32">
        <f>+IF(X25&lt;&gt;0,+(Y25/X25)*100,0)</f>
        <v>292.0974826133944</v>
      </c>
      <c r="AA25" s="33">
        <f>+AA12+AA24</f>
        <v>750269502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4612087</v>
      </c>
      <c r="D31" s="18"/>
      <c r="E31" s="19"/>
      <c r="F31" s="20"/>
      <c r="G31" s="20">
        <v>24278</v>
      </c>
      <c r="H31" s="20">
        <v>24278</v>
      </c>
      <c r="I31" s="20">
        <v>8578452</v>
      </c>
      <c r="J31" s="20">
        <v>8578452</v>
      </c>
      <c r="K31" s="20">
        <v>8578452</v>
      </c>
      <c r="L31" s="20">
        <v>42470</v>
      </c>
      <c r="M31" s="20">
        <v>42470</v>
      </c>
      <c r="N31" s="20">
        <v>42470</v>
      </c>
      <c r="O31" s="20"/>
      <c r="P31" s="20"/>
      <c r="Q31" s="20"/>
      <c r="R31" s="20"/>
      <c r="S31" s="20"/>
      <c r="T31" s="20"/>
      <c r="U31" s="20"/>
      <c r="V31" s="20"/>
      <c r="W31" s="20">
        <v>42470</v>
      </c>
      <c r="X31" s="20"/>
      <c r="Y31" s="20">
        <v>42470</v>
      </c>
      <c r="Z31" s="21"/>
      <c r="AA31" s="22"/>
    </row>
    <row r="32" spans="1:27" ht="12.75">
      <c r="A32" s="23" t="s">
        <v>57</v>
      </c>
      <c r="B32" s="17"/>
      <c r="C32" s="18">
        <v>20438207</v>
      </c>
      <c r="D32" s="18"/>
      <c r="E32" s="19"/>
      <c r="F32" s="20"/>
      <c r="G32" s="20">
        <v>36356764</v>
      </c>
      <c r="H32" s="20">
        <v>28675255</v>
      </c>
      <c r="I32" s="20">
        <v>45692121</v>
      </c>
      <c r="J32" s="20">
        <v>45692121</v>
      </c>
      <c r="K32" s="20">
        <v>45692121</v>
      </c>
      <c r="L32" s="20">
        <v>66470556</v>
      </c>
      <c r="M32" s="20">
        <v>56470556</v>
      </c>
      <c r="N32" s="20">
        <v>56470556</v>
      </c>
      <c r="O32" s="20"/>
      <c r="P32" s="20"/>
      <c r="Q32" s="20"/>
      <c r="R32" s="20"/>
      <c r="S32" s="20"/>
      <c r="T32" s="20"/>
      <c r="U32" s="20"/>
      <c r="V32" s="20"/>
      <c r="W32" s="20">
        <v>56470556</v>
      </c>
      <c r="X32" s="20"/>
      <c r="Y32" s="20">
        <v>56470556</v>
      </c>
      <c r="Z32" s="21"/>
      <c r="AA32" s="22"/>
    </row>
    <row r="33" spans="1:27" ht="12.75">
      <c r="A33" s="23" t="s">
        <v>58</v>
      </c>
      <c r="B33" s="17"/>
      <c r="C33" s="18">
        <v>435171</v>
      </c>
      <c r="D33" s="18"/>
      <c r="E33" s="19"/>
      <c r="F33" s="20"/>
      <c r="G33" s="20">
        <v>6422711</v>
      </c>
      <c r="H33" s="20">
        <v>6422711</v>
      </c>
      <c r="I33" s="20">
        <v>6617378</v>
      </c>
      <c r="J33" s="20">
        <v>6617378</v>
      </c>
      <c r="K33" s="20">
        <v>6617378</v>
      </c>
      <c r="L33" s="20">
        <v>6422711</v>
      </c>
      <c r="M33" s="20">
        <v>6422711</v>
      </c>
      <c r="N33" s="20">
        <v>6422711</v>
      </c>
      <c r="O33" s="20"/>
      <c r="P33" s="20"/>
      <c r="Q33" s="20"/>
      <c r="R33" s="20"/>
      <c r="S33" s="20"/>
      <c r="T33" s="20"/>
      <c r="U33" s="20"/>
      <c r="V33" s="20"/>
      <c r="W33" s="20">
        <v>6422711</v>
      </c>
      <c r="X33" s="20"/>
      <c r="Y33" s="20">
        <v>6422711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25485465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42803753</v>
      </c>
      <c r="H34" s="31">
        <f t="shared" si="3"/>
        <v>35122244</v>
      </c>
      <c r="I34" s="31">
        <f t="shared" si="3"/>
        <v>60887951</v>
      </c>
      <c r="J34" s="31">
        <f t="shared" si="3"/>
        <v>60887951</v>
      </c>
      <c r="K34" s="31">
        <f t="shared" si="3"/>
        <v>60887951</v>
      </c>
      <c r="L34" s="31">
        <f t="shared" si="3"/>
        <v>72935737</v>
      </c>
      <c r="M34" s="31">
        <f t="shared" si="3"/>
        <v>62935737</v>
      </c>
      <c r="N34" s="31">
        <f t="shared" si="3"/>
        <v>62935737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62935737</v>
      </c>
      <c r="X34" s="31">
        <f t="shared" si="3"/>
        <v>0</v>
      </c>
      <c r="Y34" s="31">
        <f t="shared" si="3"/>
        <v>62935737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4818759</v>
      </c>
      <c r="D38" s="18"/>
      <c r="E38" s="19"/>
      <c r="F38" s="20"/>
      <c r="G38" s="20">
        <v>11689516</v>
      </c>
      <c r="H38" s="20">
        <v>11226016</v>
      </c>
      <c r="I38" s="20">
        <v>3532488</v>
      </c>
      <c r="J38" s="20">
        <v>3532488</v>
      </c>
      <c r="K38" s="20">
        <v>3532488</v>
      </c>
      <c r="L38" s="20">
        <v>3521999</v>
      </c>
      <c r="M38" s="20">
        <v>3521999</v>
      </c>
      <c r="N38" s="20">
        <v>3521999</v>
      </c>
      <c r="O38" s="20"/>
      <c r="P38" s="20"/>
      <c r="Q38" s="20"/>
      <c r="R38" s="20"/>
      <c r="S38" s="20"/>
      <c r="T38" s="20"/>
      <c r="U38" s="20"/>
      <c r="V38" s="20"/>
      <c r="W38" s="20">
        <v>3521999</v>
      </c>
      <c r="X38" s="20"/>
      <c r="Y38" s="20">
        <v>3521999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4818759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11689516</v>
      </c>
      <c r="H39" s="37">
        <f t="shared" si="4"/>
        <v>11226016</v>
      </c>
      <c r="I39" s="37">
        <f t="shared" si="4"/>
        <v>3532488</v>
      </c>
      <c r="J39" s="37">
        <f t="shared" si="4"/>
        <v>3532488</v>
      </c>
      <c r="K39" s="37">
        <f t="shared" si="4"/>
        <v>3532488</v>
      </c>
      <c r="L39" s="37">
        <f t="shared" si="4"/>
        <v>3521999</v>
      </c>
      <c r="M39" s="37">
        <f t="shared" si="4"/>
        <v>3521999</v>
      </c>
      <c r="N39" s="37">
        <f t="shared" si="4"/>
        <v>3521999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3521999</v>
      </c>
      <c r="X39" s="37">
        <f t="shared" si="4"/>
        <v>0</v>
      </c>
      <c r="Y39" s="37">
        <f t="shared" si="4"/>
        <v>3521999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30304224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54493269</v>
      </c>
      <c r="H40" s="31">
        <f t="shared" si="5"/>
        <v>46348260</v>
      </c>
      <c r="I40" s="31">
        <f t="shared" si="5"/>
        <v>64420439</v>
      </c>
      <c r="J40" s="31">
        <f t="shared" si="5"/>
        <v>64420439</v>
      </c>
      <c r="K40" s="31">
        <f t="shared" si="5"/>
        <v>64420439</v>
      </c>
      <c r="L40" s="31">
        <f t="shared" si="5"/>
        <v>76457736</v>
      </c>
      <c r="M40" s="31">
        <f t="shared" si="5"/>
        <v>66457736</v>
      </c>
      <c r="N40" s="31">
        <f t="shared" si="5"/>
        <v>66457736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66457736</v>
      </c>
      <c r="X40" s="31">
        <f t="shared" si="5"/>
        <v>0</v>
      </c>
      <c r="Y40" s="31">
        <f t="shared" si="5"/>
        <v>66457736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915210105</v>
      </c>
      <c r="D42" s="43">
        <f>+D25-D40</f>
        <v>0</v>
      </c>
      <c r="E42" s="44">
        <f t="shared" si="6"/>
        <v>750269502</v>
      </c>
      <c r="F42" s="45">
        <f t="shared" si="6"/>
        <v>750269502</v>
      </c>
      <c r="G42" s="45">
        <f t="shared" si="6"/>
        <v>849619630</v>
      </c>
      <c r="H42" s="45">
        <f t="shared" si="6"/>
        <v>755597379</v>
      </c>
      <c r="I42" s="45">
        <f t="shared" si="6"/>
        <v>1414263922</v>
      </c>
      <c r="J42" s="45">
        <f t="shared" si="6"/>
        <v>1414263922</v>
      </c>
      <c r="K42" s="45">
        <f t="shared" si="6"/>
        <v>1414263922</v>
      </c>
      <c r="L42" s="45">
        <f t="shared" si="6"/>
        <v>1394436183</v>
      </c>
      <c r="M42" s="45">
        <f t="shared" si="6"/>
        <v>1404436183</v>
      </c>
      <c r="N42" s="45">
        <f t="shared" si="6"/>
        <v>1404436183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1404436183</v>
      </c>
      <c r="X42" s="45">
        <f t="shared" si="6"/>
        <v>375134752</v>
      </c>
      <c r="Y42" s="45">
        <f t="shared" si="6"/>
        <v>1029301431</v>
      </c>
      <c r="Z42" s="46">
        <f>+IF(X42&lt;&gt;0,+(Y42/X42)*100,0)</f>
        <v>274.3817856149995</v>
      </c>
      <c r="AA42" s="47">
        <f>+AA25-AA40</f>
        <v>750269502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889193188</v>
      </c>
      <c r="D45" s="18"/>
      <c r="E45" s="19">
        <v>750269502</v>
      </c>
      <c r="F45" s="20">
        <v>750269502</v>
      </c>
      <c r="G45" s="20">
        <v>825433135</v>
      </c>
      <c r="H45" s="20">
        <v>731410884</v>
      </c>
      <c r="I45" s="20">
        <v>1390077427</v>
      </c>
      <c r="J45" s="20">
        <v>1390077427</v>
      </c>
      <c r="K45" s="20">
        <v>1390077427</v>
      </c>
      <c r="L45" s="20"/>
      <c r="M45" s="20">
        <v>1380249688</v>
      </c>
      <c r="N45" s="20">
        <v>1380249688</v>
      </c>
      <c r="O45" s="20"/>
      <c r="P45" s="20"/>
      <c r="Q45" s="20"/>
      <c r="R45" s="20"/>
      <c r="S45" s="20"/>
      <c r="T45" s="20"/>
      <c r="U45" s="20"/>
      <c r="V45" s="20"/>
      <c r="W45" s="20">
        <v>1380249688</v>
      </c>
      <c r="X45" s="20">
        <v>375134751</v>
      </c>
      <c r="Y45" s="20">
        <v>1005114937</v>
      </c>
      <c r="Z45" s="48">
        <v>267.93</v>
      </c>
      <c r="AA45" s="22">
        <v>750269502</v>
      </c>
    </row>
    <row r="46" spans="1:27" ht="12.75">
      <c r="A46" s="23" t="s">
        <v>67</v>
      </c>
      <c r="B46" s="17"/>
      <c r="C46" s="18">
        <v>26016917</v>
      </c>
      <c r="D46" s="18"/>
      <c r="E46" s="19"/>
      <c r="F46" s="20"/>
      <c r="G46" s="20">
        <v>24186495</v>
      </c>
      <c r="H46" s="20">
        <v>24186495</v>
      </c>
      <c r="I46" s="20">
        <v>24186495</v>
      </c>
      <c r="J46" s="20">
        <v>24186495</v>
      </c>
      <c r="K46" s="20">
        <v>24186495</v>
      </c>
      <c r="L46" s="20">
        <v>24186495</v>
      </c>
      <c r="M46" s="20">
        <v>24186495</v>
      </c>
      <c r="N46" s="20">
        <v>24186495</v>
      </c>
      <c r="O46" s="20"/>
      <c r="P46" s="20"/>
      <c r="Q46" s="20"/>
      <c r="R46" s="20"/>
      <c r="S46" s="20"/>
      <c r="T46" s="20"/>
      <c r="U46" s="20"/>
      <c r="V46" s="20"/>
      <c r="W46" s="20">
        <v>24186495</v>
      </c>
      <c r="X46" s="20"/>
      <c r="Y46" s="20">
        <v>24186495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>
        <v>1370249688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915210105</v>
      </c>
      <c r="D48" s="51">
        <f>SUM(D45:D47)</f>
        <v>0</v>
      </c>
      <c r="E48" s="52">
        <f t="shared" si="7"/>
        <v>750269502</v>
      </c>
      <c r="F48" s="53">
        <f t="shared" si="7"/>
        <v>750269502</v>
      </c>
      <c r="G48" s="53">
        <f t="shared" si="7"/>
        <v>849619630</v>
      </c>
      <c r="H48" s="53">
        <f t="shared" si="7"/>
        <v>755597379</v>
      </c>
      <c r="I48" s="53">
        <f t="shared" si="7"/>
        <v>1414263922</v>
      </c>
      <c r="J48" s="53">
        <f t="shared" si="7"/>
        <v>1414263922</v>
      </c>
      <c r="K48" s="53">
        <f t="shared" si="7"/>
        <v>1414263922</v>
      </c>
      <c r="L48" s="53">
        <f t="shared" si="7"/>
        <v>1394436183</v>
      </c>
      <c r="M48" s="53">
        <f t="shared" si="7"/>
        <v>1404436183</v>
      </c>
      <c r="N48" s="53">
        <f t="shared" si="7"/>
        <v>1404436183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1404436183</v>
      </c>
      <c r="X48" s="53">
        <f t="shared" si="7"/>
        <v>375134751</v>
      </c>
      <c r="Y48" s="53">
        <f t="shared" si="7"/>
        <v>1029301432</v>
      </c>
      <c r="Z48" s="54">
        <f>+IF(X48&lt;&gt;0,+(Y48/X48)*100,0)</f>
        <v>274.3817866129923</v>
      </c>
      <c r="AA48" s="55">
        <f>SUM(AA45:AA47)</f>
        <v>750269502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105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2005</v>
      </c>
      <c r="D6" s="18"/>
      <c r="E6" s="19">
        <v>1947469</v>
      </c>
      <c r="F6" s="20">
        <v>1947469</v>
      </c>
      <c r="G6" s="20">
        <v>3744117</v>
      </c>
      <c r="H6" s="20">
        <v>1980552</v>
      </c>
      <c r="I6" s="20">
        <v>943794</v>
      </c>
      <c r="J6" s="20">
        <v>943794</v>
      </c>
      <c r="K6" s="20">
        <v>5131737</v>
      </c>
      <c r="L6" s="20"/>
      <c r="M6" s="20">
        <v>5566927</v>
      </c>
      <c r="N6" s="20">
        <v>5566927</v>
      </c>
      <c r="O6" s="20"/>
      <c r="P6" s="20"/>
      <c r="Q6" s="20"/>
      <c r="R6" s="20"/>
      <c r="S6" s="20"/>
      <c r="T6" s="20"/>
      <c r="U6" s="20"/>
      <c r="V6" s="20"/>
      <c r="W6" s="20">
        <v>5566927</v>
      </c>
      <c r="X6" s="20">
        <v>973735</v>
      </c>
      <c r="Y6" s="20">
        <v>4593192</v>
      </c>
      <c r="Z6" s="21">
        <v>471.71</v>
      </c>
      <c r="AA6" s="22">
        <v>1947469</v>
      </c>
    </row>
    <row r="7" spans="1:27" ht="12.75">
      <c r="A7" s="23" t="s">
        <v>34</v>
      </c>
      <c r="B7" s="17"/>
      <c r="C7" s="18">
        <v>94547086</v>
      </c>
      <c r="D7" s="18"/>
      <c r="E7" s="19">
        <v>41414634</v>
      </c>
      <c r="F7" s="20">
        <v>41414634</v>
      </c>
      <c r="G7" s="20">
        <v>192741509</v>
      </c>
      <c r="H7" s="20">
        <v>160492176</v>
      </c>
      <c r="I7" s="20">
        <v>142209345</v>
      </c>
      <c r="J7" s="20">
        <v>142209345</v>
      </c>
      <c r="K7" s="20">
        <v>123236323</v>
      </c>
      <c r="L7" s="20">
        <v>113938894</v>
      </c>
      <c r="M7" s="20">
        <v>175794741</v>
      </c>
      <c r="N7" s="20">
        <v>175794741</v>
      </c>
      <c r="O7" s="20"/>
      <c r="P7" s="20"/>
      <c r="Q7" s="20"/>
      <c r="R7" s="20"/>
      <c r="S7" s="20"/>
      <c r="T7" s="20"/>
      <c r="U7" s="20"/>
      <c r="V7" s="20"/>
      <c r="W7" s="20">
        <v>175794741</v>
      </c>
      <c r="X7" s="20">
        <v>20707317</v>
      </c>
      <c r="Y7" s="20">
        <v>155087424</v>
      </c>
      <c r="Z7" s="21">
        <v>748.95</v>
      </c>
      <c r="AA7" s="22">
        <v>41414634</v>
      </c>
    </row>
    <row r="8" spans="1:27" ht="12.75">
      <c r="A8" s="23" t="s">
        <v>35</v>
      </c>
      <c r="B8" s="17"/>
      <c r="C8" s="18">
        <v>26079876</v>
      </c>
      <c r="D8" s="18"/>
      <c r="E8" s="19">
        <v>28061636</v>
      </c>
      <c r="F8" s="20">
        <v>28061636</v>
      </c>
      <c r="G8" s="20">
        <v>53963376</v>
      </c>
      <c r="H8" s="20">
        <v>52573726</v>
      </c>
      <c r="I8" s="20">
        <v>53487791</v>
      </c>
      <c r="J8" s="20">
        <v>53487791</v>
      </c>
      <c r="K8" s="20">
        <v>52991230</v>
      </c>
      <c r="L8" s="20">
        <v>51868885</v>
      </c>
      <c r="M8" s="20">
        <v>53046623</v>
      </c>
      <c r="N8" s="20">
        <v>53046623</v>
      </c>
      <c r="O8" s="20"/>
      <c r="P8" s="20"/>
      <c r="Q8" s="20"/>
      <c r="R8" s="20"/>
      <c r="S8" s="20"/>
      <c r="T8" s="20"/>
      <c r="U8" s="20"/>
      <c r="V8" s="20"/>
      <c r="W8" s="20">
        <v>53046623</v>
      </c>
      <c r="X8" s="20">
        <v>14030818</v>
      </c>
      <c r="Y8" s="20">
        <v>39015805</v>
      </c>
      <c r="Z8" s="21">
        <v>278.07</v>
      </c>
      <c r="AA8" s="22">
        <v>28061636</v>
      </c>
    </row>
    <row r="9" spans="1:27" ht="12.75">
      <c r="A9" s="23" t="s">
        <v>36</v>
      </c>
      <c r="B9" s="17"/>
      <c r="C9" s="18">
        <v>53513512</v>
      </c>
      <c r="D9" s="18"/>
      <c r="E9" s="19">
        <v>29281295</v>
      </c>
      <c r="F9" s="20">
        <v>29281295</v>
      </c>
      <c r="G9" s="20">
        <v>40238768</v>
      </c>
      <c r="H9" s="20">
        <v>40238768</v>
      </c>
      <c r="I9" s="20">
        <v>40238768</v>
      </c>
      <c r="J9" s="20">
        <v>40238768</v>
      </c>
      <c r="K9" s="20">
        <v>40238768</v>
      </c>
      <c r="L9" s="20">
        <v>40238768</v>
      </c>
      <c r="M9" s="20">
        <v>40238768</v>
      </c>
      <c r="N9" s="20">
        <v>40238768</v>
      </c>
      <c r="O9" s="20"/>
      <c r="P9" s="20"/>
      <c r="Q9" s="20"/>
      <c r="R9" s="20"/>
      <c r="S9" s="20"/>
      <c r="T9" s="20"/>
      <c r="U9" s="20"/>
      <c r="V9" s="20"/>
      <c r="W9" s="20">
        <v>40238768</v>
      </c>
      <c r="X9" s="20">
        <v>14640648</v>
      </c>
      <c r="Y9" s="20">
        <v>25598120</v>
      </c>
      <c r="Z9" s="21">
        <v>174.84</v>
      </c>
      <c r="AA9" s="22">
        <v>29281295</v>
      </c>
    </row>
    <row r="10" spans="1:27" ht="12.75">
      <c r="A10" s="23" t="s">
        <v>37</v>
      </c>
      <c r="B10" s="17"/>
      <c r="C10" s="18"/>
      <c r="D10" s="18"/>
      <c r="E10" s="19">
        <v>994353</v>
      </c>
      <c r="F10" s="20">
        <v>994353</v>
      </c>
      <c r="G10" s="24">
        <v>1183753</v>
      </c>
      <c r="H10" s="24">
        <v>1183753</v>
      </c>
      <c r="I10" s="24">
        <v>1183753</v>
      </c>
      <c r="J10" s="20">
        <v>1183753</v>
      </c>
      <c r="K10" s="24">
        <v>1183753</v>
      </c>
      <c r="L10" s="24">
        <v>1183753</v>
      </c>
      <c r="M10" s="20">
        <v>1183753</v>
      </c>
      <c r="N10" s="24">
        <v>1183753</v>
      </c>
      <c r="O10" s="24"/>
      <c r="P10" s="24"/>
      <c r="Q10" s="20"/>
      <c r="R10" s="24"/>
      <c r="S10" s="24"/>
      <c r="T10" s="20"/>
      <c r="U10" s="24"/>
      <c r="V10" s="24"/>
      <c r="W10" s="24">
        <v>1183753</v>
      </c>
      <c r="X10" s="20">
        <v>497177</v>
      </c>
      <c r="Y10" s="24">
        <v>686576</v>
      </c>
      <c r="Z10" s="25">
        <v>138.09</v>
      </c>
      <c r="AA10" s="26">
        <v>994353</v>
      </c>
    </row>
    <row r="11" spans="1:27" ht="12.75">
      <c r="A11" s="23" t="s">
        <v>38</v>
      </c>
      <c r="B11" s="17"/>
      <c r="C11" s="18">
        <v>449106</v>
      </c>
      <c r="D11" s="18"/>
      <c r="E11" s="19">
        <v>387363</v>
      </c>
      <c r="F11" s="20">
        <v>387363</v>
      </c>
      <c r="G11" s="20">
        <v>498224</v>
      </c>
      <c r="H11" s="20">
        <v>498224</v>
      </c>
      <c r="I11" s="20">
        <v>498224</v>
      </c>
      <c r="J11" s="20">
        <v>498224</v>
      </c>
      <c r="K11" s="20">
        <v>498224</v>
      </c>
      <c r="L11" s="20">
        <v>498224</v>
      </c>
      <c r="M11" s="20">
        <v>498224</v>
      </c>
      <c r="N11" s="20">
        <v>498224</v>
      </c>
      <c r="O11" s="20"/>
      <c r="P11" s="20"/>
      <c r="Q11" s="20"/>
      <c r="R11" s="20"/>
      <c r="S11" s="20"/>
      <c r="T11" s="20"/>
      <c r="U11" s="20"/>
      <c r="V11" s="20"/>
      <c r="W11" s="20">
        <v>498224</v>
      </c>
      <c r="X11" s="20">
        <v>193682</v>
      </c>
      <c r="Y11" s="20">
        <v>304542</v>
      </c>
      <c r="Z11" s="21">
        <v>157.24</v>
      </c>
      <c r="AA11" s="22">
        <v>387363</v>
      </c>
    </row>
    <row r="12" spans="1:27" ht="12.75">
      <c r="A12" s="27" t="s">
        <v>39</v>
      </c>
      <c r="B12" s="28"/>
      <c r="C12" s="29">
        <f aca="true" t="shared" si="0" ref="C12:Y12">SUM(C6:C11)</f>
        <v>174591585</v>
      </c>
      <c r="D12" s="29">
        <f>SUM(D6:D11)</f>
        <v>0</v>
      </c>
      <c r="E12" s="30">
        <f t="shared" si="0"/>
        <v>102086750</v>
      </c>
      <c r="F12" s="31">
        <f t="shared" si="0"/>
        <v>102086750</v>
      </c>
      <c r="G12" s="31">
        <f t="shared" si="0"/>
        <v>292369747</v>
      </c>
      <c r="H12" s="31">
        <f t="shared" si="0"/>
        <v>256967199</v>
      </c>
      <c r="I12" s="31">
        <f t="shared" si="0"/>
        <v>238561675</v>
      </c>
      <c r="J12" s="31">
        <f t="shared" si="0"/>
        <v>238561675</v>
      </c>
      <c r="K12" s="31">
        <f t="shared" si="0"/>
        <v>223280035</v>
      </c>
      <c r="L12" s="31">
        <f t="shared" si="0"/>
        <v>207728524</v>
      </c>
      <c r="M12" s="31">
        <f t="shared" si="0"/>
        <v>276329036</v>
      </c>
      <c r="N12" s="31">
        <f t="shared" si="0"/>
        <v>276329036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276329036</v>
      </c>
      <c r="X12" s="31">
        <f t="shared" si="0"/>
        <v>51043377</v>
      </c>
      <c r="Y12" s="31">
        <f t="shared" si="0"/>
        <v>225285659</v>
      </c>
      <c r="Z12" s="32">
        <f>+IF(X12&lt;&gt;0,+(Y12/X12)*100,0)</f>
        <v>441.3611955964434</v>
      </c>
      <c r="AA12" s="33">
        <f>SUM(AA6:AA11)</f>
        <v>102086750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6131700</v>
      </c>
      <c r="D17" s="18"/>
      <c r="E17" s="19">
        <v>7165478</v>
      </c>
      <c r="F17" s="20">
        <v>7165478</v>
      </c>
      <c r="G17" s="20">
        <v>5793770</v>
      </c>
      <c r="H17" s="20">
        <v>5793770</v>
      </c>
      <c r="I17" s="20">
        <v>5793770</v>
      </c>
      <c r="J17" s="20">
        <v>5793770</v>
      </c>
      <c r="K17" s="20">
        <v>5793770</v>
      </c>
      <c r="L17" s="20">
        <v>5793770</v>
      </c>
      <c r="M17" s="20">
        <v>5793770</v>
      </c>
      <c r="N17" s="20">
        <v>5793770</v>
      </c>
      <c r="O17" s="20"/>
      <c r="P17" s="20"/>
      <c r="Q17" s="20"/>
      <c r="R17" s="20"/>
      <c r="S17" s="20"/>
      <c r="T17" s="20"/>
      <c r="U17" s="20"/>
      <c r="V17" s="20"/>
      <c r="W17" s="20">
        <v>5793770</v>
      </c>
      <c r="X17" s="20">
        <v>3582739</v>
      </c>
      <c r="Y17" s="20">
        <v>2211031</v>
      </c>
      <c r="Z17" s="21">
        <v>61.71</v>
      </c>
      <c r="AA17" s="22">
        <v>7165478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611260745</v>
      </c>
      <c r="D19" s="18"/>
      <c r="E19" s="19">
        <v>748375930</v>
      </c>
      <c r="F19" s="20">
        <v>748375930</v>
      </c>
      <c r="G19" s="20">
        <v>599952455</v>
      </c>
      <c r="H19" s="20">
        <v>612522334</v>
      </c>
      <c r="I19" s="20">
        <v>619183143</v>
      </c>
      <c r="J19" s="20">
        <v>619183143</v>
      </c>
      <c r="K19" s="20">
        <v>623527536</v>
      </c>
      <c r="L19" s="20">
        <v>631685052</v>
      </c>
      <c r="M19" s="20">
        <v>638577029</v>
      </c>
      <c r="N19" s="20">
        <v>638577029</v>
      </c>
      <c r="O19" s="20"/>
      <c r="P19" s="20"/>
      <c r="Q19" s="20"/>
      <c r="R19" s="20"/>
      <c r="S19" s="20"/>
      <c r="T19" s="20"/>
      <c r="U19" s="20"/>
      <c r="V19" s="20"/>
      <c r="W19" s="20">
        <v>638577029</v>
      </c>
      <c r="X19" s="20">
        <v>374187965</v>
      </c>
      <c r="Y19" s="20">
        <v>264389064</v>
      </c>
      <c r="Z19" s="21">
        <v>70.66</v>
      </c>
      <c r="AA19" s="22">
        <v>748375930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774233</v>
      </c>
      <c r="D22" s="18"/>
      <c r="E22" s="19">
        <v>1852353</v>
      </c>
      <c r="F22" s="20">
        <v>1852353</v>
      </c>
      <c r="G22" s="20">
        <v>668201</v>
      </c>
      <c r="H22" s="20">
        <v>668201</v>
      </c>
      <c r="I22" s="20">
        <v>668201</v>
      </c>
      <c r="J22" s="20">
        <v>668201</v>
      </c>
      <c r="K22" s="20">
        <v>668201</v>
      </c>
      <c r="L22" s="20">
        <v>668201</v>
      </c>
      <c r="M22" s="20">
        <v>668201</v>
      </c>
      <c r="N22" s="20">
        <v>668201</v>
      </c>
      <c r="O22" s="20"/>
      <c r="P22" s="20"/>
      <c r="Q22" s="20"/>
      <c r="R22" s="20"/>
      <c r="S22" s="20"/>
      <c r="T22" s="20"/>
      <c r="U22" s="20"/>
      <c r="V22" s="20"/>
      <c r="W22" s="20">
        <v>668201</v>
      </c>
      <c r="X22" s="20">
        <v>926177</v>
      </c>
      <c r="Y22" s="20">
        <v>-257976</v>
      </c>
      <c r="Z22" s="21">
        <v>-27.85</v>
      </c>
      <c r="AA22" s="22">
        <v>1852353</v>
      </c>
    </row>
    <row r="23" spans="1:27" ht="12.75">
      <c r="A23" s="23" t="s">
        <v>49</v>
      </c>
      <c r="B23" s="17"/>
      <c r="C23" s="18">
        <v>1230799</v>
      </c>
      <c r="D23" s="18"/>
      <c r="E23" s="19"/>
      <c r="F23" s="20"/>
      <c r="G23" s="24">
        <v>1230799</v>
      </c>
      <c r="H23" s="24">
        <v>1230799</v>
      </c>
      <c r="I23" s="24">
        <v>1230799</v>
      </c>
      <c r="J23" s="20">
        <v>1230799</v>
      </c>
      <c r="K23" s="24">
        <v>1230799</v>
      </c>
      <c r="L23" s="24">
        <v>1230799</v>
      </c>
      <c r="M23" s="20">
        <v>1230799</v>
      </c>
      <c r="N23" s="24">
        <v>1230799</v>
      </c>
      <c r="O23" s="24"/>
      <c r="P23" s="24"/>
      <c r="Q23" s="20"/>
      <c r="R23" s="24"/>
      <c r="S23" s="24"/>
      <c r="T23" s="20"/>
      <c r="U23" s="24"/>
      <c r="V23" s="24"/>
      <c r="W23" s="24">
        <v>1230799</v>
      </c>
      <c r="X23" s="20"/>
      <c r="Y23" s="24">
        <v>1230799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619397477</v>
      </c>
      <c r="D24" s="29">
        <f>SUM(D15:D23)</f>
        <v>0</v>
      </c>
      <c r="E24" s="36">
        <f t="shared" si="1"/>
        <v>757393761</v>
      </c>
      <c r="F24" s="37">
        <f t="shared" si="1"/>
        <v>757393761</v>
      </c>
      <c r="G24" s="37">
        <f t="shared" si="1"/>
        <v>607645225</v>
      </c>
      <c r="H24" s="37">
        <f t="shared" si="1"/>
        <v>620215104</v>
      </c>
      <c r="I24" s="37">
        <f t="shared" si="1"/>
        <v>626875913</v>
      </c>
      <c r="J24" s="37">
        <f t="shared" si="1"/>
        <v>626875913</v>
      </c>
      <c r="K24" s="37">
        <f t="shared" si="1"/>
        <v>631220306</v>
      </c>
      <c r="L24" s="37">
        <f t="shared" si="1"/>
        <v>639377822</v>
      </c>
      <c r="M24" s="37">
        <f t="shared" si="1"/>
        <v>646269799</v>
      </c>
      <c r="N24" s="37">
        <f t="shared" si="1"/>
        <v>646269799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646269799</v>
      </c>
      <c r="X24" s="37">
        <f t="shared" si="1"/>
        <v>378696881</v>
      </c>
      <c r="Y24" s="37">
        <f t="shared" si="1"/>
        <v>267572918</v>
      </c>
      <c r="Z24" s="38">
        <f>+IF(X24&lt;&gt;0,+(Y24/X24)*100,0)</f>
        <v>70.65622439071527</v>
      </c>
      <c r="AA24" s="39">
        <f>SUM(AA15:AA23)</f>
        <v>757393761</v>
      </c>
    </row>
    <row r="25" spans="1:27" ht="12.75">
      <c r="A25" s="27" t="s">
        <v>51</v>
      </c>
      <c r="B25" s="28"/>
      <c r="C25" s="29">
        <f aca="true" t="shared" si="2" ref="C25:Y25">+C12+C24</f>
        <v>793989062</v>
      </c>
      <c r="D25" s="29">
        <f>+D12+D24</f>
        <v>0</v>
      </c>
      <c r="E25" s="30">
        <f t="shared" si="2"/>
        <v>859480511</v>
      </c>
      <c r="F25" s="31">
        <f t="shared" si="2"/>
        <v>859480511</v>
      </c>
      <c r="G25" s="31">
        <f t="shared" si="2"/>
        <v>900014972</v>
      </c>
      <c r="H25" s="31">
        <f t="shared" si="2"/>
        <v>877182303</v>
      </c>
      <c r="I25" s="31">
        <f t="shared" si="2"/>
        <v>865437588</v>
      </c>
      <c r="J25" s="31">
        <f t="shared" si="2"/>
        <v>865437588</v>
      </c>
      <c r="K25" s="31">
        <f t="shared" si="2"/>
        <v>854500341</v>
      </c>
      <c r="L25" s="31">
        <f t="shared" si="2"/>
        <v>847106346</v>
      </c>
      <c r="M25" s="31">
        <f t="shared" si="2"/>
        <v>922598835</v>
      </c>
      <c r="N25" s="31">
        <f t="shared" si="2"/>
        <v>922598835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922598835</v>
      </c>
      <c r="X25" s="31">
        <f t="shared" si="2"/>
        <v>429740258</v>
      </c>
      <c r="Y25" s="31">
        <f t="shared" si="2"/>
        <v>492858577</v>
      </c>
      <c r="Z25" s="32">
        <f>+IF(X25&lt;&gt;0,+(Y25/X25)*100,0)</f>
        <v>114.6875508693905</v>
      </c>
      <c r="AA25" s="33">
        <f>+AA12+AA24</f>
        <v>859480511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429952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609559</v>
      </c>
      <c r="D31" s="18"/>
      <c r="E31" s="19">
        <v>463403</v>
      </c>
      <c r="F31" s="20">
        <v>463403</v>
      </c>
      <c r="G31" s="20">
        <v>1217076</v>
      </c>
      <c r="H31" s="20">
        <v>1217076</v>
      </c>
      <c r="I31" s="20">
        <v>1217076</v>
      </c>
      <c r="J31" s="20">
        <v>1217076</v>
      </c>
      <c r="K31" s="20">
        <v>1217076</v>
      </c>
      <c r="L31" s="20">
        <v>1217076</v>
      </c>
      <c r="M31" s="20">
        <v>1217076</v>
      </c>
      <c r="N31" s="20">
        <v>1217076</v>
      </c>
      <c r="O31" s="20"/>
      <c r="P31" s="20"/>
      <c r="Q31" s="20"/>
      <c r="R31" s="20"/>
      <c r="S31" s="20"/>
      <c r="T31" s="20"/>
      <c r="U31" s="20"/>
      <c r="V31" s="20"/>
      <c r="W31" s="20">
        <v>1217076</v>
      </c>
      <c r="X31" s="20">
        <v>231702</v>
      </c>
      <c r="Y31" s="20">
        <v>985374</v>
      </c>
      <c r="Z31" s="21">
        <v>425.28</v>
      </c>
      <c r="AA31" s="22">
        <v>463403</v>
      </c>
    </row>
    <row r="32" spans="1:27" ht="12.75">
      <c r="A32" s="23" t="s">
        <v>57</v>
      </c>
      <c r="B32" s="17"/>
      <c r="C32" s="18">
        <v>40532532</v>
      </c>
      <c r="D32" s="18"/>
      <c r="E32" s="19">
        <v>33059970</v>
      </c>
      <c r="F32" s="20">
        <v>33059970</v>
      </c>
      <c r="G32" s="20">
        <v>30163819</v>
      </c>
      <c r="H32" s="20">
        <v>15363280</v>
      </c>
      <c r="I32" s="20">
        <v>9336520</v>
      </c>
      <c r="J32" s="20">
        <v>9336520</v>
      </c>
      <c r="K32" s="20">
        <v>13496743</v>
      </c>
      <c r="L32" s="20">
        <v>7674111</v>
      </c>
      <c r="M32" s="20">
        <v>9670222</v>
      </c>
      <c r="N32" s="20">
        <v>9670222</v>
      </c>
      <c r="O32" s="20"/>
      <c r="P32" s="20"/>
      <c r="Q32" s="20"/>
      <c r="R32" s="20"/>
      <c r="S32" s="20"/>
      <c r="T32" s="20"/>
      <c r="U32" s="20"/>
      <c r="V32" s="20"/>
      <c r="W32" s="20">
        <v>9670222</v>
      </c>
      <c r="X32" s="20">
        <v>16529985</v>
      </c>
      <c r="Y32" s="20">
        <v>-6859763</v>
      </c>
      <c r="Z32" s="21">
        <v>-41.5</v>
      </c>
      <c r="AA32" s="22">
        <v>33059970</v>
      </c>
    </row>
    <row r="33" spans="1:27" ht="12.75">
      <c r="A33" s="23" t="s">
        <v>58</v>
      </c>
      <c r="B33" s="17"/>
      <c r="C33" s="18">
        <v>9900346</v>
      </c>
      <c r="D33" s="18"/>
      <c r="E33" s="19">
        <v>2525967</v>
      </c>
      <c r="F33" s="20">
        <v>2525967</v>
      </c>
      <c r="G33" s="20">
        <v>176449</v>
      </c>
      <c r="H33" s="20">
        <v>176449</v>
      </c>
      <c r="I33" s="20">
        <v>176449</v>
      </c>
      <c r="J33" s="20">
        <v>176449</v>
      </c>
      <c r="K33" s="20">
        <v>176449</v>
      </c>
      <c r="L33" s="20">
        <v>176449</v>
      </c>
      <c r="M33" s="20">
        <v>176449</v>
      </c>
      <c r="N33" s="20">
        <v>176449</v>
      </c>
      <c r="O33" s="20"/>
      <c r="P33" s="20"/>
      <c r="Q33" s="20"/>
      <c r="R33" s="20"/>
      <c r="S33" s="20"/>
      <c r="T33" s="20"/>
      <c r="U33" s="20"/>
      <c r="V33" s="20"/>
      <c r="W33" s="20">
        <v>176449</v>
      </c>
      <c r="X33" s="20">
        <v>1262984</v>
      </c>
      <c r="Y33" s="20">
        <v>-1086535</v>
      </c>
      <c r="Z33" s="21">
        <v>-86.03</v>
      </c>
      <c r="AA33" s="22">
        <v>2525967</v>
      </c>
    </row>
    <row r="34" spans="1:27" ht="12.75">
      <c r="A34" s="27" t="s">
        <v>59</v>
      </c>
      <c r="B34" s="28"/>
      <c r="C34" s="29">
        <f aca="true" t="shared" si="3" ref="C34:Y34">SUM(C29:C33)</f>
        <v>51042437</v>
      </c>
      <c r="D34" s="29">
        <f>SUM(D29:D33)</f>
        <v>0</v>
      </c>
      <c r="E34" s="30">
        <f t="shared" si="3"/>
        <v>36049340</v>
      </c>
      <c r="F34" s="31">
        <f t="shared" si="3"/>
        <v>36049340</v>
      </c>
      <c r="G34" s="31">
        <f t="shared" si="3"/>
        <v>31557344</v>
      </c>
      <c r="H34" s="31">
        <f t="shared" si="3"/>
        <v>16756805</v>
      </c>
      <c r="I34" s="31">
        <f t="shared" si="3"/>
        <v>10730045</v>
      </c>
      <c r="J34" s="31">
        <f t="shared" si="3"/>
        <v>10730045</v>
      </c>
      <c r="K34" s="31">
        <f t="shared" si="3"/>
        <v>14890268</v>
      </c>
      <c r="L34" s="31">
        <f t="shared" si="3"/>
        <v>9497588</v>
      </c>
      <c r="M34" s="31">
        <f t="shared" si="3"/>
        <v>11063747</v>
      </c>
      <c r="N34" s="31">
        <f t="shared" si="3"/>
        <v>11063747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11063747</v>
      </c>
      <c r="X34" s="31">
        <f t="shared" si="3"/>
        <v>18024671</v>
      </c>
      <c r="Y34" s="31">
        <f t="shared" si="3"/>
        <v>-6960924</v>
      </c>
      <c r="Z34" s="32">
        <f>+IF(X34&lt;&gt;0,+(Y34/X34)*100,0)</f>
        <v>-38.61886854966728</v>
      </c>
      <c r="AA34" s="33">
        <f>SUM(AA29:AA33)</f>
        <v>36049340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4318896</v>
      </c>
      <c r="D38" s="18"/>
      <c r="E38" s="19">
        <v>3226902</v>
      </c>
      <c r="F38" s="20">
        <v>3226902</v>
      </c>
      <c r="G38" s="20">
        <v>5814682</v>
      </c>
      <c r="H38" s="20">
        <v>5814682</v>
      </c>
      <c r="I38" s="20">
        <v>5814682</v>
      </c>
      <c r="J38" s="20">
        <v>5814682</v>
      </c>
      <c r="K38" s="20">
        <v>5814682</v>
      </c>
      <c r="L38" s="20">
        <v>5814682</v>
      </c>
      <c r="M38" s="20">
        <v>5814682</v>
      </c>
      <c r="N38" s="20">
        <v>5814682</v>
      </c>
      <c r="O38" s="20"/>
      <c r="P38" s="20"/>
      <c r="Q38" s="20"/>
      <c r="R38" s="20"/>
      <c r="S38" s="20"/>
      <c r="T38" s="20"/>
      <c r="U38" s="20"/>
      <c r="V38" s="20"/>
      <c r="W38" s="20">
        <v>5814682</v>
      </c>
      <c r="X38" s="20">
        <v>1613451</v>
      </c>
      <c r="Y38" s="20">
        <v>4201231</v>
      </c>
      <c r="Z38" s="21">
        <v>260.39</v>
      </c>
      <c r="AA38" s="22">
        <v>3226902</v>
      </c>
    </row>
    <row r="39" spans="1:27" ht="12.75">
      <c r="A39" s="27" t="s">
        <v>61</v>
      </c>
      <c r="B39" s="35"/>
      <c r="C39" s="29">
        <f aca="true" t="shared" si="4" ref="C39:Y39">SUM(C37:C38)</f>
        <v>4318896</v>
      </c>
      <c r="D39" s="29">
        <f>SUM(D37:D38)</f>
        <v>0</v>
      </c>
      <c r="E39" s="36">
        <f t="shared" si="4"/>
        <v>3226902</v>
      </c>
      <c r="F39" s="37">
        <f t="shared" si="4"/>
        <v>3226902</v>
      </c>
      <c r="G39" s="37">
        <f t="shared" si="4"/>
        <v>5814682</v>
      </c>
      <c r="H39" s="37">
        <f t="shared" si="4"/>
        <v>5814682</v>
      </c>
      <c r="I39" s="37">
        <f t="shared" si="4"/>
        <v>5814682</v>
      </c>
      <c r="J39" s="37">
        <f t="shared" si="4"/>
        <v>5814682</v>
      </c>
      <c r="K39" s="37">
        <f t="shared" si="4"/>
        <v>5814682</v>
      </c>
      <c r="L39" s="37">
        <f t="shared" si="4"/>
        <v>5814682</v>
      </c>
      <c r="M39" s="37">
        <f t="shared" si="4"/>
        <v>5814682</v>
      </c>
      <c r="N39" s="37">
        <f t="shared" si="4"/>
        <v>5814682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5814682</v>
      </c>
      <c r="X39" s="37">
        <f t="shared" si="4"/>
        <v>1613451</v>
      </c>
      <c r="Y39" s="37">
        <f t="shared" si="4"/>
        <v>4201231</v>
      </c>
      <c r="Z39" s="38">
        <f>+IF(X39&lt;&gt;0,+(Y39/X39)*100,0)</f>
        <v>260.3878890651157</v>
      </c>
      <c r="AA39" s="39">
        <f>SUM(AA37:AA38)</f>
        <v>3226902</v>
      </c>
    </row>
    <row r="40" spans="1:27" ht="12.75">
      <c r="A40" s="27" t="s">
        <v>62</v>
      </c>
      <c r="B40" s="28"/>
      <c r="C40" s="29">
        <f aca="true" t="shared" si="5" ref="C40:Y40">+C34+C39</f>
        <v>55361333</v>
      </c>
      <c r="D40" s="29">
        <f>+D34+D39</f>
        <v>0</v>
      </c>
      <c r="E40" s="30">
        <f t="shared" si="5"/>
        <v>39276242</v>
      </c>
      <c r="F40" s="31">
        <f t="shared" si="5"/>
        <v>39276242</v>
      </c>
      <c r="G40" s="31">
        <f t="shared" si="5"/>
        <v>37372026</v>
      </c>
      <c r="H40" s="31">
        <f t="shared" si="5"/>
        <v>22571487</v>
      </c>
      <c r="I40" s="31">
        <f t="shared" si="5"/>
        <v>16544727</v>
      </c>
      <c r="J40" s="31">
        <f t="shared" si="5"/>
        <v>16544727</v>
      </c>
      <c r="K40" s="31">
        <f t="shared" si="5"/>
        <v>20704950</v>
      </c>
      <c r="L40" s="31">
        <f t="shared" si="5"/>
        <v>15312270</v>
      </c>
      <c r="M40" s="31">
        <f t="shared" si="5"/>
        <v>16878429</v>
      </c>
      <c r="N40" s="31">
        <f t="shared" si="5"/>
        <v>16878429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16878429</v>
      </c>
      <c r="X40" s="31">
        <f t="shared" si="5"/>
        <v>19638122</v>
      </c>
      <c r="Y40" s="31">
        <f t="shared" si="5"/>
        <v>-2759693</v>
      </c>
      <c r="Z40" s="32">
        <f>+IF(X40&lt;&gt;0,+(Y40/X40)*100,0)</f>
        <v>-14.05273375936864</v>
      </c>
      <c r="AA40" s="33">
        <f>+AA34+AA39</f>
        <v>39276242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738627729</v>
      </c>
      <c r="D42" s="43">
        <f>+D25-D40</f>
        <v>0</v>
      </c>
      <c r="E42" s="44">
        <f t="shared" si="6"/>
        <v>820204269</v>
      </c>
      <c r="F42" s="45">
        <f t="shared" si="6"/>
        <v>820204269</v>
      </c>
      <c r="G42" s="45">
        <f t="shared" si="6"/>
        <v>862642946</v>
      </c>
      <c r="H42" s="45">
        <f t="shared" si="6"/>
        <v>854610816</v>
      </c>
      <c r="I42" s="45">
        <f t="shared" si="6"/>
        <v>848892861</v>
      </c>
      <c r="J42" s="45">
        <f t="shared" si="6"/>
        <v>848892861</v>
      </c>
      <c r="K42" s="45">
        <f t="shared" si="6"/>
        <v>833795391</v>
      </c>
      <c r="L42" s="45">
        <f t="shared" si="6"/>
        <v>831794076</v>
      </c>
      <c r="M42" s="45">
        <f t="shared" si="6"/>
        <v>905720406</v>
      </c>
      <c r="N42" s="45">
        <f t="shared" si="6"/>
        <v>905720406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905720406</v>
      </c>
      <c r="X42" s="45">
        <f t="shared" si="6"/>
        <v>410102136</v>
      </c>
      <c r="Y42" s="45">
        <f t="shared" si="6"/>
        <v>495618270</v>
      </c>
      <c r="Z42" s="46">
        <f>+IF(X42&lt;&gt;0,+(Y42/X42)*100,0)</f>
        <v>120.8523990716303</v>
      </c>
      <c r="AA42" s="47">
        <f>+AA25-AA40</f>
        <v>820204269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738627729</v>
      </c>
      <c r="D45" s="18"/>
      <c r="E45" s="19">
        <v>778789634</v>
      </c>
      <c r="F45" s="20">
        <v>778789634</v>
      </c>
      <c r="G45" s="20">
        <v>862642946</v>
      </c>
      <c r="H45" s="20">
        <v>854610816</v>
      </c>
      <c r="I45" s="20">
        <v>848892862</v>
      </c>
      <c r="J45" s="20">
        <v>848892862</v>
      </c>
      <c r="K45" s="20">
        <v>833795391</v>
      </c>
      <c r="L45" s="20">
        <v>831794076</v>
      </c>
      <c r="M45" s="20">
        <v>905720406</v>
      </c>
      <c r="N45" s="20">
        <v>905720406</v>
      </c>
      <c r="O45" s="20"/>
      <c r="P45" s="20"/>
      <c r="Q45" s="20"/>
      <c r="R45" s="20"/>
      <c r="S45" s="20"/>
      <c r="T45" s="20"/>
      <c r="U45" s="20"/>
      <c r="V45" s="20"/>
      <c r="W45" s="20">
        <v>905720406</v>
      </c>
      <c r="X45" s="20">
        <v>389394817</v>
      </c>
      <c r="Y45" s="20">
        <v>516325589</v>
      </c>
      <c r="Z45" s="48">
        <v>132.6</v>
      </c>
      <c r="AA45" s="22">
        <v>778789634</v>
      </c>
    </row>
    <row r="46" spans="1:27" ht="12.75">
      <c r="A46" s="23" t="s">
        <v>67</v>
      </c>
      <c r="B46" s="17"/>
      <c r="C46" s="18"/>
      <c r="D46" s="18"/>
      <c r="E46" s="19">
        <v>41414634</v>
      </c>
      <c r="F46" s="20">
        <v>41414634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20707317</v>
      </c>
      <c r="Y46" s="20">
        <v>-20707317</v>
      </c>
      <c r="Z46" s="48">
        <v>-100</v>
      </c>
      <c r="AA46" s="22">
        <v>41414634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738627729</v>
      </c>
      <c r="D48" s="51">
        <f>SUM(D45:D47)</f>
        <v>0</v>
      </c>
      <c r="E48" s="52">
        <f t="shared" si="7"/>
        <v>820204268</v>
      </c>
      <c r="F48" s="53">
        <f t="shared" si="7"/>
        <v>820204268</v>
      </c>
      <c r="G48" s="53">
        <f t="shared" si="7"/>
        <v>862642946</v>
      </c>
      <c r="H48" s="53">
        <f t="shared" si="7"/>
        <v>854610816</v>
      </c>
      <c r="I48" s="53">
        <f t="shared" si="7"/>
        <v>848892862</v>
      </c>
      <c r="J48" s="53">
        <f t="shared" si="7"/>
        <v>848892862</v>
      </c>
      <c r="K48" s="53">
        <f t="shared" si="7"/>
        <v>833795391</v>
      </c>
      <c r="L48" s="53">
        <f t="shared" si="7"/>
        <v>831794076</v>
      </c>
      <c r="M48" s="53">
        <f t="shared" si="7"/>
        <v>905720406</v>
      </c>
      <c r="N48" s="53">
        <f t="shared" si="7"/>
        <v>905720406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905720406</v>
      </c>
      <c r="X48" s="53">
        <f t="shared" si="7"/>
        <v>410102134</v>
      </c>
      <c r="Y48" s="53">
        <f t="shared" si="7"/>
        <v>495618272</v>
      </c>
      <c r="Z48" s="54">
        <f>+IF(X48&lt;&gt;0,+(Y48/X48)*100,0)</f>
        <v>120.85240014869076</v>
      </c>
      <c r="AA48" s="55">
        <f>SUM(AA45:AA47)</f>
        <v>820204268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106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837226</v>
      </c>
      <c r="D6" s="18"/>
      <c r="E6" s="19">
        <v>22000000</v>
      </c>
      <c r="F6" s="20">
        <v>22000000</v>
      </c>
      <c r="G6" s="20">
        <v>612679</v>
      </c>
      <c r="H6" s="20">
        <v>8088320</v>
      </c>
      <c r="I6" s="20">
        <v>5502516</v>
      </c>
      <c r="J6" s="20">
        <v>5502516</v>
      </c>
      <c r="K6" s="20">
        <v>-2833009</v>
      </c>
      <c r="L6" s="20">
        <v>-13531848</v>
      </c>
      <c r="M6" s="20">
        <v>20030</v>
      </c>
      <c r="N6" s="20">
        <v>20030</v>
      </c>
      <c r="O6" s="20"/>
      <c r="P6" s="20"/>
      <c r="Q6" s="20"/>
      <c r="R6" s="20"/>
      <c r="S6" s="20"/>
      <c r="T6" s="20"/>
      <c r="U6" s="20"/>
      <c r="V6" s="20"/>
      <c r="W6" s="20">
        <v>20030</v>
      </c>
      <c r="X6" s="20">
        <v>11000000</v>
      </c>
      <c r="Y6" s="20">
        <v>-10979970</v>
      </c>
      <c r="Z6" s="21">
        <v>-99.82</v>
      </c>
      <c r="AA6" s="22">
        <v>22000000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23368801</v>
      </c>
      <c r="H7" s="20">
        <v>940971</v>
      </c>
      <c r="I7" s="20">
        <v>72954542</v>
      </c>
      <c r="J7" s="20">
        <v>72954542</v>
      </c>
      <c r="K7" s="20">
        <v>22005360</v>
      </c>
      <c r="L7" s="20">
        <v>24277589</v>
      </c>
      <c r="M7" s="20">
        <v>58233500</v>
      </c>
      <c r="N7" s="20">
        <v>58233500</v>
      </c>
      <c r="O7" s="20"/>
      <c r="P7" s="20"/>
      <c r="Q7" s="20"/>
      <c r="R7" s="20"/>
      <c r="S7" s="20"/>
      <c r="T7" s="20"/>
      <c r="U7" s="20"/>
      <c r="V7" s="20"/>
      <c r="W7" s="20">
        <v>58233500</v>
      </c>
      <c r="X7" s="20"/>
      <c r="Y7" s="20">
        <v>58233500</v>
      </c>
      <c r="Z7" s="21"/>
      <c r="AA7" s="22"/>
    </row>
    <row r="8" spans="1:27" ht="12.75">
      <c r="A8" s="23" t="s">
        <v>35</v>
      </c>
      <c r="B8" s="17"/>
      <c r="C8" s="18">
        <v>3473840</v>
      </c>
      <c r="D8" s="18"/>
      <c r="E8" s="19"/>
      <c r="F8" s="20"/>
      <c r="G8" s="20">
        <v>18647711</v>
      </c>
      <c r="H8" s="20"/>
      <c r="I8" s="20">
        <v>13273598</v>
      </c>
      <c r="J8" s="20">
        <v>13273598</v>
      </c>
      <c r="K8" s="20">
        <v>13681434</v>
      </c>
      <c r="L8" s="20">
        <v>15457916</v>
      </c>
      <c r="M8" s="20">
        <v>13681434</v>
      </c>
      <c r="N8" s="20">
        <v>13681434</v>
      </c>
      <c r="O8" s="20"/>
      <c r="P8" s="20"/>
      <c r="Q8" s="20"/>
      <c r="R8" s="20"/>
      <c r="S8" s="20"/>
      <c r="T8" s="20"/>
      <c r="U8" s="20"/>
      <c r="V8" s="20"/>
      <c r="W8" s="20">
        <v>13681434</v>
      </c>
      <c r="X8" s="20"/>
      <c r="Y8" s="20">
        <v>13681434</v>
      </c>
      <c r="Z8" s="21"/>
      <c r="AA8" s="22"/>
    </row>
    <row r="9" spans="1:27" ht="12.75">
      <c r="A9" s="23" t="s">
        <v>36</v>
      </c>
      <c r="B9" s="17"/>
      <c r="C9" s="18">
        <v>4741514</v>
      </c>
      <c r="D9" s="18"/>
      <c r="E9" s="19">
        <v>2136214</v>
      </c>
      <c r="F9" s="20">
        <v>2136214</v>
      </c>
      <c r="G9" s="20">
        <v>15026524</v>
      </c>
      <c r="H9" s="20">
        <v>13405232</v>
      </c>
      <c r="I9" s="20">
        <v>1017729</v>
      </c>
      <c r="J9" s="20">
        <v>1017729</v>
      </c>
      <c r="K9" s="20">
        <v>14003001</v>
      </c>
      <c r="L9" s="20">
        <v>11093659</v>
      </c>
      <c r="M9" s="20">
        <v>14003001</v>
      </c>
      <c r="N9" s="20">
        <v>14003001</v>
      </c>
      <c r="O9" s="20"/>
      <c r="P9" s="20"/>
      <c r="Q9" s="20"/>
      <c r="R9" s="20"/>
      <c r="S9" s="20"/>
      <c r="T9" s="20"/>
      <c r="U9" s="20"/>
      <c r="V9" s="20"/>
      <c r="W9" s="20">
        <v>14003001</v>
      </c>
      <c r="X9" s="20">
        <v>1068107</v>
      </c>
      <c r="Y9" s="20">
        <v>12934894</v>
      </c>
      <c r="Z9" s="21">
        <v>1211.01</v>
      </c>
      <c r="AA9" s="22">
        <v>2136214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769088</v>
      </c>
      <c r="D11" s="18"/>
      <c r="E11" s="19">
        <v>886228</v>
      </c>
      <c r="F11" s="20">
        <v>886228</v>
      </c>
      <c r="G11" s="20">
        <v>30300</v>
      </c>
      <c r="H11" s="20">
        <v>241289</v>
      </c>
      <c r="I11" s="20"/>
      <c r="J11" s="20"/>
      <c r="K11" s="20">
        <v>240740</v>
      </c>
      <c r="L11" s="20">
        <v>240740</v>
      </c>
      <c r="M11" s="20">
        <v>240740</v>
      </c>
      <c r="N11" s="20">
        <v>240740</v>
      </c>
      <c r="O11" s="20"/>
      <c r="P11" s="20"/>
      <c r="Q11" s="20"/>
      <c r="R11" s="20"/>
      <c r="S11" s="20"/>
      <c r="T11" s="20"/>
      <c r="U11" s="20"/>
      <c r="V11" s="20"/>
      <c r="W11" s="20">
        <v>240740</v>
      </c>
      <c r="X11" s="20">
        <v>443114</v>
      </c>
      <c r="Y11" s="20">
        <v>-202374</v>
      </c>
      <c r="Z11" s="21">
        <v>-45.67</v>
      </c>
      <c r="AA11" s="22">
        <v>886228</v>
      </c>
    </row>
    <row r="12" spans="1:27" ht="12.75">
      <c r="A12" s="27" t="s">
        <v>39</v>
      </c>
      <c r="B12" s="28"/>
      <c r="C12" s="29">
        <f aca="true" t="shared" si="0" ref="C12:Y12">SUM(C6:C11)</f>
        <v>9821668</v>
      </c>
      <c r="D12" s="29">
        <f>SUM(D6:D11)</f>
        <v>0</v>
      </c>
      <c r="E12" s="30">
        <f t="shared" si="0"/>
        <v>25022442</v>
      </c>
      <c r="F12" s="31">
        <f t="shared" si="0"/>
        <v>25022442</v>
      </c>
      <c r="G12" s="31">
        <f t="shared" si="0"/>
        <v>57686015</v>
      </c>
      <c r="H12" s="31">
        <f t="shared" si="0"/>
        <v>22675812</v>
      </c>
      <c r="I12" s="31">
        <f t="shared" si="0"/>
        <v>92748385</v>
      </c>
      <c r="J12" s="31">
        <f t="shared" si="0"/>
        <v>92748385</v>
      </c>
      <c r="K12" s="31">
        <f t="shared" si="0"/>
        <v>47097526</v>
      </c>
      <c r="L12" s="31">
        <f t="shared" si="0"/>
        <v>37538056</v>
      </c>
      <c r="M12" s="31">
        <f t="shared" si="0"/>
        <v>86178705</v>
      </c>
      <c r="N12" s="31">
        <f t="shared" si="0"/>
        <v>86178705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86178705</v>
      </c>
      <c r="X12" s="31">
        <f t="shared" si="0"/>
        <v>12511221</v>
      </c>
      <c r="Y12" s="31">
        <f t="shared" si="0"/>
        <v>73667484</v>
      </c>
      <c r="Z12" s="32">
        <f>+IF(X12&lt;&gt;0,+(Y12/X12)*100,0)</f>
        <v>588.8113078651556</v>
      </c>
      <c r="AA12" s="33">
        <f>SUM(AA6:AA11)</f>
        <v>25022442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>
        <v>22262725</v>
      </c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22262725</v>
      </c>
      <c r="D17" s="18"/>
      <c r="E17" s="19">
        <v>22262725</v>
      </c>
      <c r="F17" s="20">
        <v>22262725</v>
      </c>
      <c r="G17" s="20">
        <v>2259394</v>
      </c>
      <c r="H17" s="20">
        <v>2226345</v>
      </c>
      <c r="I17" s="20">
        <v>22262725</v>
      </c>
      <c r="J17" s="20">
        <v>22262725</v>
      </c>
      <c r="K17" s="20">
        <v>22262725</v>
      </c>
      <c r="L17" s="20"/>
      <c r="M17" s="20">
        <v>22262725</v>
      </c>
      <c r="N17" s="20">
        <v>22262725</v>
      </c>
      <c r="O17" s="20"/>
      <c r="P17" s="20"/>
      <c r="Q17" s="20"/>
      <c r="R17" s="20"/>
      <c r="S17" s="20"/>
      <c r="T17" s="20"/>
      <c r="U17" s="20"/>
      <c r="V17" s="20"/>
      <c r="W17" s="20">
        <v>22262725</v>
      </c>
      <c r="X17" s="20">
        <v>11131363</v>
      </c>
      <c r="Y17" s="20">
        <v>11131362</v>
      </c>
      <c r="Z17" s="21">
        <v>100</v>
      </c>
      <c r="AA17" s="22">
        <v>22262725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392933281</v>
      </c>
      <c r="D19" s="18"/>
      <c r="E19" s="19">
        <v>400648712</v>
      </c>
      <c r="F19" s="20">
        <v>400648712</v>
      </c>
      <c r="G19" s="20">
        <v>239478015</v>
      </c>
      <c r="H19" s="20">
        <v>396782369</v>
      </c>
      <c r="I19" s="20">
        <v>392933281</v>
      </c>
      <c r="J19" s="20">
        <v>392933281</v>
      </c>
      <c r="K19" s="20">
        <v>421142873</v>
      </c>
      <c r="L19" s="20">
        <v>425839367</v>
      </c>
      <c r="M19" s="20">
        <v>442571693</v>
      </c>
      <c r="N19" s="20">
        <v>442571693</v>
      </c>
      <c r="O19" s="20"/>
      <c r="P19" s="20"/>
      <c r="Q19" s="20"/>
      <c r="R19" s="20"/>
      <c r="S19" s="20"/>
      <c r="T19" s="20"/>
      <c r="U19" s="20"/>
      <c r="V19" s="20"/>
      <c r="W19" s="20">
        <v>442571693</v>
      </c>
      <c r="X19" s="20">
        <v>200324356</v>
      </c>
      <c r="Y19" s="20">
        <v>242247337</v>
      </c>
      <c r="Z19" s="21">
        <v>120.93</v>
      </c>
      <c r="AA19" s="22">
        <v>400648712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7666</v>
      </c>
      <c r="D22" s="18"/>
      <c r="E22" s="19">
        <v>13415</v>
      </c>
      <c r="F22" s="20">
        <v>13415</v>
      </c>
      <c r="G22" s="20">
        <v>13415</v>
      </c>
      <c r="H22" s="20">
        <v>8215</v>
      </c>
      <c r="I22" s="20">
        <v>7666</v>
      </c>
      <c r="J22" s="20">
        <v>7666</v>
      </c>
      <c r="K22" s="20">
        <v>7667</v>
      </c>
      <c r="L22" s="20">
        <v>7667</v>
      </c>
      <c r="M22" s="20">
        <v>7667</v>
      </c>
      <c r="N22" s="20">
        <v>7667</v>
      </c>
      <c r="O22" s="20"/>
      <c r="P22" s="20"/>
      <c r="Q22" s="20"/>
      <c r="R22" s="20"/>
      <c r="S22" s="20"/>
      <c r="T22" s="20"/>
      <c r="U22" s="20"/>
      <c r="V22" s="20"/>
      <c r="W22" s="20">
        <v>7667</v>
      </c>
      <c r="X22" s="20">
        <v>6708</v>
      </c>
      <c r="Y22" s="20">
        <v>959</v>
      </c>
      <c r="Z22" s="21">
        <v>14.3</v>
      </c>
      <c r="AA22" s="22">
        <v>13415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415203672</v>
      </c>
      <c r="D24" s="29">
        <f>SUM(D15:D23)</f>
        <v>0</v>
      </c>
      <c r="E24" s="36">
        <f t="shared" si="1"/>
        <v>422924852</v>
      </c>
      <c r="F24" s="37">
        <f t="shared" si="1"/>
        <v>422924852</v>
      </c>
      <c r="G24" s="37">
        <f t="shared" si="1"/>
        <v>241750824</v>
      </c>
      <c r="H24" s="37">
        <f t="shared" si="1"/>
        <v>399016929</v>
      </c>
      <c r="I24" s="37">
        <f t="shared" si="1"/>
        <v>415203672</v>
      </c>
      <c r="J24" s="37">
        <f t="shared" si="1"/>
        <v>415203672</v>
      </c>
      <c r="K24" s="37">
        <f t="shared" si="1"/>
        <v>443413265</v>
      </c>
      <c r="L24" s="37">
        <f t="shared" si="1"/>
        <v>448109759</v>
      </c>
      <c r="M24" s="37">
        <f t="shared" si="1"/>
        <v>464842085</v>
      </c>
      <c r="N24" s="37">
        <f t="shared" si="1"/>
        <v>464842085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464842085</v>
      </c>
      <c r="X24" s="37">
        <f t="shared" si="1"/>
        <v>211462427</v>
      </c>
      <c r="Y24" s="37">
        <f t="shared" si="1"/>
        <v>253379658</v>
      </c>
      <c r="Z24" s="38">
        <f>+IF(X24&lt;&gt;0,+(Y24/X24)*100,0)</f>
        <v>119.82254322655628</v>
      </c>
      <c r="AA24" s="39">
        <f>SUM(AA15:AA23)</f>
        <v>422924852</v>
      </c>
    </row>
    <row r="25" spans="1:27" ht="12.75">
      <c r="A25" s="27" t="s">
        <v>51</v>
      </c>
      <c r="B25" s="28"/>
      <c r="C25" s="29">
        <f aca="true" t="shared" si="2" ref="C25:Y25">+C12+C24</f>
        <v>425025340</v>
      </c>
      <c r="D25" s="29">
        <f>+D12+D24</f>
        <v>0</v>
      </c>
      <c r="E25" s="30">
        <f t="shared" si="2"/>
        <v>447947294</v>
      </c>
      <c r="F25" s="31">
        <f t="shared" si="2"/>
        <v>447947294</v>
      </c>
      <c r="G25" s="31">
        <f t="shared" si="2"/>
        <v>299436839</v>
      </c>
      <c r="H25" s="31">
        <f t="shared" si="2"/>
        <v>421692741</v>
      </c>
      <c r="I25" s="31">
        <f t="shared" si="2"/>
        <v>507952057</v>
      </c>
      <c r="J25" s="31">
        <f t="shared" si="2"/>
        <v>507952057</v>
      </c>
      <c r="K25" s="31">
        <f t="shared" si="2"/>
        <v>490510791</v>
      </c>
      <c r="L25" s="31">
        <f t="shared" si="2"/>
        <v>485647815</v>
      </c>
      <c r="M25" s="31">
        <f t="shared" si="2"/>
        <v>551020790</v>
      </c>
      <c r="N25" s="31">
        <f t="shared" si="2"/>
        <v>551020790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551020790</v>
      </c>
      <c r="X25" s="31">
        <f t="shared" si="2"/>
        <v>223973648</v>
      </c>
      <c r="Y25" s="31">
        <f t="shared" si="2"/>
        <v>327047142</v>
      </c>
      <c r="Z25" s="32">
        <f>+IF(X25&lt;&gt;0,+(Y25/X25)*100,0)</f>
        <v>146.02036664599044</v>
      </c>
      <c r="AA25" s="33">
        <f>+AA12+AA24</f>
        <v>447947294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75209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82071</v>
      </c>
      <c r="F30" s="20">
        <v>82071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41036</v>
      </c>
      <c r="Y30" s="20">
        <v>-41036</v>
      </c>
      <c r="Z30" s="21">
        <v>-100</v>
      </c>
      <c r="AA30" s="22">
        <v>82071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>
        <v>1921595</v>
      </c>
      <c r="H31" s="20">
        <v>2259422</v>
      </c>
      <c r="I31" s="20"/>
      <c r="J31" s="20"/>
      <c r="K31" s="20">
        <v>2258675</v>
      </c>
      <c r="L31" s="20">
        <v>2257462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21253991</v>
      </c>
      <c r="D32" s="18"/>
      <c r="E32" s="19">
        <v>19897653</v>
      </c>
      <c r="F32" s="20">
        <v>19897653</v>
      </c>
      <c r="G32" s="20">
        <v>26496023</v>
      </c>
      <c r="H32" s="20">
        <v>301985355</v>
      </c>
      <c r="I32" s="20">
        <v>680362</v>
      </c>
      <c r="J32" s="20">
        <v>680362</v>
      </c>
      <c r="K32" s="20">
        <v>60708770</v>
      </c>
      <c r="L32" s="20">
        <v>67378923</v>
      </c>
      <c r="M32" s="20">
        <v>58406074</v>
      </c>
      <c r="N32" s="20">
        <v>58406074</v>
      </c>
      <c r="O32" s="20"/>
      <c r="P32" s="20"/>
      <c r="Q32" s="20"/>
      <c r="R32" s="20"/>
      <c r="S32" s="20"/>
      <c r="T32" s="20"/>
      <c r="U32" s="20"/>
      <c r="V32" s="20"/>
      <c r="W32" s="20">
        <v>58406074</v>
      </c>
      <c r="X32" s="20">
        <v>9948827</v>
      </c>
      <c r="Y32" s="20">
        <v>48457247</v>
      </c>
      <c r="Z32" s="21">
        <v>487.06</v>
      </c>
      <c r="AA32" s="22">
        <v>19897653</v>
      </c>
    </row>
    <row r="33" spans="1:27" ht="12.75">
      <c r="A33" s="23" t="s">
        <v>58</v>
      </c>
      <c r="B33" s="17"/>
      <c r="C33" s="18">
        <v>152254</v>
      </c>
      <c r="D33" s="18"/>
      <c r="E33" s="19">
        <v>1052000</v>
      </c>
      <c r="F33" s="20">
        <v>1052000</v>
      </c>
      <c r="G33" s="20"/>
      <c r="H33" s="20">
        <v>137000</v>
      </c>
      <c r="I33" s="20">
        <v>136807</v>
      </c>
      <c r="J33" s="20">
        <v>136807</v>
      </c>
      <c r="K33" s="20">
        <v>-136807</v>
      </c>
      <c r="L33" s="20">
        <v>730376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526000</v>
      </c>
      <c r="Y33" s="20">
        <v>-526000</v>
      </c>
      <c r="Z33" s="21">
        <v>-100</v>
      </c>
      <c r="AA33" s="22">
        <v>1052000</v>
      </c>
    </row>
    <row r="34" spans="1:27" ht="12.75">
      <c r="A34" s="27" t="s">
        <v>59</v>
      </c>
      <c r="B34" s="28"/>
      <c r="C34" s="29">
        <f aca="true" t="shared" si="3" ref="C34:Y34">SUM(C29:C33)</f>
        <v>21406245</v>
      </c>
      <c r="D34" s="29">
        <f>SUM(D29:D33)</f>
        <v>0</v>
      </c>
      <c r="E34" s="30">
        <f t="shared" si="3"/>
        <v>21031724</v>
      </c>
      <c r="F34" s="31">
        <f t="shared" si="3"/>
        <v>21031724</v>
      </c>
      <c r="G34" s="31">
        <f t="shared" si="3"/>
        <v>28417618</v>
      </c>
      <c r="H34" s="31">
        <f t="shared" si="3"/>
        <v>304381777</v>
      </c>
      <c r="I34" s="31">
        <f t="shared" si="3"/>
        <v>817169</v>
      </c>
      <c r="J34" s="31">
        <f t="shared" si="3"/>
        <v>817169</v>
      </c>
      <c r="K34" s="31">
        <f t="shared" si="3"/>
        <v>62830638</v>
      </c>
      <c r="L34" s="31">
        <f t="shared" si="3"/>
        <v>70441970</v>
      </c>
      <c r="M34" s="31">
        <f t="shared" si="3"/>
        <v>58406074</v>
      </c>
      <c r="N34" s="31">
        <f t="shared" si="3"/>
        <v>58406074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58406074</v>
      </c>
      <c r="X34" s="31">
        <f t="shared" si="3"/>
        <v>10515863</v>
      </c>
      <c r="Y34" s="31">
        <f t="shared" si="3"/>
        <v>47890211</v>
      </c>
      <c r="Z34" s="32">
        <f>+IF(X34&lt;&gt;0,+(Y34/X34)*100,0)</f>
        <v>455.4092326992088</v>
      </c>
      <c r="AA34" s="33">
        <f>SUM(AA29:AA33)</f>
        <v>21031724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>
        <v>82071</v>
      </c>
      <c r="H37" s="20">
        <v>39120</v>
      </c>
      <c r="I37" s="20"/>
      <c r="J37" s="20"/>
      <c r="K37" s="20">
        <v>77893</v>
      </c>
      <c r="L37" s="20">
        <v>420942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2907888</v>
      </c>
      <c r="D38" s="18"/>
      <c r="E38" s="19">
        <v>1575032</v>
      </c>
      <c r="F38" s="20">
        <v>1575032</v>
      </c>
      <c r="G38" s="20">
        <v>13645120</v>
      </c>
      <c r="H38" s="20">
        <v>1644247</v>
      </c>
      <c r="I38" s="20">
        <v>856065</v>
      </c>
      <c r="J38" s="20">
        <v>856065</v>
      </c>
      <c r="K38" s="20">
        <v>16440490</v>
      </c>
      <c r="L38" s="20">
        <v>16581884</v>
      </c>
      <c r="M38" s="20">
        <v>16440490</v>
      </c>
      <c r="N38" s="20">
        <v>16440490</v>
      </c>
      <c r="O38" s="20"/>
      <c r="P38" s="20"/>
      <c r="Q38" s="20"/>
      <c r="R38" s="20"/>
      <c r="S38" s="20"/>
      <c r="T38" s="20"/>
      <c r="U38" s="20"/>
      <c r="V38" s="20"/>
      <c r="W38" s="20">
        <v>16440490</v>
      </c>
      <c r="X38" s="20">
        <v>787516</v>
      </c>
      <c r="Y38" s="20">
        <v>15652974</v>
      </c>
      <c r="Z38" s="21">
        <v>1987.64</v>
      </c>
      <c r="AA38" s="22">
        <v>1575032</v>
      </c>
    </row>
    <row r="39" spans="1:27" ht="12.75">
      <c r="A39" s="27" t="s">
        <v>61</v>
      </c>
      <c r="B39" s="35"/>
      <c r="C39" s="29">
        <f aca="true" t="shared" si="4" ref="C39:Y39">SUM(C37:C38)</f>
        <v>2907888</v>
      </c>
      <c r="D39" s="29">
        <f>SUM(D37:D38)</f>
        <v>0</v>
      </c>
      <c r="E39" s="36">
        <f t="shared" si="4"/>
        <v>1575032</v>
      </c>
      <c r="F39" s="37">
        <f t="shared" si="4"/>
        <v>1575032</v>
      </c>
      <c r="G39" s="37">
        <f t="shared" si="4"/>
        <v>13727191</v>
      </c>
      <c r="H39" s="37">
        <f t="shared" si="4"/>
        <v>1683367</v>
      </c>
      <c r="I39" s="37">
        <f t="shared" si="4"/>
        <v>856065</v>
      </c>
      <c r="J39" s="37">
        <f t="shared" si="4"/>
        <v>856065</v>
      </c>
      <c r="K39" s="37">
        <f t="shared" si="4"/>
        <v>16518383</v>
      </c>
      <c r="L39" s="37">
        <f t="shared" si="4"/>
        <v>17002826</v>
      </c>
      <c r="M39" s="37">
        <f t="shared" si="4"/>
        <v>16440490</v>
      </c>
      <c r="N39" s="37">
        <f t="shared" si="4"/>
        <v>16440490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16440490</v>
      </c>
      <c r="X39" s="37">
        <f t="shared" si="4"/>
        <v>787516</v>
      </c>
      <c r="Y39" s="37">
        <f t="shared" si="4"/>
        <v>15652974</v>
      </c>
      <c r="Z39" s="38">
        <f>+IF(X39&lt;&gt;0,+(Y39/X39)*100,0)</f>
        <v>1987.6388543216901</v>
      </c>
      <c r="AA39" s="39">
        <f>SUM(AA37:AA38)</f>
        <v>1575032</v>
      </c>
    </row>
    <row r="40" spans="1:27" ht="12.75">
      <c r="A40" s="27" t="s">
        <v>62</v>
      </c>
      <c r="B40" s="28"/>
      <c r="C40" s="29">
        <f aca="true" t="shared" si="5" ref="C40:Y40">+C34+C39</f>
        <v>24314133</v>
      </c>
      <c r="D40" s="29">
        <f>+D34+D39</f>
        <v>0</v>
      </c>
      <c r="E40" s="30">
        <f t="shared" si="5"/>
        <v>22606756</v>
      </c>
      <c r="F40" s="31">
        <f t="shared" si="5"/>
        <v>22606756</v>
      </c>
      <c r="G40" s="31">
        <f t="shared" si="5"/>
        <v>42144809</v>
      </c>
      <c r="H40" s="31">
        <f t="shared" si="5"/>
        <v>306065144</v>
      </c>
      <c r="I40" s="31">
        <f t="shared" si="5"/>
        <v>1673234</v>
      </c>
      <c r="J40" s="31">
        <f t="shared" si="5"/>
        <v>1673234</v>
      </c>
      <c r="K40" s="31">
        <f t="shared" si="5"/>
        <v>79349021</v>
      </c>
      <c r="L40" s="31">
        <f t="shared" si="5"/>
        <v>87444796</v>
      </c>
      <c r="M40" s="31">
        <f t="shared" si="5"/>
        <v>74846564</v>
      </c>
      <c r="N40" s="31">
        <f t="shared" si="5"/>
        <v>74846564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74846564</v>
      </c>
      <c r="X40" s="31">
        <f t="shared" si="5"/>
        <v>11303379</v>
      </c>
      <c r="Y40" s="31">
        <f t="shared" si="5"/>
        <v>63543185</v>
      </c>
      <c r="Z40" s="32">
        <f>+IF(X40&lt;&gt;0,+(Y40/X40)*100,0)</f>
        <v>562.1609697418799</v>
      </c>
      <c r="AA40" s="33">
        <f>+AA34+AA39</f>
        <v>22606756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400711207</v>
      </c>
      <c r="D42" s="43">
        <f>+D25-D40</f>
        <v>0</v>
      </c>
      <c r="E42" s="44">
        <f t="shared" si="6"/>
        <v>425340538</v>
      </c>
      <c r="F42" s="45">
        <f t="shared" si="6"/>
        <v>425340538</v>
      </c>
      <c r="G42" s="45">
        <f t="shared" si="6"/>
        <v>257292030</v>
      </c>
      <c r="H42" s="45">
        <f t="shared" si="6"/>
        <v>115627597</v>
      </c>
      <c r="I42" s="45">
        <f t="shared" si="6"/>
        <v>506278823</v>
      </c>
      <c r="J42" s="45">
        <f t="shared" si="6"/>
        <v>506278823</v>
      </c>
      <c r="K42" s="45">
        <f t="shared" si="6"/>
        <v>411161770</v>
      </c>
      <c r="L42" s="45">
        <f t="shared" si="6"/>
        <v>398203019</v>
      </c>
      <c r="M42" s="45">
        <f t="shared" si="6"/>
        <v>476174226</v>
      </c>
      <c r="N42" s="45">
        <f t="shared" si="6"/>
        <v>476174226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476174226</v>
      </c>
      <c r="X42" s="45">
        <f t="shared" si="6"/>
        <v>212670269</v>
      </c>
      <c r="Y42" s="45">
        <f t="shared" si="6"/>
        <v>263503957</v>
      </c>
      <c r="Z42" s="46">
        <f>+IF(X42&lt;&gt;0,+(Y42/X42)*100,0)</f>
        <v>123.9025832049895</v>
      </c>
      <c r="AA42" s="47">
        <f>+AA25-AA40</f>
        <v>425340538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400711207</v>
      </c>
      <c r="D45" s="18"/>
      <c r="E45" s="19">
        <v>326247073</v>
      </c>
      <c r="F45" s="20">
        <v>326247073</v>
      </c>
      <c r="G45" s="20">
        <v>257292030</v>
      </c>
      <c r="H45" s="20">
        <v>115627597</v>
      </c>
      <c r="I45" s="20">
        <v>506278823</v>
      </c>
      <c r="J45" s="20">
        <v>506278823</v>
      </c>
      <c r="K45" s="20">
        <v>124827892</v>
      </c>
      <c r="L45" s="20">
        <v>111493169</v>
      </c>
      <c r="M45" s="20">
        <v>476174226</v>
      </c>
      <c r="N45" s="20">
        <v>476174226</v>
      </c>
      <c r="O45" s="20"/>
      <c r="P45" s="20"/>
      <c r="Q45" s="20"/>
      <c r="R45" s="20"/>
      <c r="S45" s="20"/>
      <c r="T45" s="20"/>
      <c r="U45" s="20"/>
      <c r="V45" s="20"/>
      <c r="W45" s="20">
        <v>476174226</v>
      </c>
      <c r="X45" s="20">
        <v>163123537</v>
      </c>
      <c r="Y45" s="20">
        <v>313050689</v>
      </c>
      <c r="Z45" s="48">
        <v>191.91</v>
      </c>
      <c r="AA45" s="22">
        <v>326247073</v>
      </c>
    </row>
    <row r="46" spans="1:27" ht="12.75">
      <c r="A46" s="23" t="s">
        <v>67</v>
      </c>
      <c r="B46" s="17"/>
      <c r="C46" s="18"/>
      <c r="D46" s="18"/>
      <c r="E46" s="19">
        <v>99093465</v>
      </c>
      <c r="F46" s="20">
        <v>99093465</v>
      </c>
      <c r="G46" s="20"/>
      <c r="H46" s="20"/>
      <c r="I46" s="20"/>
      <c r="J46" s="20"/>
      <c r="K46" s="20">
        <v>286333878</v>
      </c>
      <c r="L46" s="20">
        <v>286709849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49546733</v>
      </c>
      <c r="Y46" s="20">
        <v>-49546733</v>
      </c>
      <c r="Z46" s="48">
        <v>-100</v>
      </c>
      <c r="AA46" s="22">
        <v>99093465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400711207</v>
      </c>
      <c r="D48" s="51">
        <f>SUM(D45:D47)</f>
        <v>0</v>
      </c>
      <c r="E48" s="52">
        <f t="shared" si="7"/>
        <v>425340538</v>
      </c>
      <c r="F48" s="53">
        <f t="shared" si="7"/>
        <v>425340538</v>
      </c>
      <c r="G48" s="53">
        <f t="shared" si="7"/>
        <v>257292030</v>
      </c>
      <c r="H48" s="53">
        <f t="shared" si="7"/>
        <v>115627597</v>
      </c>
      <c r="I48" s="53">
        <f t="shared" si="7"/>
        <v>506278823</v>
      </c>
      <c r="J48" s="53">
        <f t="shared" si="7"/>
        <v>506278823</v>
      </c>
      <c r="K48" s="53">
        <f t="shared" si="7"/>
        <v>411161770</v>
      </c>
      <c r="L48" s="53">
        <f t="shared" si="7"/>
        <v>398203018</v>
      </c>
      <c r="M48" s="53">
        <f t="shared" si="7"/>
        <v>476174226</v>
      </c>
      <c r="N48" s="53">
        <f t="shared" si="7"/>
        <v>476174226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476174226</v>
      </c>
      <c r="X48" s="53">
        <f t="shared" si="7"/>
        <v>212670270</v>
      </c>
      <c r="Y48" s="53">
        <f t="shared" si="7"/>
        <v>263503956</v>
      </c>
      <c r="Z48" s="54">
        <f>+IF(X48&lt;&gt;0,+(Y48/X48)*100,0)</f>
        <v>123.90258215217389</v>
      </c>
      <c r="AA48" s="55">
        <f>SUM(AA45:AA47)</f>
        <v>425340538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2955</v>
      </c>
      <c r="D6" s="18"/>
      <c r="E6" s="19">
        <v>1821586</v>
      </c>
      <c r="F6" s="20">
        <v>1821586</v>
      </c>
      <c r="G6" s="20">
        <v>859046</v>
      </c>
      <c r="H6" s="20">
        <v>5994441</v>
      </c>
      <c r="I6" s="20">
        <v>4299726</v>
      </c>
      <c r="J6" s="20">
        <v>4299726</v>
      </c>
      <c r="K6" s="20">
        <v>3246688</v>
      </c>
      <c r="L6" s="20">
        <v>642033</v>
      </c>
      <c r="M6" s="20">
        <v>2795032</v>
      </c>
      <c r="N6" s="20">
        <v>2795032</v>
      </c>
      <c r="O6" s="20"/>
      <c r="P6" s="20"/>
      <c r="Q6" s="20"/>
      <c r="R6" s="20"/>
      <c r="S6" s="20"/>
      <c r="T6" s="20"/>
      <c r="U6" s="20"/>
      <c r="V6" s="20"/>
      <c r="W6" s="20">
        <v>2795032</v>
      </c>
      <c r="X6" s="20">
        <v>910793</v>
      </c>
      <c r="Y6" s="20">
        <v>1884239</v>
      </c>
      <c r="Z6" s="21">
        <v>206.88</v>
      </c>
      <c r="AA6" s="22">
        <v>1821586</v>
      </c>
    </row>
    <row r="7" spans="1:27" ht="12.75">
      <c r="A7" s="23" t="s">
        <v>34</v>
      </c>
      <c r="B7" s="17"/>
      <c r="C7" s="18">
        <v>1002806</v>
      </c>
      <c r="D7" s="18"/>
      <c r="E7" s="19">
        <v>1050411</v>
      </c>
      <c r="F7" s="20">
        <v>1050411</v>
      </c>
      <c r="G7" s="20">
        <v>998913</v>
      </c>
      <c r="H7" s="20">
        <v>14171555</v>
      </c>
      <c r="I7" s="20">
        <v>7263760</v>
      </c>
      <c r="J7" s="20">
        <v>7263760</v>
      </c>
      <c r="K7" s="20">
        <v>1271366</v>
      </c>
      <c r="L7" s="20">
        <v>21410</v>
      </c>
      <c r="M7" s="20">
        <v>26590</v>
      </c>
      <c r="N7" s="20">
        <v>26590</v>
      </c>
      <c r="O7" s="20"/>
      <c r="P7" s="20"/>
      <c r="Q7" s="20"/>
      <c r="R7" s="20"/>
      <c r="S7" s="20"/>
      <c r="T7" s="20"/>
      <c r="U7" s="20"/>
      <c r="V7" s="20"/>
      <c r="W7" s="20">
        <v>26590</v>
      </c>
      <c r="X7" s="20">
        <v>525206</v>
      </c>
      <c r="Y7" s="20">
        <v>-498616</v>
      </c>
      <c r="Z7" s="21">
        <v>-94.94</v>
      </c>
      <c r="AA7" s="22">
        <v>1050411</v>
      </c>
    </row>
    <row r="8" spans="1:27" ht="12.75">
      <c r="A8" s="23" t="s">
        <v>35</v>
      </c>
      <c r="B8" s="17"/>
      <c r="C8" s="18">
        <v>28874343</v>
      </c>
      <c r="D8" s="18"/>
      <c r="E8" s="19">
        <v>35154037</v>
      </c>
      <c r="F8" s="20">
        <v>35154037</v>
      </c>
      <c r="G8" s="20">
        <v>34114416</v>
      </c>
      <c r="H8" s="20">
        <v>24328595</v>
      </c>
      <c r="I8" s="20">
        <v>24328524</v>
      </c>
      <c r="J8" s="20">
        <v>24328524</v>
      </c>
      <c r="K8" s="20">
        <v>24328424</v>
      </c>
      <c r="L8" s="20">
        <v>24328139</v>
      </c>
      <c r="M8" s="20">
        <v>24328164</v>
      </c>
      <c r="N8" s="20">
        <v>24328164</v>
      </c>
      <c r="O8" s="20"/>
      <c r="P8" s="20"/>
      <c r="Q8" s="20"/>
      <c r="R8" s="20"/>
      <c r="S8" s="20"/>
      <c r="T8" s="20"/>
      <c r="U8" s="20"/>
      <c r="V8" s="20"/>
      <c r="W8" s="20">
        <v>24328164</v>
      </c>
      <c r="X8" s="20">
        <v>17577019</v>
      </c>
      <c r="Y8" s="20">
        <v>6751145</v>
      </c>
      <c r="Z8" s="21">
        <v>38.41</v>
      </c>
      <c r="AA8" s="22">
        <v>35154037</v>
      </c>
    </row>
    <row r="9" spans="1:27" ht="12.75">
      <c r="A9" s="23" t="s">
        <v>36</v>
      </c>
      <c r="B9" s="17"/>
      <c r="C9" s="18">
        <v>5437406</v>
      </c>
      <c r="D9" s="18"/>
      <c r="E9" s="19">
        <v>17167249</v>
      </c>
      <c r="F9" s="20">
        <v>17167249</v>
      </c>
      <c r="G9" s="20">
        <v>54051202</v>
      </c>
      <c r="H9" s="20">
        <v>71086413</v>
      </c>
      <c r="I9" s="20">
        <v>75628154</v>
      </c>
      <c r="J9" s="20">
        <v>75628154</v>
      </c>
      <c r="K9" s="20">
        <v>64934138</v>
      </c>
      <c r="L9" s="20">
        <v>69719560</v>
      </c>
      <c r="M9" s="20">
        <v>69531596</v>
      </c>
      <c r="N9" s="20">
        <v>69531596</v>
      </c>
      <c r="O9" s="20"/>
      <c r="P9" s="20"/>
      <c r="Q9" s="20"/>
      <c r="R9" s="20"/>
      <c r="S9" s="20"/>
      <c r="T9" s="20"/>
      <c r="U9" s="20"/>
      <c r="V9" s="20"/>
      <c r="W9" s="20">
        <v>69531596</v>
      </c>
      <c r="X9" s="20">
        <v>8583625</v>
      </c>
      <c r="Y9" s="20">
        <v>60947971</v>
      </c>
      <c r="Z9" s="21">
        <v>710.05</v>
      </c>
      <c r="AA9" s="22">
        <v>17167249</v>
      </c>
    </row>
    <row r="10" spans="1:27" ht="12.75">
      <c r="A10" s="23" t="s">
        <v>37</v>
      </c>
      <c r="B10" s="17"/>
      <c r="C10" s="18">
        <v>6764128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6943507</v>
      </c>
      <c r="D11" s="18"/>
      <c r="E11" s="19">
        <v>6833888</v>
      </c>
      <c r="F11" s="20">
        <v>6833888</v>
      </c>
      <c r="G11" s="20">
        <v>6833887</v>
      </c>
      <c r="H11" s="20">
        <v>6701254</v>
      </c>
      <c r="I11" s="20">
        <v>6945904</v>
      </c>
      <c r="J11" s="20">
        <v>6945904</v>
      </c>
      <c r="K11" s="20">
        <v>7037938</v>
      </c>
      <c r="L11" s="20">
        <v>6968424</v>
      </c>
      <c r="M11" s="20">
        <v>7217179</v>
      </c>
      <c r="N11" s="20">
        <v>7217179</v>
      </c>
      <c r="O11" s="20"/>
      <c r="P11" s="20"/>
      <c r="Q11" s="20"/>
      <c r="R11" s="20"/>
      <c r="S11" s="20"/>
      <c r="T11" s="20"/>
      <c r="U11" s="20"/>
      <c r="V11" s="20"/>
      <c r="W11" s="20">
        <v>7217179</v>
      </c>
      <c r="X11" s="20">
        <v>3416944</v>
      </c>
      <c r="Y11" s="20">
        <v>3800235</v>
      </c>
      <c r="Z11" s="21">
        <v>111.22</v>
      </c>
      <c r="AA11" s="22">
        <v>6833888</v>
      </c>
    </row>
    <row r="12" spans="1:27" ht="12.75">
      <c r="A12" s="27" t="s">
        <v>39</v>
      </c>
      <c r="B12" s="28"/>
      <c r="C12" s="29">
        <f aca="true" t="shared" si="0" ref="C12:Y12">SUM(C6:C11)</f>
        <v>49025145</v>
      </c>
      <c r="D12" s="29">
        <f>SUM(D6:D11)</f>
        <v>0</v>
      </c>
      <c r="E12" s="30">
        <f t="shared" si="0"/>
        <v>62027171</v>
      </c>
      <c r="F12" s="31">
        <f t="shared" si="0"/>
        <v>62027171</v>
      </c>
      <c r="G12" s="31">
        <f t="shared" si="0"/>
        <v>96857464</v>
      </c>
      <c r="H12" s="31">
        <f t="shared" si="0"/>
        <v>122282258</v>
      </c>
      <c r="I12" s="31">
        <f t="shared" si="0"/>
        <v>118466068</v>
      </c>
      <c r="J12" s="31">
        <f t="shared" si="0"/>
        <v>118466068</v>
      </c>
      <c r="K12" s="31">
        <f t="shared" si="0"/>
        <v>100818554</v>
      </c>
      <c r="L12" s="31">
        <f t="shared" si="0"/>
        <v>101679566</v>
      </c>
      <c r="M12" s="31">
        <f t="shared" si="0"/>
        <v>103898561</v>
      </c>
      <c r="N12" s="31">
        <f t="shared" si="0"/>
        <v>103898561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103898561</v>
      </c>
      <c r="X12" s="31">
        <f t="shared" si="0"/>
        <v>31013587</v>
      </c>
      <c r="Y12" s="31">
        <f t="shared" si="0"/>
        <v>72884974</v>
      </c>
      <c r="Z12" s="32">
        <f>+IF(X12&lt;&gt;0,+(Y12/X12)*100,0)</f>
        <v>235.00981682641222</v>
      </c>
      <c r="AA12" s="33">
        <f>SUM(AA6:AA11)</f>
        <v>62027171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>
        <v>2648000</v>
      </c>
      <c r="F16" s="20">
        <v>2648000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1324000</v>
      </c>
      <c r="Y16" s="24">
        <v>-1324000</v>
      </c>
      <c r="Z16" s="25">
        <v>-100</v>
      </c>
      <c r="AA16" s="26">
        <v>2648000</v>
      </c>
    </row>
    <row r="17" spans="1:27" ht="12.75">
      <c r="A17" s="23" t="s">
        <v>43</v>
      </c>
      <c r="B17" s="17"/>
      <c r="C17" s="18">
        <v>67783409</v>
      </c>
      <c r="D17" s="18"/>
      <c r="E17" s="19">
        <v>67783409</v>
      </c>
      <c r="F17" s="20">
        <v>67783409</v>
      </c>
      <c r="G17" s="20">
        <v>67783409</v>
      </c>
      <c r="H17" s="20">
        <v>67783409</v>
      </c>
      <c r="I17" s="20">
        <v>67783409</v>
      </c>
      <c r="J17" s="20">
        <v>67783409</v>
      </c>
      <c r="K17" s="20">
        <v>67783409</v>
      </c>
      <c r="L17" s="20">
        <v>67783409</v>
      </c>
      <c r="M17" s="20">
        <v>67783409</v>
      </c>
      <c r="N17" s="20">
        <v>67783409</v>
      </c>
      <c r="O17" s="20"/>
      <c r="P17" s="20"/>
      <c r="Q17" s="20"/>
      <c r="R17" s="20"/>
      <c r="S17" s="20"/>
      <c r="T17" s="20"/>
      <c r="U17" s="20"/>
      <c r="V17" s="20"/>
      <c r="W17" s="20">
        <v>67783409</v>
      </c>
      <c r="X17" s="20">
        <v>33891705</v>
      </c>
      <c r="Y17" s="20">
        <v>33891704</v>
      </c>
      <c r="Z17" s="21">
        <v>100</v>
      </c>
      <c r="AA17" s="22">
        <v>67783409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1099664216</v>
      </c>
      <c r="D19" s="18"/>
      <c r="E19" s="19">
        <v>1115050745</v>
      </c>
      <c r="F19" s="20">
        <v>1115050745</v>
      </c>
      <c r="G19" s="20">
        <v>1131311613</v>
      </c>
      <c r="H19" s="20">
        <v>1113272565</v>
      </c>
      <c r="I19" s="20">
        <v>1113272565</v>
      </c>
      <c r="J19" s="20">
        <v>1113272565</v>
      </c>
      <c r="K19" s="20">
        <v>1113272565</v>
      </c>
      <c r="L19" s="20">
        <v>1114122199</v>
      </c>
      <c r="M19" s="20">
        <v>1114301916</v>
      </c>
      <c r="N19" s="20">
        <v>1114301916</v>
      </c>
      <c r="O19" s="20"/>
      <c r="P19" s="20"/>
      <c r="Q19" s="20"/>
      <c r="R19" s="20"/>
      <c r="S19" s="20"/>
      <c r="T19" s="20"/>
      <c r="U19" s="20"/>
      <c r="V19" s="20"/>
      <c r="W19" s="20">
        <v>1114301916</v>
      </c>
      <c r="X19" s="20">
        <v>557525373</v>
      </c>
      <c r="Y19" s="20">
        <v>556776543</v>
      </c>
      <c r="Z19" s="21">
        <v>99.87</v>
      </c>
      <c r="AA19" s="22">
        <v>1115050745</v>
      </c>
    </row>
    <row r="20" spans="1:27" ht="12.75">
      <c r="A20" s="23" t="s">
        <v>46</v>
      </c>
      <c r="B20" s="17"/>
      <c r="C20" s="18">
        <v>13452791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155558</v>
      </c>
      <c r="D22" s="18"/>
      <c r="E22" s="19">
        <v>252863</v>
      </c>
      <c r="F22" s="20">
        <v>252863</v>
      </c>
      <c r="G22" s="20">
        <v>1293262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126432</v>
      </c>
      <c r="Y22" s="20">
        <v>-126432</v>
      </c>
      <c r="Z22" s="21">
        <v>-100</v>
      </c>
      <c r="AA22" s="22">
        <v>252863</v>
      </c>
    </row>
    <row r="23" spans="1:27" ht="12.75">
      <c r="A23" s="23" t="s">
        <v>49</v>
      </c>
      <c r="B23" s="17"/>
      <c r="C23" s="18"/>
      <c r="D23" s="18"/>
      <c r="E23" s="19">
        <v>13452791</v>
      </c>
      <c r="F23" s="20">
        <v>13452791</v>
      </c>
      <c r="G23" s="24">
        <v>13452791</v>
      </c>
      <c r="H23" s="24">
        <v>2530642</v>
      </c>
      <c r="I23" s="24">
        <v>2530642</v>
      </c>
      <c r="J23" s="20">
        <v>2530642</v>
      </c>
      <c r="K23" s="24">
        <v>2530642</v>
      </c>
      <c r="L23" s="24">
        <v>66355</v>
      </c>
      <c r="M23" s="20">
        <v>70674</v>
      </c>
      <c r="N23" s="24">
        <v>70674</v>
      </c>
      <c r="O23" s="24"/>
      <c r="P23" s="24"/>
      <c r="Q23" s="20"/>
      <c r="R23" s="24"/>
      <c r="S23" s="24"/>
      <c r="T23" s="20"/>
      <c r="U23" s="24"/>
      <c r="V23" s="24"/>
      <c r="W23" s="24">
        <v>70674</v>
      </c>
      <c r="X23" s="20">
        <v>6726396</v>
      </c>
      <c r="Y23" s="24">
        <v>-6655722</v>
      </c>
      <c r="Z23" s="25">
        <v>-98.95</v>
      </c>
      <c r="AA23" s="26">
        <v>13452791</v>
      </c>
    </row>
    <row r="24" spans="1:27" ht="12.75">
      <c r="A24" s="27" t="s">
        <v>50</v>
      </c>
      <c r="B24" s="35"/>
      <c r="C24" s="29">
        <f aca="true" t="shared" si="1" ref="C24:Y24">SUM(C15:C23)</f>
        <v>1181055974</v>
      </c>
      <c r="D24" s="29">
        <f>SUM(D15:D23)</f>
        <v>0</v>
      </c>
      <c r="E24" s="36">
        <f t="shared" si="1"/>
        <v>1199187808</v>
      </c>
      <c r="F24" s="37">
        <f t="shared" si="1"/>
        <v>1199187808</v>
      </c>
      <c r="G24" s="37">
        <f t="shared" si="1"/>
        <v>1213841075</v>
      </c>
      <c r="H24" s="37">
        <f t="shared" si="1"/>
        <v>1183586616</v>
      </c>
      <c r="I24" s="37">
        <f t="shared" si="1"/>
        <v>1183586616</v>
      </c>
      <c r="J24" s="37">
        <f t="shared" si="1"/>
        <v>1183586616</v>
      </c>
      <c r="K24" s="37">
        <f t="shared" si="1"/>
        <v>1183586616</v>
      </c>
      <c r="L24" s="37">
        <f t="shared" si="1"/>
        <v>1181971963</v>
      </c>
      <c r="M24" s="37">
        <f t="shared" si="1"/>
        <v>1182155999</v>
      </c>
      <c r="N24" s="37">
        <f t="shared" si="1"/>
        <v>1182155999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1182155999</v>
      </c>
      <c r="X24" s="37">
        <f t="shared" si="1"/>
        <v>599593906</v>
      </c>
      <c r="Y24" s="37">
        <f t="shared" si="1"/>
        <v>582562093</v>
      </c>
      <c r="Z24" s="38">
        <f>+IF(X24&lt;&gt;0,+(Y24/X24)*100,0)</f>
        <v>97.15944194402803</v>
      </c>
      <c r="AA24" s="39">
        <f>SUM(AA15:AA23)</f>
        <v>1199187808</v>
      </c>
    </row>
    <row r="25" spans="1:27" ht="12.75">
      <c r="A25" s="27" t="s">
        <v>51</v>
      </c>
      <c r="B25" s="28"/>
      <c r="C25" s="29">
        <f aca="true" t="shared" si="2" ref="C25:Y25">+C12+C24</f>
        <v>1230081119</v>
      </c>
      <c r="D25" s="29">
        <f>+D12+D24</f>
        <v>0</v>
      </c>
      <c r="E25" s="30">
        <f t="shared" si="2"/>
        <v>1261214979</v>
      </c>
      <c r="F25" s="31">
        <f t="shared" si="2"/>
        <v>1261214979</v>
      </c>
      <c r="G25" s="31">
        <f t="shared" si="2"/>
        <v>1310698539</v>
      </c>
      <c r="H25" s="31">
        <f t="shared" si="2"/>
        <v>1305868874</v>
      </c>
      <c r="I25" s="31">
        <f t="shared" si="2"/>
        <v>1302052684</v>
      </c>
      <c r="J25" s="31">
        <f t="shared" si="2"/>
        <v>1302052684</v>
      </c>
      <c r="K25" s="31">
        <f t="shared" si="2"/>
        <v>1284405170</v>
      </c>
      <c r="L25" s="31">
        <f t="shared" si="2"/>
        <v>1283651529</v>
      </c>
      <c r="M25" s="31">
        <f t="shared" si="2"/>
        <v>1286054560</v>
      </c>
      <c r="N25" s="31">
        <f t="shared" si="2"/>
        <v>1286054560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1286054560</v>
      </c>
      <c r="X25" s="31">
        <f t="shared" si="2"/>
        <v>630607493</v>
      </c>
      <c r="Y25" s="31">
        <f t="shared" si="2"/>
        <v>655447067</v>
      </c>
      <c r="Z25" s="32">
        <f>+IF(X25&lt;&gt;0,+(Y25/X25)*100,0)</f>
        <v>103.93899125458061</v>
      </c>
      <c r="AA25" s="33">
        <f>+AA12+AA24</f>
        <v>1261214979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11894348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2996796</v>
      </c>
      <c r="D31" s="18"/>
      <c r="E31" s="19">
        <v>3079120</v>
      </c>
      <c r="F31" s="20">
        <v>3079120</v>
      </c>
      <c r="G31" s="20">
        <v>2979120</v>
      </c>
      <c r="H31" s="20">
        <v>3025567</v>
      </c>
      <c r="I31" s="20">
        <v>3020154</v>
      </c>
      <c r="J31" s="20">
        <v>3020154</v>
      </c>
      <c r="K31" s="20">
        <v>3036307</v>
      </c>
      <c r="L31" s="20">
        <v>3067979</v>
      </c>
      <c r="M31" s="20">
        <v>3082190</v>
      </c>
      <c r="N31" s="20">
        <v>3082190</v>
      </c>
      <c r="O31" s="20"/>
      <c r="P31" s="20"/>
      <c r="Q31" s="20"/>
      <c r="R31" s="20"/>
      <c r="S31" s="20"/>
      <c r="T31" s="20"/>
      <c r="U31" s="20"/>
      <c r="V31" s="20"/>
      <c r="W31" s="20">
        <v>3082190</v>
      </c>
      <c r="X31" s="20">
        <v>1539560</v>
      </c>
      <c r="Y31" s="20">
        <v>1542630</v>
      </c>
      <c r="Z31" s="21">
        <v>100.2</v>
      </c>
      <c r="AA31" s="22">
        <v>3079120</v>
      </c>
    </row>
    <row r="32" spans="1:27" ht="12.75">
      <c r="A32" s="23" t="s">
        <v>57</v>
      </c>
      <c r="B32" s="17"/>
      <c r="C32" s="18">
        <v>132426407</v>
      </c>
      <c r="D32" s="18"/>
      <c r="E32" s="19">
        <v>90278914</v>
      </c>
      <c r="F32" s="20">
        <v>90278914</v>
      </c>
      <c r="G32" s="20">
        <v>96820605</v>
      </c>
      <c r="H32" s="20">
        <v>93212997</v>
      </c>
      <c r="I32" s="20">
        <v>133031984</v>
      </c>
      <c r="J32" s="20">
        <v>133031984</v>
      </c>
      <c r="K32" s="20">
        <v>144914018</v>
      </c>
      <c r="L32" s="20">
        <v>158011398</v>
      </c>
      <c r="M32" s="20">
        <v>167218754</v>
      </c>
      <c r="N32" s="20">
        <v>167218754</v>
      </c>
      <c r="O32" s="20"/>
      <c r="P32" s="20"/>
      <c r="Q32" s="20"/>
      <c r="R32" s="20"/>
      <c r="S32" s="20"/>
      <c r="T32" s="20"/>
      <c r="U32" s="20"/>
      <c r="V32" s="20"/>
      <c r="W32" s="20">
        <v>167218754</v>
      </c>
      <c r="X32" s="20">
        <v>45139457</v>
      </c>
      <c r="Y32" s="20">
        <v>122079297</v>
      </c>
      <c r="Z32" s="21">
        <v>270.45</v>
      </c>
      <c r="AA32" s="22">
        <v>90278914</v>
      </c>
    </row>
    <row r="33" spans="1:27" ht="12.75">
      <c r="A33" s="23" t="s">
        <v>58</v>
      </c>
      <c r="B33" s="17"/>
      <c r="C33" s="18">
        <v>127303</v>
      </c>
      <c r="D33" s="18"/>
      <c r="E33" s="19">
        <v>9109610</v>
      </c>
      <c r="F33" s="20">
        <v>9109610</v>
      </c>
      <c r="G33" s="20">
        <v>9109610</v>
      </c>
      <c r="H33" s="20">
        <v>13006688</v>
      </c>
      <c r="I33" s="20">
        <v>12936860</v>
      </c>
      <c r="J33" s="20">
        <v>12936860</v>
      </c>
      <c r="K33" s="20">
        <v>12723791</v>
      </c>
      <c r="L33" s="20">
        <v>12659753</v>
      </c>
      <c r="M33" s="20">
        <v>12505931</v>
      </c>
      <c r="N33" s="20">
        <v>12505931</v>
      </c>
      <c r="O33" s="20"/>
      <c r="P33" s="20"/>
      <c r="Q33" s="20"/>
      <c r="R33" s="20"/>
      <c r="S33" s="20"/>
      <c r="T33" s="20"/>
      <c r="U33" s="20"/>
      <c r="V33" s="20"/>
      <c r="W33" s="20">
        <v>12505931</v>
      </c>
      <c r="X33" s="20">
        <v>4554805</v>
      </c>
      <c r="Y33" s="20">
        <v>7951126</v>
      </c>
      <c r="Z33" s="21">
        <v>174.57</v>
      </c>
      <c r="AA33" s="22">
        <v>9109610</v>
      </c>
    </row>
    <row r="34" spans="1:27" ht="12.75">
      <c r="A34" s="27" t="s">
        <v>59</v>
      </c>
      <c r="B34" s="28"/>
      <c r="C34" s="29">
        <f aca="true" t="shared" si="3" ref="C34:Y34">SUM(C29:C33)</f>
        <v>147444854</v>
      </c>
      <c r="D34" s="29">
        <f>SUM(D29:D33)</f>
        <v>0</v>
      </c>
      <c r="E34" s="30">
        <f t="shared" si="3"/>
        <v>102467644</v>
      </c>
      <c r="F34" s="31">
        <f t="shared" si="3"/>
        <v>102467644</v>
      </c>
      <c r="G34" s="31">
        <f t="shared" si="3"/>
        <v>108909335</v>
      </c>
      <c r="H34" s="31">
        <f t="shared" si="3"/>
        <v>109245252</v>
      </c>
      <c r="I34" s="31">
        <f t="shared" si="3"/>
        <v>148988998</v>
      </c>
      <c r="J34" s="31">
        <f t="shared" si="3"/>
        <v>148988998</v>
      </c>
      <c r="K34" s="31">
        <f t="shared" si="3"/>
        <v>160674116</v>
      </c>
      <c r="L34" s="31">
        <f t="shared" si="3"/>
        <v>173739130</v>
      </c>
      <c r="M34" s="31">
        <f t="shared" si="3"/>
        <v>182806875</v>
      </c>
      <c r="N34" s="31">
        <f t="shared" si="3"/>
        <v>182806875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182806875</v>
      </c>
      <c r="X34" s="31">
        <f t="shared" si="3"/>
        <v>51233822</v>
      </c>
      <c r="Y34" s="31">
        <f t="shared" si="3"/>
        <v>131573053</v>
      </c>
      <c r="Z34" s="32">
        <f>+IF(X34&lt;&gt;0,+(Y34/X34)*100,0)</f>
        <v>256.8089747432858</v>
      </c>
      <c r="AA34" s="33">
        <f>SUM(AA29:AA33)</f>
        <v>102467644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67824111</v>
      </c>
      <c r="D38" s="18"/>
      <c r="E38" s="19">
        <v>62409767</v>
      </c>
      <c r="F38" s="20">
        <v>62409767</v>
      </c>
      <c r="G38" s="20">
        <v>62409974</v>
      </c>
      <c r="H38" s="20">
        <v>60901359</v>
      </c>
      <c r="I38" s="20">
        <v>60901359</v>
      </c>
      <c r="J38" s="20">
        <v>60901359</v>
      </c>
      <c r="K38" s="20">
        <v>60901359</v>
      </c>
      <c r="L38" s="20">
        <v>60901360</v>
      </c>
      <c r="M38" s="20">
        <v>60901360</v>
      </c>
      <c r="N38" s="20">
        <v>60901360</v>
      </c>
      <c r="O38" s="20"/>
      <c r="P38" s="20"/>
      <c r="Q38" s="20"/>
      <c r="R38" s="20"/>
      <c r="S38" s="20"/>
      <c r="T38" s="20"/>
      <c r="U38" s="20"/>
      <c r="V38" s="20"/>
      <c r="W38" s="20">
        <v>60901360</v>
      </c>
      <c r="X38" s="20">
        <v>31204884</v>
      </c>
      <c r="Y38" s="20">
        <v>29696476</v>
      </c>
      <c r="Z38" s="21">
        <v>95.17</v>
      </c>
      <c r="AA38" s="22">
        <v>62409767</v>
      </c>
    </row>
    <row r="39" spans="1:27" ht="12.75">
      <c r="A39" s="27" t="s">
        <v>61</v>
      </c>
      <c r="B39" s="35"/>
      <c r="C39" s="29">
        <f aca="true" t="shared" si="4" ref="C39:Y39">SUM(C37:C38)</f>
        <v>67824111</v>
      </c>
      <c r="D39" s="29">
        <f>SUM(D37:D38)</f>
        <v>0</v>
      </c>
      <c r="E39" s="36">
        <f t="shared" si="4"/>
        <v>62409767</v>
      </c>
      <c r="F39" s="37">
        <f t="shared" si="4"/>
        <v>62409767</v>
      </c>
      <c r="G39" s="37">
        <f t="shared" si="4"/>
        <v>62409974</v>
      </c>
      <c r="H39" s="37">
        <f t="shared" si="4"/>
        <v>60901359</v>
      </c>
      <c r="I39" s="37">
        <f t="shared" si="4"/>
        <v>60901359</v>
      </c>
      <c r="J39" s="37">
        <f t="shared" si="4"/>
        <v>60901359</v>
      </c>
      <c r="K39" s="37">
        <f t="shared" si="4"/>
        <v>60901359</v>
      </c>
      <c r="L39" s="37">
        <f t="shared" si="4"/>
        <v>60901360</v>
      </c>
      <c r="M39" s="37">
        <f t="shared" si="4"/>
        <v>60901360</v>
      </c>
      <c r="N39" s="37">
        <f t="shared" si="4"/>
        <v>60901360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60901360</v>
      </c>
      <c r="X39" s="37">
        <f t="shared" si="4"/>
        <v>31204884</v>
      </c>
      <c r="Y39" s="37">
        <f t="shared" si="4"/>
        <v>29696476</v>
      </c>
      <c r="Z39" s="38">
        <f>+IF(X39&lt;&gt;0,+(Y39/X39)*100,0)</f>
        <v>95.16611566317633</v>
      </c>
      <c r="AA39" s="39">
        <f>SUM(AA37:AA38)</f>
        <v>62409767</v>
      </c>
    </row>
    <row r="40" spans="1:27" ht="12.75">
      <c r="A40" s="27" t="s">
        <v>62</v>
      </c>
      <c r="B40" s="28"/>
      <c r="C40" s="29">
        <f aca="true" t="shared" si="5" ref="C40:Y40">+C34+C39</f>
        <v>215268965</v>
      </c>
      <c r="D40" s="29">
        <f>+D34+D39</f>
        <v>0</v>
      </c>
      <c r="E40" s="30">
        <f t="shared" si="5"/>
        <v>164877411</v>
      </c>
      <c r="F40" s="31">
        <f t="shared" si="5"/>
        <v>164877411</v>
      </c>
      <c r="G40" s="31">
        <f t="shared" si="5"/>
        <v>171319309</v>
      </c>
      <c r="H40" s="31">
        <f t="shared" si="5"/>
        <v>170146611</v>
      </c>
      <c r="I40" s="31">
        <f t="shared" si="5"/>
        <v>209890357</v>
      </c>
      <c r="J40" s="31">
        <f t="shared" si="5"/>
        <v>209890357</v>
      </c>
      <c r="K40" s="31">
        <f t="shared" si="5"/>
        <v>221575475</v>
      </c>
      <c r="L40" s="31">
        <f t="shared" si="5"/>
        <v>234640490</v>
      </c>
      <c r="M40" s="31">
        <f t="shared" si="5"/>
        <v>243708235</v>
      </c>
      <c r="N40" s="31">
        <f t="shared" si="5"/>
        <v>243708235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243708235</v>
      </c>
      <c r="X40" s="31">
        <f t="shared" si="5"/>
        <v>82438706</v>
      </c>
      <c r="Y40" s="31">
        <f t="shared" si="5"/>
        <v>161269529</v>
      </c>
      <c r="Z40" s="32">
        <f>+IF(X40&lt;&gt;0,+(Y40/X40)*100,0)</f>
        <v>195.62355697334698</v>
      </c>
      <c r="AA40" s="33">
        <f>+AA34+AA39</f>
        <v>164877411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1014812154</v>
      </c>
      <c r="D42" s="43">
        <f>+D25-D40</f>
        <v>0</v>
      </c>
      <c r="E42" s="44">
        <f t="shared" si="6"/>
        <v>1096337568</v>
      </c>
      <c r="F42" s="45">
        <f t="shared" si="6"/>
        <v>1096337568</v>
      </c>
      <c r="G42" s="45">
        <f t="shared" si="6"/>
        <v>1139379230</v>
      </c>
      <c r="H42" s="45">
        <f t="shared" si="6"/>
        <v>1135722263</v>
      </c>
      <c r="I42" s="45">
        <f t="shared" si="6"/>
        <v>1092162327</v>
      </c>
      <c r="J42" s="45">
        <f t="shared" si="6"/>
        <v>1092162327</v>
      </c>
      <c r="K42" s="45">
        <f t="shared" si="6"/>
        <v>1062829695</v>
      </c>
      <c r="L42" s="45">
        <f t="shared" si="6"/>
        <v>1049011039</v>
      </c>
      <c r="M42" s="45">
        <f t="shared" si="6"/>
        <v>1042346325</v>
      </c>
      <c r="N42" s="45">
        <f t="shared" si="6"/>
        <v>1042346325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1042346325</v>
      </c>
      <c r="X42" s="45">
        <f t="shared" si="6"/>
        <v>548168787</v>
      </c>
      <c r="Y42" s="45">
        <f t="shared" si="6"/>
        <v>494177538</v>
      </c>
      <c r="Z42" s="46">
        <f>+IF(X42&lt;&gt;0,+(Y42/X42)*100,0)</f>
        <v>90.15061596347331</v>
      </c>
      <c r="AA42" s="47">
        <f>+AA25-AA40</f>
        <v>1096337568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1014812154</v>
      </c>
      <c r="D45" s="18"/>
      <c r="E45" s="19">
        <v>1083295510</v>
      </c>
      <c r="F45" s="20">
        <v>1083295510</v>
      </c>
      <c r="G45" s="20">
        <v>1126337275</v>
      </c>
      <c r="H45" s="20">
        <v>1125213366</v>
      </c>
      <c r="I45" s="20">
        <v>1081653430</v>
      </c>
      <c r="J45" s="20">
        <v>1081653430</v>
      </c>
      <c r="K45" s="20">
        <v>1052320798</v>
      </c>
      <c r="L45" s="20">
        <v>1035971687</v>
      </c>
      <c r="M45" s="20">
        <v>1029307239</v>
      </c>
      <c r="N45" s="20">
        <v>1029307239</v>
      </c>
      <c r="O45" s="20"/>
      <c r="P45" s="20"/>
      <c r="Q45" s="20"/>
      <c r="R45" s="20"/>
      <c r="S45" s="20"/>
      <c r="T45" s="20"/>
      <c r="U45" s="20"/>
      <c r="V45" s="20"/>
      <c r="W45" s="20">
        <v>1029307239</v>
      </c>
      <c r="X45" s="20">
        <v>541647755</v>
      </c>
      <c r="Y45" s="20">
        <v>487659484</v>
      </c>
      <c r="Z45" s="48">
        <v>90.03</v>
      </c>
      <c r="AA45" s="22">
        <v>1083295510</v>
      </c>
    </row>
    <row r="46" spans="1:27" ht="12.75">
      <c r="A46" s="23" t="s">
        <v>67</v>
      </c>
      <c r="B46" s="17"/>
      <c r="C46" s="18"/>
      <c r="D46" s="18"/>
      <c r="E46" s="19">
        <v>13042058</v>
      </c>
      <c r="F46" s="20">
        <v>13042058</v>
      </c>
      <c r="G46" s="20">
        <v>13041955</v>
      </c>
      <c r="H46" s="20">
        <v>10508897</v>
      </c>
      <c r="I46" s="20">
        <v>10508897</v>
      </c>
      <c r="J46" s="20">
        <v>10508897</v>
      </c>
      <c r="K46" s="20">
        <v>10508897</v>
      </c>
      <c r="L46" s="20">
        <v>13039352</v>
      </c>
      <c r="M46" s="20">
        <v>13039086</v>
      </c>
      <c r="N46" s="20">
        <v>13039086</v>
      </c>
      <c r="O46" s="20"/>
      <c r="P46" s="20"/>
      <c r="Q46" s="20"/>
      <c r="R46" s="20"/>
      <c r="S46" s="20"/>
      <c r="T46" s="20"/>
      <c r="U46" s="20"/>
      <c r="V46" s="20"/>
      <c r="W46" s="20">
        <v>13039086</v>
      </c>
      <c r="X46" s="20">
        <v>6521029</v>
      </c>
      <c r="Y46" s="20">
        <v>6518057</v>
      </c>
      <c r="Z46" s="48">
        <v>99.95</v>
      </c>
      <c r="AA46" s="22">
        <v>13042058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1014812154</v>
      </c>
      <c r="D48" s="51">
        <f>SUM(D45:D47)</f>
        <v>0</v>
      </c>
      <c r="E48" s="52">
        <f t="shared" si="7"/>
        <v>1096337568</v>
      </c>
      <c r="F48" s="53">
        <f t="shared" si="7"/>
        <v>1096337568</v>
      </c>
      <c r="G48" s="53">
        <f t="shared" si="7"/>
        <v>1139379230</v>
      </c>
      <c r="H48" s="53">
        <f t="shared" si="7"/>
        <v>1135722263</v>
      </c>
      <c r="I48" s="53">
        <f t="shared" si="7"/>
        <v>1092162327</v>
      </c>
      <c r="J48" s="53">
        <f t="shared" si="7"/>
        <v>1092162327</v>
      </c>
      <c r="K48" s="53">
        <f t="shared" si="7"/>
        <v>1062829695</v>
      </c>
      <c r="L48" s="53">
        <f t="shared" si="7"/>
        <v>1049011039</v>
      </c>
      <c r="M48" s="53">
        <f t="shared" si="7"/>
        <v>1042346325</v>
      </c>
      <c r="N48" s="53">
        <f t="shared" si="7"/>
        <v>1042346325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1042346325</v>
      </c>
      <c r="X48" s="53">
        <f t="shared" si="7"/>
        <v>548168784</v>
      </c>
      <c r="Y48" s="53">
        <f t="shared" si="7"/>
        <v>494177541</v>
      </c>
      <c r="Z48" s="54">
        <f>+IF(X48&lt;&gt;0,+(Y48/X48)*100,0)</f>
        <v>90.15061700412332</v>
      </c>
      <c r="AA48" s="55">
        <f>SUM(AA45:AA47)</f>
        <v>1096337568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94661103</v>
      </c>
      <c r="D6" s="18"/>
      <c r="E6" s="19">
        <v>36369344</v>
      </c>
      <c r="F6" s="20">
        <v>36369344</v>
      </c>
      <c r="G6" s="20">
        <v>94661103</v>
      </c>
      <c r="H6" s="20">
        <v>210423472</v>
      </c>
      <c r="I6" s="20">
        <v>210423472</v>
      </c>
      <c r="J6" s="20">
        <v>210423472</v>
      </c>
      <c r="K6" s="20">
        <v>168161692</v>
      </c>
      <c r="L6" s="20">
        <v>168161692</v>
      </c>
      <c r="M6" s="20">
        <v>168161692</v>
      </c>
      <c r="N6" s="20">
        <v>168161692</v>
      </c>
      <c r="O6" s="20"/>
      <c r="P6" s="20"/>
      <c r="Q6" s="20"/>
      <c r="R6" s="20"/>
      <c r="S6" s="20"/>
      <c r="T6" s="20"/>
      <c r="U6" s="20"/>
      <c r="V6" s="20"/>
      <c r="W6" s="20">
        <v>168161692</v>
      </c>
      <c r="X6" s="20">
        <v>18184672</v>
      </c>
      <c r="Y6" s="20">
        <v>149977020</v>
      </c>
      <c r="Z6" s="21">
        <v>824.74</v>
      </c>
      <c r="AA6" s="22">
        <v>36369344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>
        <v>414391</v>
      </c>
      <c r="I7" s="20">
        <v>414391</v>
      </c>
      <c r="J7" s="20">
        <v>414391</v>
      </c>
      <c r="K7" s="20">
        <v>468358</v>
      </c>
      <c r="L7" s="20">
        <v>468358</v>
      </c>
      <c r="M7" s="20">
        <v>468358</v>
      </c>
      <c r="N7" s="20">
        <v>468358</v>
      </c>
      <c r="O7" s="20"/>
      <c r="P7" s="20"/>
      <c r="Q7" s="20"/>
      <c r="R7" s="20"/>
      <c r="S7" s="20"/>
      <c r="T7" s="20"/>
      <c r="U7" s="20"/>
      <c r="V7" s="20"/>
      <c r="W7" s="20">
        <v>468358</v>
      </c>
      <c r="X7" s="20"/>
      <c r="Y7" s="20">
        <v>468358</v>
      </c>
      <c r="Z7" s="21"/>
      <c r="AA7" s="22"/>
    </row>
    <row r="8" spans="1:27" ht="12.75">
      <c r="A8" s="23" t="s">
        <v>35</v>
      </c>
      <c r="B8" s="17"/>
      <c r="C8" s="18">
        <v>49878241</v>
      </c>
      <c r="D8" s="18"/>
      <c r="E8" s="19">
        <v>25500000</v>
      </c>
      <c r="F8" s="20">
        <v>25500000</v>
      </c>
      <c r="G8" s="20">
        <v>49878241</v>
      </c>
      <c r="H8" s="20">
        <v>113164990</v>
      </c>
      <c r="I8" s="20">
        <v>113164990</v>
      </c>
      <c r="J8" s="20">
        <v>113164990</v>
      </c>
      <c r="K8" s="20">
        <v>113624649</v>
      </c>
      <c r="L8" s="20">
        <v>113624649</v>
      </c>
      <c r="M8" s="20">
        <v>113624649</v>
      </c>
      <c r="N8" s="20">
        <v>113624649</v>
      </c>
      <c r="O8" s="20"/>
      <c r="P8" s="20"/>
      <c r="Q8" s="20"/>
      <c r="R8" s="20"/>
      <c r="S8" s="20"/>
      <c r="T8" s="20"/>
      <c r="U8" s="20"/>
      <c r="V8" s="20"/>
      <c r="W8" s="20">
        <v>113624649</v>
      </c>
      <c r="X8" s="20">
        <v>12750000</v>
      </c>
      <c r="Y8" s="20">
        <v>100874649</v>
      </c>
      <c r="Z8" s="21">
        <v>791.17</v>
      </c>
      <c r="AA8" s="22">
        <v>25500000</v>
      </c>
    </row>
    <row r="9" spans="1:27" ht="12.75">
      <c r="A9" s="23" t="s">
        <v>36</v>
      </c>
      <c r="B9" s="17"/>
      <c r="C9" s="18">
        <v>29182545</v>
      </c>
      <c r="D9" s="18"/>
      <c r="E9" s="19"/>
      <c r="F9" s="20"/>
      <c r="G9" s="20">
        <v>29308533</v>
      </c>
      <c r="H9" s="20">
        <v>-42043878</v>
      </c>
      <c r="I9" s="20">
        <v>-42043878</v>
      </c>
      <c r="J9" s="20">
        <v>-42043878</v>
      </c>
      <c r="K9" s="20">
        <v>-39301569</v>
      </c>
      <c r="L9" s="20">
        <v>-39301569</v>
      </c>
      <c r="M9" s="20">
        <v>-39301569</v>
      </c>
      <c r="N9" s="20">
        <v>-39301569</v>
      </c>
      <c r="O9" s="20"/>
      <c r="P9" s="20"/>
      <c r="Q9" s="20"/>
      <c r="R9" s="20"/>
      <c r="S9" s="20"/>
      <c r="T9" s="20"/>
      <c r="U9" s="20"/>
      <c r="V9" s="20"/>
      <c r="W9" s="20">
        <v>-39301569</v>
      </c>
      <c r="X9" s="20"/>
      <c r="Y9" s="20">
        <v>-39301569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10772899</v>
      </c>
      <c r="D11" s="18"/>
      <c r="E11" s="19">
        <v>8656987</v>
      </c>
      <c r="F11" s="20">
        <v>8656987</v>
      </c>
      <c r="G11" s="20">
        <v>10772899</v>
      </c>
      <c r="H11" s="20">
        <v>7749509</v>
      </c>
      <c r="I11" s="20">
        <v>7749509</v>
      </c>
      <c r="J11" s="20">
        <v>7749509</v>
      </c>
      <c r="K11" s="20">
        <v>7845384</v>
      </c>
      <c r="L11" s="20">
        <v>7845384</v>
      </c>
      <c r="M11" s="20">
        <v>7845384</v>
      </c>
      <c r="N11" s="20">
        <v>7845384</v>
      </c>
      <c r="O11" s="20"/>
      <c r="P11" s="20"/>
      <c r="Q11" s="20"/>
      <c r="R11" s="20"/>
      <c r="S11" s="20"/>
      <c r="T11" s="20"/>
      <c r="U11" s="20"/>
      <c r="V11" s="20"/>
      <c r="W11" s="20">
        <v>7845384</v>
      </c>
      <c r="X11" s="20">
        <v>4328494</v>
      </c>
      <c r="Y11" s="20">
        <v>3516890</v>
      </c>
      <c r="Z11" s="21">
        <v>81.25</v>
      </c>
      <c r="AA11" s="22">
        <v>8656987</v>
      </c>
    </row>
    <row r="12" spans="1:27" ht="12.75">
      <c r="A12" s="27" t="s">
        <v>39</v>
      </c>
      <c r="B12" s="28"/>
      <c r="C12" s="29">
        <f aca="true" t="shared" si="0" ref="C12:Y12">SUM(C6:C11)</f>
        <v>184494788</v>
      </c>
      <c r="D12" s="29">
        <f>SUM(D6:D11)</f>
        <v>0</v>
      </c>
      <c r="E12" s="30">
        <f t="shared" si="0"/>
        <v>70526331</v>
      </c>
      <c r="F12" s="31">
        <f t="shared" si="0"/>
        <v>70526331</v>
      </c>
      <c r="G12" s="31">
        <f t="shared" si="0"/>
        <v>184620776</v>
      </c>
      <c r="H12" s="31">
        <f t="shared" si="0"/>
        <v>289708484</v>
      </c>
      <c r="I12" s="31">
        <f t="shared" si="0"/>
        <v>289708484</v>
      </c>
      <c r="J12" s="31">
        <f t="shared" si="0"/>
        <v>289708484</v>
      </c>
      <c r="K12" s="31">
        <f t="shared" si="0"/>
        <v>250798514</v>
      </c>
      <c r="L12" s="31">
        <f t="shared" si="0"/>
        <v>250798514</v>
      </c>
      <c r="M12" s="31">
        <f t="shared" si="0"/>
        <v>250798514</v>
      </c>
      <c r="N12" s="31">
        <f t="shared" si="0"/>
        <v>250798514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250798514</v>
      </c>
      <c r="X12" s="31">
        <f t="shared" si="0"/>
        <v>35263166</v>
      </c>
      <c r="Y12" s="31">
        <f t="shared" si="0"/>
        <v>215535348</v>
      </c>
      <c r="Z12" s="32">
        <f>+IF(X12&lt;&gt;0,+(Y12/X12)*100,0)</f>
        <v>611.2195030928306</v>
      </c>
      <c r="AA12" s="33">
        <f>SUM(AA6:AA11)</f>
        <v>70526331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>
        <v>16547396</v>
      </c>
      <c r="I15" s="20">
        <v>16547396</v>
      </c>
      <c r="J15" s="20">
        <v>16547396</v>
      </c>
      <c r="K15" s="20">
        <v>15377746</v>
      </c>
      <c r="L15" s="20">
        <v>15377746</v>
      </c>
      <c r="M15" s="20">
        <v>15377746</v>
      </c>
      <c r="N15" s="20">
        <v>15377746</v>
      </c>
      <c r="O15" s="20"/>
      <c r="P15" s="20"/>
      <c r="Q15" s="20"/>
      <c r="R15" s="20"/>
      <c r="S15" s="20"/>
      <c r="T15" s="20"/>
      <c r="U15" s="20"/>
      <c r="V15" s="20"/>
      <c r="W15" s="20">
        <v>15377746</v>
      </c>
      <c r="X15" s="20"/>
      <c r="Y15" s="20">
        <v>15377746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413006</v>
      </c>
      <c r="F17" s="20">
        <v>413006</v>
      </c>
      <c r="G17" s="20">
        <v>7318659</v>
      </c>
      <c r="H17" s="20">
        <v>-1803139</v>
      </c>
      <c r="I17" s="20">
        <v>-1803139</v>
      </c>
      <c r="J17" s="20">
        <v>-1803139</v>
      </c>
      <c r="K17" s="20">
        <v>-1803139</v>
      </c>
      <c r="L17" s="20">
        <v>-1803139</v>
      </c>
      <c r="M17" s="20">
        <v>-1803139</v>
      </c>
      <c r="N17" s="20">
        <v>-1803139</v>
      </c>
      <c r="O17" s="20"/>
      <c r="P17" s="20"/>
      <c r="Q17" s="20"/>
      <c r="R17" s="20"/>
      <c r="S17" s="20"/>
      <c r="T17" s="20"/>
      <c r="U17" s="20"/>
      <c r="V17" s="20"/>
      <c r="W17" s="20">
        <v>-1803139</v>
      </c>
      <c r="X17" s="20">
        <v>206503</v>
      </c>
      <c r="Y17" s="20">
        <v>-2009642</v>
      </c>
      <c r="Z17" s="21">
        <v>-973.18</v>
      </c>
      <c r="AA17" s="22">
        <v>413006</v>
      </c>
    </row>
    <row r="18" spans="1:27" ht="12.75">
      <c r="A18" s="23" t="s">
        <v>44</v>
      </c>
      <c r="B18" s="17"/>
      <c r="C18" s="18">
        <v>7318659</v>
      </c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3586954168</v>
      </c>
      <c r="D19" s="18"/>
      <c r="E19" s="19">
        <v>4124061615</v>
      </c>
      <c r="F19" s="20">
        <v>4124061615</v>
      </c>
      <c r="G19" s="20">
        <v>3595203740</v>
      </c>
      <c r="H19" s="20">
        <v>3414235245</v>
      </c>
      <c r="I19" s="20">
        <v>3414235245</v>
      </c>
      <c r="J19" s="20">
        <v>3414235245</v>
      </c>
      <c r="K19" s="20">
        <v>3423559880</v>
      </c>
      <c r="L19" s="20">
        <v>3569134059</v>
      </c>
      <c r="M19" s="20">
        <v>3572168649</v>
      </c>
      <c r="N19" s="20">
        <v>3572168649</v>
      </c>
      <c r="O19" s="20"/>
      <c r="P19" s="20"/>
      <c r="Q19" s="20"/>
      <c r="R19" s="20"/>
      <c r="S19" s="20"/>
      <c r="T19" s="20"/>
      <c r="U19" s="20"/>
      <c r="V19" s="20"/>
      <c r="W19" s="20">
        <v>3572168649</v>
      </c>
      <c r="X19" s="20">
        <v>2062030808</v>
      </c>
      <c r="Y19" s="20">
        <v>1510137841</v>
      </c>
      <c r="Z19" s="21">
        <v>73.24</v>
      </c>
      <c r="AA19" s="22">
        <v>4124061615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2821545</v>
      </c>
      <c r="D22" s="18"/>
      <c r="E22" s="19"/>
      <c r="F22" s="20"/>
      <c r="G22" s="20">
        <v>2841545</v>
      </c>
      <c r="H22" s="20">
        <v>2659343</v>
      </c>
      <c r="I22" s="20">
        <v>2659343</v>
      </c>
      <c r="J22" s="20">
        <v>2659343</v>
      </c>
      <c r="K22" s="20">
        <v>1788552</v>
      </c>
      <c r="L22" s="20">
        <v>1788552</v>
      </c>
      <c r="M22" s="20">
        <v>1788552</v>
      </c>
      <c r="N22" s="20">
        <v>1788552</v>
      </c>
      <c r="O22" s="20"/>
      <c r="P22" s="20"/>
      <c r="Q22" s="20"/>
      <c r="R22" s="20"/>
      <c r="S22" s="20"/>
      <c r="T22" s="20"/>
      <c r="U22" s="20"/>
      <c r="V22" s="20"/>
      <c r="W22" s="20">
        <v>1788552</v>
      </c>
      <c r="X22" s="20"/>
      <c r="Y22" s="20">
        <v>1788552</v>
      </c>
      <c r="Z22" s="21"/>
      <c r="AA22" s="22"/>
    </row>
    <row r="23" spans="1:27" ht="12.75">
      <c r="A23" s="23" t="s">
        <v>49</v>
      </c>
      <c r="B23" s="17"/>
      <c r="C23" s="18">
        <v>131200</v>
      </c>
      <c r="D23" s="18"/>
      <c r="E23" s="19">
        <v>4790053</v>
      </c>
      <c r="F23" s="20">
        <v>4790053</v>
      </c>
      <c r="G23" s="24">
        <v>131200</v>
      </c>
      <c r="H23" s="24">
        <v>11953205</v>
      </c>
      <c r="I23" s="24">
        <v>11953205</v>
      </c>
      <c r="J23" s="20">
        <v>11953205</v>
      </c>
      <c r="K23" s="24">
        <v>11953205</v>
      </c>
      <c r="L23" s="24">
        <v>11953205</v>
      </c>
      <c r="M23" s="20">
        <v>11953205</v>
      </c>
      <c r="N23" s="24">
        <v>11953205</v>
      </c>
      <c r="O23" s="24"/>
      <c r="P23" s="24"/>
      <c r="Q23" s="20"/>
      <c r="R23" s="24"/>
      <c r="S23" s="24"/>
      <c r="T23" s="20"/>
      <c r="U23" s="24"/>
      <c r="V23" s="24"/>
      <c r="W23" s="24">
        <v>11953205</v>
      </c>
      <c r="X23" s="20">
        <v>2395027</v>
      </c>
      <c r="Y23" s="24">
        <v>9558178</v>
      </c>
      <c r="Z23" s="25">
        <v>399.08</v>
      </c>
      <c r="AA23" s="26">
        <v>4790053</v>
      </c>
    </row>
    <row r="24" spans="1:27" ht="12.75">
      <c r="A24" s="27" t="s">
        <v>50</v>
      </c>
      <c r="B24" s="35"/>
      <c r="C24" s="29">
        <f aca="true" t="shared" si="1" ref="C24:Y24">SUM(C15:C23)</f>
        <v>3597225572</v>
      </c>
      <c r="D24" s="29">
        <f>SUM(D15:D23)</f>
        <v>0</v>
      </c>
      <c r="E24" s="36">
        <f t="shared" si="1"/>
        <v>4129264674</v>
      </c>
      <c r="F24" s="37">
        <f t="shared" si="1"/>
        <v>4129264674</v>
      </c>
      <c r="G24" s="37">
        <f t="shared" si="1"/>
        <v>3605495144</v>
      </c>
      <c r="H24" s="37">
        <f t="shared" si="1"/>
        <v>3443592050</v>
      </c>
      <c r="I24" s="37">
        <f t="shared" si="1"/>
        <v>3443592050</v>
      </c>
      <c r="J24" s="37">
        <f t="shared" si="1"/>
        <v>3443592050</v>
      </c>
      <c r="K24" s="37">
        <f t="shared" si="1"/>
        <v>3450876244</v>
      </c>
      <c r="L24" s="37">
        <f t="shared" si="1"/>
        <v>3596450423</v>
      </c>
      <c r="M24" s="37">
        <f t="shared" si="1"/>
        <v>3599485013</v>
      </c>
      <c r="N24" s="37">
        <f t="shared" si="1"/>
        <v>3599485013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3599485013</v>
      </c>
      <c r="X24" s="37">
        <f t="shared" si="1"/>
        <v>2064632338</v>
      </c>
      <c r="Y24" s="37">
        <f t="shared" si="1"/>
        <v>1534852675</v>
      </c>
      <c r="Z24" s="38">
        <f>+IF(X24&lt;&gt;0,+(Y24/X24)*100,0)</f>
        <v>74.34024192834279</v>
      </c>
      <c r="AA24" s="39">
        <f>SUM(AA15:AA23)</f>
        <v>4129264674</v>
      </c>
    </row>
    <row r="25" spans="1:27" ht="12.75">
      <c r="A25" s="27" t="s">
        <v>51</v>
      </c>
      <c r="B25" s="28"/>
      <c r="C25" s="29">
        <f aca="true" t="shared" si="2" ref="C25:Y25">+C12+C24</f>
        <v>3781720360</v>
      </c>
      <c r="D25" s="29">
        <f>+D12+D24</f>
        <v>0</v>
      </c>
      <c r="E25" s="30">
        <f t="shared" si="2"/>
        <v>4199791005</v>
      </c>
      <c r="F25" s="31">
        <f t="shared" si="2"/>
        <v>4199791005</v>
      </c>
      <c r="G25" s="31">
        <f t="shared" si="2"/>
        <v>3790115920</v>
      </c>
      <c r="H25" s="31">
        <f t="shared" si="2"/>
        <v>3733300534</v>
      </c>
      <c r="I25" s="31">
        <f t="shared" si="2"/>
        <v>3733300534</v>
      </c>
      <c r="J25" s="31">
        <f t="shared" si="2"/>
        <v>3733300534</v>
      </c>
      <c r="K25" s="31">
        <f t="shared" si="2"/>
        <v>3701674758</v>
      </c>
      <c r="L25" s="31">
        <f t="shared" si="2"/>
        <v>3847248937</v>
      </c>
      <c r="M25" s="31">
        <f t="shared" si="2"/>
        <v>3850283527</v>
      </c>
      <c r="N25" s="31">
        <f t="shared" si="2"/>
        <v>3850283527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3850283527</v>
      </c>
      <c r="X25" s="31">
        <f t="shared" si="2"/>
        <v>2099895504</v>
      </c>
      <c r="Y25" s="31">
        <f t="shared" si="2"/>
        <v>1750388023</v>
      </c>
      <c r="Z25" s="32">
        <f>+IF(X25&lt;&gt;0,+(Y25/X25)*100,0)</f>
        <v>83.35595841153818</v>
      </c>
      <c r="AA25" s="33">
        <f>+AA12+AA24</f>
        <v>4199791005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952631</v>
      </c>
      <c r="D30" s="18"/>
      <c r="E30" s="19">
        <v>808111</v>
      </c>
      <c r="F30" s="20">
        <v>808111</v>
      </c>
      <c r="G30" s="20">
        <v>952631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404056</v>
      </c>
      <c r="Y30" s="20">
        <v>-404056</v>
      </c>
      <c r="Z30" s="21">
        <v>-100</v>
      </c>
      <c r="AA30" s="22">
        <v>808111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129681074</v>
      </c>
      <c r="D32" s="18"/>
      <c r="E32" s="19">
        <v>175995000</v>
      </c>
      <c r="F32" s="20">
        <v>175995000</v>
      </c>
      <c r="G32" s="20">
        <v>131677860</v>
      </c>
      <c r="H32" s="20">
        <v>-313093362</v>
      </c>
      <c r="I32" s="20">
        <v>-313093362</v>
      </c>
      <c r="J32" s="20">
        <v>-313093362</v>
      </c>
      <c r="K32" s="20">
        <v>-216968632</v>
      </c>
      <c r="L32" s="20">
        <v>-216968632</v>
      </c>
      <c r="M32" s="20">
        <v>-216968632</v>
      </c>
      <c r="N32" s="20">
        <v>-216968632</v>
      </c>
      <c r="O32" s="20"/>
      <c r="P32" s="20"/>
      <c r="Q32" s="20"/>
      <c r="R32" s="20"/>
      <c r="S32" s="20"/>
      <c r="T32" s="20"/>
      <c r="U32" s="20"/>
      <c r="V32" s="20"/>
      <c r="W32" s="20">
        <v>-216968632</v>
      </c>
      <c r="X32" s="20">
        <v>87997500</v>
      </c>
      <c r="Y32" s="20">
        <v>-304966132</v>
      </c>
      <c r="Z32" s="21">
        <v>-346.56</v>
      </c>
      <c r="AA32" s="22">
        <v>175995000</v>
      </c>
    </row>
    <row r="33" spans="1:27" ht="12.75">
      <c r="A33" s="23" t="s">
        <v>58</v>
      </c>
      <c r="B33" s="17"/>
      <c r="C33" s="18">
        <v>897048</v>
      </c>
      <c r="D33" s="18"/>
      <c r="E33" s="19">
        <v>12443990</v>
      </c>
      <c r="F33" s="20">
        <v>12443990</v>
      </c>
      <c r="G33" s="20">
        <v>897048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6221995</v>
      </c>
      <c r="Y33" s="20">
        <v>-6221995</v>
      </c>
      <c r="Z33" s="21">
        <v>-100</v>
      </c>
      <c r="AA33" s="22">
        <v>12443990</v>
      </c>
    </row>
    <row r="34" spans="1:27" ht="12.75">
      <c r="A34" s="27" t="s">
        <v>59</v>
      </c>
      <c r="B34" s="28"/>
      <c r="C34" s="29">
        <f aca="true" t="shared" si="3" ref="C34:Y34">SUM(C29:C33)</f>
        <v>131530753</v>
      </c>
      <c r="D34" s="29">
        <f>SUM(D29:D33)</f>
        <v>0</v>
      </c>
      <c r="E34" s="30">
        <f t="shared" si="3"/>
        <v>189247101</v>
      </c>
      <c r="F34" s="31">
        <f t="shared" si="3"/>
        <v>189247101</v>
      </c>
      <c r="G34" s="31">
        <f t="shared" si="3"/>
        <v>133527539</v>
      </c>
      <c r="H34" s="31">
        <f t="shared" si="3"/>
        <v>-313093362</v>
      </c>
      <c r="I34" s="31">
        <f t="shared" si="3"/>
        <v>-313093362</v>
      </c>
      <c r="J34" s="31">
        <f t="shared" si="3"/>
        <v>-313093362</v>
      </c>
      <c r="K34" s="31">
        <f t="shared" si="3"/>
        <v>-216968632</v>
      </c>
      <c r="L34" s="31">
        <f t="shared" si="3"/>
        <v>-216968632</v>
      </c>
      <c r="M34" s="31">
        <f t="shared" si="3"/>
        <v>-216968632</v>
      </c>
      <c r="N34" s="31">
        <f t="shared" si="3"/>
        <v>-216968632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-216968632</v>
      </c>
      <c r="X34" s="31">
        <f t="shared" si="3"/>
        <v>94623551</v>
      </c>
      <c r="Y34" s="31">
        <f t="shared" si="3"/>
        <v>-311592183</v>
      </c>
      <c r="Z34" s="32">
        <f>+IF(X34&lt;&gt;0,+(Y34/X34)*100,0)</f>
        <v>-329.2966494144782</v>
      </c>
      <c r="AA34" s="33">
        <f>SUM(AA29:AA33)</f>
        <v>189247101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6669086</v>
      </c>
      <c r="D37" s="18"/>
      <c r="E37" s="19"/>
      <c r="F37" s="20"/>
      <c r="G37" s="20">
        <v>6669086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6660419</v>
      </c>
      <c r="D38" s="18"/>
      <c r="E38" s="19"/>
      <c r="F38" s="20"/>
      <c r="G38" s="20">
        <v>6660419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13329505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13329505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144860258</v>
      </c>
      <c r="D40" s="29">
        <f>+D34+D39</f>
        <v>0</v>
      </c>
      <c r="E40" s="30">
        <f t="shared" si="5"/>
        <v>189247101</v>
      </c>
      <c r="F40" s="31">
        <f t="shared" si="5"/>
        <v>189247101</v>
      </c>
      <c r="G40" s="31">
        <f t="shared" si="5"/>
        <v>146857044</v>
      </c>
      <c r="H40" s="31">
        <f t="shared" si="5"/>
        <v>-313093362</v>
      </c>
      <c r="I40" s="31">
        <f t="shared" si="5"/>
        <v>-313093362</v>
      </c>
      <c r="J40" s="31">
        <f t="shared" si="5"/>
        <v>-313093362</v>
      </c>
      <c r="K40" s="31">
        <f t="shared" si="5"/>
        <v>-216968632</v>
      </c>
      <c r="L40" s="31">
        <f t="shared" si="5"/>
        <v>-216968632</v>
      </c>
      <c r="M40" s="31">
        <f t="shared" si="5"/>
        <v>-216968632</v>
      </c>
      <c r="N40" s="31">
        <f t="shared" si="5"/>
        <v>-216968632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-216968632</v>
      </c>
      <c r="X40" s="31">
        <f t="shared" si="5"/>
        <v>94623551</v>
      </c>
      <c r="Y40" s="31">
        <f t="shared" si="5"/>
        <v>-311592183</v>
      </c>
      <c r="Z40" s="32">
        <f>+IF(X40&lt;&gt;0,+(Y40/X40)*100,0)</f>
        <v>-329.2966494144782</v>
      </c>
      <c r="AA40" s="33">
        <f>+AA34+AA39</f>
        <v>189247101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3636860102</v>
      </c>
      <c r="D42" s="43">
        <f>+D25-D40</f>
        <v>0</v>
      </c>
      <c r="E42" s="44">
        <f t="shared" si="6"/>
        <v>4010543904</v>
      </c>
      <c r="F42" s="45">
        <f t="shared" si="6"/>
        <v>4010543904</v>
      </c>
      <c r="G42" s="45">
        <f t="shared" si="6"/>
        <v>3643258876</v>
      </c>
      <c r="H42" s="45">
        <f t="shared" si="6"/>
        <v>4046393896</v>
      </c>
      <c r="I42" s="45">
        <f t="shared" si="6"/>
        <v>4046393896</v>
      </c>
      <c r="J42" s="45">
        <f t="shared" si="6"/>
        <v>4046393896</v>
      </c>
      <c r="K42" s="45">
        <f t="shared" si="6"/>
        <v>3918643390</v>
      </c>
      <c r="L42" s="45">
        <f t="shared" si="6"/>
        <v>4064217569</v>
      </c>
      <c r="M42" s="45">
        <f t="shared" si="6"/>
        <v>4067252159</v>
      </c>
      <c r="N42" s="45">
        <f t="shared" si="6"/>
        <v>4067252159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4067252159</v>
      </c>
      <c r="X42" s="45">
        <f t="shared" si="6"/>
        <v>2005271953</v>
      </c>
      <c r="Y42" s="45">
        <f t="shared" si="6"/>
        <v>2061980206</v>
      </c>
      <c r="Z42" s="46">
        <f>+IF(X42&lt;&gt;0,+(Y42/X42)*100,0)</f>
        <v>102.82795821859281</v>
      </c>
      <c r="AA42" s="47">
        <f>+AA25-AA40</f>
        <v>4010543904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3636860102</v>
      </c>
      <c r="D45" s="18"/>
      <c r="E45" s="19">
        <v>3940543904</v>
      </c>
      <c r="F45" s="20">
        <v>3940543904</v>
      </c>
      <c r="G45" s="20">
        <v>3643258876</v>
      </c>
      <c r="H45" s="20">
        <v>4046361453</v>
      </c>
      <c r="I45" s="20">
        <v>4046361453</v>
      </c>
      <c r="J45" s="20">
        <v>4046361453</v>
      </c>
      <c r="K45" s="20">
        <v>3918610946</v>
      </c>
      <c r="L45" s="20">
        <v>4064185125</v>
      </c>
      <c r="M45" s="20">
        <v>4067219715</v>
      </c>
      <c r="N45" s="20">
        <v>4067219715</v>
      </c>
      <c r="O45" s="20"/>
      <c r="P45" s="20"/>
      <c r="Q45" s="20"/>
      <c r="R45" s="20"/>
      <c r="S45" s="20"/>
      <c r="T45" s="20"/>
      <c r="U45" s="20"/>
      <c r="V45" s="20"/>
      <c r="W45" s="20">
        <v>4067219715</v>
      </c>
      <c r="X45" s="20">
        <v>1970271952</v>
      </c>
      <c r="Y45" s="20">
        <v>2096947763</v>
      </c>
      <c r="Z45" s="48">
        <v>106.43</v>
      </c>
      <c r="AA45" s="22">
        <v>3940543904</v>
      </c>
    </row>
    <row r="46" spans="1:27" ht="12.75">
      <c r="A46" s="23" t="s">
        <v>67</v>
      </c>
      <c r="B46" s="17"/>
      <c r="C46" s="18"/>
      <c r="D46" s="18"/>
      <c r="E46" s="19">
        <v>70000000</v>
      </c>
      <c r="F46" s="20">
        <v>70000000</v>
      </c>
      <c r="G46" s="20"/>
      <c r="H46" s="20">
        <v>32443</v>
      </c>
      <c r="I46" s="20">
        <v>32443</v>
      </c>
      <c r="J46" s="20">
        <v>32443</v>
      </c>
      <c r="K46" s="20">
        <v>32444</v>
      </c>
      <c r="L46" s="20">
        <v>32444</v>
      </c>
      <c r="M46" s="20">
        <v>32444</v>
      </c>
      <c r="N46" s="20">
        <v>32444</v>
      </c>
      <c r="O46" s="20"/>
      <c r="P46" s="20"/>
      <c r="Q46" s="20"/>
      <c r="R46" s="20"/>
      <c r="S46" s="20"/>
      <c r="T46" s="20"/>
      <c r="U46" s="20"/>
      <c r="V46" s="20"/>
      <c r="W46" s="20">
        <v>32444</v>
      </c>
      <c r="X46" s="20">
        <v>35000000</v>
      </c>
      <c r="Y46" s="20">
        <v>-34967556</v>
      </c>
      <c r="Z46" s="48">
        <v>-99.91</v>
      </c>
      <c r="AA46" s="22">
        <v>70000000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3636860102</v>
      </c>
      <c r="D48" s="51">
        <f>SUM(D45:D47)</f>
        <v>0</v>
      </c>
      <c r="E48" s="52">
        <f t="shared" si="7"/>
        <v>4010543904</v>
      </c>
      <c r="F48" s="53">
        <f t="shared" si="7"/>
        <v>4010543904</v>
      </c>
      <c r="G48" s="53">
        <f t="shared" si="7"/>
        <v>3643258876</v>
      </c>
      <c r="H48" s="53">
        <f t="shared" si="7"/>
        <v>4046393896</v>
      </c>
      <c r="I48" s="53">
        <f t="shared" si="7"/>
        <v>4046393896</v>
      </c>
      <c r="J48" s="53">
        <f t="shared" si="7"/>
        <v>4046393896</v>
      </c>
      <c r="K48" s="53">
        <f t="shared" si="7"/>
        <v>3918643390</v>
      </c>
      <c r="L48" s="53">
        <f t="shared" si="7"/>
        <v>4064217569</v>
      </c>
      <c r="M48" s="53">
        <f t="shared" si="7"/>
        <v>4067252159</v>
      </c>
      <c r="N48" s="53">
        <f t="shared" si="7"/>
        <v>4067252159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4067252159</v>
      </c>
      <c r="X48" s="53">
        <f t="shared" si="7"/>
        <v>2005271952</v>
      </c>
      <c r="Y48" s="53">
        <f t="shared" si="7"/>
        <v>2061980207</v>
      </c>
      <c r="Z48" s="54">
        <f>+IF(X48&lt;&gt;0,+(Y48/X48)*100,0)</f>
        <v>102.82795831974016</v>
      </c>
      <c r="AA48" s="55">
        <f>SUM(AA45:AA47)</f>
        <v>4010543904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1066206</v>
      </c>
      <c r="D6" s="18"/>
      <c r="E6" s="19">
        <v>1000000</v>
      </c>
      <c r="F6" s="20">
        <v>1000000</v>
      </c>
      <c r="G6" s="20">
        <v>16203646</v>
      </c>
      <c r="H6" s="20">
        <v>4030982</v>
      </c>
      <c r="I6" s="20">
        <v>5758148</v>
      </c>
      <c r="J6" s="20">
        <v>5758148</v>
      </c>
      <c r="K6" s="20">
        <v>1237450</v>
      </c>
      <c r="L6" s="20">
        <v>412768</v>
      </c>
      <c r="M6" s="20">
        <v>19910413</v>
      </c>
      <c r="N6" s="20">
        <v>19910413</v>
      </c>
      <c r="O6" s="20"/>
      <c r="P6" s="20"/>
      <c r="Q6" s="20"/>
      <c r="R6" s="20"/>
      <c r="S6" s="20"/>
      <c r="T6" s="20"/>
      <c r="U6" s="20"/>
      <c r="V6" s="20"/>
      <c r="W6" s="20">
        <v>19910413</v>
      </c>
      <c r="X6" s="20">
        <v>500000</v>
      </c>
      <c r="Y6" s="20">
        <v>19410413</v>
      </c>
      <c r="Z6" s="21">
        <v>3882.08</v>
      </c>
      <c r="AA6" s="22">
        <v>1000000</v>
      </c>
    </row>
    <row r="7" spans="1:27" ht="12.75">
      <c r="A7" s="23" t="s">
        <v>34</v>
      </c>
      <c r="B7" s="17"/>
      <c r="C7" s="18">
        <v>156356</v>
      </c>
      <c r="D7" s="18"/>
      <c r="E7" s="19"/>
      <c r="F7" s="20"/>
      <c r="G7" s="20">
        <v>32221794</v>
      </c>
      <c r="H7" s="20">
        <v>29389235</v>
      </c>
      <c r="I7" s="20">
        <v>19334900</v>
      </c>
      <c r="J7" s="20">
        <v>19334900</v>
      </c>
      <c r="K7" s="20">
        <v>16431212</v>
      </c>
      <c r="L7" s="20">
        <v>1250197</v>
      </c>
      <c r="M7" s="20">
        <v>3145830</v>
      </c>
      <c r="N7" s="20">
        <v>3145830</v>
      </c>
      <c r="O7" s="20"/>
      <c r="P7" s="20"/>
      <c r="Q7" s="20"/>
      <c r="R7" s="20"/>
      <c r="S7" s="20"/>
      <c r="T7" s="20"/>
      <c r="U7" s="20"/>
      <c r="V7" s="20"/>
      <c r="W7" s="20">
        <v>3145830</v>
      </c>
      <c r="X7" s="20"/>
      <c r="Y7" s="20">
        <v>3145830</v>
      </c>
      <c r="Z7" s="21"/>
      <c r="AA7" s="22"/>
    </row>
    <row r="8" spans="1:27" ht="12.75">
      <c r="A8" s="23" t="s">
        <v>35</v>
      </c>
      <c r="B8" s="17"/>
      <c r="C8" s="18">
        <v>23917276</v>
      </c>
      <c r="D8" s="18"/>
      <c r="E8" s="19">
        <v>35000000</v>
      </c>
      <c r="F8" s="20">
        <v>35000000</v>
      </c>
      <c r="G8" s="20">
        <v>23917276</v>
      </c>
      <c r="H8" s="20">
        <v>28884629</v>
      </c>
      <c r="I8" s="20">
        <v>29419771</v>
      </c>
      <c r="J8" s="20">
        <v>29419771</v>
      </c>
      <c r="K8" s="20">
        <v>31700224</v>
      </c>
      <c r="L8" s="20">
        <v>30080704</v>
      </c>
      <c r="M8" s="20">
        <v>34626656</v>
      </c>
      <c r="N8" s="20">
        <v>34626656</v>
      </c>
      <c r="O8" s="20"/>
      <c r="P8" s="20"/>
      <c r="Q8" s="20"/>
      <c r="R8" s="20"/>
      <c r="S8" s="20"/>
      <c r="T8" s="20"/>
      <c r="U8" s="20"/>
      <c r="V8" s="20"/>
      <c r="W8" s="20">
        <v>34626656</v>
      </c>
      <c r="X8" s="20">
        <v>17500000</v>
      </c>
      <c r="Y8" s="20">
        <v>17126656</v>
      </c>
      <c r="Z8" s="21">
        <v>97.87</v>
      </c>
      <c r="AA8" s="22">
        <v>35000000</v>
      </c>
    </row>
    <row r="9" spans="1:27" ht="12.75">
      <c r="A9" s="23" t="s">
        <v>36</v>
      </c>
      <c r="B9" s="17"/>
      <c r="C9" s="18">
        <v>6199458</v>
      </c>
      <c r="D9" s="18"/>
      <c r="E9" s="19">
        <v>5000000</v>
      </c>
      <c r="F9" s="20">
        <v>5000000</v>
      </c>
      <c r="G9" s="20">
        <v>6214367</v>
      </c>
      <c r="H9" s="20">
        <v>6214367</v>
      </c>
      <c r="I9" s="20">
        <v>6214367</v>
      </c>
      <c r="J9" s="20">
        <v>6214367</v>
      </c>
      <c r="K9" s="20">
        <v>6214367</v>
      </c>
      <c r="L9" s="20">
        <v>6214367</v>
      </c>
      <c r="M9" s="20">
        <v>6214367</v>
      </c>
      <c r="N9" s="20">
        <v>6214367</v>
      </c>
      <c r="O9" s="20"/>
      <c r="P9" s="20"/>
      <c r="Q9" s="20"/>
      <c r="R9" s="20"/>
      <c r="S9" s="20"/>
      <c r="T9" s="20"/>
      <c r="U9" s="20"/>
      <c r="V9" s="20"/>
      <c r="W9" s="20">
        <v>6214367</v>
      </c>
      <c r="X9" s="20">
        <v>2500000</v>
      </c>
      <c r="Y9" s="20">
        <v>3714367</v>
      </c>
      <c r="Z9" s="21">
        <v>148.57</v>
      </c>
      <c r="AA9" s="22">
        <v>5000000</v>
      </c>
    </row>
    <row r="10" spans="1:27" ht="12.75">
      <c r="A10" s="23" t="s">
        <v>37</v>
      </c>
      <c r="B10" s="17"/>
      <c r="C10" s="18">
        <v>3419</v>
      </c>
      <c r="D10" s="18"/>
      <c r="E10" s="19">
        <v>4000</v>
      </c>
      <c r="F10" s="20">
        <v>4000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2000</v>
      </c>
      <c r="Y10" s="24">
        <v>-2000</v>
      </c>
      <c r="Z10" s="25">
        <v>-100</v>
      </c>
      <c r="AA10" s="26">
        <v>4000</v>
      </c>
    </row>
    <row r="11" spans="1:27" ht="12.75">
      <c r="A11" s="23" t="s">
        <v>38</v>
      </c>
      <c r="B11" s="17"/>
      <c r="C11" s="18">
        <v>1034719</v>
      </c>
      <c r="D11" s="18"/>
      <c r="E11" s="19">
        <v>1200000</v>
      </c>
      <c r="F11" s="20">
        <v>1200000</v>
      </c>
      <c r="G11" s="20">
        <v>1034719</v>
      </c>
      <c r="H11" s="20">
        <v>1034719</v>
      </c>
      <c r="I11" s="20">
        <v>1034719</v>
      </c>
      <c r="J11" s="20">
        <v>1034719</v>
      </c>
      <c r="K11" s="20">
        <v>1034719</v>
      </c>
      <c r="L11" s="20">
        <v>1034719</v>
      </c>
      <c r="M11" s="20">
        <v>1034719</v>
      </c>
      <c r="N11" s="20">
        <v>1034719</v>
      </c>
      <c r="O11" s="20"/>
      <c r="P11" s="20"/>
      <c r="Q11" s="20"/>
      <c r="R11" s="20"/>
      <c r="S11" s="20"/>
      <c r="T11" s="20"/>
      <c r="U11" s="20"/>
      <c r="V11" s="20"/>
      <c r="W11" s="20">
        <v>1034719</v>
      </c>
      <c r="X11" s="20">
        <v>600000</v>
      </c>
      <c r="Y11" s="20">
        <v>434719</v>
      </c>
      <c r="Z11" s="21">
        <v>72.45</v>
      </c>
      <c r="AA11" s="22">
        <v>1200000</v>
      </c>
    </row>
    <row r="12" spans="1:27" ht="12.75">
      <c r="A12" s="27" t="s">
        <v>39</v>
      </c>
      <c r="B12" s="28"/>
      <c r="C12" s="29">
        <f aca="true" t="shared" si="0" ref="C12:Y12">SUM(C6:C11)</f>
        <v>32377434</v>
      </c>
      <c r="D12" s="29">
        <f>SUM(D6:D11)</f>
        <v>0</v>
      </c>
      <c r="E12" s="30">
        <f t="shared" si="0"/>
        <v>42204000</v>
      </c>
      <c r="F12" s="31">
        <f t="shared" si="0"/>
        <v>42204000</v>
      </c>
      <c r="G12" s="31">
        <f t="shared" si="0"/>
        <v>79591802</v>
      </c>
      <c r="H12" s="31">
        <f t="shared" si="0"/>
        <v>69553932</v>
      </c>
      <c r="I12" s="31">
        <f t="shared" si="0"/>
        <v>61761905</v>
      </c>
      <c r="J12" s="31">
        <f t="shared" si="0"/>
        <v>61761905</v>
      </c>
      <c r="K12" s="31">
        <f t="shared" si="0"/>
        <v>56617972</v>
      </c>
      <c r="L12" s="31">
        <f t="shared" si="0"/>
        <v>38992755</v>
      </c>
      <c r="M12" s="31">
        <f t="shared" si="0"/>
        <v>64931985</v>
      </c>
      <c r="N12" s="31">
        <f t="shared" si="0"/>
        <v>64931985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64931985</v>
      </c>
      <c r="X12" s="31">
        <f t="shared" si="0"/>
        <v>21102000</v>
      </c>
      <c r="Y12" s="31">
        <f t="shared" si="0"/>
        <v>43829985</v>
      </c>
      <c r="Z12" s="32">
        <f>+IF(X12&lt;&gt;0,+(Y12/X12)*100,0)</f>
        <v>207.70535968154675</v>
      </c>
      <c r="AA12" s="33">
        <f>SUM(AA6:AA11)</f>
        <v>42204000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2982</v>
      </c>
      <c r="D15" s="18"/>
      <c r="E15" s="19">
        <v>8000</v>
      </c>
      <c r="F15" s="20">
        <v>8000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4000</v>
      </c>
      <c r="Y15" s="20">
        <v>-4000</v>
      </c>
      <c r="Z15" s="21">
        <v>-100</v>
      </c>
      <c r="AA15" s="22">
        <v>8000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25323269</v>
      </c>
      <c r="D17" s="18"/>
      <c r="E17" s="19">
        <v>25392000</v>
      </c>
      <c r="F17" s="20">
        <v>25392000</v>
      </c>
      <c r="G17" s="20">
        <v>25323269</v>
      </c>
      <c r="H17" s="20">
        <v>25323269</v>
      </c>
      <c r="I17" s="20">
        <v>25323269</v>
      </c>
      <c r="J17" s="20">
        <v>25323269</v>
      </c>
      <c r="K17" s="20">
        <v>25323269</v>
      </c>
      <c r="L17" s="20">
        <v>25323269</v>
      </c>
      <c r="M17" s="20">
        <v>25323269</v>
      </c>
      <c r="N17" s="20">
        <v>25323269</v>
      </c>
      <c r="O17" s="20"/>
      <c r="P17" s="20"/>
      <c r="Q17" s="20"/>
      <c r="R17" s="20"/>
      <c r="S17" s="20"/>
      <c r="T17" s="20"/>
      <c r="U17" s="20"/>
      <c r="V17" s="20"/>
      <c r="W17" s="20">
        <v>25323269</v>
      </c>
      <c r="X17" s="20">
        <v>12696000</v>
      </c>
      <c r="Y17" s="20">
        <v>12627269</v>
      </c>
      <c r="Z17" s="21">
        <v>99.46</v>
      </c>
      <c r="AA17" s="22">
        <v>25392000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577324619</v>
      </c>
      <c r="D19" s="18"/>
      <c r="E19" s="19">
        <v>589474671</v>
      </c>
      <c r="F19" s="20">
        <v>589474671</v>
      </c>
      <c r="G19" s="20">
        <v>566070808</v>
      </c>
      <c r="H19" s="20">
        <v>566070808</v>
      </c>
      <c r="I19" s="20">
        <v>566070808</v>
      </c>
      <c r="J19" s="20">
        <v>566070808</v>
      </c>
      <c r="K19" s="20">
        <v>566070808</v>
      </c>
      <c r="L19" s="20">
        <v>566070808</v>
      </c>
      <c r="M19" s="20">
        <v>566070808</v>
      </c>
      <c r="N19" s="20">
        <v>566070808</v>
      </c>
      <c r="O19" s="20"/>
      <c r="P19" s="20"/>
      <c r="Q19" s="20"/>
      <c r="R19" s="20"/>
      <c r="S19" s="20"/>
      <c r="T19" s="20"/>
      <c r="U19" s="20"/>
      <c r="V19" s="20"/>
      <c r="W19" s="20">
        <v>566070808</v>
      </c>
      <c r="X19" s="20">
        <v>294737336</v>
      </c>
      <c r="Y19" s="20">
        <v>271333472</v>
      </c>
      <c r="Z19" s="21">
        <v>92.06</v>
      </c>
      <c r="AA19" s="22">
        <v>589474671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458067</v>
      </c>
      <c r="D23" s="18"/>
      <c r="E23" s="19">
        <v>458067</v>
      </c>
      <c r="F23" s="20">
        <v>458067</v>
      </c>
      <c r="G23" s="24">
        <v>461049</v>
      </c>
      <c r="H23" s="24">
        <v>461049</v>
      </c>
      <c r="I23" s="24">
        <v>461049</v>
      </c>
      <c r="J23" s="20">
        <v>461049</v>
      </c>
      <c r="K23" s="24">
        <v>461049</v>
      </c>
      <c r="L23" s="24">
        <v>461049</v>
      </c>
      <c r="M23" s="20">
        <v>461049</v>
      </c>
      <c r="N23" s="24">
        <v>461049</v>
      </c>
      <c r="O23" s="24"/>
      <c r="P23" s="24"/>
      <c r="Q23" s="20"/>
      <c r="R23" s="24"/>
      <c r="S23" s="24"/>
      <c r="T23" s="20"/>
      <c r="U23" s="24"/>
      <c r="V23" s="24"/>
      <c r="W23" s="24">
        <v>461049</v>
      </c>
      <c r="X23" s="20">
        <v>229034</v>
      </c>
      <c r="Y23" s="24">
        <v>232015</v>
      </c>
      <c r="Z23" s="25">
        <v>101.3</v>
      </c>
      <c r="AA23" s="26">
        <v>458067</v>
      </c>
    </row>
    <row r="24" spans="1:27" ht="12.75">
      <c r="A24" s="27" t="s">
        <v>50</v>
      </c>
      <c r="B24" s="35"/>
      <c r="C24" s="29">
        <f aca="true" t="shared" si="1" ref="C24:Y24">SUM(C15:C23)</f>
        <v>603108937</v>
      </c>
      <c r="D24" s="29">
        <f>SUM(D15:D23)</f>
        <v>0</v>
      </c>
      <c r="E24" s="36">
        <f t="shared" si="1"/>
        <v>615332738</v>
      </c>
      <c r="F24" s="37">
        <f t="shared" si="1"/>
        <v>615332738</v>
      </c>
      <c r="G24" s="37">
        <f t="shared" si="1"/>
        <v>591855126</v>
      </c>
      <c r="H24" s="37">
        <f t="shared" si="1"/>
        <v>591855126</v>
      </c>
      <c r="I24" s="37">
        <f t="shared" si="1"/>
        <v>591855126</v>
      </c>
      <c r="J24" s="37">
        <f t="shared" si="1"/>
        <v>591855126</v>
      </c>
      <c r="K24" s="37">
        <f t="shared" si="1"/>
        <v>591855126</v>
      </c>
      <c r="L24" s="37">
        <f t="shared" si="1"/>
        <v>591855126</v>
      </c>
      <c r="M24" s="37">
        <f t="shared" si="1"/>
        <v>591855126</v>
      </c>
      <c r="N24" s="37">
        <f t="shared" si="1"/>
        <v>591855126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591855126</v>
      </c>
      <c r="X24" s="37">
        <f t="shared" si="1"/>
        <v>307666370</v>
      </c>
      <c r="Y24" s="37">
        <f t="shared" si="1"/>
        <v>284188756</v>
      </c>
      <c r="Z24" s="38">
        <f>+IF(X24&lt;&gt;0,+(Y24/X24)*100,0)</f>
        <v>92.36913218692052</v>
      </c>
      <c r="AA24" s="39">
        <f>SUM(AA15:AA23)</f>
        <v>615332738</v>
      </c>
    </row>
    <row r="25" spans="1:27" ht="12.75">
      <c r="A25" s="27" t="s">
        <v>51</v>
      </c>
      <c r="B25" s="28"/>
      <c r="C25" s="29">
        <f aca="true" t="shared" si="2" ref="C25:Y25">+C12+C24</f>
        <v>635486371</v>
      </c>
      <c r="D25" s="29">
        <f>+D12+D24</f>
        <v>0</v>
      </c>
      <c r="E25" s="30">
        <f t="shared" si="2"/>
        <v>657536738</v>
      </c>
      <c r="F25" s="31">
        <f t="shared" si="2"/>
        <v>657536738</v>
      </c>
      <c r="G25" s="31">
        <f t="shared" si="2"/>
        <v>671446928</v>
      </c>
      <c r="H25" s="31">
        <f t="shared" si="2"/>
        <v>661409058</v>
      </c>
      <c r="I25" s="31">
        <f t="shared" si="2"/>
        <v>653617031</v>
      </c>
      <c r="J25" s="31">
        <f t="shared" si="2"/>
        <v>653617031</v>
      </c>
      <c r="K25" s="31">
        <f t="shared" si="2"/>
        <v>648473098</v>
      </c>
      <c r="L25" s="31">
        <f t="shared" si="2"/>
        <v>630847881</v>
      </c>
      <c r="M25" s="31">
        <f t="shared" si="2"/>
        <v>656787111</v>
      </c>
      <c r="N25" s="31">
        <f t="shared" si="2"/>
        <v>656787111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656787111</v>
      </c>
      <c r="X25" s="31">
        <f t="shared" si="2"/>
        <v>328768370</v>
      </c>
      <c r="Y25" s="31">
        <f t="shared" si="2"/>
        <v>328018741</v>
      </c>
      <c r="Z25" s="32">
        <f>+IF(X25&lt;&gt;0,+(Y25/X25)*100,0)</f>
        <v>99.77198871047115</v>
      </c>
      <c r="AA25" s="33">
        <f>+AA12+AA24</f>
        <v>657536738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4919806</v>
      </c>
      <c r="D30" s="18"/>
      <c r="E30" s="19">
        <v>4000000</v>
      </c>
      <c r="F30" s="20">
        <v>4000000</v>
      </c>
      <c r="G30" s="20">
        <v>4919806</v>
      </c>
      <c r="H30" s="20">
        <v>4919806</v>
      </c>
      <c r="I30" s="20">
        <v>4919806</v>
      </c>
      <c r="J30" s="20">
        <v>4919806</v>
      </c>
      <c r="K30" s="20">
        <v>4919806</v>
      </c>
      <c r="L30" s="20">
        <v>4919806</v>
      </c>
      <c r="M30" s="20">
        <v>6474227</v>
      </c>
      <c r="N30" s="20">
        <v>6474227</v>
      </c>
      <c r="O30" s="20"/>
      <c r="P30" s="20"/>
      <c r="Q30" s="20"/>
      <c r="R30" s="20"/>
      <c r="S30" s="20"/>
      <c r="T30" s="20"/>
      <c r="U30" s="20"/>
      <c r="V30" s="20"/>
      <c r="W30" s="20">
        <v>6474227</v>
      </c>
      <c r="X30" s="20">
        <v>2000000</v>
      </c>
      <c r="Y30" s="20">
        <v>4474227</v>
      </c>
      <c r="Z30" s="21">
        <v>223.71</v>
      </c>
      <c r="AA30" s="22">
        <v>4000000</v>
      </c>
    </row>
    <row r="31" spans="1:27" ht="12.75">
      <c r="A31" s="23" t="s">
        <v>56</v>
      </c>
      <c r="B31" s="17"/>
      <c r="C31" s="18">
        <v>2578763</v>
      </c>
      <c r="D31" s="18"/>
      <c r="E31" s="19">
        <v>2650000</v>
      </c>
      <c r="F31" s="20">
        <v>2650000</v>
      </c>
      <c r="G31" s="20">
        <v>2578763</v>
      </c>
      <c r="H31" s="20">
        <v>2578763</v>
      </c>
      <c r="I31" s="20">
        <v>2578763</v>
      </c>
      <c r="J31" s="20">
        <v>2578763</v>
      </c>
      <c r="K31" s="20">
        <v>2578763</v>
      </c>
      <c r="L31" s="20">
        <v>2578763</v>
      </c>
      <c r="M31" s="20">
        <v>2578763</v>
      </c>
      <c r="N31" s="20">
        <v>2578763</v>
      </c>
      <c r="O31" s="20"/>
      <c r="P31" s="20"/>
      <c r="Q31" s="20"/>
      <c r="R31" s="20"/>
      <c r="S31" s="20"/>
      <c r="T31" s="20"/>
      <c r="U31" s="20"/>
      <c r="V31" s="20"/>
      <c r="W31" s="20">
        <v>2578763</v>
      </c>
      <c r="X31" s="20">
        <v>1325000</v>
      </c>
      <c r="Y31" s="20">
        <v>1253763</v>
      </c>
      <c r="Z31" s="21">
        <v>94.62</v>
      </c>
      <c r="AA31" s="22">
        <v>2650000</v>
      </c>
    </row>
    <row r="32" spans="1:27" ht="12.75">
      <c r="A32" s="23" t="s">
        <v>57</v>
      </c>
      <c r="B32" s="17"/>
      <c r="C32" s="18">
        <v>29126392</v>
      </c>
      <c r="D32" s="18"/>
      <c r="E32" s="19">
        <v>12425000</v>
      </c>
      <c r="F32" s="20">
        <v>12425000</v>
      </c>
      <c r="G32" s="20">
        <v>24954352</v>
      </c>
      <c r="H32" s="20">
        <v>26123891</v>
      </c>
      <c r="I32" s="20">
        <v>25232883</v>
      </c>
      <c r="J32" s="20">
        <v>25232883</v>
      </c>
      <c r="K32" s="20">
        <v>22511212</v>
      </c>
      <c r="L32" s="20">
        <v>14476366</v>
      </c>
      <c r="M32" s="20">
        <v>16461401</v>
      </c>
      <c r="N32" s="20">
        <v>16461401</v>
      </c>
      <c r="O32" s="20"/>
      <c r="P32" s="20"/>
      <c r="Q32" s="20"/>
      <c r="R32" s="20"/>
      <c r="S32" s="20"/>
      <c r="T32" s="20"/>
      <c r="U32" s="20"/>
      <c r="V32" s="20"/>
      <c r="W32" s="20">
        <v>16461401</v>
      </c>
      <c r="X32" s="20">
        <v>6212500</v>
      </c>
      <c r="Y32" s="20">
        <v>10248901</v>
      </c>
      <c r="Z32" s="21">
        <v>164.97</v>
      </c>
      <c r="AA32" s="22">
        <v>12425000</v>
      </c>
    </row>
    <row r="33" spans="1:27" ht="12.75">
      <c r="A33" s="23" t="s">
        <v>58</v>
      </c>
      <c r="B33" s="17"/>
      <c r="C33" s="18">
        <v>1432432</v>
      </c>
      <c r="D33" s="18"/>
      <c r="E33" s="19"/>
      <c r="F33" s="20"/>
      <c r="G33" s="20">
        <v>1432432</v>
      </c>
      <c r="H33" s="20">
        <v>1432432</v>
      </c>
      <c r="I33" s="20">
        <v>1432432</v>
      </c>
      <c r="J33" s="20">
        <v>1432432</v>
      </c>
      <c r="K33" s="20">
        <v>1432432</v>
      </c>
      <c r="L33" s="20">
        <v>1432432</v>
      </c>
      <c r="M33" s="20">
        <v>1432432</v>
      </c>
      <c r="N33" s="20">
        <v>1432432</v>
      </c>
      <c r="O33" s="20"/>
      <c r="P33" s="20"/>
      <c r="Q33" s="20"/>
      <c r="R33" s="20"/>
      <c r="S33" s="20"/>
      <c r="T33" s="20"/>
      <c r="U33" s="20"/>
      <c r="V33" s="20"/>
      <c r="W33" s="20">
        <v>1432432</v>
      </c>
      <c r="X33" s="20"/>
      <c r="Y33" s="20">
        <v>1432432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38057393</v>
      </c>
      <c r="D34" s="29">
        <f>SUM(D29:D33)</f>
        <v>0</v>
      </c>
      <c r="E34" s="30">
        <f t="shared" si="3"/>
        <v>19075000</v>
      </c>
      <c r="F34" s="31">
        <f t="shared" si="3"/>
        <v>19075000</v>
      </c>
      <c r="G34" s="31">
        <f t="shared" si="3"/>
        <v>33885353</v>
      </c>
      <c r="H34" s="31">
        <f t="shared" si="3"/>
        <v>35054892</v>
      </c>
      <c r="I34" s="31">
        <f t="shared" si="3"/>
        <v>34163884</v>
      </c>
      <c r="J34" s="31">
        <f t="shared" si="3"/>
        <v>34163884</v>
      </c>
      <c r="K34" s="31">
        <f t="shared" si="3"/>
        <v>31442213</v>
      </c>
      <c r="L34" s="31">
        <f t="shared" si="3"/>
        <v>23407367</v>
      </c>
      <c r="M34" s="31">
        <f t="shared" si="3"/>
        <v>26946823</v>
      </c>
      <c r="N34" s="31">
        <f t="shared" si="3"/>
        <v>26946823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26946823</v>
      </c>
      <c r="X34" s="31">
        <f t="shared" si="3"/>
        <v>9537500</v>
      </c>
      <c r="Y34" s="31">
        <f t="shared" si="3"/>
        <v>17409323</v>
      </c>
      <c r="Z34" s="32">
        <f>+IF(X34&lt;&gt;0,+(Y34/X34)*100,0)</f>
        <v>182.53549672346003</v>
      </c>
      <c r="AA34" s="33">
        <f>SUM(AA29:AA33)</f>
        <v>19075000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5909734</v>
      </c>
      <c r="D37" s="18"/>
      <c r="E37" s="19">
        <v>3000000</v>
      </c>
      <c r="F37" s="20">
        <v>3000000</v>
      </c>
      <c r="G37" s="20">
        <v>5909734</v>
      </c>
      <c r="H37" s="20">
        <v>5909734</v>
      </c>
      <c r="I37" s="20">
        <v>5909734</v>
      </c>
      <c r="J37" s="20">
        <v>5909734</v>
      </c>
      <c r="K37" s="20">
        <v>5909734</v>
      </c>
      <c r="L37" s="20">
        <v>5909734</v>
      </c>
      <c r="M37" s="20">
        <v>5909734</v>
      </c>
      <c r="N37" s="20">
        <v>5909734</v>
      </c>
      <c r="O37" s="20"/>
      <c r="P37" s="20"/>
      <c r="Q37" s="20"/>
      <c r="R37" s="20"/>
      <c r="S37" s="20"/>
      <c r="T37" s="20"/>
      <c r="U37" s="20"/>
      <c r="V37" s="20"/>
      <c r="W37" s="20">
        <v>5909734</v>
      </c>
      <c r="X37" s="20">
        <v>1500000</v>
      </c>
      <c r="Y37" s="20">
        <v>4409734</v>
      </c>
      <c r="Z37" s="21">
        <v>293.98</v>
      </c>
      <c r="AA37" s="22">
        <v>3000000</v>
      </c>
    </row>
    <row r="38" spans="1:27" ht="12.75">
      <c r="A38" s="23" t="s">
        <v>58</v>
      </c>
      <c r="B38" s="17"/>
      <c r="C38" s="18">
        <v>46861630</v>
      </c>
      <c r="D38" s="18"/>
      <c r="E38" s="19">
        <v>55000000</v>
      </c>
      <c r="F38" s="20">
        <v>55000000</v>
      </c>
      <c r="G38" s="20">
        <v>46861630</v>
      </c>
      <c r="H38" s="20">
        <v>46861630</v>
      </c>
      <c r="I38" s="20">
        <v>46861630</v>
      </c>
      <c r="J38" s="20">
        <v>46861630</v>
      </c>
      <c r="K38" s="20">
        <v>46861630</v>
      </c>
      <c r="L38" s="20">
        <v>46861630</v>
      </c>
      <c r="M38" s="20">
        <v>46861630</v>
      </c>
      <c r="N38" s="20">
        <v>46861630</v>
      </c>
      <c r="O38" s="20"/>
      <c r="P38" s="20"/>
      <c r="Q38" s="20"/>
      <c r="R38" s="20"/>
      <c r="S38" s="20"/>
      <c r="T38" s="20"/>
      <c r="U38" s="20"/>
      <c r="V38" s="20"/>
      <c r="W38" s="20">
        <v>46861630</v>
      </c>
      <c r="X38" s="20">
        <v>27500000</v>
      </c>
      <c r="Y38" s="20">
        <v>19361630</v>
      </c>
      <c r="Z38" s="21">
        <v>70.41</v>
      </c>
      <c r="AA38" s="22">
        <v>55000000</v>
      </c>
    </row>
    <row r="39" spans="1:27" ht="12.75">
      <c r="A39" s="27" t="s">
        <v>61</v>
      </c>
      <c r="B39" s="35"/>
      <c r="C39" s="29">
        <f aca="true" t="shared" si="4" ref="C39:Y39">SUM(C37:C38)</f>
        <v>52771364</v>
      </c>
      <c r="D39" s="29">
        <f>SUM(D37:D38)</f>
        <v>0</v>
      </c>
      <c r="E39" s="36">
        <f t="shared" si="4"/>
        <v>58000000</v>
      </c>
      <c r="F39" s="37">
        <f t="shared" si="4"/>
        <v>58000000</v>
      </c>
      <c r="G39" s="37">
        <f t="shared" si="4"/>
        <v>52771364</v>
      </c>
      <c r="H39" s="37">
        <f t="shared" si="4"/>
        <v>52771364</v>
      </c>
      <c r="I39" s="37">
        <f t="shared" si="4"/>
        <v>52771364</v>
      </c>
      <c r="J39" s="37">
        <f t="shared" si="4"/>
        <v>52771364</v>
      </c>
      <c r="K39" s="37">
        <f t="shared" si="4"/>
        <v>52771364</v>
      </c>
      <c r="L39" s="37">
        <f t="shared" si="4"/>
        <v>52771364</v>
      </c>
      <c r="M39" s="37">
        <f t="shared" si="4"/>
        <v>52771364</v>
      </c>
      <c r="N39" s="37">
        <f t="shared" si="4"/>
        <v>52771364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52771364</v>
      </c>
      <c r="X39" s="37">
        <f t="shared" si="4"/>
        <v>29000000</v>
      </c>
      <c r="Y39" s="37">
        <f t="shared" si="4"/>
        <v>23771364</v>
      </c>
      <c r="Z39" s="38">
        <f>+IF(X39&lt;&gt;0,+(Y39/X39)*100,0)</f>
        <v>81.97022068965516</v>
      </c>
      <c r="AA39" s="39">
        <f>SUM(AA37:AA38)</f>
        <v>58000000</v>
      </c>
    </row>
    <row r="40" spans="1:27" ht="12.75">
      <c r="A40" s="27" t="s">
        <v>62</v>
      </c>
      <c r="B40" s="28"/>
      <c r="C40" s="29">
        <f aca="true" t="shared" si="5" ref="C40:Y40">+C34+C39</f>
        <v>90828757</v>
      </c>
      <c r="D40" s="29">
        <f>+D34+D39</f>
        <v>0</v>
      </c>
      <c r="E40" s="30">
        <f t="shared" si="5"/>
        <v>77075000</v>
      </c>
      <c r="F40" s="31">
        <f t="shared" si="5"/>
        <v>77075000</v>
      </c>
      <c r="G40" s="31">
        <f t="shared" si="5"/>
        <v>86656717</v>
      </c>
      <c r="H40" s="31">
        <f t="shared" si="5"/>
        <v>87826256</v>
      </c>
      <c r="I40" s="31">
        <f t="shared" si="5"/>
        <v>86935248</v>
      </c>
      <c r="J40" s="31">
        <f t="shared" si="5"/>
        <v>86935248</v>
      </c>
      <c r="K40" s="31">
        <f t="shared" si="5"/>
        <v>84213577</v>
      </c>
      <c r="L40" s="31">
        <f t="shared" si="5"/>
        <v>76178731</v>
      </c>
      <c r="M40" s="31">
        <f t="shared" si="5"/>
        <v>79718187</v>
      </c>
      <c r="N40" s="31">
        <f t="shared" si="5"/>
        <v>79718187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79718187</v>
      </c>
      <c r="X40" s="31">
        <f t="shared" si="5"/>
        <v>38537500</v>
      </c>
      <c r="Y40" s="31">
        <f t="shared" si="5"/>
        <v>41180687</v>
      </c>
      <c r="Z40" s="32">
        <f>+IF(X40&lt;&gt;0,+(Y40/X40)*100,0)</f>
        <v>106.85874018812844</v>
      </c>
      <c r="AA40" s="33">
        <f>+AA34+AA39</f>
        <v>77075000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544657614</v>
      </c>
      <c r="D42" s="43">
        <f>+D25-D40</f>
        <v>0</v>
      </c>
      <c r="E42" s="44">
        <f t="shared" si="6"/>
        <v>580461738</v>
      </c>
      <c r="F42" s="45">
        <f t="shared" si="6"/>
        <v>580461738</v>
      </c>
      <c r="G42" s="45">
        <f t="shared" si="6"/>
        <v>584790211</v>
      </c>
      <c r="H42" s="45">
        <f t="shared" si="6"/>
        <v>573582802</v>
      </c>
      <c r="I42" s="45">
        <f t="shared" si="6"/>
        <v>566681783</v>
      </c>
      <c r="J42" s="45">
        <f t="shared" si="6"/>
        <v>566681783</v>
      </c>
      <c r="K42" s="45">
        <f t="shared" si="6"/>
        <v>564259521</v>
      </c>
      <c r="L42" s="45">
        <f t="shared" si="6"/>
        <v>554669150</v>
      </c>
      <c r="M42" s="45">
        <f t="shared" si="6"/>
        <v>577068924</v>
      </c>
      <c r="N42" s="45">
        <f t="shared" si="6"/>
        <v>577068924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577068924</v>
      </c>
      <c r="X42" s="45">
        <f t="shared" si="6"/>
        <v>290230870</v>
      </c>
      <c r="Y42" s="45">
        <f t="shared" si="6"/>
        <v>286838054</v>
      </c>
      <c r="Z42" s="46">
        <f>+IF(X42&lt;&gt;0,+(Y42/X42)*100,0)</f>
        <v>98.83099409790557</v>
      </c>
      <c r="AA42" s="47">
        <f>+AA25-AA40</f>
        <v>580461738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544657614</v>
      </c>
      <c r="D45" s="18"/>
      <c r="E45" s="19">
        <v>580461738</v>
      </c>
      <c r="F45" s="20">
        <v>580461738</v>
      </c>
      <c r="G45" s="20">
        <v>584790211</v>
      </c>
      <c r="H45" s="20">
        <v>573582802</v>
      </c>
      <c r="I45" s="20">
        <v>566681783</v>
      </c>
      <c r="J45" s="20">
        <v>566681783</v>
      </c>
      <c r="K45" s="20">
        <v>564259521</v>
      </c>
      <c r="L45" s="20">
        <v>554669150</v>
      </c>
      <c r="M45" s="20">
        <v>577068924</v>
      </c>
      <c r="N45" s="20">
        <v>577068924</v>
      </c>
      <c r="O45" s="20"/>
      <c r="P45" s="20"/>
      <c r="Q45" s="20"/>
      <c r="R45" s="20"/>
      <c r="S45" s="20"/>
      <c r="T45" s="20"/>
      <c r="U45" s="20"/>
      <c r="V45" s="20"/>
      <c r="W45" s="20">
        <v>577068924</v>
      </c>
      <c r="X45" s="20">
        <v>290230869</v>
      </c>
      <c r="Y45" s="20">
        <v>286838055</v>
      </c>
      <c r="Z45" s="48">
        <v>98.83</v>
      </c>
      <c r="AA45" s="22">
        <v>580461738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544657614</v>
      </c>
      <c r="D48" s="51">
        <f>SUM(D45:D47)</f>
        <v>0</v>
      </c>
      <c r="E48" s="52">
        <f t="shared" si="7"/>
        <v>580461738</v>
      </c>
      <c r="F48" s="53">
        <f t="shared" si="7"/>
        <v>580461738</v>
      </c>
      <c r="G48" s="53">
        <f t="shared" si="7"/>
        <v>584790211</v>
      </c>
      <c r="H48" s="53">
        <f t="shared" si="7"/>
        <v>573582802</v>
      </c>
      <c r="I48" s="53">
        <f t="shared" si="7"/>
        <v>566681783</v>
      </c>
      <c r="J48" s="53">
        <f t="shared" si="7"/>
        <v>566681783</v>
      </c>
      <c r="K48" s="53">
        <f t="shared" si="7"/>
        <v>564259521</v>
      </c>
      <c r="L48" s="53">
        <f t="shared" si="7"/>
        <v>554669150</v>
      </c>
      <c r="M48" s="53">
        <f t="shared" si="7"/>
        <v>577068924</v>
      </c>
      <c r="N48" s="53">
        <f t="shared" si="7"/>
        <v>577068924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577068924</v>
      </c>
      <c r="X48" s="53">
        <f t="shared" si="7"/>
        <v>290230869</v>
      </c>
      <c r="Y48" s="53">
        <f t="shared" si="7"/>
        <v>286838055</v>
      </c>
      <c r="Z48" s="54">
        <f>+IF(X48&lt;&gt;0,+(Y48/X48)*100,0)</f>
        <v>98.8309947829843</v>
      </c>
      <c r="AA48" s="55">
        <f>SUM(AA45:AA47)</f>
        <v>580461738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24407697</v>
      </c>
      <c r="D6" s="18"/>
      <c r="E6" s="19">
        <v>1500000</v>
      </c>
      <c r="F6" s="20">
        <v>1500000</v>
      </c>
      <c r="G6" s="20">
        <v>59246616</v>
      </c>
      <c r="H6" s="20">
        <v>82354609</v>
      </c>
      <c r="I6" s="20">
        <v>125975287</v>
      </c>
      <c r="J6" s="20">
        <v>125975287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750000</v>
      </c>
      <c r="Y6" s="20">
        <v>-750000</v>
      </c>
      <c r="Z6" s="21">
        <v>-100</v>
      </c>
      <c r="AA6" s="22">
        <v>1500000</v>
      </c>
    </row>
    <row r="7" spans="1:27" ht="12.75">
      <c r="A7" s="23" t="s">
        <v>34</v>
      </c>
      <c r="B7" s="17"/>
      <c r="C7" s="18"/>
      <c r="D7" s="18"/>
      <c r="E7" s="19">
        <v>3487000</v>
      </c>
      <c r="F7" s="20">
        <v>3487000</v>
      </c>
      <c r="G7" s="20">
        <v>-1957793</v>
      </c>
      <c r="H7" s="20">
        <v>-1940175</v>
      </c>
      <c r="I7" s="20">
        <v>-5938479</v>
      </c>
      <c r="J7" s="20">
        <v>-5938479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1743500</v>
      </c>
      <c r="Y7" s="20">
        <v>-1743500</v>
      </c>
      <c r="Z7" s="21">
        <v>-100</v>
      </c>
      <c r="AA7" s="22">
        <v>3487000</v>
      </c>
    </row>
    <row r="8" spans="1:27" ht="12.75">
      <c r="A8" s="23" t="s">
        <v>35</v>
      </c>
      <c r="B8" s="17"/>
      <c r="C8" s="18">
        <v>17479410</v>
      </c>
      <c r="D8" s="18"/>
      <c r="E8" s="19">
        <v>95000000</v>
      </c>
      <c r="F8" s="20">
        <v>95000000</v>
      </c>
      <c r="G8" s="20">
        <v>121857310</v>
      </c>
      <c r="H8" s="20">
        <v>129767948</v>
      </c>
      <c r="I8" s="20">
        <v>79998268</v>
      </c>
      <c r="J8" s="20">
        <v>79998268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47500000</v>
      </c>
      <c r="Y8" s="20">
        <v>-47500000</v>
      </c>
      <c r="Z8" s="21">
        <v>-100</v>
      </c>
      <c r="AA8" s="22">
        <v>95000000</v>
      </c>
    </row>
    <row r="9" spans="1:27" ht="12.75">
      <c r="A9" s="23" t="s">
        <v>36</v>
      </c>
      <c r="B9" s="17"/>
      <c r="C9" s="18">
        <v>17607518</v>
      </c>
      <c r="D9" s="18"/>
      <c r="E9" s="19">
        <v>25600000</v>
      </c>
      <c r="F9" s="20">
        <v>25600000</v>
      </c>
      <c r="G9" s="20">
        <v>68906550</v>
      </c>
      <c r="H9" s="20">
        <v>46518274</v>
      </c>
      <c r="I9" s="20">
        <v>41012975</v>
      </c>
      <c r="J9" s="20">
        <v>41012975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12800000</v>
      </c>
      <c r="Y9" s="20">
        <v>-12800000</v>
      </c>
      <c r="Z9" s="21">
        <v>-100</v>
      </c>
      <c r="AA9" s="22">
        <v>25600000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7505754</v>
      </c>
      <c r="D11" s="18"/>
      <c r="E11" s="19">
        <v>5700000</v>
      </c>
      <c r="F11" s="20">
        <v>5700000</v>
      </c>
      <c r="G11" s="20">
        <v>14573606</v>
      </c>
      <c r="H11" s="20">
        <v>8031259</v>
      </c>
      <c r="I11" s="20">
        <v>8729048</v>
      </c>
      <c r="J11" s="20">
        <v>8729048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2850000</v>
      </c>
      <c r="Y11" s="20">
        <v>-2850000</v>
      </c>
      <c r="Z11" s="21">
        <v>-100</v>
      </c>
      <c r="AA11" s="22">
        <v>5700000</v>
      </c>
    </row>
    <row r="12" spans="1:27" ht="12.75">
      <c r="A12" s="27" t="s">
        <v>39</v>
      </c>
      <c r="B12" s="28"/>
      <c r="C12" s="29">
        <f aca="true" t="shared" si="0" ref="C12:Y12">SUM(C6:C11)</f>
        <v>67000379</v>
      </c>
      <c r="D12" s="29">
        <f>SUM(D6:D11)</f>
        <v>0</v>
      </c>
      <c r="E12" s="30">
        <f t="shared" si="0"/>
        <v>131287000</v>
      </c>
      <c r="F12" s="31">
        <f t="shared" si="0"/>
        <v>131287000</v>
      </c>
      <c r="G12" s="31">
        <f t="shared" si="0"/>
        <v>262626289</v>
      </c>
      <c r="H12" s="31">
        <f t="shared" si="0"/>
        <v>264731915</v>
      </c>
      <c r="I12" s="31">
        <f t="shared" si="0"/>
        <v>249777099</v>
      </c>
      <c r="J12" s="31">
        <f t="shared" si="0"/>
        <v>249777099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65643500</v>
      </c>
      <c r="Y12" s="31">
        <f t="shared" si="0"/>
        <v>-65643500</v>
      </c>
      <c r="Z12" s="32">
        <f>+IF(X12&lt;&gt;0,+(Y12/X12)*100,0)</f>
        <v>-100</v>
      </c>
      <c r="AA12" s="33">
        <f>SUM(AA6:AA11)</f>
        <v>131287000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494106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184470390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188500000</v>
      </c>
      <c r="F17" s="20">
        <v>188500000</v>
      </c>
      <c r="G17" s="20">
        <v>184590795</v>
      </c>
      <c r="H17" s="20">
        <v>184470894</v>
      </c>
      <c r="I17" s="20">
        <v>184470894</v>
      </c>
      <c r="J17" s="20">
        <v>184470894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94250000</v>
      </c>
      <c r="Y17" s="20">
        <v>-94250000</v>
      </c>
      <c r="Z17" s="21">
        <v>-100</v>
      </c>
      <c r="AA17" s="22">
        <v>188500000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860792855</v>
      </c>
      <c r="D19" s="18"/>
      <c r="E19" s="19">
        <v>685000000</v>
      </c>
      <c r="F19" s="20">
        <v>685000000</v>
      </c>
      <c r="G19" s="20">
        <v>879389219</v>
      </c>
      <c r="H19" s="20">
        <v>894821439</v>
      </c>
      <c r="I19" s="20">
        <v>894821439</v>
      </c>
      <c r="J19" s="20">
        <v>894821439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342500000</v>
      </c>
      <c r="Y19" s="20">
        <v>-342500000</v>
      </c>
      <c r="Z19" s="21">
        <v>-100</v>
      </c>
      <c r="AA19" s="22">
        <v>685000000</v>
      </c>
    </row>
    <row r="20" spans="1:27" ht="12.75">
      <c r="A20" s="23" t="s">
        <v>46</v>
      </c>
      <c r="B20" s="17"/>
      <c r="C20" s="18">
        <v>33364868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>
        <v>2700000</v>
      </c>
      <c r="F22" s="20">
        <v>2700000</v>
      </c>
      <c r="G22" s="20">
        <v>571075</v>
      </c>
      <c r="H22" s="20">
        <v>494106</v>
      </c>
      <c r="I22" s="20">
        <v>494106</v>
      </c>
      <c r="J22" s="20">
        <v>494106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1350000</v>
      </c>
      <c r="Y22" s="20">
        <v>-1350000</v>
      </c>
      <c r="Z22" s="21">
        <v>-100</v>
      </c>
      <c r="AA22" s="22">
        <v>2700000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1079122219</v>
      </c>
      <c r="D24" s="29">
        <f>SUM(D15:D23)</f>
        <v>0</v>
      </c>
      <c r="E24" s="36">
        <f t="shared" si="1"/>
        <v>876200000</v>
      </c>
      <c r="F24" s="37">
        <f t="shared" si="1"/>
        <v>876200000</v>
      </c>
      <c r="G24" s="37">
        <f t="shared" si="1"/>
        <v>1064551089</v>
      </c>
      <c r="H24" s="37">
        <f t="shared" si="1"/>
        <v>1079786439</v>
      </c>
      <c r="I24" s="37">
        <f t="shared" si="1"/>
        <v>1079786439</v>
      </c>
      <c r="J24" s="37">
        <f t="shared" si="1"/>
        <v>1079786439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438100000</v>
      </c>
      <c r="Y24" s="37">
        <f t="shared" si="1"/>
        <v>-438100000</v>
      </c>
      <c r="Z24" s="38">
        <f>+IF(X24&lt;&gt;0,+(Y24/X24)*100,0)</f>
        <v>-100</v>
      </c>
      <c r="AA24" s="39">
        <f>SUM(AA15:AA23)</f>
        <v>876200000</v>
      </c>
    </row>
    <row r="25" spans="1:27" ht="12.75">
      <c r="A25" s="27" t="s">
        <v>51</v>
      </c>
      <c r="B25" s="28"/>
      <c r="C25" s="29">
        <f aca="true" t="shared" si="2" ref="C25:Y25">+C12+C24</f>
        <v>1146122598</v>
      </c>
      <c r="D25" s="29">
        <f>+D12+D24</f>
        <v>0</v>
      </c>
      <c r="E25" s="30">
        <f t="shared" si="2"/>
        <v>1007487000</v>
      </c>
      <c r="F25" s="31">
        <f t="shared" si="2"/>
        <v>1007487000</v>
      </c>
      <c r="G25" s="31">
        <f t="shared" si="2"/>
        <v>1327177378</v>
      </c>
      <c r="H25" s="31">
        <f t="shared" si="2"/>
        <v>1344518354</v>
      </c>
      <c r="I25" s="31">
        <f t="shared" si="2"/>
        <v>1329563538</v>
      </c>
      <c r="J25" s="31">
        <f t="shared" si="2"/>
        <v>1329563538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503743500</v>
      </c>
      <c r="Y25" s="31">
        <f t="shared" si="2"/>
        <v>-503743500</v>
      </c>
      <c r="Z25" s="32">
        <f>+IF(X25&lt;&gt;0,+(Y25/X25)*100,0)</f>
        <v>-100</v>
      </c>
      <c r="AA25" s="33">
        <f>+AA12+AA24</f>
        <v>1007487000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1205621</v>
      </c>
      <c r="D30" s="18"/>
      <c r="E30" s="19">
        <v>2750000</v>
      </c>
      <c r="F30" s="20">
        <v>2750000</v>
      </c>
      <c r="G30" s="20">
        <v>1084861</v>
      </c>
      <c r="H30" s="20">
        <v>1205623</v>
      </c>
      <c r="I30" s="20">
        <v>1205621</v>
      </c>
      <c r="J30" s="20">
        <v>1205621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1375000</v>
      </c>
      <c r="Y30" s="20">
        <v>-1375000</v>
      </c>
      <c r="Z30" s="21">
        <v>-100</v>
      </c>
      <c r="AA30" s="22">
        <v>2750000</v>
      </c>
    </row>
    <row r="31" spans="1:27" ht="12.75">
      <c r="A31" s="23" t="s">
        <v>56</v>
      </c>
      <c r="B31" s="17"/>
      <c r="C31" s="18">
        <v>3238016</v>
      </c>
      <c r="D31" s="18"/>
      <c r="E31" s="19">
        <v>3500000</v>
      </c>
      <c r="F31" s="20">
        <v>3500000</v>
      </c>
      <c r="G31" s="20">
        <v>5419963</v>
      </c>
      <c r="H31" s="20">
        <v>5175516</v>
      </c>
      <c r="I31" s="20">
        <v>5130760</v>
      </c>
      <c r="J31" s="20">
        <v>5130760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1750000</v>
      </c>
      <c r="Y31" s="20">
        <v>-1750000</v>
      </c>
      <c r="Z31" s="21">
        <v>-100</v>
      </c>
      <c r="AA31" s="22">
        <v>3500000</v>
      </c>
    </row>
    <row r="32" spans="1:27" ht="12.75">
      <c r="A32" s="23" t="s">
        <v>57</v>
      </c>
      <c r="B32" s="17"/>
      <c r="C32" s="18">
        <v>212460974</v>
      </c>
      <c r="D32" s="18"/>
      <c r="E32" s="19">
        <v>116847000</v>
      </c>
      <c r="F32" s="20">
        <v>116847000</v>
      </c>
      <c r="G32" s="20">
        <v>278491041</v>
      </c>
      <c r="H32" s="20">
        <v>278324332</v>
      </c>
      <c r="I32" s="20">
        <v>260321943</v>
      </c>
      <c r="J32" s="20">
        <v>260321943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58423500</v>
      </c>
      <c r="Y32" s="20">
        <v>-58423500</v>
      </c>
      <c r="Z32" s="21">
        <v>-100</v>
      </c>
      <c r="AA32" s="22">
        <v>116847000</v>
      </c>
    </row>
    <row r="33" spans="1:27" ht="12.75">
      <c r="A33" s="23" t="s">
        <v>58</v>
      </c>
      <c r="B33" s="17"/>
      <c r="C33" s="18">
        <v>36835518</v>
      </c>
      <c r="D33" s="18"/>
      <c r="E33" s="19">
        <v>7500000</v>
      </c>
      <c r="F33" s="20">
        <v>7500000</v>
      </c>
      <c r="G33" s="20">
        <v>24486065</v>
      </c>
      <c r="H33" s="20">
        <v>16936224</v>
      </c>
      <c r="I33" s="20">
        <v>16936224</v>
      </c>
      <c r="J33" s="20">
        <v>16936224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3750000</v>
      </c>
      <c r="Y33" s="20">
        <v>-3750000</v>
      </c>
      <c r="Z33" s="21">
        <v>-100</v>
      </c>
      <c r="AA33" s="22">
        <v>7500000</v>
      </c>
    </row>
    <row r="34" spans="1:27" ht="12.75">
      <c r="A34" s="27" t="s">
        <v>59</v>
      </c>
      <c r="B34" s="28"/>
      <c r="C34" s="29">
        <f aca="true" t="shared" si="3" ref="C34:Y34">SUM(C29:C33)</f>
        <v>253740129</v>
      </c>
      <c r="D34" s="29">
        <f>SUM(D29:D33)</f>
        <v>0</v>
      </c>
      <c r="E34" s="30">
        <f t="shared" si="3"/>
        <v>130597000</v>
      </c>
      <c r="F34" s="31">
        <f t="shared" si="3"/>
        <v>130597000</v>
      </c>
      <c r="G34" s="31">
        <f t="shared" si="3"/>
        <v>309481930</v>
      </c>
      <c r="H34" s="31">
        <f t="shared" si="3"/>
        <v>301641695</v>
      </c>
      <c r="I34" s="31">
        <f t="shared" si="3"/>
        <v>283594548</v>
      </c>
      <c r="J34" s="31">
        <f t="shared" si="3"/>
        <v>283594548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65298500</v>
      </c>
      <c r="Y34" s="31">
        <f t="shared" si="3"/>
        <v>-65298500</v>
      </c>
      <c r="Z34" s="32">
        <f>+IF(X34&lt;&gt;0,+(Y34/X34)*100,0)</f>
        <v>-100</v>
      </c>
      <c r="AA34" s="33">
        <f>SUM(AA29:AA33)</f>
        <v>130597000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53541893</v>
      </c>
      <c r="D37" s="18"/>
      <c r="E37" s="19">
        <v>59179000</v>
      </c>
      <c r="F37" s="20">
        <v>59179000</v>
      </c>
      <c r="G37" s="20">
        <v>53662653</v>
      </c>
      <c r="H37" s="20">
        <v>53541893</v>
      </c>
      <c r="I37" s="20">
        <v>53541893</v>
      </c>
      <c r="J37" s="20">
        <v>53541893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29589500</v>
      </c>
      <c r="Y37" s="20">
        <v>-29589500</v>
      </c>
      <c r="Z37" s="21">
        <v>-100</v>
      </c>
      <c r="AA37" s="22">
        <v>59179000</v>
      </c>
    </row>
    <row r="38" spans="1:27" ht="12.75">
      <c r="A38" s="23" t="s">
        <v>58</v>
      </c>
      <c r="B38" s="17"/>
      <c r="C38" s="18">
        <v>107213393</v>
      </c>
      <c r="D38" s="18"/>
      <c r="E38" s="19">
        <v>14500000</v>
      </c>
      <c r="F38" s="20">
        <v>14500000</v>
      </c>
      <c r="G38" s="20">
        <v>78264473</v>
      </c>
      <c r="H38" s="20">
        <v>105464231</v>
      </c>
      <c r="I38" s="20">
        <v>107264714</v>
      </c>
      <c r="J38" s="20">
        <v>107264714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7250000</v>
      </c>
      <c r="Y38" s="20">
        <v>-7250000</v>
      </c>
      <c r="Z38" s="21">
        <v>-100</v>
      </c>
      <c r="AA38" s="22">
        <v>14500000</v>
      </c>
    </row>
    <row r="39" spans="1:27" ht="12.75">
      <c r="A39" s="27" t="s">
        <v>61</v>
      </c>
      <c r="B39" s="35"/>
      <c r="C39" s="29">
        <f aca="true" t="shared" si="4" ref="C39:Y39">SUM(C37:C38)</f>
        <v>160755286</v>
      </c>
      <c r="D39" s="29">
        <f>SUM(D37:D38)</f>
        <v>0</v>
      </c>
      <c r="E39" s="36">
        <f t="shared" si="4"/>
        <v>73679000</v>
      </c>
      <c r="F39" s="37">
        <f t="shared" si="4"/>
        <v>73679000</v>
      </c>
      <c r="G39" s="37">
        <f t="shared" si="4"/>
        <v>131927126</v>
      </c>
      <c r="H39" s="37">
        <f t="shared" si="4"/>
        <v>159006124</v>
      </c>
      <c r="I39" s="37">
        <f t="shared" si="4"/>
        <v>160806607</v>
      </c>
      <c r="J39" s="37">
        <f t="shared" si="4"/>
        <v>160806607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36839500</v>
      </c>
      <c r="Y39" s="37">
        <f t="shared" si="4"/>
        <v>-36839500</v>
      </c>
      <c r="Z39" s="38">
        <f>+IF(X39&lt;&gt;0,+(Y39/X39)*100,0)</f>
        <v>-100</v>
      </c>
      <c r="AA39" s="39">
        <f>SUM(AA37:AA38)</f>
        <v>73679000</v>
      </c>
    </row>
    <row r="40" spans="1:27" ht="12.75">
      <c r="A40" s="27" t="s">
        <v>62</v>
      </c>
      <c r="B40" s="28"/>
      <c r="C40" s="29">
        <f aca="true" t="shared" si="5" ref="C40:Y40">+C34+C39</f>
        <v>414495415</v>
      </c>
      <c r="D40" s="29">
        <f>+D34+D39</f>
        <v>0</v>
      </c>
      <c r="E40" s="30">
        <f t="shared" si="5"/>
        <v>204276000</v>
      </c>
      <c r="F40" s="31">
        <f t="shared" si="5"/>
        <v>204276000</v>
      </c>
      <c r="G40" s="31">
        <f t="shared" si="5"/>
        <v>441409056</v>
      </c>
      <c r="H40" s="31">
        <f t="shared" si="5"/>
        <v>460647819</v>
      </c>
      <c r="I40" s="31">
        <f t="shared" si="5"/>
        <v>444401155</v>
      </c>
      <c r="J40" s="31">
        <f t="shared" si="5"/>
        <v>444401155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102138000</v>
      </c>
      <c r="Y40" s="31">
        <f t="shared" si="5"/>
        <v>-102138000</v>
      </c>
      <c r="Z40" s="32">
        <f>+IF(X40&lt;&gt;0,+(Y40/X40)*100,0)</f>
        <v>-100</v>
      </c>
      <c r="AA40" s="33">
        <f>+AA34+AA39</f>
        <v>204276000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731627183</v>
      </c>
      <c r="D42" s="43">
        <f>+D25-D40</f>
        <v>0</v>
      </c>
      <c r="E42" s="44">
        <f t="shared" si="6"/>
        <v>803211000</v>
      </c>
      <c r="F42" s="45">
        <f t="shared" si="6"/>
        <v>803211000</v>
      </c>
      <c r="G42" s="45">
        <f t="shared" si="6"/>
        <v>885768322</v>
      </c>
      <c r="H42" s="45">
        <f t="shared" si="6"/>
        <v>883870535</v>
      </c>
      <c r="I42" s="45">
        <f t="shared" si="6"/>
        <v>885162383</v>
      </c>
      <c r="J42" s="45">
        <f t="shared" si="6"/>
        <v>885162383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401605500</v>
      </c>
      <c r="Y42" s="45">
        <f t="shared" si="6"/>
        <v>-401605500</v>
      </c>
      <c r="Z42" s="46">
        <f>+IF(X42&lt;&gt;0,+(Y42/X42)*100,0)</f>
        <v>-100</v>
      </c>
      <c r="AA42" s="47">
        <f>+AA25-AA40</f>
        <v>803211000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731627183</v>
      </c>
      <c r="D45" s="18"/>
      <c r="E45" s="19">
        <v>803211000</v>
      </c>
      <c r="F45" s="20">
        <v>803211000</v>
      </c>
      <c r="G45" s="20">
        <v>885768322</v>
      </c>
      <c r="H45" s="20">
        <v>883870535</v>
      </c>
      <c r="I45" s="20">
        <v>885162383</v>
      </c>
      <c r="J45" s="20">
        <v>885162383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401605500</v>
      </c>
      <c r="Y45" s="20">
        <v>-401605500</v>
      </c>
      <c r="Z45" s="48">
        <v>-100</v>
      </c>
      <c r="AA45" s="22">
        <v>803211000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731627183</v>
      </c>
      <c r="D48" s="51">
        <f>SUM(D45:D47)</f>
        <v>0</v>
      </c>
      <c r="E48" s="52">
        <f t="shared" si="7"/>
        <v>803211000</v>
      </c>
      <c r="F48" s="53">
        <f t="shared" si="7"/>
        <v>803211000</v>
      </c>
      <c r="G48" s="53">
        <f t="shared" si="7"/>
        <v>885768322</v>
      </c>
      <c r="H48" s="53">
        <f t="shared" si="7"/>
        <v>883870535</v>
      </c>
      <c r="I48" s="53">
        <f t="shared" si="7"/>
        <v>885162383</v>
      </c>
      <c r="J48" s="53">
        <f t="shared" si="7"/>
        <v>885162383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401605500</v>
      </c>
      <c r="Y48" s="53">
        <f t="shared" si="7"/>
        <v>-401605500</v>
      </c>
      <c r="Z48" s="54">
        <f>+IF(X48&lt;&gt;0,+(Y48/X48)*100,0)</f>
        <v>-100</v>
      </c>
      <c r="AA48" s="55">
        <f>SUM(AA45:AA47)</f>
        <v>803211000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64263366</v>
      </c>
      <c r="D6" s="18"/>
      <c r="E6" s="19">
        <v>13381785</v>
      </c>
      <c r="F6" s="20">
        <v>13381785</v>
      </c>
      <c r="G6" s="20">
        <v>14799978</v>
      </c>
      <c r="H6" s="20">
        <v>12675690</v>
      </c>
      <c r="I6" s="20">
        <v>9929216</v>
      </c>
      <c r="J6" s="20">
        <v>9929216</v>
      </c>
      <c r="K6" s="20">
        <v>8858025</v>
      </c>
      <c r="L6" s="20">
        <v>2491649</v>
      </c>
      <c r="M6" s="20">
        <v>60378855</v>
      </c>
      <c r="N6" s="20">
        <v>60378855</v>
      </c>
      <c r="O6" s="20"/>
      <c r="P6" s="20"/>
      <c r="Q6" s="20"/>
      <c r="R6" s="20"/>
      <c r="S6" s="20"/>
      <c r="T6" s="20"/>
      <c r="U6" s="20"/>
      <c r="V6" s="20"/>
      <c r="W6" s="20">
        <v>60378855</v>
      </c>
      <c r="X6" s="20">
        <v>6690893</v>
      </c>
      <c r="Y6" s="20">
        <v>53687962</v>
      </c>
      <c r="Z6" s="21">
        <v>802.4</v>
      </c>
      <c r="AA6" s="22">
        <v>13381785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43047682</v>
      </c>
      <c r="H7" s="20">
        <v>44707567</v>
      </c>
      <c r="I7" s="20">
        <v>44707567</v>
      </c>
      <c r="J7" s="20">
        <v>44707567</v>
      </c>
      <c r="K7" s="20">
        <v>78381772</v>
      </c>
      <c r="L7" s="20">
        <v>71726650</v>
      </c>
      <c r="M7" s="20">
        <v>48224975</v>
      </c>
      <c r="N7" s="20">
        <v>48224975</v>
      </c>
      <c r="O7" s="20"/>
      <c r="P7" s="20"/>
      <c r="Q7" s="20"/>
      <c r="R7" s="20"/>
      <c r="S7" s="20"/>
      <c r="T7" s="20"/>
      <c r="U7" s="20"/>
      <c r="V7" s="20"/>
      <c r="W7" s="20">
        <v>48224975</v>
      </c>
      <c r="X7" s="20"/>
      <c r="Y7" s="20">
        <v>48224975</v>
      </c>
      <c r="Z7" s="21"/>
      <c r="AA7" s="22"/>
    </row>
    <row r="8" spans="1:27" ht="12.75">
      <c r="A8" s="23" t="s">
        <v>35</v>
      </c>
      <c r="B8" s="17"/>
      <c r="C8" s="18">
        <v>24449697</v>
      </c>
      <c r="D8" s="18"/>
      <c r="E8" s="19">
        <v>-34960942</v>
      </c>
      <c r="F8" s="20">
        <v>-34960942</v>
      </c>
      <c r="G8" s="20">
        <v>16669363</v>
      </c>
      <c r="H8" s="20">
        <v>17187413</v>
      </c>
      <c r="I8" s="20">
        <v>17520014</v>
      </c>
      <c r="J8" s="20">
        <v>17520014</v>
      </c>
      <c r="K8" s="20">
        <v>17832442</v>
      </c>
      <c r="L8" s="20">
        <v>25288782</v>
      </c>
      <c r="M8" s="20">
        <v>19530619</v>
      </c>
      <c r="N8" s="20">
        <v>19530619</v>
      </c>
      <c r="O8" s="20"/>
      <c r="P8" s="20"/>
      <c r="Q8" s="20"/>
      <c r="R8" s="20"/>
      <c r="S8" s="20"/>
      <c r="T8" s="20"/>
      <c r="U8" s="20"/>
      <c r="V8" s="20"/>
      <c r="W8" s="20">
        <v>19530619</v>
      </c>
      <c r="X8" s="20">
        <v>-17480471</v>
      </c>
      <c r="Y8" s="20">
        <v>37011090</v>
      </c>
      <c r="Z8" s="21">
        <v>-211.73</v>
      </c>
      <c r="AA8" s="22">
        <v>-34960942</v>
      </c>
    </row>
    <row r="9" spans="1:27" ht="12.75">
      <c r="A9" s="23" t="s">
        <v>36</v>
      </c>
      <c r="B9" s="17"/>
      <c r="C9" s="18">
        <v>371317</v>
      </c>
      <c r="D9" s="18"/>
      <c r="E9" s="19">
        <v>24803365</v>
      </c>
      <c r="F9" s="20">
        <v>24803365</v>
      </c>
      <c r="G9" s="20">
        <v>36509363</v>
      </c>
      <c r="H9" s="20">
        <v>18165194</v>
      </c>
      <c r="I9" s="20">
        <v>20900335</v>
      </c>
      <c r="J9" s="20">
        <v>20900335</v>
      </c>
      <c r="K9" s="20">
        <v>30875487</v>
      </c>
      <c r="L9" s="20">
        <v>64806293</v>
      </c>
      <c r="M9" s="20">
        <v>24418101</v>
      </c>
      <c r="N9" s="20">
        <v>24418101</v>
      </c>
      <c r="O9" s="20"/>
      <c r="P9" s="20"/>
      <c r="Q9" s="20"/>
      <c r="R9" s="20"/>
      <c r="S9" s="20"/>
      <c r="T9" s="20"/>
      <c r="U9" s="20"/>
      <c r="V9" s="20"/>
      <c r="W9" s="20">
        <v>24418101</v>
      </c>
      <c r="X9" s="20">
        <v>12401683</v>
      </c>
      <c r="Y9" s="20">
        <v>12016418</v>
      </c>
      <c r="Z9" s="21">
        <v>96.89</v>
      </c>
      <c r="AA9" s="22">
        <v>24803365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281121</v>
      </c>
      <c r="H10" s="24">
        <v>281121</v>
      </c>
      <c r="I10" s="24">
        <v>281121</v>
      </c>
      <c r="J10" s="20">
        <v>281121</v>
      </c>
      <c r="K10" s="24">
        <v>281121</v>
      </c>
      <c r="L10" s="24">
        <v>281121</v>
      </c>
      <c r="M10" s="20">
        <v>281121</v>
      </c>
      <c r="N10" s="24">
        <v>281121</v>
      </c>
      <c r="O10" s="24"/>
      <c r="P10" s="24"/>
      <c r="Q10" s="20"/>
      <c r="R10" s="24"/>
      <c r="S10" s="24"/>
      <c r="T10" s="20"/>
      <c r="U10" s="24"/>
      <c r="V10" s="24"/>
      <c r="W10" s="24">
        <v>281121</v>
      </c>
      <c r="X10" s="20"/>
      <c r="Y10" s="24">
        <v>281121</v>
      </c>
      <c r="Z10" s="25"/>
      <c r="AA10" s="26"/>
    </row>
    <row r="11" spans="1:27" ht="12.75">
      <c r="A11" s="23" t="s">
        <v>38</v>
      </c>
      <c r="B11" s="17"/>
      <c r="C11" s="18">
        <v>674199</v>
      </c>
      <c r="D11" s="18"/>
      <c r="E11" s="19"/>
      <c r="F11" s="20"/>
      <c r="G11" s="20">
        <v>62498237</v>
      </c>
      <c r="H11" s="20">
        <v>967424</v>
      </c>
      <c r="I11" s="20">
        <v>1032627</v>
      </c>
      <c r="J11" s="20">
        <v>1032627</v>
      </c>
      <c r="K11" s="20">
        <v>1104871</v>
      </c>
      <c r="L11" s="20">
        <v>1087148</v>
      </c>
      <c r="M11" s="20">
        <v>1111839</v>
      </c>
      <c r="N11" s="20">
        <v>1111839</v>
      </c>
      <c r="O11" s="20"/>
      <c r="P11" s="20"/>
      <c r="Q11" s="20"/>
      <c r="R11" s="20"/>
      <c r="S11" s="20"/>
      <c r="T11" s="20"/>
      <c r="U11" s="20"/>
      <c r="V11" s="20"/>
      <c r="W11" s="20">
        <v>1111839</v>
      </c>
      <c r="X11" s="20"/>
      <c r="Y11" s="20">
        <v>1111839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89758579</v>
      </c>
      <c r="D12" s="29">
        <f>SUM(D6:D11)</f>
        <v>0</v>
      </c>
      <c r="E12" s="30">
        <f t="shared" si="0"/>
        <v>3224208</v>
      </c>
      <c r="F12" s="31">
        <f t="shared" si="0"/>
        <v>3224208</v>
      </c>
      <c r="G12" s="31">
        <f t="shared" si="0"/>
        <v>173805744</v>
      </c>
      <c r="H12" s="31">
        <f t="shared" si="0"/>
        <v>93984409</v>
      </c>
      <c r="I12" s="31">
        <f t="shared" si="0"/>
        <v>94370880</v>
      </c>
      <c r="J12" s="31">
        <f t="shared" si="0"/>
        <v>94370880</v>
      </c>
      <c r="K12" s="31">
        <f t="shared" si="0"/>
        <v>137333718</v>
      </c>
      <c r="L12" s="31">
        <f t="shared" si="0"/>
        <v>165681643</v>
      </c>
      <c r="M12" s="31">
        <f t="shared" si="0"/>
        <v>153945510</v>
      </c>
      <c r="N12" s="31">
        <f t="shared" si="0"/>
        <v>153945510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153945510</v>
      </c>
      <c r="X12" s="31">
        <f t="shared" si="0"/>
        <v>1612105</v>
      </c>
      <c r="Y12" s="31">
        <f t="shared" si="0"/>
        <v>152333405</v>
      </c>
      <c r="Z12" s="32">
        <f>+IF(X12&lt;&gt;0,+(Y12/X12)*100,0)</f>
        <v>9449.34759212334</v>
      </c>
      <c r="AA12" s="33">
        <f>SUM(AA6:AA11)</f>
        <v>3224208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>
        <v>1394677</v>
      </c>
      <c r="L16" s="24">
        <v>111538</v>
      </c>
      <c r="M16" s="20">
        <v>79455</v>
      </c>
      <c r="N16" s="24">
        <v>79455</v>
      </c>
      <c r="O16" s="24"/>
      <c r="P16" s="24"/>
      <c r="Q16" s="20"/>
      <c r="R16" s="24"/>
      <c r="S16" s="24"/>
      <c r="T16" s="20"/>
      <c r="U16" s="24"/>
      <c r="V16" s="24"/>
      <c r="W16" s="24">
        <v>79455</v>
      </c>
      <c r="X16" s="20"/>
      <c r="Y16" s="24">
        <v>79455</v>
      </c>
      <c r="Z16" s="25"/>
      <c r="AA16" s="26"/>
    </row>
    <row r="17" spans="1:27" ht="12.75">
      <c r="A17" s="23" t="s">
        <v>43</v>
      </c>
      <c r="B17" s="17"/>
      <c r="C17" s="18">
        <v>186405896</v>
      </c>
      <c r="D17" s="18"/>
      <c r="E17" s="19"/>
      <c r="F17" s="20"/>
      <c r="G17" s="20">
        <v>187608291</v>
      </c>
      <c r="H17" s="20">
        <v>186405896</v>
      </c>
      <c r="I17" s="20">
        <v>186405896</v>
      </c>
      <c r="J17" s="20">
        <v>186405896</v>
      </c>
      <c r="K17" s="20">
        <v>186405896</v>
      </c>
      <c r="L17" s="20">
        <v>187608291</v>
      </c>
      <c r="M17" s="20">
        <v>186405896</v>
      </c>
      <c r="N17" s="20">
        <v>186405896</v>
      </c>
      <c r="O17" s="20"/>
      <c r="P17" s="20"/>
      <c r="Q17" s="20"/>
      <c r="R17" s="20"/>
      <c r="S17" s="20"/>
      <c r="T17" s="20"/>
      <c r="U17" s="20"/>
      <c r="V17" s="20"/>
      <c r="W17" s="20">
        <v>186405896</v>
      </c>
      <c r="X17" s="20"/>
      <c r="Y17" s="20">
        <v>186405896</v>
      </c>
      <c r="Z17" s="21"/>
      <c r="AA17" s="22"/>
    </row>
    <row r="18" spans="1:27" ht="12.75">
      <c r="A18" s="23" t="s">
        <v>44</v>
      </c>
      <c r="B18" s="17"/>
      <c r="C18" s="18">
        <v>16</v>
      </c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606583794</v>
      </c>
      <c r="D19" s="18"/>
      <c r="E19" s="19">
        <v>44679739</v>
      </c>
      <c r="F19" s="20">
        <v>44679739</v>
      </c>
      <c r="G19" s="20">
        <v>640516491</v>
      </c>
      <c r="H19" s="20">
        <v>613106246</v>
      </c>
      <c r="I19" s="20">
        <v>613816418</v>
      </c>
      <c r="J19" s="20">
        <v>613816418</v>
      </c>
      <c r="K19" s="20">
        <v>619262595</v>
      </c>
      <c r="L19" s="20">
        <v>620289806</v>
      </c>
      <c r="M19" s="20">
        <v>622358957</v>
      </c>
      <c r="N19" s="20">
        <v>622358957</v>
      </c>
      <c r="O19" s="20"/>
      <c r="P19" s="20"/>
      <c r="Q19" s="20"/>
      <c r="R19" s="20"/>
      <c r="S19" s="20"/>
      <c r="T19" s="20"/>
      <c r="U19" s="20"/>
      <c r="V19" s="20"/>
      <c r="W19" s="20">
        <v>622358957</v>
      </c>
      <c r="X19" s="20">
        <v>22339870</v>
      </c>
      <c r="Y19" s="20">
        <v>600019087</v>
      </c>
      <c r="Z19" s="21">
        <v>2685.87</v>
      </c>
      <c r="AA19" s="22">
        <v>44679739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2489592</v>
      </c>
      <c r="D22" s="18"/>
      <c r="E22" s="19">
        <v>1091491</v>
      </c>
      <c r="F22" s="20">
        <v>1091491</v>
      </c>
      <c r="G22" s="20">
        <v>1628970</v>
      </c>
      <c r="H22" s="20">
        <v>1633984</v>
      </c>
      <c r="I22" s="20">
        <v>1633984</v>
      </c>
      <c r="J22" s="20">
        <v>1633984</v>
      </c>
      <c r="K22" s="20">
        <v>1914480</v>
      </c>
      <c r="L22" s="20">
        <v>1521883</v>
      </c>
      <c r="M22" s="20">
        <v>1718959</v>
      </c>
      <c r="N22" s="20">
        <v>1718959</v>
      </c>
      <c r="O22" s="20"/>
      <c r="P22" s="20"/>
      <c r="Q22" s="20"/>
      <c r="R22" s="20"/>
      <c r="S22" s="20"/>
      <c r="T22" s="20"/>
      <c r="U22" s="20"/>
      <c r="V22" s="20"/>
      <c r="W22" s="20">
        <v>1718959</v>
      </c>
      <c r="X22" s="20">
        <v>545746</v>
      </c>
      <c r="Y22" s="20">
        <v>1173213</v>
      </c>
      <c r="Z22" s="21">
        <v>214.97</v>
      </c>
      <c r="AA22" s="22">
        <v>1091491</v>
      </c>
    </row>
    <row r="23" spans="1:27" ht="12.75">
      <c r="A23" s="23" t="s">
        <v>49</v>
      </c>
      <c r="B23" s="17"/>
      <c r="C23" s="18">
        <v>147626</v>
      </c>
      <c r="D23" s="18"/>
      <c r="E23" s="19"/>
      <c r="F23" s="20"/>
      <c r="G23" s="24">
        <v>16</v>
      </c>
      <c r="H23" s="24">
        <v>16</v>
      </c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795626924</v>
      </c>
      <c r="D24" s="29">
        <f>SUM(D15:D23)</f>
        <v>0</v>
      </c>
      <c r="E24" s="36">
        <f t="shared" si="1"/>
        <v>45771230</v>
      </c>
      <c r="F24" s="37">
        <f t="shared" si="1"/>
        <v>45771230</v>
      </c>
      <c r="G24" s="37">
        <f t="shared" si="1"/>
        <v>829753768</v>
      </c>
      <c r="H24" s="37">
        <f t="shared" si="1"/>
        <v>801146142</v>
      </c>
      <c r="I24" s="37">
        <f t="shared" si="1"/>
        <v>801856298</v>
      </c>
      <c r="J24" s="37">
        <f t="shared" si="1"/>
        <v>801856298</v>
      </c>
      <c r="K24" s="37">
        <f t="shared" si="1"/>
        <v>808977648</v>
      </c>
      <c r="L24" s="37">
        <f t="shared" si="1"/>
        <v>809531518</v>
      </c>
      <c r="M24" s="37">
        <f t="shared" si="1"/>
        <v>810563267</v>
      </c>
      <c r="N24" s="37">
        <f t="shared" si="1"/>
        <v>810563267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810563267</v>
      </c>
      <c r="X24" s="37">
        <f t="shared" si="1"/>
        <v>22885616</v>
      </c>
      <c r="Y24" s="37">
        <f t="shared" si="1"/>
        <v>787677651</v>
      </c>
      <c r="Z24" s="38">
        <f>+IF(X24&lt;&gt;0,+(Y24/X24)*100,0)</f>
        <v>3441.802270037215</v>
      </c>
      <c r="AA24" s="39">
        <f>SUM(AA15:AA23)</f>
        <v>45771230</v>
      </c>
    </row>
    <row r="25" spans="1:27" ht="12.75">
      <c r="A25" s="27" t="s">
        <v>51</v>
      </c>
      <c r="B25" s="28"/>
      <c r="C25" s="29">
        <f aca="true" t="shared" si="2" ref="C25:Y25">+C12+C24</f>
        <v>885385503</v>
      </c>
      <c r="D25" s="29">
        <f>+D12+D24</f>
        <v>0</v>
      </c>
      <c r="E25" s="30">
        <f t="shared" si="2"/>
        <v>48995438</v>
      </c>
      <c r="F25" s="31">
        <f t="shared" si="2"/>
        <v>48995438</v>
      </c>
      <c r="G25" s="31">
        <f t="shared" si="2"/>
        <v>1003559512</v>
      </c>
      <c r="H25" s="31">
        <f t="shared" si="2"/>
        <v>895130551</v>
      </c>
      <c r="I25" s="31">
        <f t="shared" si="2"/>
        <v>896227178</v>
      </c>
      <c r="J25" s="31">
        <f t="shared" si="2"/>
        <v>896227178</v>
      </c>
      <c r="K25" s="31">
        <f t="shared" si="2"/>
        <v>946311366</v>
      </c>
      <c r="L25" s="31">
        <f t="shared" si="2"/>
        <v>975213161</v>
      </c>
      <c r="M25" s="31">
        <f t="shared" si="2"/>
        <v>964508777</v>
      </c>
      <c r="N25" s="31">
        <f t="shared" si="2"/>
        <v>964508777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964508777</v>
      </c>
      <c r="X25" s="31">
        <f t="shared" si="2"/>
        <v>24497721</v>
      </c>
      <c r="Y25" s="31">
        <f t="shared" si="2"/>
        <v>940011056</v>
      </c>
      <c r="Z25" s="32">
        <f>+IF(X25&lt;&gt;0,+(Y25/X25)*100,0)</f>
        <v>3837.136752435053</v>
      </c>
      <c r="AA25" s="33">
        <f>+AA12+AA24</f>
        <v>48995438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1961224</v>
      </c>
      <c r="D30" s="18"/>
      <c r="E30" s="19"/>
      <c r="F30" s="20"/>
      <c r="G30" s="20">
        <v>474293</v>
      </c>
      <c r="H30" s="20">
        <v>474293</v>
      </c>
      <c r="I30" s="20">
        <v>252205</v>
      </c>
      <c r="J30" s="20">
        <v>252205</v>
      </c>
      <c r="K30" s="20">
        <v>2580005</v>
      </c>
      <c r="L30" s="20">
        <v>252205</v>
      </c>
      <c r="M30" s="20">
        <v>252205</v>
      </c>
      <c r="N30" s="20">
        <v>252205</v>
      </c>
      <c r="O30" s="20"/>
      <c r="P30" s="20"/>
      <c r="Q30" s="20"/>
      <c r="R30" s="20"/>
      <c r="S30" s="20"/>
      <c r="T30" s="20"/>
      <c r="U30" s="20"/>
      <c r="V30" s="20"/>
      <c r="W30" s="20">
        <v>252205</v>
      </c>
      <c r="X30" s="20"/>
      <c r="Y30" s="20">
        <v>252205</v>
      </c>
      <c r="Z30" s="21"/>
      <c r="AA30" s="22"/>
    </row>
    <row r="31" spans="1:27" ht="12.75">
      <c r="A31" s="23" t="s">
        <v>56</v>
      </c>
      <c r="B31" s="17"/>
      <c r="C31" s="18">
        <v>1999159</v>
      </c>
      <c r="D31" s="18"/>
      <c r="E31" s="19"/>
      <c r="F31" s="20"/>
      <c r="G31" s="20">
        <v>2814117</v>
      </c>
      <c r="H31" s="20">
        <v>2817486</v>
      </c>
      <c r="I31" s="20">
        <v>2824544</v>
      </c>
      <c r="J31" s="20">
        <v>2824544</v>
      </c>
      <c r="K31" s="20">
        <v>2842466</v>
      </c>
      <c r="L31" s="20">
        <v>2843642</v>
      </c>
      <c r="M31" s="20">
        <v>2844877</v>
      </c>
      <c r="N31" s="20">
        <v>2844877</v>
      </c>
      <c r="O31" s="20"/>
      <c r="P31" s="20"/>
      <c r="Q31" s="20"/>
      <c r="R31" s="20"/>
      <c r="S31" s="20"/>
      <c r="T31" s="20"/>
      <c r="U31" s="20"/>
      <c r="V31" s="20"/>
      <c r="W31" s="20">
        <v>2844877</v>
      </c>
      <c r="X31" s="20"/>
      <c r="Y31" s="20">
        <v>2844877</v>
      </c>
      <c r="Z31" s="21"/>
      <c r="AA31" s="22"/>
    </row>
    <row r="32" spans="1:27" ht="12.75">
      <c r="A32" s="23" t="s">
        <v>57</v>
      </c>
      <c r="B32" s="17"/>
      <c r="C32" s="18">
        <v>66427100</v>
      </c>
      <c r="D32" s="18"/>
      <c r="E32" s="19"/>
      <c r="F32" s="20"/>
      <c r="G32" s="20">
        <v>6809389</v>
      </c>
      <c r="H32" s="20">
        <v>7664708</v>
      </c>
      <c r="I32" s="20">
        <v>18407796</v>
      </c>
      <c r="J32" s="20">
        <v>18407796</v>
      </c>
      <c r="K32" s="20">
        <v>51413068</v>
      </c>
      <c r="L32" s="20">
        <v>59135684</v>
      </c>
      <c r="M32" s="20">
        <v>3770140</v>
      </c>
      <c r="N32" s="20">
        <v>3770140</v>
      </c>
      <c r="O32" s="20"/>
      <c r="P32" s="20"/>
      <c r="Q32" s="20"/>
      <c r="R32" s="20"/>
      <c r="S32" s="20"/>
      <c r="T32" s="20"/>
      <c r="U32" s="20"/>
      <c r="V32" s="20"/>
      <c r="W32" s="20">
        <v>3770140</v>
      </c>
      <c r="X32" s="20"/>
      <c r="Y32" s="20">
        <v>3770140</v>
      </c>
      <c r="Z32" s="21"/>
      <c r="AA32" s="22"/>
    </row>
    <row r="33" spans="1:27" ht="12.75">
      <c r="A33" s="23" t="s">
        <v>58</v>
      </c>
      <c r="B33" s="17"/>
      <c r="C33" s="18">
        <v>11672575</v>
      </c>
      <c r="D33" s="18"/>
      <c r="E33" s="19"/>
      <c r="F33" s="20"/>
      <c r="G33" s="20">
        <v>11808490</v>
      </c>
      <c r="H33" s="20">
        <v>12383480</v>
      </c>
      <c r="I33" s="20">
        <v>12383480</v>
      </c>
      <c r="J33" s="20">
        <v>12383480</v>
      </c>
      <c r="K33" s="20">
        <v>12383480</v>
      </c>
      <c r="L33" s="20">
        <v>1238348</v>
      </c>
      <c r="M33" s="20">
        <v>12383480</v>
      </c>
      <c r="N33" s="20">
        <v>12383480</v>
      </c>
      <c r="O33" s="20"/>
      <c r="P33" s="20"/>
      <c r="Q33" s="20"/>
      <c r="R33" s="20"/>
      <c r="S33" s="20"/>
      <c r="T33" s="20"/>
      <c r="U33" s="20"/>
      <c r="V33" s="20"/>
      <c r="W33" s="20">
        <v>12383480</v>
      </c>
      <c r="X33" s="20"/>
      <c r="Y33" s="20">
        <v>12383480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82060058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21906289</v>
      </c>
      <c r="H34" s="31">
        <f t="shared" si="3"/>
        <v>23339967</v>
      </c>
      <c r="I34" s="31">
        <f t="shared" si="3"/>
        <v>33868025</v>
      </c>
      <c r="J34" s="31">
        <f t="shared" si="3"/>
        <v>33868025</v>
      </c>
      <c r="K34" s="31">
        <f t="shared" si="3"/>
        <v>69219019</v>
      </c>
      <c r="L34" s="31">
        <f t="shared" si="3"/>
        <v>63469879</v>
      </c>
      <c r="M34" s="31">
        <f t="shared" si="3"/>
        <v>19250702</v>
      </c>
      <c r="N34" s="31">
        <f t="shared" si="3"/>
        <v>19250702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19250702</v>
      </c>
      <c r="X34" s="31">
        <f t="shared" si="3"/>
        <v>0</v>
      </c>
      <c r="Y34" s="31">
        <f t="shared" si="3"/>
        <v>19250702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75805313</v>
      </c>
      <c r="D37" s="18"/>
      <c r="E37" s="19">
        <v>23065000</v>
      </c>
      <c r="F37" s="20">
        <v>23065000</v>
      </c>
      <c r="G37" s="20">
        <v>72620605</v>
      </c>
      <c r="H37" s="20">
        <v>71724750</v>
      </c>
      <c r="I37" s="20">
        <v>71334478</v>
      </c>
      <c r="J37" s="20">
        <v>71334478</v>
      </c>
      <c r="K37" s="20">
        <v>71334478</v>
      </c>
      <c r="L37" s="20">
        <v>71334478</v>
      </c>
      <c r="M37" s="20">
        <v>71334479</v>
      </c>
      <c r="N37" s="20">
        <v>71334479</v>
      </c>
      <c r="O37" s="20"/>
      <c r="P37" s="20"/>
      <c r="Q37" s="20"/>
      <c r="R37" s="20"/>
      <c r="S37" s="20"/>
      <c r="T37" s="20"/>
      <c r="U37" s="20"/>
      <c r="V37" s="20"/>
      <c r="W37" s="20">
        <v>71334479</v>
      </c>
      <c r="X37" s="20">
        <v>11532500</v>
      </c>
      <c r="Y37" s="20">
        <v>59801979</v>
      </c>
      <c r="Z37" s="21">
        <v>518.55</v>
      </c>
      <c r="AA37" s="22">
        <v>23065000</v>
      </c>
    </row>
    <row r="38" spans="1:27" ht="12.75">
      <c r="A38" s="23" t="s">
        <v>58</v>
      </c>
      <c r="B38" s="17"/>
      <c r="C38" s="18">
        <v>22499623</v>
      </c>
      <c r="D38" s="18"/>
      <c r="E38" s="19"/>
      <c r="F38" s="20"/>
      <c r="G38" s="20">
        <v>23456722</v>
      </c>
      <c r="H38" s="20">
        <v>28067115</v>
      </c>
      <c r="I38" s="20">
        <v>28067115</v>
      </c>
      <c r="J38" s="20">
        <v>28067115</v>
      </c>
      <c r="K38" s="20">
        <v>28067116</v>
      </c>
      <c r="L38" s="20">
        <v>28067116</v>
      </c>
      <c r="M38" s="20">
        <v>28067115</v>
      </c>
      <c r="N38" s="20">
        <v>28067115</v>
      </c>
      <c r="O38" s="20"/>
      <c r="P38" s="20"/>
      <c r="Q38" s="20"/>
      <c r="R38" s="20"/>
      <c r="S38" s="20"/>
      <c r="T38" s="20"/>
      <c r="U38" s="20"/>
      <c r="V38" s="20"/>
      <c r="W38" s="20">
        <v>28067115</v>
      </c>
      <c r="X38" s="20"/>
      <c r="Y38" s="20">
        <v>28067115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98304936</v>
      </c>
      <c r="D39" s="29">
        <f>SUM(D37:D38)</f>
        <v>0</v>
      </c>
      <c r="E39" s="36">
        <f t="shared" si="4"/>
        <v>23065000</v>
      </c>
      <c r="F39" s="37">
        <f t="shared" si="4"/>
        <v>23065000</v>
      </c>
      <c r="G39" s="37">
        <f t="shared" si="4"/>
        <v>96077327</v>
      </c>
      <c r="H39" s="37">
        <f t="shared" si="4"/>
        <v>99791865</v>
      </c>
      <c r="I39" s="37">
        <f t="shared" si="4"/>
        <v>99401593</v>
      </c>
      <c r="J39" s="37">
        <f t="shared" si="4"/>
        <v>99401593</v>
      </c>
      <c r="K39" s="37">
        <f t="shared" si="4"/>
        <v>99401594</v>
      </c>
      <c r="L39" s="37">
        <f t="shared" si="4"/>
        <v>99401594</v>
      </c>
      <c r="M39" s="37">
        <f t="shared" si="4"/>
        <v>99401594</v>
      </c>
      <c r="N39" s="37">
        <f t="shared" si="4"/>
        <v>99401594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99401594</v>
      </c>
      <c r="X39" s="37">
        <f t="shared" si="4"/>
        <v>11532500</v>
      </c>
      <c r="Y39" s="37">
        <f t="shared" si="4"/>
        <v>87869094</v>
      </c>
      <c r="Z39" s="38">
        <f>+IF(X39&lt;&gt;0,+(Y39/X39)*100,0)</f>
        <v>761.9258096683286</v>
      </c>
      <c r="AA39" s="39">
        <f>SUM(AA37:AA38)</f>
        <v>23065000</v>
      </c>
    </row>
    <row r="40" spans="1:27" ht="12.75">
      <c r="A40" s="27" t="s">
        <v>62</v>
      </c>
      <c r="B40" s="28"/>
      <c r="C40" s="29">
        <f aca="true" t="shared" si="5" ref="C40:Y40">+C34+C39</f>
        <v>180364994</v>
      </c>
      <c r="D40" s="29">
        <f>+D34+D39</f>
        <v>0</v>
      </c>
      <c r="E40" s="30">
        <f t="shared" si="5"/>
        <v>23065000</v>
      </c>
      <c r="F40" s="31">
        <f t="shared" si="5"/>
        <v>23065000</v>
      </c>
      <c r="G40" s="31">
        <f t="shared" si="5"/>
        <v>117983616</v>
      </c>
      <c r="H40" s="31">
        <f t="shared" si="5"/>
        <v>123131832</v>
      </c>
      <c r="I40" s="31">
        <f t="shared" si="5"/>
        <v>133269618</v>
      </c>
      <c r="J40" s="31">
        <f t="shared" si="5"/>
        <v>133269618</v>
      </c>
      <c r="K40" s="31">
        <f t="shared" si="5"/>
        <v>168620613</v>
      </c>
      <c r="L40" s="31">
        <f t="shared" si="5"/>
        <v>162871473</v>
      </c>
      <c r="M40" s="31">
        <f t="shared" si="5"/>
        <v>118652296</v>
      </c>
      <c r="N40" s="31">
        <f t="shared" si="5"/>
        <v>118652296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118652296</v>
      </c>
      <c r="X40" s="31">
        <f t="shared" si="5"/>
        <v>11532500</v>
      </c>
      <c r="Y40" s="31">
        <f t="shared" si="5"/>
        <v>107119796</v>
      </c>
      <c r="Z40" s="32">
        <f>+IF(X40&lt;&gt;0,+(Y40/X40)*100,0)</f>
        <v>928.8514719271623</v>
      </c>
      <c r="AA40" s="33">
        <f>+AA34+AA39</f>
        <v>23065000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705020509</v>
      </c>
      <c r="D42" s="43">
        <f>+D25-D40</f>
        <v>0</v>
      </c>
      <c r="E42" s="44">
        <f t="shared" si="6"/>
        <v>25930438</v>
      </c>
      <c r="F42" s="45">
        <f t="shared" si="6"/>
        <v>25930438</v>
      </c>
      <c r="G42" s="45">
        <f t="shared" si="6"/>
        <v>885575896</v>
      </c>
      <c r="H42" s="45">
        <f t="shared" si="6"/>
        <v>771998719</v>
      </c>
      <c r="I42" s="45">
        <f t="shared" si="6"/>
        <v>762957560</v>
      </c>
      <c r="J42" s="45">
        <f t="shared" si="6"/>
        <v>762957560</v>
      </c>
      <c r="K42" s="45">
        <f t="shared" si="6"/>
        <v>777690753</v>
      </c>
      <c r="L42" s="45">
        <f t="shared" si="6"/>
        <v>812341688</v>
      </c>
      <c r="M42" s="45">
        <f t="shared" si="6"/>
        <v>845856481</v>
      </c>
      <c r="N42" s="45">
        <f t="shared" si="6"/>
        <v>845856481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845856481</v>
      </c>
      <c r="X42" s="45">
        <f t="shared" si="6"/>
        <v>12965221</v>
      </c>
      <c r="Y42" s="45">
        <f t="shared" si="6"/>
        <v>832891260</v>
      </c>
      <c r="Z42" s="46">
        <f>+IF(X42&lt;&gt;0,+(Y42/X42)*100,0)</f>
        <v>6424.042135494644</v>
      </c>
      <c r="AA42" s="47">
        <f>+AA25-AA40</f>
        <v>25930438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705020509</v>
      </c>
      <c r="D45" s="18"/>
      <c r="E45" s="19">
        <v>25930438</v>
      </c>
      <c r="F45" s="20">
        <v>25930438</v>
      </c>
      <c r="G45" s="20">
        <v>885575896</v>
      </c>
      <c r="H45" s="20">
        <v>771998719</v>
      </c>
      <c r="I45" s="20">
        <v>762957560</v>
      </c>
      <c r="J45" s="20">
        <v>762957560</v>
      </c>
      <c r="K45" s="20">
        <v>777690753</v>
      </c>
      <c r="L45" s="20">
        <v>812341688</v>
      </c>
      <c r="M45" s="20">
        <v>845856481</v>
      </c>
      <c r="N45" s="20">
        <v>845856481</v>
      </c>
      <c r="O45" s="20"/>
      <c r="P45" s="20"/>
      <c r="Q45" s="20"/>
      <c r="R45" s="20"/>
      <c r="S45" s="20"/>
      <c r="T45" s="20"/>
      <c r="U45" s="20"/>
      <c r="V45" s="20"/>
      <c r="W45" s="20">
        <v>845856481</v>
      </c>
      <c r="X45" s="20">
        <v>12965219</v>
      </c>
      <c r="Y45" s="20">
        <v>832891262</v>
      </c>
      <c r="Z45" s="48">
        <v>6424.04</v>
      </c>
      <c r="AA45" s="22">
        <v>25930438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705020509</v>
      </c>
      <c r="D48" s="51">
        <f>SUM(D45:D47)</f>
        <v>0</v>
      </c>
      <c r="E48" s="52">
        <f t="shared" si="7"/>
        <v>25930438</v>
      </c>
      <c r="F48" s="53">
        <f t="shared" si="7"/>
        <v>25930438</v>
      </c>
      <c r="G48" s="53">
        <f t="shared" si="7"/>
        <v>885575896</v>
      </c>
      <c r="H48" s="53">
        <f t="shared" si="7"/>
        <v>771998719</v>
      </c>
      <c r="I48" s="53">
        <f t="shared" si="7"/>
        <v>762957560</v>
      </c>
      <c r="J48" s="53">
        <f t="shared" si="7"/>
        <v>762957560</v>
      </c>
      <c r="K48" s="53">
        <f t="shared" si="7"/>
        <v>777690753</v>
      </c>
      <c r="L48" s="53">
        <f t="shared" si="7"/>
        <v>812341688</v>
      </c>
      <c r="M48" s="53">
        <f t="shared" si="7"/>
        <v>845856481</v>
      </c>
      <c r="N48" s="53">
        <f t="shared" si="7"/>
        <v>845856481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845856481</v>
      </c>
      <c r="X48" s="53">
        <f t="shared" si="7"/>
        <v>12965219</v>
      </c>
      <c r="Y48" s="53">
        <f t="shared" si="7"/>
        <v>832891262</v>
      </c>
      <c r="Z48" s="54">
        <f>+IF(X48&lt;&gt;0,+(Y48/X48)*100,0)</f>
        <v>6424.043141885995</v>
      </c>
      <c r="AA48" s="55">
        <f>SUM(AA45:AA47)</f>
        <v>25930438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508173</v>
      </c>
      <c r="D6" s="18"/>
      <c r="E6" s="19">
        <v>1890000</v>
      </c>
      <c r="F6" s="20">
        <v>1890000</v>
      </c>
      <c r="G6" s="20">
        <v>1022065</v>
      </c>
      <c r="H6" s="20">
        <v>657288</v>
      </c>
      <c r="I6" s="20"/>
      <c r="J6" s="20"/>
      <c r="K6" s="20"/>
      <c r="L6" s="20"/>
      <c r="M6" s="20">
        <v>3053502</v>
      </c>
      <c r="N6" s="20">
        <v>3053502</v>
      </c>
      <c r="O6" s="20"/>
      <c r="P6" s="20"/>
      <c r="Q6" s="20"/>
      <c r="R6" s="20"/>
      <c r="S6" s="20"/>
      <c r="T6" s="20"/>
      <c r="U6" s="20"/>
      <c r="V6" s="20"/>
      <c r="W6" s="20">
        <v>3053502</v>
      </c>
      <c r="X6" s="20">
        <v>945000</v>
      </c>
      <c r="Y6" s="20">
        <v>2108502</v>
      </c>
      <c r="Z6" s="21">
        <v>223.12</v>
      </c>
      <c r="AA6" s="22">
        <v>1890000</v>
      </c>
    </row>
    <row r="7" spans="1:27" ht="12.75">
      <c r="A7" s="23" t="s">
        <v>34</v>
      </c>
      <c r="B7" s="17"/>
      <c r="C7" s="18">
        <v>12076473</v>
      </c>
      <c r="D7" s="18"/>
      <c r="E7" s="19">
        <v>19383067</v>
      </c>
      <c r="F7" s="20">
        <v>19383067</v>
      </c>
      <c r="G7" s="20">
        <v>50434271</v>
      </c>
      <c r="H7" s="20">
        <v>19622281</v>
      </c>
      <c r="I7" s="20"/>
      <c r="J7" s="20"/>
      <c r="K7" s="20"/>
      <c r="L7" s="20"/>
      <c r="M7" s="20">
        <v>12429251</v>
      </c>
      <c r="N7" s="20">
        <v>12429251</v>
      </c>
      <c r="O7" s="20"/>
      <c r="P7" s="20"/>
      <c r="Q7" s="20"/>
      <c r="R7" s="20"/>
      <c r="S7" s="20"/>
      <c r="T7" s="20"/>
      <c r="U7" s="20"/>
      <c r="V7" s="20"/>
      <c r="W7" s="20">
        <v>12429251</v>
      </c>
      <c r="X7" s="20">
        <v>9691534</v>
      </c>
      <c r="Y7" s="20">
        <v>2737717</v>
      </c>
      <c r="Z7" s="21">
        <v>28.25</v>
      </c>
      <c r="AA7" s="22">
        <v>19383067</v>
      </c>
    </row>
    <row r="8" spans="1:27" ht="12.75">
      <c r="A8" s="23" t="s">
        <v>35</v>
      </c>
      <c r="B8" s="17"/>
      <c r="C8" s="18">
        <v>47656488</v>
      </c>
      <c r="D8" s="18"/>
      <c r="E8" s="19">
        <v>61834699</v>
      </c>
      <c r="F8" s="20">
        <v>61834699</v>
      </c>
      <c r="G8" s="20">
        <v>92590787</v>
      </c>
      <c r="H8" s="20">
        <v>49496036</v>
      </c>
      <c r="I8" s="20"/>
      <c r="J8" s="20"/>
      <c r="K8" s="20"/>
      <c r="L8" s="20"/>
      <c r="M8" s="20">
        <v>41741136</v>
      </c>
      <c r="N8" s="20">
        <v>41741136</v>
      </c>
      <c r="O8" s="20"/>
      <c r="P8" s="20"/>
      <c r="Q8" s="20"/>
      <c r="R8" s="20"/>
      <c r="S8" s="20"/>
      <c r="T8" s="20"/>
      <c r="U8" s="20"/>
      <c r="V8" s="20"/>
      <c r="W8" s="20">
        <v>41741136</v>
      </c>
      <c r="X8" s="20">
        <v>30917350</v>
      </c>
      <c r="Y8" s="20">
        <v>10823786</v>
      </c>
      <c r="Z8" s="21">
        <v>35.01</v>
      </c>
      <c r="AA8" s="22">
        <v>61834699</v>
      </c>
    </row>
    <row r="9" spans="1:27" ht="12.75">
      <c r="A9" s="23" t="s">
        <v>36</v>
      </c>
      <c r="B9" s="17"/>
      <c r="C9" s="18">
        <v>30489659</v>
      </c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169130</v>
      </c>
      <c r="D11" s="18"/>
      <c r="E11" s="19">
        <v>270100</v>
      </c>
      <c r="F11" s="20">
        <v>270100</v>
      </c>
      <c r="G11" s="20">
        <v>187763</v>
      </c>
      <c r="H11" s="20">
        <v>171893</v>
      </c>
      <c r="I11" s="20"/>
      <c r="J11" s="20"/>
      <c r="K11" s="20"/>
      <c r="L11" s="20"/>
      <c r="M11" s="20">
        <v>327451</v>
      </c>
      <c r="N11" s="20">
        <v>327451</v>
      </c>
      <c r="O11" s="20"/>
      <c r="P11" s="20"/>
      <c r="Q11" s="20"/>
      <c r="R11" s="20"/>
      <c r="S11" s="20"/>
      <c r="T11" s="20"/>
      <c r="U11" s="20"/>
      <c r="V11" s="20"/>
      <c r="W11" s="20">
        <v>327451</v>
      </c>
      <c r="X11" s="20">
        <v>135050</v>
      </c>
      <c r="Y11" s="20">
        <v>192401</v>
      </c>
      <c r="Z11" s="21">
        <v>142.47</v>
      </c>
      <c r="AA11" s="22">
        <v>270100</v>
      </c>
    </row>
    <row r="12" spans="1:27" ht="12.75">
      <c r="A12" s="27" t="s">
        <v>39</v>
      </c>
      <c r="B12" s="28"/>
      <c r="C12" s="29">
        <f aca="true" t="shared" si="0" ref="C12:Y12">SUM(C6:C11)</f>
        <v>90899923</v>
      </c>
      <c r="D12" s="29">
        <f>SUM(D6:D11)</f>
        <v>0</v>
      </c>
      <c r="E12" s="30">
        <f t="shared" si="0"/>
        <v>83377866</v>
      </c>
      <c r="F12" s="31">
        <f t="shared" si="0"/>
        <v>83377866</v>
      </c>
      <c r="G12" s="31">
        <f t="shared" si="0"/>
        <v>144234886</v>
      </c>
      <c r="H12" s="31">
        <f t="shared" si="0"/>
        <v>69947498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57551340</v>
      </c>
      <c r="N12" s="31">
        <f t="shared" si="0"/>
        <v>57551340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57551340</v>
      </c>
      <c r="X12" s="31">
        <f t="shared" si="0"/>
        <v>41688934</v>
      </c>
      <c r="Y12" s="31">
        <f t="shared" si="0"/>
        <v>15862406</v>
      </c>
      <c r="Z12" s="32">
        <f>+IF(X12&lt;&gt;0,+(Y12/X12)*100,0)</f>
        <v>38.04944017038191</v>
      </c>
      <c r="AA12" s="33">
        <f>SUM(AA6:AA11)</f>
        <v>83377866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29250200</v>
      </c>
      <c r="D17" s="18"/>
      <c r="E17" s="19">
        <v>29250200</v>
      </c>
      <c r="F17" s="20">
        <v>29250200</v>
      </c>
      <c r="G17" s="20">
        <v>29250200</v>
      </c>
      <c r="H17" s="20">
        <v>29250200</v>
      </c>
      <c r="I17" s="20"/>
      <c r="J17" s="20"/>
      <c r="K17" s="20"/>
      <c r="L17" s="20"/>
      <c r="M17" s="20">
        <v>29250200</v>
      </c>
      <c r="N17" s="20">
        <v>29250200</v>
      </c>
      <c r="O17" s="20"/>
      <c r="P17" s="20"/>
      <c r="Q17" s="20"/>
      <c r="R17" s="20"/>
      <c r="S17" s="20"/>
      <c r="T17" s="20"/>
      <c r="U17" s="20"/>
      <c r="V17" s="20"/>
      <c r="W17" s="20">
        <v>29250200</v>
      </c>
      <c r="X17" s="20">
        <v>14625100</v>
      </c>
      <c r="Y17" s="20">
        <v>14625100</v>
      </c>
      <c r="Z17" s="21">
        <v>100</v>
      </c>
      <c r="AA17" s="22">
        <v>29250200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607331346</v>
      </c>
      <c r="D19" s="18"/>
      <c r="E19" s="19">
        <v>633992684</v>
      </c>
      <c r="F19" s="20">
        <v>633992684</v>
      </c>
      <c r="G19" s="20">
        <v>631938410</v>
      </c>
      <c r="H19" s="20">
        <v>613702626</v>
      </c>
      <c r="I19" s="20"/>
      <c r="J19" s="20"/>
      <c r="K19" s="20"/>
      <c r="L19" s="20"/>
      <c r="M19" s="20">
        <v>636242831</v>
      </c>
      <c r="N19" s="20">
        <v>636242831</v>
      </c>
      <c r="O19" s="20"/>
      <c r="P19" s="20"/>
      <c r="Q19" s="20"/>
      <c r="R19" s="20"/>
      <c r="S19" s="20"/>
      <c r="T19" s="20"/>
      <c r="U19" s="20"/>
      <c r="V19" s="20"/>
      <c r="W19" s="20">
        <v>636242831</v>
      </c>
      <c r="X19" s="20">
        <v>316996342</v>
      </c>
      <c r="Y19" s="20">
        <v>319246489</v>
      </c>
      <c r="Z19" s="21">
        <v>100.71</v>
      </c>
      <c r="AA19" s="22">
        <v>633992684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4248888</v>
      </c>
      <c r="D22" s="18"/>
      <c r="E22" s="19">
        <v>1838035</v>
      </c>
      <c r="F22" s="20">
        <v>1838035</v>
      </c>
      <c r="G22" s="20">
        <v>5117495</v>
      </c>
      <c r="H22" s="20">
        <v>4705688</v>
      </c>
      <c r="I22" s="20"/>
      <c r="J22" s="20"/>
      <c r="K22" s="20"/>
      <c r="L22" s="20"/>
      <c r="M22" s="20">
        <v>6449445</v>
      </c>
      <c r="N22" s="20">
        <v>6449445</v>
      </c>
      <c r="O22" s="20"/>
      <c r="P22" s="20"/>
      <c r="Q22" s="20"/>
      <c r="R22" s="20"/>
      <c r="S22" s="20"/>
      <c r="T22" s="20"/>
      <c r="U22" s="20"/>
      <c r="V22" s="20"/>
      <c r="W22" s="20">
        <v>6449445</v>
      </c>
      <c r="X22" s="20">
        <v>919018</v>
      </c>
      <c r="Y22" s="20">
        <v>5530427</v>
      </c>
      <c r="Z22" s="21">
        <v>601.78</v>
      </c>
      <c r="AA22" s="22">
        <v>1838035</v>
      </c>
    </row>
    <row r="23" spans="1:27" ht="12.75">
      <c r="A23" s="23" t="s">
        <v>49</v>
      </c>
      <c r="B23" s="17"/>
      <c r="C23" s="18">
        <v>322483</v>
      </c>
      <c r="D23" s="18"/>
      <c r="E23" s="19">
        <v>322483</v>
      </c>
      <c r="F23" s="20">
        <v>322483</v>
      </c>
      <c r="G23" s="24">
        <v>322433</v>
      </c>
      <c r="H23" s="24">
        <v>322483</v>
      </c>
      <c r="I23" s="24"/>
      <c r="J23" s="20"/>
      <c r="K23" s="24"/>
      <c r="L23" s="24"/>
      <c r="M23" s="20">
        <v>322483</v>
      </c>
      <c r="N23" s="24">
        <v>322483</v>
      </c>
      <c r="O23" s="24"/>
      <c r="P23" s="24"/>
      <c r="Q23" s="20"/>
      <c r="R23" s="24"/>
      <c r="S23" s="24"/>
      <c r="T23" s="20"/>
      <c r="U23" s="24"/>
      <c r="V23" s="24"/>
      <c r="W23" s="24">
        <v>322483</v>
      </c>
      <c r="X23" s="20">
        <v>161242</v>
      </c>
      <c r="Y23" s="24">
        <v>161241</v>
      </c>
      <c r="Z23" s="25">
        <v>100</v>
      </c>
      <c r="AA23" s="26">
        <v>322483</v>
      </c>
    </row>
    <row r="24" spans="1:27" ht="12.75">
      <c r="A24" s="27" t="s">
        <v>50</v>
      </c>
      <c r="B24" s="35"/>
      <c r="C24" s="29">
        <f aca="true" t="shared" si="1" ref="C24:Y24">SUM(C15:C23)</f>
        <v>641152917</v>
      </c>
      <c r="D24" s="29">
        <f>SUM(D15:D23)</f>
        <v>0</v>
      </c>
      <c r="E24" s="36">
        <f t="shared" si="1"/>
        <v>665403402</v>
      </c>
      <c r="F24" s="37">
        <f t="shared" si="1"/>
        <v>665403402</v>
      </c>
      <c r="G24" s="37">
        <f t="shared" si="1"/>
        <v>666628538</v>
      </c>
      <c r="H24" s="37">
        <f t="shared" si="1"/>
        <v>647980997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672264959</v>
      </c>
      <c r="N24" s="37">
        <f t="shared" si="1"/>
        <v>672264959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672264959</v>
      </c>
      <c r="X24" s="37">
        <f t="shared" si="1"/>
        <v>332701702</v>
      </c>
      <c r="Y24" s="37">
        <f t="shared" si="1"/>
        <v>339563257</v>
      </c>
      <c r="Z24" s="38">
        <f>+IF(X24&lt;&gt;0,+(Y24/X24)*100,0)</f>
        <v>102.06237448102986</v>
      </c>
      <c r="AA24" s="39">
        <f>SUM(AA15:AA23)</f>
        <v>665403402</v>
      </c>
    </row>
    <row r="25" spans="1:27" ht="12.75">
      <c r="A25" s="27" t="s">
        <v>51</v>
      </c>
      <c r="B25" s="28"/>
      <c r="C25" s="29">
        <f aca="true" t="shared" si="2" ref="C25:Y25">+C12+C24</f>
        <v>732052840</v>
      </c>
      <c r="D25" s="29">
        <f>+D12+D24</f>
        <v>0</v>
      </c>
      <c r="E25" s="30">
        <f t="shared" si="2"/>
        <v>748781268</v>
      </c>
      <c r="F25" s="31">
        <f t="shared" si="2"/>
        <v>748781268</v>
      </c>
      <c r="G25" s="31">
        <f t="shared" si="2"/>
        <v>810863424</v>
      </c>
      <c r="H25" s="31">
        <f t="shared" si="2"/>
        <v>717928495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729816299</v>
      </c>
      <c r="N25" s="31">
        <f t="shared" si="2"/>
        <v>729816299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729816299</v>
      </c>
      <c r="X25" s="31">
        <f t="shared" si="2"/>
        <v>374390636</v>
      </c>
      <c r="Y25" s="31">
        <f t="shared" si="2"/>
        <v>355425663</v>
      </c>
      <c r="Z25" s="32">
        <f>+IF(X25&lt;&gt;0,+(Y25/X25)*100,0)</f>
        <v>94.93444248429334</v>
      </c>
      <c r="AA25" s="33">
        <f>+AA12+AA24</f>
        <v>748781268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1150030</v>
      </c>
      <c r="D30" s="18"/>
      <c r="E30" s="19">
        <v>4596000</v>
      </c>
      <c r="F30" s="20">
        <v>4596000</v>
      </c>
      <c r="G30" s="20">
        <v>364098</v>
      </c>
      <c r="H30" s="20">
        <v>1014197</v>
      </c>
      <c r="I30" s="20"/>
      <c r="J30" s="20"/>
      <c r="K30" s="20"/>
      <c r="L30" s="20"/>
      <c r="M30" s="20">
        <v>701120</v>
      </c>
      <c r="N30" s="20">
        <v>701120</v>
      </c>
      <c r="O30" s="20"/>
      <c r="P30" s="20"/>
      <c r="Q30" s="20"/>
      <c r="R30" s="20"/>
      <c r="S30" s="20"/>
      <c r="T30" s="20"/>
      <c r="U30" s="20"/>
      <c r="V30" s="20"/>
      <c r="W30" s="20">
        <v>701120</v>
      </c>
      <c r="X30" s="20">
        <v>2298000</v>
      </c>
      <c r="Y30" s="20">
        <v>-1596880</v>
      </c>
      <c r="Z30" s="21">
        <v>-69.49</v>
      </c>
      <c r="AA30" s="22">
        <v>4596000</v>
      </c>
    </row>
    <row r="31" spans="1:27" ht="12.75">
      <c r="A31" s="23" t="s">
        <v>56</v>
      </c>
      <c r="B31" s="17"/>
      <c r="C31" s="18">
        <v>63693</v>
      </c>
      <c r="D31" s="18"/>
      <c r="E31" s="19">
        <v>56392</v>
      </c>
      <c r="F31" s="20">
        <v>56392</v>
      </c>
      <c r="G31" s="20">
        <v>59282</v>
      </c>
      <c r="H31" s="20">
        <v>67623</v>
      </c>
      <c r="I31" s="20"/>
      <c r="J31" s="20"/>
      <c r="K31" s="20"/>
      <c r="L31" s="20"/>
      <c r="M31" s="20">
        <v>64524</v>
      </c>
      <c r="N31" s="20">
        <v>64524</v>
      </c>
      <c r="O31" s="20"/>
      <c r="P31" s="20"/>
      <c r="Q31" s="20"/>
      <c r="R31" s="20"/>
      <c r="S31" s="20"/>
      <c r="T31" s="20"/>
      <c r="U31" s="20"/>
      <c r="V31" s="20"/>
      <c r="W31" s="20">
        <v>64524</v>
      </c>
      <c r="X31" s="20">
        <v>28196</v>
      </c>
      <c r="Y31" s="20">
        <v>36328</v>
      </c>
      <c r="Z31" s="21">
        <v>128.84</v>
      </c>
      <c r="AA31" s="22">
        <v>56392</v>
      </c>
    </row>
    <row r="32" spans="1:27" ht="12.75">
      <c r="A32" s="23" t="s">
        <v>57</v>
      </c>
      <c r="B32" s="17"/>
      <c r="C32" s="18">
        <v>59582084</v>
      </c>
      <c r="D32" s="18"/>
      <c r="E32" s="19">
        <v>25618000</v>
      </c>
      <c r="F32" s="20">
        <v>25618000</v>
      </c>
      <c r="G32" s="20">
        <v>83318911</v>
      </c>
      <c r="H32" s="20">
        <v>45589060</v>
      </c>
      <c r="I32" s="20"/>
      <c r="J32" s="20"/>
      <c r="K32" s="20"/>
      <c r="L32" s="20"/>
      <c r="M32" s="20">
        <v>56282069</v>
      </c>
      <c r="N32" s="20">
        <v>56282069</v>
      </c>
      <c r="O32" s="20"/>
      <c r="P32" s="20"/>
      <c r="Q32" s="20"/>
      <c r="R32" s="20"/>
      <c r="S32" s="20"/>
      <c r="T32" s="20"/>
      <c r="U32" s="20"/>
      <c r="V32" s="20"/>
      <c r="W32" s="20">
        <v>56282069</v>
      </c>
      <c r="X32" s="20">
        <v>12809000</v>
      </c>
      <c r="Y32" s="20">
        <v>43473069</v>
      </c>
      <c r="Z32" s="21">
        <v>339.39</v>
      </c>
      <c r="AA32" s="22">
        <v>25618000</v>
      </c>
    </row>
    <row r="33" spans="1:27" ht="12.75">
      <c r="A33" s="23" t="s">
        <v>58</v>
      </c>
      <c r="B33" s="17"/>
      <c r="C33" s="18">
        <v>779626</v>
      </c>
      <c r="D33" s="18"/>
      <c r="E33" s="19"/>
      <c r="F33" s="20"/>
      <c r="G33" s="20">
        <v>606757</v>
      </c>
      <c r="H33" s="20">
        <v>5062054</v>
      </c>
      <c r="I33" s="20"/>
      <c r="J33" s="20"/>
      <c r="K33" s="20"/>
      <c r="L33" s="20"/>
      <c r="M33" s="20">
        <v>779626</v>
      </c>
      <c r="N33" s="20">
        <v>779626</v>
      </c>
      <c r="O33" s="20"/>
      <c r="P33" s="20"/>
      <c r="Q33" s="20"/>
      <c r="R33" s="20"/>
      <c r="S33" s="20"/>
      <c r="T33" s="20"/>
      <c r="U33" s="20"/>
      <c r="V33" s="20"/>
      <c r="W33" s="20">
        <v>779626</v>
      </c>
      <c r="X33" s="20"/>
      <c r="Y33" s="20">
        <v>779626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61575433</v>
      </c>
      <c r="D34" s="29">
        <f>SUM(D29:D33)</f>
        <v>0</v>
      </c>
      <c r="E34" s="30">
        <f t="shared" si="3"/>
        <v>30270392</v>
      </c>
      <c r="F34" s="31">
        <f t="shared" si="3"/>
        <v>30270392</v>
      </c>
      <c r="G34" s="31">
        <f t="shared" si="3"/>
        <v>84349048</v>
      </c>
      <c r="H34" s="31">
        <f t="shared" si="3"/>
        <v>51732934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57827339</v>
      </c>
      <c r="N34" s="31">
        <f t="shared" si="3"/>
        <v>57827339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57827339</v>
      </c>
      <c r="X34" s="31">
        <f t="shared" si="3"/>
        <v>15135196</v>
      </c>
      <c r="Y34" s="31">
        <f t="shared" si="3"/>
        <v>42692143</v>
      </c>
      <c r="Z34" s="32">
        <f>+IF(X34&lt;&gt;0,+(Y34/X34)*100,0)</f>
        <v>282.07195334635907</v>
      </c>
      <c r="AA34" s="33">
        <f>SUM(AA29:AA33)</f>
        <v>30270392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1213811</v>
      </c>
      <c r="D37" s="18"/>
      <c r="E37" s="19">
        <v>14054000</v>
      </c>
      <c r="F37" s="20">
        <v>14054000</v>
      </c>
      <c r="G37" s="20"/>
      <c r="H37" s="20">
        <v>1213812</v>
      </c>
      <c r="I37" s="20"/>
      <c r="J37" s="20"/>
      <c r="K37" s="20"/>
      <c r="L37" s="20"/>
      <c r="M37" s="20">
        <v>1213813</v>
      </c>
      <c r="N37" s="20">
        <v>1213813</v>
      </c>
      <c r="O37" s="20"/>
      <c r="P37" s="20"/>
      <c r="Q37" s="20"/>
      <c r="R37" s="20"/>
      <c r="S37" s="20"/>
      <c r="T37" s="20"/>
      <c r="U37" s="20"/>
      <c r="V37" s="20"/>
      <c r="W37" s="20">
        <v>1213813</v>
      </c>
      <c r="X37" s="20">
        <v>7027000</v>
      </c>
      <c r="Y37" s="20">
        <v>-5813187</v>
      </c>
      <c r="Z37" s="21">
        <v>-82.73</v>
      </c>
      <c r="AA37" s="22">
        <v>14054000</v>
      </c>
    </row>
    <row r="38" spans="1:27" ht="12.75">
      <c r="A38" s="23" t="s">
        <v>58</v>
      </c>
      <c r="B38" s="17"/>
      <c r="C38" s="18">
        <v>18218585</v>
      </c>
      <c r="D38" s="18"/>
      <c r="E38" s="19">
        <v>18347178</v>
      </c>
      <c r="F38" s="20">
        <v>18347178</v>
      </c>
      <c r="G38" s="20">
        <v>16004113</v>
      </c>
      <c r="H38" s="20">
        <v>13936157</v>
      </c>
      <c r="I38" s="20"/>
      <c r="J38" s="20"/>
      <c r="K38" s="20"/>
      <c r="L38" s="20"/>
      <c r="M38" s="20">
        <v>19685503</v>
      </c>
      <c r="N38" s="20">
        <v>19685503</v>
      </c>
      <c r="O38" s="20"/>
      <c r="P38" s="20"/>
      <c r="Q38" s="20"/>
      <c r="R38" s="20"/>
      <c r="S38" s="20"/>
      <c r="T38" s="20"/>
      <c r="U38" s="20"/>
      <c r="V38" s="20"/>
      <c r="W38" s="20">
        <v>19685503</v>
      </c>
      <c r="X38" s="20">
        <v>9173589</v>
      </c>
      <c r="Y38" s="20">
        <v>10511914</v>
      </c>
      <c r="Z38" s="21">
        <v>114.59</v>
      </c>
      <c r="AA38" s="22">
        <v>18347178</v>
      </c>
    </row>
    <row r="39" spans="1:27" ht="12.75">
      <c r="A39" s="27" t="s">
        <v>61</v>
      </c>
      <c r="B39" s="35"/>
      <c r="C39" s="29">
        <f aca="true" t="shared" si="4" ref="C39:Y39">SUM(C37:C38)</f>
        <v>19432396</v>
      </c>
      <c r="D39" s="29">
        <f>SUM(D37:D38)</f>
        <v>0</v>
      </c>
      <c r="E39" s="36">
        <f t="shared" si="4"/>
        <v>32401178</v>
      </c>
      <c r="F39" s="37">
        <f t="shared" si="4"/>
        <v>32401178</v>
      </c>
      <c r="G39" s="37">
        <f t="shared" si="4"/>
        <v>16004113</v>
      </c>
      <c r="H39" s="37">
        <f t="shared" si="4"/>
        <v>15149969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20899316</v>
      </c>
      <c r="N39" s="37">
        <f t="shared" si="4"/>
        <v>20899316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20899316</v>
      </c>
      <c r="X39" s="37">
        <f t="shared" si="4"/>
        <v>16200589</v>
      </c>
      <c r="Y39" s="37">
        <f t="shared" si="4"/>
        <v>4698727</v>
      </c>
      <c r="Z39" s="38">
        <f>+IF(X39&lt;&gt;0,+(Y39/X39)*100,0)</f>
        <v>29.003433146782502</v>
      </c>
      <c r="AA39" s="39">
        <f>SUM(AA37:AA38)</f>
        <v>32401178</v>
      </c>
    </row>
    <row r="40" spans="1:27" ht="12.75">
      <c r="A40" s="27" t="s">
        <v>62</v>
      </c>
      <c r="B40" s="28"/>
      <c r="C40" s="29">
        <f aca="true" t="shared" si="5" ref="C40:Y40">+C34+C39</f>
        <v>81007829</v>
      </c>
      <c r="D40" s="29">
        <f>+D34+D39</f>
        <v>0</v>
      </c>
      <c r="E40" s="30">
        <f t="shared" si="5"/>
        <v>62671570</v>
      </c>
      <c r="F40" s="31">
        <f t="shared" si="5"/>
        <v>62671570</v>
      </c>
      <c r="G40" s="31">
        <f t="shared" si="5"/>
        <v>100353161</v>
      </c>
      <c r="H40" s="31">
        <f t="shared" si="5"/>
        <v>66882903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78726655</v>
      </c>
      <c r="N40" s="31">
        <f t="shared" si="5"/>
        <v>78726655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78726655</v>
      </c>
      <c r="X40" s="31">
        <f t="shared" si="5"/>
        <v>31335785</v>
      </c>
      <c r="Y40" s="31">
        <f t="shared" si="5"/>
        <v>47390870</v>
      </c>
      <c r="Z40" s="32">
        <f>+IF(X40&lt;&gt;0,+(Y40/X40)*100,0)</f>
        <v>151.23562406367031</v>
      </c>
      <c r="AA40" s="33">
        <f>+AA34+AA39</f>
        <v>62671570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651045011</v>
      </c>
      <c r="D42" s="43">
        <f>+D25-D40</f>
        <v>0</v>
      </c>
      <c r="E42" s="44">
        <f t="shared" si="6"/>
        <v>686109698</v>
      </c>
      <c r="F42" s="45">
        <f t="shared" si="6"/>
        <v>686109698</v>
      </c>
      <c r="G42" s="45">
        <f t="shared" si="6"/>
        <v>710510263</v>
      </c>
      <c r="H42" s="45">
        <f t="shared" si="6"/>
        <v>651045592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651089644</v>
      </c>
      <c r="N42" s="45">
        <f t="shared" si="6"/>
        <v>651089644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651089644</v>
      </c>
      <c r="X42" s="45">
        <f t="shared" si="6"/>
        <v>343054851</v>
      </c>
      <c r="Y42" s="45">
        <f t="shared" si="6"/>
        <v>308034793</v>
      </c>
      <c r="Z42" s="46">
        <f>+IF(X42&lt;&gt;0,+(Y42/X42)*100,0)</f>
        <v>89.79170301836076</v>
      </c>
      <c r="AA42" s="47">
        <f>+AA25-AA40</f>
        <v>686109698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651045011</v>
      </c>
      <c r="D45" s="18"/>
      <c r="E45" s="19">
        <v>686109698</v>
      </c>
      <c r="F45" s="20">
        <v>686109698</v>
      </c>
      <c r="G45" s="20">
        <v>710510263</v>
      </c>
      <c r="H45" s="20">
        <v>651045592</v>
      </c>
      <c r="I45" s="20"/>
      <c r="J45" s="20"/>
      <c r="K45" s="20"/>
      <c r="L45" s="20"/>
      <c r="M45" s="20">
        <v>651089644</v>
      </c>
      <c r="N45" s="20">
        <v>651089644</v>
      </c>
      <c r="O45" s="20"/>
      <c r="P45" s="20"/>
      <c r="Q45" s="20"/>
      <c r="R45" s="20"/>
      <c r="S45" s="20"/>
      <c r="T45" s="20"/>
      <c r="U45" s="20"/>
      <c r="V45" s="20"/>
      <c r="W45" s="20">
        <v>651089644</v>
      </c>
      <c r="X45" s="20">
        <v>343054849</v>
      </c>
      <c r="Y45" s="20">
        <v>308034795</v>
      </c>
      <c r="Z45" s="48">
        <v>89.79</v>
      </c>
      <c r="AA45" s="22">
        <v>686109698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651045011</v>
      </c>
      <c r="D48" s="51">
        <f>SUM(D45:D47)</f>
        <v>0</v>
      </c>
      <c r="E48" s="52">
        <f t="shared" si="7"/>
        <v>686109698</v>
      </c>
      <c r="F48" s="53">
        <f t="shared" si="7"/>
        <v>686109698</v>
      </c>
      <c r="G48" s="53">
        <f t="shared" si="7"/>
        <v>710510263</v>
      </c>
      <c r="H48" s="53">
        <f t="shared" si="7"/>
        <v>651045592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651089644</v>
      </c>
      <c r="N48" s="53">
        <f t="shared" si="7"/>
        <v>651089644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651089644</v>
      </c>
      <c r="X48" s="53">
        <f t="shared" si="7"/>
        <v>343054849</v>
      </c>
      <c r="Y48" s="53">
        <f t="shared" si="7"/>
        <v>308034795</v>
      </c>
      <c r="Z48" s="54">
        <f>+IF(X48&lt;&gt;0,+(Y48/X48)*100,0)</f>
        <v>89.79170412484098</v>
      </c>
      <c r="AA48" s="55">
        <f>SUM(AA45:AA47)</f>
        <v>686109698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4260267</v>
      </c>
      <c r="D6" s="18"/>
      <c r="E6" s="19">
        <v>5356079</v>
      </c>
      <c r="F6" s="20">
        <v>5356079</v>
      </c>
      <c r="G6" s="20">
        <v>56749146</v>
      </c>
      <c r="H6" s="20">
        <v>56325123</v>
      </c>
      <c r="I6" s="20">
        <v>50586885</v>
      </c>
      <c r="J6" s="20">
        <v>50586885</v>
      </c>
      <c r="K6" s="20">
        <v>50818379</v>
      </c>
      <c r="L6" s="20">
        <v>30361249</v>
      </c>
      <c r="M6" s="20">
        <v>60745327</v>
      </c>
      <c r="N6" s="20">
        <v>60745327</v>
      </c>
      <c r="O6" s="20"/>
      <c r="P6" s="20"/>
      <c r="Q6" s="20"/>
      <c r="R6" s="20"/>
      <c r="S6" s="20"/>
      <c r="T6" s="20"/>
      <c r="U6" s="20"/>
      <c r="V6" s="20"/>
      <c r="W6" s="20">
        <v>60745327</v>
      </c>
      <c r="X6" s="20">
        <v>2678040</v>
      </c>
      <c r="Y6" s="20">
        <v>58067287</v>
      </c>
      <c r="Z6" s="21">
        <v>2168.28</v>
      </c>
      <c r="AA6" s="22">
        <v>5356079</v>
      </c>
    </row>
    <row r="7" spans="1:27" ht="12.75">
      <c r="A7" s="23" t="s">
        <v>34</v>
      </c>
      <c r="B7" s="17"/>
      <c r="C7" s="18">
        <v>90054858</v>
      </c>
      <c r="D7" s="18"/>
      <c r="E7" s="19">
        <v>48204709</v>
      </c>
      <c r="F7" s="20">
        <v>48204709</v>
      </c>
      <c r="G7" s="20">
        <v>90539153</v>
      </c>
      <c r="H7" s="20">
        <v>107206295</v>
      </c>
      <c r="I7" s="20">
        <v>101063692</v>
      </c>
      <c r="J7" s="20">
        <v>101063692</v>
      </c>
      <c r="K7" s="20">
        <v>99720292</v>
      </c>
      <c r="L7" s="20">
        <v>97275361</v>
      </c>
      <c r="M7" s="20">
        <v>129032414</v>
      </c>
      <c r="N7" s="20">
        <v>129032414</v>
      </c>
      <c r="O7" s="20"/>
      <c r="P7" s="20"/>
      <c r="Q7" s="20"/>
      <c r="R7" s="20"/>
      <c r="S7" s="20"/>
      <c r="T7" s="20"/>
      <c r="U7" s="20"/>
      <c r="V7" s="20"/>
      <c r="W7" s="20">
        <v>129032414</v>
      </c>
      <c r="X7" s="20">
        <v>24102355</v>
      </c>
      <c r="Y7" s="20">
        <v>104930059</v>
      </c>
      <c r="Z7" s="21">
        <v>435.35</v>
      </c>
      <c r="AA7" s="22">
        <v>48204709</v>
      </c>
    </row>
    <row r="8" spans="1:27" ht="12.75">
      <c r="A8" s="23" t="s">
        <v>35</v>
      </c>
      <c r="B8" s="17"/>
      <c r="C8" s="18">
        <v>51830360</v>
      </c>
      <c r="D8" s="18"/>
      <c r="E8" s="19">
        <v>42559000</v>
      </c>
      <c r="F8" s="20">
        <v>42559000</v>
      </c>
      <c r="G8" s="20">
        <v>80004694</v>
      </c>
      <c r="H8" s="20">
        <v>69545991</v>
      </c>
      <c r="I8" s="20">
        <v>171911441</v>
      </c>
      <c r="J8" s="20">
        <v>171911441</v>
      </c>
      <c r="K8" s="20">
        <v>123003390</v>
      </c>
      <c r="L8" s="20">
        <v>45800235</v>
      </c>
      <c r="M8" s="20">
        <v>44855018</v>
      </c>
      <c r="N8" s="20">
        <v>44855018</v>
      </c>
      <c r="O8" s="20"/>
      <c r="P8" s="20"/>
      <c r="Q8" s="20"/>
      <c r="R8" s="20"/>
      <c r="S8" s="20"/>
      <c r="T8" s="20"/>
      <c r="U8" s="20"/>
      <c r="V8" s="20"/>
      <c r="W8" s="20">
        <v>44855018</v>
      </c>
      <c r="X8" s="20">
        <v>21279500</v>
      </c>
      <c r="Y8" s="20">
        <v>23575518</v>
      </c>
      <c r="Z8" s="21">
        <v>110.79</v>
      </c>
      <c r="AA8" s="22">
        <v>42559000</v>
      </c>
    </row>
    <row r="9" spans="1:27" ht="12.75">
      <c r="A9" s="23" t="s">
        <v>36</v>
      </c>
      <c r="B9" s="17"/>
      <c r="C9" s="18">
        <v>49499760</v>
      </c>
      <c r="D9" s="18"/>
      <c r="E9" s="19">
        <v>31184000</v>
      </c>
      <c r="F9" s="20">
        <v>31184000</v>
      </c>
      <c r="G9" s="20">
        <v>3218808</v>
      </c>
      <c r="H9" s="20">
        <v>47590022</v>
      </c>
      <c r="I9" s="20">
        <v>24318629</v>
      </c>
      <c r="J9" s="20">
        <v>24318629</v>
      </c>
      <c r="K9" s="20">
        <v>17294289</v>
      </c>
      <c r="L9" s="20">
        <v>49499760</v>
      </c>
      <c r="M9" s="20">
        <v>49499760</v>
      </c>
      <c r="N9" s="20">
        <v>49499760</v>
      </c>
      <c r="O9" s="20"/>
      <c r="P9" s="20"/>
      <c r="Q9" s="20"/>
      <c r="R9" s="20"/>
      <c r="S9" s="20"/>
      <c r="T9" s="20"/>
      <c r="U9" s="20"/>
      <c r="V9" s="20"/>
      <c r="W9" s="20">
        <v>49499760</v>
      </c>
      <c r="X9" s="20">
        <v>15592000</v>
      </c>
      <c r="Y9" s="20">
        <v>33907760</v>
      </c>
      <c r="Z9" s="21">
        <v>217.47</v>
      </c>
      <c r="AA9" s="22">
        <v>31184000</v>
      </c>
    </row>
    <row r="10" spans="1:27" ht="12.75">
      <c r="A10" s="23" t="s">
        <v>37</v>
      </c>
      <c r="B10" s="17"/>
      <c r="C10" s="18">
        <v>3000</v>
      </c>
      <c r="D10" s="18"/>
      <c r="E10" s="19">
        <v>3000</v>
      </c>
      <c r="F10" s="20">
        <v>3000</v>
      </c>
      <c r="G10" s="24"/>
      <c r="H10" s="24">
        <v>980</v>
      </c>
      <c r="I10" s="24">
        <v>980</v>
      </c>
      <c r="J10" s="20">
        <v>980</v>
      </c>
      <c r="K10" s="24"/>
      <c r="L10" s="24">
        <v>3000</v>
      </c>
      <c r="M10" s="20">
        <v>3000</v>
      </c>
      <c r="N10" s="24">
        <v>3000</v>
      </c>
      <c r="O10" s="24"/>
      <c r="P10" s="24"/>
      <c r="Q10" s="20"/>
      <c r="R10" s="24"/>
      <c r="S10" s="24"/>
      <c r="T10" s="20"/>
      <c r="U10" s="24"/>
      <c r="V10" s="24"/>
      <c r="W10" s="24">
        <v>3000</v>
      </c>
      <c r="X10" s="20">
        <v>1500</v>
      </c>
      <c r="Y10" s="24">
        <v>1500</v>
      </c>
      <c r="Z10" s="25">
        <v>100</v>
      </c>
      <c r="AA10" s="26">
        <v>3000</v>
      </c>
    </row>
    <row r="11" spans="1:27" ht="12.75">
      <c r="A11" s="23" t="s">
        <v>38</v>
      </c>
      <c r="B11" s="17"/>
      <c r="C11" s="18">
        <v>6666181</v>
      </c>
      <c r="D11" s="18"/>
      <c r="E11" s="19">
        <v>4513498</v>
      </c>
      <c r="F11" s="20">
        <v>4513498</v>
      </c>
      <c r="G11" s="20">
        <v>4947378</v>
      </c>
      <c r="H11" s="20">
        <v>6666181</v>
      </c>
      <c r="I11" s="20">
        <v>6666181</v>
      </c>
      <c r="J11" s="20">
        <v>6666181</v>
      </c>
      <c r="K11" s="20">
        <v>6666181</v>
      </c>
      <c r="L11" s="20">
        <v>6666181</v>
      </c>
      <c r="M11" s="20">
        <v>6666181</v>
      </c>
      <c r="N11" s="20">
        <v>6666181</v>
      </c>
      <c r="O11" s="20"/>
      <c r="P11" s="20"/>
      <c r="Q11" s="20"/>
      <c r="R11" s="20"/>
      <c r="S11" s="20"/>
      <c r="T11" s="20"/>
      <c r="U11" s="20"/>
      <c r="V11" s="20"/>
      <c r="W11" s="20">
        <v>6666181</v>
      </c>
      <c r="X11" s="20">
        <v>2256749</v>
      </c>
      <c r="Y11" s="20">
        <v>4409432</v>
      </c>
      <c r="Z11" s="21">
        <v>195.39</v>
      </c>
      <c r="AA11" s="22">
        <v>4513498</v>
      </c>
    </row>
    <row r="12" spans="1:27" ht="12.75">
      <c r="A12" s="27" t="s">
        <v>39</v>
      </c>
      <c r="B12" s="28"/>
      <c r="C12" s="29">
        <f aca="true" t="shared" si="0" ref="C12:Y12">SUM(C6:C11)</f>
        <v>202314426</v>
      </c>
      <c r="D12" s="29">
        <f>SUM(D6:D11)</f>
        <v>0</v>
      </c>
      <c r="E12" s="30">
        <f t="shared" si="0"/>
        <v>131820286</v>
      </c>
      <c r="F12" s="31">
        <f t="shared" si="0"/>
        <v>131820286</v>
      </c>
      <c r="G12" s="31">
        <f t="shared" si="0"/>
        <v>235459179</v>
      </c>
      <c r="H12" s="31">
        <f t="shared" si="0"/>
        <v>287334592</v>
      </c>
      <c r="I12" s="31">
        <f t="shared" si="0"/>
        <v>354547808</v>
      </c>
      <c r="J12" s="31">
        <f t="shared" si="0"/>
        <v>354547808</v>
      </c>
      <c r="K12" s="31">
        <f t="shared" si="0"/>
        <v>297502531</v>
      </c>
      <c r="L12" s="31">
        <f t="shared" si="0"/>
        <v>229605786</v>
      </c>
      <c r="M12" s="31">
        <f t="shared" si="0"/>
        <v>290801700</v>
      </c>
      <c r="N12" s="31">
        <f t="shared" si="0"/>
        <v>290801700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290801700</v>
      </c>
      <c r="X12" s="31">
        <f t="shared" si="0"/>
        <v>65910144</v>
      </c>
      <c r="Y12" s="31">
        <f t="shared" si="0"/>
        <v>224891556</v>
      </c>
      <c r="Z12" s="32">
        <f>+IF(X12&lt;&gt;0,+(Y12/X12)*100,0)</f>
        <v>341.20932280166164</v>
      </c>
      <c r="AA12" s="33">
        <f>SUM(AA6:AA11)</f>
        <v>131820286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16000</v>
      </c>
      <c r="D15" s="18"/>
      <c r="E15" s="19">
        <v>64751</v>
      </c>
      <c r="F15" s="20">
        <v>64751</v>
      </c>
      <c r="G15" s="20"/>
      <c r="H15" s="20">
        <v>343232</v>
      </c>
      <c r="I15" s="20">
        <v>343232</v>
      </c>
      <c r="J15" s="20">
        <v>343232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32376</v>
      </c>
      <c r="Y15" s="20">
        <v>-32376</v>
      </c>
      <c r="Z15" s="21">
        <v>-100</v>
      </c>
      <c r="AA15" s="22">
        <v>64751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283612244</v>
      </c>
      <c r="D17" s="18"/>
      <c r="E17" s="19">
        <v>285199244</v>
      </c>
      <c r="F17" s="20">
        <v>285199244</v>
      </c>
      <c r="G17" s="20">
        <v>85381710</v>
      </c>
      <c r="H17" s="20">
        <v>283612244</v>
      </c>
      <c r="I17" s="20">
        <v>283612244</v>
      </c>
      <c r="J17" s="20">
        <v>283612244</v>
      </c>
      <c r="K17" s="20">
        <v>283612244</v>
      </c>
      <c r="L17" s="20">
        <v>283612244</v>
      </c>
      <c r="M17" s="20">
        <v>283612244</v>
      </c>
      <c r="N17" s="20">
        <v>283612244</v>
      </c>
      <c r="O17" s="20"/>
      <c r="P17" s="20"/>
      <c r="Q17" s="20"/>
      <c r="R17" s="20"/>
      <c r="S17" s="20"/>
      <c r="T17" s="20"/>
      <c r="U17" s="20"/>
      <c r="V17" s="20"/>
      <c r="W17" s="20">
        <v>283612244</v>
      </c>
      <c r="X17" s="20">
        <v>142599622</v>
      </c>
      <c r="Y17" s="20">
        <v>141012622</v>
      </c>
      <c r="Z17" s="21">
        <v>98.89</v>
      </c>
      <c r="AA17" s="22">
        <v>285199244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1982603128</v>
      </c>
      <c r="D19" s="18"/>
      <c r="E19" s="19">
        <v>2157628176</v>
      </c>
      <c r="F19" s="20">
        <v>2157628176</v>
      </c>
      <c r="G19" s="20">
        <v>2504940971</v>
      </c>
      <c r="H19" s="20">
        <v>1981129195</v>
      </c>
      <c r="I19" s="20">
        <v>1981129195</v>
      </c>
      <c r="J19" s="20">
        <v>1981129195</v>
      </c>
      <c r="K19" s="20">
        <v>1981129195</v>
      </c>
      <c r="L19" s="20">
        <v>1982603128</v>
      </c>
      <c r="M19" s="20">
        <v>1982603128</v>
      </c>
      <c r="N19" s="20">
        <v>1982603128</v>
      </c>
      <c r="O19" s="20"/>
      <c r="P19" s="20"/>
      <c r="Q19" s="20"/>
      <c r="R19" s="20"/>
      <c r="S19" s="20"/>
      <c r="T19" s="20"/>
      <c r="U19" s="20"/>
      <c r="V19" s="20"/>
      <c r="W19" s="20">
        <v>1982603128</v>
      </c>
      <c r="X19" s="20">
        <v>1078814088</v>
      </c>
      <c r="Y19" s="20">
        <v>903789040</v>
      </c>
      <c r="Z19" s="21">
        <v>83.78</v>
      </c>
      <c r="AA19" s="22">
        <v>2157628176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301768</v>
      </c>
      <c r="D22" s="18"/>
      <c r="E22" s="19">
        <v>62225</v>
      </c>
      <c r="F22" s="20">
        <v>62225</v>
      </c>
      <c r="G22" s="20">
        <v>158583</v>
      </c>
      <c r="H22" s="20">
        <v>301768</v>
      </c>
      <c r="I22" s="20">
        <v>301768</v>
      </c>
      <c r="J22" s="20">
        <v>301768</v>
      </c>
      <c r="K22" s="20">
        <v>301768</v>
      </c>
      <c r="L22" s="20">
        <v>301768</v>
      </c>
      <c r="M22" s="20">
        <v>301768</v>
      </c>
      <c r="N22" s="20">
        <v>301768</v>
      </c>
      <c r="O22" s="20"/>
      <c r="P22" s="20"/>
      <c r="Q22" s="20"/>
      <c r="R22" s="20"/>
      <c r="S22" s="20"/>
      <c r="T22" s="20"/>
      <c r="U22" s="20"/>
      <c r="V22" s="20"/>
      <c r="W22" s="20">
        <v>301768</v>
      </c>
      <c r="X22" s="20">
        <v>31113</v>
      </c>
      <c r="Y22" s="20">
        <v>270655</v>
      </c>
      <c r="Z22" s="21">
        <v>869.91</v>
      </c>
      <c r="AA22" s="22">
        <v>62225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>
        <v>343232</v>
      </c>
      <c r="L23" s="24">
        <v>16000</v>
      </c>
      <c r="M23" s="20">
        <v>16000</v>
      </c>
      <c r="N23" s="24">
        <v>16000</v>
      </c>
      <c r="O23" s="24"/>
      <c r="P23" s="24"/>
      <c r="Q23" s="20"/>
      <c r="R23" s="24"/>
      <c r="S23" s="24"/>
      <c r="T23" s="20"/>
      <c r="U23" s="24"/>
      <c r="V23" s="24"/>
      <c r="W23" s="24">
        <v>16000</v>
      </c>
      <c r="X23" s="20"/>
      <c r="Y23" s="24">
        <v>16000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2266533140</v>
      </c>
      <c r="D24" s="29">
        <f>SUM(D15:D23)</f>
        <v>0</v>
      </c>
      <c r="E24" s="36">
        <f t="shared" si="1"/>
        <v>2442954396</v>
      </c>
      <c r="F24" s="37">
        <f t="shared" si="1"/>
        <v>2442954396</v>
      </c>
      <c r="G24" s="37">
        <f t="shared" si="1"/>
        <v>2590481264</v>
      </c>
      <c r="H24" s="37">
        <f t="shared" si="1"/>
        <v>2265386439</v>
      </c>
      <c r="I24" s="37">
        <f t="shared" si="1"/>
        <v>2265386439</v>
      </c>
      <c r="J24" s="37">
        <f t="shared" si="1"/>
        <v>2265386439</v>
      </c>
      <c r="K24" s="37">
        <f t="shared" si="1"/>
        <v>2265386439</v>
      </c>
      <c r="L24" s="37">
        <f t="shared" si="1"/>
        <v>2266533140</v>
      </c>
      <c r="M24" s="37">
        <f t="shared" si="1"/>
        <v>2266533140</v>
      </c>
      <c r="N24" s="37">
        <f t="shared" si="1"/>
        <v>2266533140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2266533140</v>
      </c>
      <c r="X24" s="37">
        <f t="shared" si="1"/>
        <v>1221477199</v>
      </c>
      <c r="Y24" s="37">
        <f t="shared" si="1"/>
        <v>1045055941</v>
      </c>
      <c r="Z24" s="38">
        <f>+IF(X24&lt;&gt;0,+(Y24/X24)*100,0)</f>
        <v>85.55672933195702</v>
      </c>
      <c r="AA24" s="39">
        <f>SUM(AA15:AA23)</f>
        <v>2442954396</v>
      </c>
    </row>
    <row r="25" spans="1:27" ht="12.75">
      <c r="A25" s="27" t="s">
        <v>51</v>
      </c>
      <c r="B25" s="28"/>
      <c r="C25" s="29">
        <f aca="true" t="shared" si="2" ref="C25:Y25">+C12+C24</f>
        <v>2468847566</v>
      </c>
      <c r="D25" s="29">
        <f>+D12+D24</f>
        <v>0</v>
      </c>
      <c r="E25" s="30">
        <f t="shared" si="2"/>
        <v>2574774682</v>
      </c>
      <c r="F25" s="31">
        <f t="shared" si="2"/>
        <v>2574774682</v>
      </c>
      <c r="G25" s="31">
        <f t="shared" si="2"/>
        <v>2825940443</v>
      </c>
      <c r="H25" s="31">
        <f t="shared" si="2"/>
        <v>2552721031</v>
      </c>
      <c r="I25" s="31">
        <f t="shared" si="2"/>
        <v>2619934247</v>
      </c>
      <c r="J25" s="31">
        <f t="shared" si="2"/>
        <v>2619934247</v>
      </c>
      <c r="K25" s="31">
        <f t="shared" si="2"/>
        <v>2562888970</v>
      </c>
      <c r="L25" s="31">
        <f t="shared" si="2"/>
        <v>2496138926</v>
      </c>
      <c r="M25" s="31">
        <f t="shared" si="2"/>
        <v>2557334840</v>
      </c>
      <c r="N25" s="31">
        <f t="shared" si="2"/>
        <v>2557334840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2557334840</v>
      </c>
      <c r="X25" s="31">
        <f t="shared" si="2"/>
        <v>1287387343</v>
      </c>
      <c r="Y25" s="31">
        <f t="shared" si="2"/>
        <v>1269947497</v>
      </c>
      <c r="Z25" s="32">
        <f>+IF(X25&lt;&gt;0,+(Y25/X25)*100,0)</f>
        <v>98.6453303199828</v>
      </c>
      <c r="AA25" s="33">
        <f>+AA12+AA24</f>
        <v>2574774682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8944035</v>
      </c>
      <c r="D30" s="18"/>
      <c r="E30" s="19">
        <v>13246996</v>
      </c>
      <c r="F30" s="20">
        <v>13246996</v>
      </c>
      <c r="G30" s="20">
        <v>7179375</v>
      </c>
      <c r="H30" s="20">
        <v>8944035</v>
      </c>
      <c r="I30" s="20">
        <v>8344015</v>
      </c>
      <c r="J30" s="20">
        <v>8344015</v>
      </c>
      <c r="K30" s="20">
        <v>8944035</v>
      </c>
      <c r="L30" s="20">
        <v>8944035</v>
      </c>
      <c r="M30" s="20">
        <v>8944035</v>
      </c>
      <c r="N30" s="20">
        <v>8944035</v>
      </c>
      <c r="O30" s="20"/>
      <c r="P30" s="20"/>
      <c r="Q30" s="20"/>
      <c r="R30" s="20"/>
      <c r="S30" s="20"/>
      <c r="T30" s="20"/>
      <c r="U30" s="20"/>
      <c r="V30" s="20"/>
      <c r="W30" s="20">
        <v>8944035</v>
      </c>
      <c r="X30" s="20">
        <v>6623498</v>
      </c>
      <c r="Y30" s="20">
        <v>2320537</v>
      </c>
      <c r="Z30" s="21">
        <v>35.03</v>
      </c>
      <c r="AA30" s="22">
        <v>13246996</v>
      </c>
    </row>
    <row r="31" spans="1:27" ht="12.75">
      <c r="A31" s="23" t="s">
        <v>56</v>
      </c>
      <c r="B31" s="17"/>
      <c r="C31" s="18">
        <v>15240869</v>
      </c>
      <c r="D31" s="18"/>
      <c r="E31" s="19">
        <v>10478553</v>
      </c>
      <c r="F31" s="20">
        <v>10478553</v>
      </c>
      <c r="G31" s="20">
        <v>10273091</v>
      </c>
      <c r="H31" s="20">
        <v>15240869</v>
      </c>
      <c r="I31" s="20">
        <v>15240869</v>
      </c>
      <c r="J31" s="20">
        <v>15240869</v>
      </c>
      <c r="K31" s="20">
        <v>15240869</v>
      </c>
      <c r="L31" s="20">
        <v>15240869</v>
      </c>
      <c r="M31" s="20">
        <v>15240869</v>
      </c>
      <c r="N31" s="20">
        <v>15240869</v>
      </c>
      <c r="O31" s="20"/>
      <c r="P31" s="20"/>
      <c r="Q31" s="20"/>
      <c r="R31" s="20"/>
      <c r="S31" s="20"/>
      <c r="T31" s="20"/>
      <c r="U31" s="20"/>
      <c r="V31" s="20"/>
      <c r="W31" s="20">
        <v>15240869</v>
      </c>
      <c r="X31" s="20">
        <v>5239277</v>
      </c>
      <c r="Y31" s="20">
        <v>10001592</v>
      </c>
      <c r="Z31" s="21">
        <v>190.9</v>
      </c>
      <c r="AA31" s="22">
        <v>10478553</v>
      </c>
    </row>
    <row r="32" spans="1:27" ht="12.75">
      <c r="A32" s="23" t="s">
        <v>57</v>
      </c>
      <c r="B32" s="17"/>
      <c r="C32" s="18">
        <v>133566150</v>
      </c>
      <c r="D32" s="18"/>
      <c r="E32" s="19">
        <v>87054449</v>
      </c>
      <c r="F32" s="20">
        <v>87054449</v>
      </c>
      <c r="G32" s="20">
        <v>100569777</v>
      </c>
      <c r="H32" s="20">
        <v>113656441</v>
      </c>
      <c r="I32" s="20">
        <v>94823304</v>
      </c>
      <c r="J32" s="20">
        <v>94823304</v>
      </c>
      <c r="K32" s="20">
        <v>91503412</v>
      </c>
      <c r="L32" s="20">
        <v>95143249</v>
      </c>
      <c r="M32" s="20">
        <v>126058508</v>
      </c>
      <c r="N32" s="20">
        <v>126058508</v>
      </c>
      <c r="O32" s="20"/>
      <c r="P32" s="20"/>
      <c r="Q32" s="20"/>
      <c r="R32" s="20"/>
      <c r="S32" s="20"/>
      <c r="T32" s="20"/>
      <c r="U32" s="20"/>
      <c r="V32" s="20"/>
      <c r="W32" s="20">
        <v>126058508</v>
      </c>
      <c r="X32" s="20">
        <v>43527225</v>
      </c>
      <c r="Y32" s="20">
        <v>82531283</v>
      </c>
      <c r="Z32" s="21">
        <v>189.61</v>
      </c>
      <c r="AA32" s="22">
        <v>87054449</v>
      </c>
    </row>
    <row r="33" spans="1:27" ht="12.75">
      <c r="A33" s="23" t="s">
        <v>58</v>
      </c>
      <c r="B33" s="17"/>
      <c r="C33" s="18">
        <v>24504611</v>
      </c>
      <c r="D33" s="18"/>
      <c r="E33" s="19">
        <v>23097154</v>
      </c>
      <c r="F33" s="20">
        <v>23097154</v>
      </c>
      <c r="G33" s="20">
        <v>39824401</v>
      </c>
      <c r="H33" s="20">
        <v>22683901</v>
      </c>
      <c r="I33" s="20">
        <v>22683901</v>
      </c>
      <c r="J33" s="20">
        <v>22683901</v>
      </c>
      <c r="K33" s="20">
        <v>22683901</v>
      </c>
      <c r="L33" s="20">
        <v>24504611</v>
      </c>
      <c r="M33" s="20">
        <v>24504611</v>
      </c>
      <c r="N33" s="20">
        <v>24504611</v>
      </c>
      <c r="O33" s="20"/>
      <c r="P33" s="20"/>
      <c r="Q33" s="20"/>
      <c r="R33" s="20"/>
      <c r="S33" s="20"/>
      <c r="T33" s="20"/>
      <c r="U33" s="20"/>
      <c r="V33" s="20"/>
      <c r="W33" s="20">
        <v>24504611</v>
      </c>
      <c r="X33" s="20">
        <v>11548577</v>
      </c>
      <c r="Y33" s="20">
        <v>12956034</v>
      </c>
      <c r="Z33" s="21">
        <v>112.19</v>
      </c>
      <c r="AA33" s="22">
        <v>23097154</v>
      </c>
    </row>
    <row r="34" spans="1:27" ht="12.75">
      <c r="A34" s="27" t="s">
        <v>59</v>
      </c>
      <c r="B34" s="28"/>
      <c r="C34" s="29">
        <f aca="true" t="shared" si="3" ref="C34:Y34">SUM(C29:C33)</f>
        <v>182255665</v>
      </c>
      <c r="D34" s="29">
        <f>SUM(D29:D33)</f>
        <v>0</v>
      </c>
      <c r="E34" s="30">
        <f t="shared" si="3"/>
        <v>133877152</v>
      </c>
      <c r="F34" s="31">
        <f t="shared" si="3"/>
        <v>133877152</v>
      </c>
      <c r="G34" s="31">
        <f t="shared" si="3"/>
        <v>157846644</v>
      </c>
      <c r="H34" s="31">
        <f t="shared" si="3"/>
        <v>160525246</v>
      </c>
      <c r="I34" s="31">
        <f t="shared" si="3"/>
        <v>141092089</v>
      </c>
      <c r="J34" s="31">
        <f t="shared" si="3"/>
        <v>141092089</v>
      </c>
      <c r="K34" s="31">
        <f t="shared" si="3"/>
        <v>138372217</v>
      </c>
      <c r="L34" s="31">
        <f t="shared" si="3"/>
        <v>143832764</v>
      </c>
      <c r="M34" s="31">
        <f t="shared" si="3"/>
        <v>174748023</v>
      </c>
      <c r="N34" s="31">
        <f t="shared" si="3"/>
        <v>174748023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174748023</v>
      </c>
      <c r="X34" s="31">
        <f t="shared" si="3"/>
        <v>66938577</v>
      </c>
      <c r="Y34" s="31">
        <f t="shared" si="3"/>
        <v>107809446</v>
      </c>
      <c r="Z34" s="32">
        <f>+IF(X34&lt;&gt;0,+(Y34/X34)*100,0)</f>
        <v>161.0572719524647</v>
      </c>
      <c r="AA34" s="33">
        <f>SUM(AA29:AA33)</f>
        <v>133877152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23600396</v>
      </c>
      <c r="D37" s="18"/>
      <c r="E37" s="19">
        <v>23112027</v>
      </c>
      <c r="F37" s="20">
        <v>23112027</v>
      </c>
      <c r="G37" s="20">
        <v>23089157</v>
      </c>
      <c r="H37" s="20">
        <v>23600396</v>
      </c>
      <c r="I37" s="20">
        <v>23600396</v>
      </c>
      <c r="J37" s="20">
        <v>23600396</v>
      </c>
      <c r="K37" s="20">
        <v>23600396</v>
      </c>
      <c r="L37" s="20">
        <v>23600396</v>
      </c>
      <c r="M37" s="20">
        <v>23600396</v>
      </c>
      <c r="N37" s="20">
        <v>23600396</v>
      </c>
      <c r="O37" s="20"/>
      <c r="P37" s="20"/>
      <c r="Q37" s="20"/>
      <c r="R37" s="20"/>
      <c r="S37" s="20"/>
      <c r="T37" s="20"/>
      <c r="U37" s="20"/>
      <c r="V37" s="20"/>
      <c r="W37" s="20">
        <v>23600396</v>
      </c>
      <c r="X37" s="20">
        <v>11556014</v>
      </c>
      <c r="Y37" s="20">
        <v>12044382</v>
      </c>
      <c r="Z37" s="21">
        <v>104.23</v>
      </c>
      <c r="AA37" s="22">
        <v>23112027</v>
      </c>
    </row>
    <row r="38" spans="1:27" ht="12.75">
      <c r="A38" s="23" t="s">
        <v>58</v>
      </c>
      <c r="B38" s="17"/>
      <c r="C38" s="18">
        <v>161980933</v>
      </c>
      <c r="D38" s="18"/>
      <c r="E38" s="19">
        <v>160132371</v>
      </c>
      <c r="F38" s="20">
        <v>160132371</v>
      </c>
      <c r="G38" s="20">
        <v>134828762</v>
      </c>
      <c r="H38" s="20">
        <v>161965669</v>
      </c>
      <c r="I38" s="20">
        <v>161965669</v>
      </c>
      <c r="J38" s="20">
        <v>161965669</v>
      </c>
      <c r="K38" s="20">
        <v>161965669</v>
      </c>
      <c r="L38" s="20">
        <v>161980933</v>
      </c>
      <c r="M38" s="20">
        <v>161980933</v>
      </c>
      <c r="N38" s="20">
        <v>161980933</v>
      </c>
      <c r="O38" s="20"/>
      <c r="P38" s="20"/>
      <c r="Q38" s="20"/>
      <c r="R38" s="20"/>
      <c r="S38" s="20"/>
      <c r="T38" s="20"/>
      <c r="U38" s="20"/>
      <c r="V38" s="20"/>
      <c r="W38" s="20">
        <v>161980933</v>
      </c>
      <c r="X38" s="20">
        <v>80066186</v>
      </c>
      <c r="Y38" s="20">
        <v>81914747</v>
      </c>
      <c r="Z38" s="21">
        <v>102.31</v>
      </c>
      <c r="AA38" s="22">
        <v>160132371</v>
      </c>
    </row>
    <row r="39" spans="1:27" ht="12.75">
      <c r="A39" s="27" t="s">
        <v>61</v>
      </c>
      <c r="B39" s="35"/>
      <c r="C39" s="29">
        <f aca="true" t="shared" si="4" ref="C39:Y39">SUM(C37:C38)</f>
        <v>185581329</v>
      </c>
      <c r="D39" s="29">
        <f>SUM(D37:D38)</f>
        <v>0</v>
      </c>
      <c r="E39" s="36">
        <f t="shared" si="4"/>
        <v>183244398</v>
      </c>
      <c r="F39" s="37">
        <f t="shared" si="4"/>
        <v>183244398</v>
      </c>
      <c r="G39" s="37">
        <f t="shared" si="4"/>
        <v>157917919</v>
      </c>
      <c r="H39" s="37">
        <f t="shared" si="4"/>
        <v>185566065</v>
      </c>
      <c r="I39" s="37">
        <f t="shared" si="4"/>
        <v>185566065</v>
      </c>
      <c r="J39" s="37">
        <f t="shared" si="4"/>
        <v>185566065</v>
      </c>
      <c r="K39" s="37">
        <f t="shared" si="4"/>
        <v>185566065</v>
      </c>
      <c r="L39" s="37">
        <f t="shared" si="4"/>
        <v>185581329</v>
      </c>
      <c r="M39" s="37">
        <f t="shared" si="4"/>
        <v>185581329</v>
      </c>
      <c r="N39" s="37">
        <f t="shared" si="4"/>
        <v>185581329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185581329</v>
      </c>
      <c r="X39" s="37">
        <f t="shared" si="4"/>
        <v>91622200</v>
      </c>
      <c r="Y39" s="37">
        <f t="shared" si="4"/>
        <v>93959129</v>
      </c>
      <c r="Z39" s="38">
        <f>+IF(X39&lt;&gt;0,+(Y39/X39)*100,0)</f>
        <v>102.55061437075295</v>
      </c>
      <c r="AA39" s="39">
        <f>SUM(AA37:AA38)</f>
        <v>183244398</v>
      </c>
    </row>
    <row r="40" spans="1:27" ht="12.75">
      <c r="A40" s="27" t="s">
        <v>62</v>
      </c>
      <c r="B40" s="28"/>
      <c r="C40" s="29">
        <f aca="true" t="shared" si="5" ref="C40:Y40">+C34+C39</f>
        <v>367836994</v>
      </c>
      <c r="D40" s="29">
        <f>+D34+D39</f>
        <v>0</v>
      </c>
      <c r="E40" s="30">
        <f t="shared" si="5"/>
        <v>317121550</v>
      </c>
      <c r="F40" s="31">
        <f t="shared" si="5"/>
        <v>317121550</v>
      </c>
      <c r="G40" s="31">
        <f t="shared" si="5"/>
        <v>315764563</v>
      </c>
      <c r="H40" s="31">
        <f t="shared" si="5"/>
        <v>346091311</v>
      </c>
      <c r="I40" s="31">
        <f t="shared" si="5"/>
        <v>326658154</v>
      </c>
      <c r="J40" s="31">
        <f t="shared" si="5"/>
        <v>326658154</v>
      </c>
      <c r="K40" s="31">
        <f t="shared" si="5"/>
        <v>323938282</v>
      </c>
      <c r="L40" s="31">
        <f t="shared" si="5"/>
        <v>329414093</v>
      </c>
      <c r="M40" s="31">
        <f t="shared" si="5"/>
        <v>360329352</v>
      </c>
      <c r="N40" s="31">
        <f t="shared" si="5"/>
        <v>360329352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360329352</v>
      </c>
      <c r="X40" s="31">
        <f t="shared" si="5"/>
        <v>158560777</v>
      </c>
      <c r="Y40" s="31">
        <f t="shared" si="5"/>
        <v>201768575</v>
      </c>
      <c r="Z40" s="32">
        <f>+IF(X40&lt;&gt;0,+(Y40/X40)*100,0)</f>
        <v>127.2499913392831</v>
      </c>
      <c r="AA40" s="33">
        <f>+AA34+AA39</f>
        <v>317121550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2101010572</v>
      </c>
      <c r="D42" s="43">
        <f>+D25-D40</f>
        <v>0</v>
      </c>
      <c r="E42" s="44">
        <f t="shared" si="6"/>
        <v>2257653132</v>
      </c>
      <c r="F42" s="45">
        <f t="shared" si="6"/>
        <v>2257653132</v>
      </c>
      <c r="G42" s="45">
        <f t="shared" si="6"/>
        <v>2510175880</v>
      </c>
      <c r="H42" s="45">
        <f t="shared" si="6"/>
        <v>2206629720</v>
      </c>
      <c r="I42" s="45">
        <f t="shared" si="6"/>
        <v>2293276093</v>
      </c>
      <c r="J42" s="45">
        <f t="shared" si="6"/>
        <v>2293276093</v>
      </c>
      <c r="K42" s="45">
        <f t="shared" si="6"/>
        <v>2238950688</v>
      </c>
      <c r="L42" s="45">
        <f t="shared" si="6"/>
        <v>2166724833</v>
      </c>
      <c r="M42" s="45">
        <f t="shared" si="6"/>
        <v>2197005488</v>
      </c>
      <c r="N42" s="45">
        <f t="shared" si="6"/>
        <v>2197005488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2197005488</v>
      </c>
      <c r="X42" s="45">
        <f t="shared" si="6"/>
        <v>1128826566</v>
      </c>
      <c r="Y42" s="45">
        <f t="shared" si="6"/>
        <v>1068178922</v>
      </c>
      <c r="Z42" s="46">
        <f>+IF(X42&lt;&gt;0,+(Y42/X42)*100,0)</f>
        <v>94.62737272255161</v>
      </c>
      <c r="AA42" s="47">
        <f>+AA25-AA40</f>
        <v>2257653132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2101010573</v>
      </c>
      <c r="D45" s="18"/>
      <c r="E45" s="19">
        <v>2257653133</v>
      </c>
      <c r="F45" s="20">
        <v>2257653133</v>
      </c>
      <c r="G45" s="20">
        <v>2510175879</v>
      </c>
      <c r="H45" s="20">
        <v>2206629721</v>
      </c>
      <c r="I45" s="20">
        <v>2293276093</v>
      </c>
      <c r="J45" s="20">
        <v>2293276093</v>
      </c>
      <c r="K45" s="20">
        <v>2238950688</v>
      </c>
      <c r="L45" s="20">
        <v>2166724835</v>
      </c>
      <c r="M45" s="20">
        <v>2197005489</v>
      </c>
      <c r="N45" s="20">
        <v>2197005489</v>
      </c>
      <c r="O45" s="20"/>
      <c r="P45" s="20"/>
      <c r="Q45" s="20"/>
      <c r="R45" s="20"/>
      <c r="S45" s="20"/>
      <c r="T45" s="20"/>
      <c r="U45" s="20"/>
      <c r="V45" s="20"/>
      <c r="W45" s="20">
        <v>2197005489</v>
      </c>
      <c r="X45" s="20">
        <v>1128826567</v>
      </c>
      <c r="Y45" s="20">
        <v>1068178922</v>
      </c>
      <c r="Z45" s="48">
        <v>94.63</v>
      </c>
      <c r="AA45" s="22">
        <v>2257653133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2101010573</v>
      </c>
      <c r="D48" s="51">
        <f>SUM(D45:D47)</f>
        <v>0</v>
      </c>
      <c r="E48" s="52">
        <f t="shared" si="7"/>
        <v>2257653133</v>
      </c>
      <c r="F48" s="53">
        <f t="shared" si="7"/>
        <v>2257653133</v>
      </c>
      <c r="G48" s="53">
        <f t="shared" si="7"/>
        <v>2510175879</v>
      </c>
      <c r="H48" s="53">
        <f t="shared" si="7"/>
        <v>2206629721</v>
      </c>
      <c r="I48" s="53">
        <f t="shared" si="7"/>
        <v>2293276093</v>
      </c>
      <c r="J48" s="53">
        <f t="shared" si="7"/>
        <v>2293276093</v>
      </c>
      <c r="K48" s="53">
        <f t="shared" si="7"/>
        <v>2238950688</v>
      </c>
      <c r="L48" s="53">
        <f t="shared" si="7"/>
        <v>2166724835</v>
      </c>
      <c r="M48" s="53">
        <f t="shared" si="7"/>
        <v>2197005489</v>
      </c>
      <c r="N48" s="53">
        <f t="shared" si="7"/>
        <v>2197005489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2197005489</v>
      </c>
      <c r="X48" s="53">
        <f t="shared" si="7"/>
        <v>1128826567</v>
      </c>
      <c r="Y48" s="53">
        <f t="shared" si="7"/>
        <v>1068178922</v>
      </c>
      <c r="Z48" s="54">
        <f>+IF(X48&lt;&gt;0,+(Y48/X48)*100,0)</f>
        <v>94.62737263872351</v>
      </c>
      <c r="AA48" s="55">
        <f>SUM(AA45:AA47)</f>
        <v>2257653133</v>
      </c>
    </row>
    <row r="49" spans="1:27" ht="12.75">
      <c r="A49" s="56" t="s">
        <v>109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110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2019-02-04T15:07:14Z</dcterms:created>
  <dcterms:modified xsi:type="dcterms:W3CDTF">2019-02-04T15:09:55Z</dcterms:modified>
  <cp:category/>
  <cp:version/>
  <cp:contentType/>
  <cp:contentStatus/>
</cp:coreProperties>
</file>