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'DC16'!$A$1:$AA$54</definedName>
    <definedName name="_xlnm.Print_Area" localSheetId="11">'DC18'!$A$1:$AA$54</definedName>
    <definedName name="_xlnm.Print_Area" localSheetId="18">'DC19'!$A$1:$AA$54</definedName>
    <definedName name="_xlnm.Print_Area" localSheetId="23">'DC20'!$A$1:$AA$54</definedName>
    <definedName name="_xlnm.Print_Area" localSheetId="2">'FS161'!$A$1:$AA$54</definedName>
    <definedName name="_xlnm.Print_Area" localSheetId="3">'FS162'!$A$1:$AA$54</definedName>
    <definedName name="_xlnm.Print_Area" localSheetId="4">'FS163'!$A$1:$AA$54</definedName>
    <definedName name="_xlnm.Print_Area" localSheetId="6">'FS181'!$A$1:$AA$54</definedName>
    <definedName name="_xlnm.Print_Area" localSheetId="7">'FS182'!$A$1:$AA$54</definedName>
    <definedName name="_xlnm.Print_Area" localSheetId="8">'FS183'!$A$1:$AA$54</definedName>
    <definedName name="_xlnm.Print_Area" localSheetId="9">'FS184'!$A$1:$AA$54</definedName>
    <definedName name="_xlnm.Print_Area" localSheetId="10">'FS185'!$A$1:$AA$54</definedName>
    <definedName name="_xlnm.Print_Area" localSheetId="12">'FS191'!$A$1:$AA$54</definedName>
    <definedName name="_xlnm.Print_Area" localSheetId="13">'FS192'!$A$1:$AA$54</definedName>
    <definedName name="_xlnm.Print_Area" localSheetId="14">'FS193'!$A$1:$AA$54</definedName>
    <definedName name="_xlnm.Print_Area" localSheetId="15">'FS194'!$A$1:$AA$54</definedName>
    <definedName name="_xlnm.Print_Area" localSheetId="16">'FS195'!$A$1:$AA$54</definedName>
    <definedName name="_xlnm.Print_Area" localSheetId="17">'FS196'!$A$1:$AA$54</definedName>
    <definedName name="_xlnm.Print_Area" localSheetId="19">'FS201'!$A$1:$AA$54</definedName>
    <definedName name="_xlnm.Print_Area" localSheetId="20">'FS203'!$A$1:$AA$54</definedName>
    <definedName name="_xlnm.Print_Area" localSheetId="21">'FS204'!$A$1:$AA$54</definedName>
    <definedName name="_xlnm.Print_Area" localSheetId="22">'FS205'!$A$1:$AA$54</definedName>
    <definedName name="_xlnm.Print_Area" localSheetId="1">'MAN'!$A$1:$AA$54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<sst xmlns="http://schemas.openxmlformats.org/spreadsheetml/2006/main" count="1872" uniqueCount="97">
  <si>
    <t>Free State: Mangaung(MAN)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</si>
  <si>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</si>
  <si>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</si>
  <si>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</si>
  <si>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</si>
  <si>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</si>
  <si>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</si>
  <si>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</si>
  <si>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</si>
  <si>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</si>
  <si>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</si>
  <si>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</si>
  <si>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</si>
  <si>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</si>
  <si>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</si>
  <si>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</si>
  <si>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</si>
  <si>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</si>
  <si>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</si>
  <si>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</si>
  <si>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</si>
  <si>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</si>
  <si>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</si>
  <si>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</si>
  <si>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</si>
  <si>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</si>
  <si>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</si>
  <si>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</si>
  <si>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</si>
  <si>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</si>
  <si>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</si>
  <si>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</si>
  <si>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</si>
  <si>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</si>
  <si>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</si>
  <si>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</si>
  <si>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</si>
  <si>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</si>
  <si>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</si>
  <si>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</si>
  <si>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</si>
  <si>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</si>
  <si>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</si>
  <si>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</si>
  <si>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</si>
  <si>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</si>
  <si>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</si>
  <si>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</si>
  <si>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</si>
  <si>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</si>
  <si>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</si>
  <si>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</si>
  <si>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</si>
  <si>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</si>
  <si>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</si>
  <si>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</si>
  <si>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</si>
  <si>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</si>
  <si>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</si>
  <si>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</si>
  <si>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</si>
  <si>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</si>
  <si>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</si>
  <si>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</si>
  <si>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</si>
  <si>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</si>
  <si>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</si>
  <si>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</si>
  <si>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</si>
  <si>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</si>
  <si>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C6 Quarterly Budget Statement - Financial Position for 2nd Quarter ended 31 December 2018 (Figures Finalised as at 2019/01/30)</t>
  </si>
  <si>
    <t>Free State: Kopanong(FS162) - Table C6 Quarterly Budget Statement - Financial Position for 2nd Quarter ended 31 December 2018 (Figures Finalised as at 2019/01/30)</t>
  </si>
  <si>
    <t>Free State: Mohokare(FS163) - Table C6 Quarterly Budget Statement - Financial Position for 2nd Quarter ended 31 December 2018 (Figures Finalised as at 2019/01/30)</t>
  </si>
  <si>
    <t>Free State: Xhariep(DC16) - Table C6 Quarterly Budget Statement - Financial Position for 2nd Quarter ended 31 December 2018 (Figures Finalised as at 2019/01/30)</t>
  </si>
  <si>
    <t>Free State: Masilonyana(FS181) - Table C6 Quarterly Budget Statement - Financial Position for 2nd Quarter ended 31 December 2018 (Figures Finalised as at 2019/01/30)</t>
  </si>
  <si>
    <t>Free State: Tokologo(FS182) - Table C6 Quarterly Budget Statement - Financial Position for 2nd Quarter ended 31 December 2018 (Figures Finalised as at 2019/01/30)</t>
  </si>
  <si>
    <t>Free State: Tswelopele(FS183) - Table C6 Quarterly Budget Statement - Financial Position for 2nd Quarter ended 31 December 2018 (Figures Finalised as at 2019/01/30)</t>
  </si>
  <si>
    <t>Free State: Matjhabeng(FS184) - Table C6 Quarterly Budget Statement - Financial Position for 2nd Quarter ended 31 December 2018 (Figures Finalised as at 2019/01/30)</t>
  </si>
  <si>
    <t>Free State: Nala(FS185) - Table C6 Quarterly Budget Statement - Financial Position for 2nd Quarter ended 31 December 2018 (Figures Finalised as at 2019/01/30)</t>
  </si>
  <si>
    <t>Free State: Lejweleputswa(DC18) - Table C6 Quarterly Budget Statement - Financial Position for 2nd Quarter ended 31 December 2018 (Figures Finalised as at 2019/01/30)</t>
  </si>
  <si>
    <t>Free State: Setsoto(FS191) - Table C6 Quarterly Budget Statement - Financial Position for 2nd Quarter ended 31 December 2018 (Figures Finalised as at 2019/01/30)</t>
  </si>
  <si>
    <t>Free State: Dihlabeng(FS192) - Table C6 Quarterly Budget Statement - Financial Position for 2nd Quarter ended 31 December 2018 (Figures Finalised as at 2019/01/30)</t>
  </si>
  <si>
    <t>Free State: Nketoana(FS193) - Table C6 Quarterly Budget Statement - Financial Position for 2nd Quarter ended 31 December 2018 (Figures Finalised as at 2019/01/30)</t>
  </si>
  <si>
    <t>Free State: Maluti-a-Phofung(FS194) - Table C6 Quarterly Budget Statement - Financial Position for 2nd Quarter ended 31 December 2018 (Figures Finalised as at 2019/01/30)</t>
  </si>
  <si>
    <t>Free State: Phumelela(FS195) - Table C6 Quarterly Budget Statement - Financial Position for 2nd Quarter ended 31 December 2018 (Figures Finalised as at 2019/01/30)</t>
  </si>
  <si>
    <t>Free State: Mantsopa(FS196) - Table C6 Quarterly Budget Statement - Financial Position for 2nd Quarter ended 31 December 2018 (Figures Finalised as at 2019/01/30)</t>
  </si>
  <si>
    <t>Free State: Thabo Mofutsanyana(DC19) - Table C6 Quarterly Budget Statement - Financial Position for 2nd Quarter ended 31 December 2018 (Figures Finalised as at 2019/01/30)</t>
  </si>
  <si>
    <t>Free State: Moqhaka(FS201) - Table C6 Quarterly Budget Statement - Financial Position for 2nd Quarter ended 31 December 2018 (Figures Finalised as at 2019/01/30)</t>
  </si>
  <si>
    <t>Free State: Ngwathe(FS203) - Table C6 Quarterly Budget Statement - Financial Position for 2nd Quarter ended 31 December 2018 (Figures Finalised as at 2019/01/30)</t>
  </si>
  <si>
    <t>Free State: Metsimaholo(FS204) - Table C6 Quarterly Budget Statement - Financial Position for 2nd Quarter ended 31 December 2018 (Figures Finalised as at 2019/01/30)</t>
  </si>
  <si>
    <t>Free State: Mafube(FS205) - Table C6 Quarterly Budget Statement - Financial Position for 2nd Quarter ended 31 December 2018 (Figures Finalised as at 2019/01/30)</t>
  </si>
  <si>
    <t>Free State: Fezile Dabi(DC20)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</si>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</sst>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316203152</v>
      </c>
      <c r="D6" s="18"/>
      <c r="E6" s="19">
        <v>170435691</v>
      </c>
      <c r="F6" s="20">
        <v>170435691</v>
      </c>
      <c r="G6" s="20">
        <v>1094385694</v>
      </c>
      <c r="H6" s="20">
        <v>498669665</v>
      </c>
      <c r="I6" s="20">
        <v>421014088</v>
      </c>
      <c r="J6" s="20">
        <v>421014088</v>
      </c>
      <c r="K6" s="20">
        <v>441178801</v>
      </c>
      <c r="L6" s="20">
        <v>649549424</v>
      </c>
      <c r="M6" s="20">
        <v>605055071</v>
      </c>
      <c r="N6" s="20">
        <v>571298708</v>
      </c>
      <c r="O6" s="20"/>
      <c r="P6" s="20"/>
      <c r="Q6" s="20"/>
      <c r="R6" s="20"/>
      <c r="S6" s="20"/>
      <c r="T6" s="20"/>
      <c r="U6" s="20"/>
      <c r="V6" s="20"/>
      <c r="W6" s="20">
        <v>571298708</v>
      </c>
      <c r="X6" s="20">
        <v>85217849</v>
      </c>
      <c r="Y6" s="20">
        <v>486080859</v>
      </c>
      <c r="Z6" s="21">
        <v>570.4</v>
      </c>
      <c r="AA6" s="22">
        <v>170435691</v>
      </c>
    </row>
    <row r="7" spans="1:27" ht="12.75">
      <c r="A7" s="23" t="s">
        <v>34</v>
      </c>
      <c r="B7" s="17"/>
      <c r="C7" s="18">
        <v>141405537</v>
      </c>
      <c r="D7" s="18"/>
      <c r="E7" s="19">
        <v>945370135</v>
      </c>
      <c r="F7" s="20">
        <v>945370135</v>
      </c>
      <c r="G7" s="20">
        <v>622383408</v>
      </c>
      <c r="H7" s="20">
        <v>408757651</v>
      </c>
      <c r="I7" s="20">
        <v>483370349</v>
      </c>
      <c r="J7" s="20">
        <v>483370349</v>
      </c>
      <c r="K7" s="20">
        <v>247748916</v>
      </c>
      <c r="L7" s="20">
        <v>183842349</v>
      </c>
      <c r="M7" s="20">
        <v>353491411</v>
      </c>
      <c r="N7" s="20">
        <v>345802181</v>
      </c>
      <c r="O7" s="20"/>
      <c r="P7" s="20"/>
      <c r="Q7" s="20"/>
      <c r="R7" s="20"/>
      <c r="S7" s="20"/>
      <c r="T7" s="20"/>
      <c r="U7" s="20"/>
      <c r="V7" s="20"/>
      <c r="W7" s="20">
        <v>345802181</v>
      </c>
      <c r="X7" s="20">
        <v>472685069</v>
      </c>
      <c r="Y7" s="20">
        <v>-126882888</v>
      </c>
      <c r="Z7" s="21">
        <v>-26.84</v>
      </c>
      <c r="AA7" s="22">
        <v>945370135</v>
      </c>
    </row>
    <row r="8" spans="1:27" ht="12.75">
      <c r="A8" s="23" t="s">
        <v>35</v>
      </c>
      <c r="B8" s="17"/>
      <c r="C8" s="18">
        <v>3782756233</v>
      </c>
      <c r="D8" s="18"/>
      <c r="E8" s="19">
        <v>9415396895</v>
      </c>
      <c r="F8" s="20">
        <v>9415396895</v>
      </c>
      <c r="G8" s="20">
        <v>5002636113</v>
      </c>
      <c r="H8" s="20">
        <v>3914872073</v>
      </c>
      <c r="I8" s="20">
        <v>3975430102</v>
      </c>
      <c r="J8" s="20">
        <v>3975430102</v>
      </c>
      <c r="K8" s="20">
        <v>3628517508</v>
      </c>
      <c r="L8" s="20">
        <v>3832453859</v>
      </c>
      <c r="M8" s="20">
        <v>3803894405</v>
      </c>
      <c r="N8" s="20">
        <v>3972454668</v>
      </c>
      <c r="O8" s="20"/>
      <c r="P8" s="20"/>
      <c r="Q8" s="20"/>
      <c r="R8" s="20"/>
      <c r="S8" s="20"/>
      <c r="T8" s="20"/>
      <c r="U8" s="20"/>
      <c r="V8" s="20"/>
      <c r="W8" s="20">
        <v>3972454668</v>
      </c>
      <c r="X8" s="20">
        <v>4707698451</v>
      </c>
      <c r="Y8" s="20">
        <v>-735243783</v>
      </c>
      <c r="Z8" s="21">
        <v>-15.62</v>
      </c>
      <c r="AA8" s="22">
        <v>9415396895</v>
      </c>
    </row>
    <row r="9" spans="1:27" ht="12.75">
      <c r="A9" s="23" t="s">
        <v>36</v>
      </c>
      <c r="B9" s="17"/>
      <c r="C9" s="18">
        <v>1098202261</v>
      </c>
      <c r="D9" s="18"/>
      <c r="E9" s="19">
        <v>1137813132</v>
      </c>
      <c r="F9" s="20">
        <v>1137813132</v>
      </c>
      <c r="G9" s="20">
        <v>637213309</v>
      </c>
      <c r="H9" s="20">
        <v>945764970</v>
      </c>
      <c r="I9" s="20">
        <v>2821801399</v>
      </c>
      <c r="J9" s="20">
        <v>2821801399</v>
      </c>
      <c r="K9" s="20">
        <v>2967822485</v>
      </c>
      <c r="L9" s="20">
        <v>2929114057</v>
      </c>
      <c r="M9" s="20">
        <v>2930844869</v>
      </c>
      <c r="N9" s="20">
        <v>3002350789</v>
      </c>
      <c r="O9" s="20"/>
      <c r="P9" s="20"/>
      <c r="Q9" s="20"/>
      <c r="R9" s="20"/>
      <c r="S9" s="20"/>
      <c r="T9" s="20"/>
      <c r="U9" s="20"/>
      <c r="V9" s="20"/>
      <c r="W9" s="20">
        <v>3002350789</v>
      </c>
      <c r="X9" s="20">
        <v>568906568</v>
      </c>
      <c r="Y9" s="20">
        <v>2433444221</v>
      </c>
      <c r="Z9" s="21">
        <v>427.74</v>
      </c>
      <c r="AA9" s="22">
        <v>1137813132</v>
      </c>
    </row>
    <row r="10" spans="1:27" ht="12.75">
      <c r="A10" s="23" t="s">
        <v>37</v>
      </c>
      <c r="B10" s="17"/>
      <c r="C10" s="18">
        <v>159555682</v>
      </c>
      <c r="D10" s="18"/>
      <c r="E10" s="19">
        <v>20128800</v>
      </c>
      <c r="F10" s="20">
        <v>20128800</v>
      </c>
      <c r="G10" s="24">
        <v>14110421</v>
      </c>
      <c r="H10" s="24">
        <v>565712388</v>
      </c>
      <c r="I10" s="24">
        <v>961702067</v>
      </c>
      <c r="J10" s="20">
        <v>961702067</v>
      </c>
      <c r="K10" s="24">
        <v>965342518</v>
      </c>
      <c r="L10" s="24">
        <v>957848766</v>
      </c>
      <c r="M10" s="20">
        <v>962114974</v>
      </c>
      <c r="N10" s="24">
        <v>962114974</v>
      </c>
      <c r="O10" s="24"/>
      <c r="P10" s="24"/>
      <c r="Q10" s="20"/>
      <c r="R10" s="24"/>
      <c r="S10" s="24"/>
      <c r="T10" s="20"/>
      <c r="U10" s="24"/>
      <c r="V10" s="24"/>
      <c r="W10" s="24">
        <v>962114974</v>
      </c>
      <c r="X10" s="20">
        <v>10064400</v>
      </c>
      <c r="Y10" s="24">
        <v>952050574</v>
      </c>
      <c r="Z10" s="25">
        <v>9459.59</v>
      </c>
      <c r="AA10" s="26">
        <v>20128800</v>
      </c>
    </row>
    <row r="11" spans="1:27" ht="12.75">
      <c r="A11" s="23" t="s">
        <v>38</v>
      </c>
      <c r="B11" s="17"/>
      <c r="C11" s="18">
        <v>719763006</v>
      </c>
      <c r="D11" s="18"/>
      <c r="E11" s="19">
        <v>1145067919</v>
      </c>
      <c r="F11" s="20">
        <v>1145067919</v>
      </c>
      <c r="G11" s="20">
        <v>856368248</v>
      </c>
      <c r="H11" s="20">
        <v>536426042</v>
      </c>
      <c r="I11" s="20">
        <v>508079154</v>
      </c>
      <c r="J11" s="20">
        <v>508079154</v>
      </c>
      <c r="K11" s="20">
        <v>704021514</v>
      </c>
      <c r="L11" s="20">
        <v>10506427839</v>
      </c>
      <c r="M11" s="20">
        <v>-9102707735</v>
      </c>
      <c r="N11" s="20">
        <v>-9090312250</v>
      </c>
      <c r="O11" s="20"/>
      <c r="P11" s="20"/>
      <c r="Q11" s="20"/>
      <c r="R11" s="20"/>
      <c r="S11" s="20"/>
      <c r="T11" s="20"/>
      <c r="U11" s="20"/>
      <c r="V11" s="20"/>
      <c r="W11" s="20">
        <v>-9090312250</v>
      </c>
      <c r="X11" s="20">
        <v>572533962</v>
      </c>
      <c r="Y11" s="20">
        <v>-9662846212</v>
      </c>
      <c r="Z11" s="21">
        <v>-1687.73</v>
      </c>
      <c r="AA11" s="22">
        <v>1145067919</v>
      </c>
    </row>
    <row r="12" spans="1:27" ht="12.75">
      <c r="A12" s="27" t="s">
        <v>39</v>
      </c>
      <c r="B12" s="28"/>
      <c r="C12" s="29">
        <f aca="true" t="shared" si="0" ref="C12:Y12">SUM(C6:C11)</f>
        <v>6217885871</v>
      </c>
      <c r="D12" s="29">
        <f>SUM(D6:D11)</f>
        <v>0</v>
      </c>
      <c r="E12" s="30">
        <f t="shared" si="0"/>
        <v>12834212572</v>
      </c>
      <c r="F12" s="31">
        <f t="shared" si="0"/>
        <v>12834212572</v>
      </c>
      <c r="G12" s="31">
        <f t="shared" si="0"/>
        <v>8227097193</v>
      </c>
      <c r="H12" s="31">
        <f t="shared" si="0"/>
        <v>6870202789</v>
      </c>
      <c r="I12" s="31">
        <f t="shared" si="0"/>
        <v>9171397159</v>
      </c>
      <c r="J12" s="31">
        <f t="shared" si="0"/>
        <v>9171397159</v>
      </c>
      <c r="K12" s="31">
        <f t="shared" si="0"/>
        <v>8954631742</v>
      </c>
      <c r="L12" s="31">
        <f t="shared" si="0"/>
        <v>19059236294</v>
      </c>
      <c r="M12" s="31">
        <f t="shared" si="0"/>
        <v>-447307005</v>
      </c>
      <c r="N12" s="31">
        <f t="shared" si="0"/>
        <v>-236290930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-236290930</v>
      </c>
      <c r="X12" s="31">
        <f t="shared" si="0"/>
        <v>6417106299</v>
      </c>
      <c r="Y12" s="31">
        <f t="shared" si="0"/>
        <v>-6653397229</v>
      </c>
      <c r="Z12" s="32">
        <f>+IF(X12&lt;&gt;0,+(Y12/X12)*100,0)</f>
        <v>-103.68220376896082</v>
      </c>
      <c r="AA12" s="33">
        <f>SUM(AA6:AA11)</f>
        <v>12834212572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13783348</v>
      </c>
      <c r="D15" s="18"/>
      <c r="E15" s="19">
        <v>10841830</v>
      </c>
      <c r="F15" s="20">
        <v>10841830</v>
      </c>
      <c r="G15" s="20">
        <v>1944948</v>
      </c>
      <c r="H15" s="20">
        <v>1146368556</v>
      </c>
      <c r="I15" s="20">
        <v>1171689789</v>
      </c>
      <c r="J15" s="20">
        <v>1171689789</v>
      </c>
      <c r="K15" s="20">
        <v>1183355256</v>
      </c>
      <c r="L15" s="20">
        <v>1193359733</v>
      </c>
      <c r="M15" s="20">
        <v>1203326636</v>
      </c>
      <c r="N15" s="20">
        <v>1203326636</v>
      </c>
      <c r="O15" s="20"/>
      <c r="P15" s="20"/>
      <c r="Q15" s="20"/>
      <c r="R15" s="20"/>
      <c r="S15" s="20"/>
      <c r="T15" s="20"/>
      <c r="U15" s="20"/>
      <c r="V15" s="20"/>
      <c r="W15" s="20">
        <v>1203326636</v>
      </c>
      <c r="X15" s="20">
        <v>5420916</v>
      </c>
      <c r="Y15" s="20">
        <v>1197905720</v>
      </c>
      <c r="Z15" s="21">
        <v>22097.85</v>
      </c>
      <c r="AA15" s="22">
        <v>10841830</v>
      </c>
    </row>
    <row r="16" spans="1:27" ht="12.75">
      <c r="A16" s="23" t="s">
        <v>42</v>
      </c>
      <c r="B16" s="17"/>
      <c r="C16" s="18">
        <v>51104292</v>
      </c>
      <c r="D16" s="18"/>
      <c r="E16" s="19">
        <v>8940593</v>
      </c>
      <c r="F16" s="20">
        <v>8940593</v>
      </c>
      <c r="G16" s="24">
        <v>9625383</v>
      </c>
      <c r="H16" s="24">
        <v>8773400</v>
      </c>
      <c r="I16" s="24">
        <v>8885189</v>
      </c>
      <c r="J16" s="20">
        <v>8885189</v>
      </c>
      <c r="K16" s="24">
        <v>7235999</v>
      </c>
      <c r="L16" s="24">
        <v>7248966</v>
      </c>
      <c r="M16" s="20">
        <v>7054959</v>
      </c>
      <c r="N16" s="24">
        <v>7260675</v>
      </c>
      <c r="O16" s="24"/>
      <c r="P16" s="24"/>
      <c r="Q16" s="20"/>
      <c r="R16" s="24"/>
      <c r="S16" s="24"/>
      <c r="T16" s="20"/>
      <c r="U16" s="24"/>
      <c r="V16" s="24"/>
      <c r="W16" s="24">
        <v>7260675</v>
      </c>
      <c r="X16" s="20">
        <v>4470297</v>
      </c>
      <c r="Y16" s="24">
        <v>2790378</v>
      </c>
      <c r="Z16" s="25">
        <v>62.42</v>
      </c>
      <c r="AA16" s="26">
        <v>8940593</v>
      </c>
    </row>
    <row r="17" spans="1:27" ht="12.75">
      <c r="A17" s="23" t="s">
        <v>43</v>
      </c>
      <c r="B17" s="17"/>
      <c r="C17" s="18">
        <v>4001861064</v>
      </c>
      <c r="D17" s="18"/>
      <c r="E17" s="19">
        <v>2996832482</v>
      </c>
      <c r="F17" s="20">
        <v>2996832482</v>
      </c>
      <c r="G17" s="20">
        <v>1955582816</v>
      </c>
      <c r="H17" s="20">
        <v>2273790017</v>
      </c>
      <c r="I17" s="20">
        <v>2255691589</v>
      </c>
      <c r="J17" s="20">
        <v>2255691589</v>
      </c>
      <c r="K17" s="20">
        <v>2255691589</v>
      </c>
      <c r="L17" s="20">
        <v>2256521589</v>
      </c>
      <c r="M17" s="20">
        <v>2082294887</v>
      </c>
      <c r="N17" s="20">
        <v>2256521589</v>
      </c>
      <c r="O17" s="20"/>
      <c r="P17" s="20"/>
      <c r="Q17" s="20"/>
      <c r="R17" s="20"/>
      <c r="S17" s="20"/>
      <c r="T17" s="20"/>
      <c r="U17" s="20"/>
      <c r="V17" s="20"/>
      <c r="W17" s="20">
        <v>2256521589</v>
      </c>
      <c r="X17" s="20">
        <v>1498416244</v>
      </c>
      <c r="Y17" s="20">
        <v>758105345</v>
      </c>
      <c r="Z17" s="21">
        <v>50.59</v>
      </c>
      <c r="AA17" s="22">
        <v>2996832482</v>
      </c>
    </row>
    <row r="18" spans="1:27" ht="12.75">
      <c r="A18" s="23" t="s">
        <v>44</v>
      </c>
      <c r="B18" s="17"/>
      <c r="C18" s="18">
        <v>1501159</v>
      </c>
      <c r="D18" s="18"/>
      <c r="E18" s="19">
        <v>4892446</v>
      </c>
      <c r="F18" s="20">
        <v>4892446</v>
      </c>
      <c r="G18" s="20"/>
      <c r="H18" s="20">
        <v>1533374</v>
      </c>
      <c r="I18" s="20">
        <v>2084316</v>
      </c>
      <c r="J18" s="20">
        <v>2084316</v>
      </c>
      <c r="K18" s="20">
        <v>1808845</v>
      </c>
      <c r="L18" s="20">
        <v>1808845</v>
      </c>
      <c r="M18" s="20">
        <v>1808845</v>
      </c>
      <c r="N18" s="20">
        <v>1808845</v>
      </c>
      <c r="O18" s="20"/>
      <c r="P18" s="20"/>
      <c r="Q18" s="20"/>
      <c r="R18" s="20"/>
      <c r="S18" s="20"/>
      <c r="T18" s="20"/>
      <c r="U18" s="20"/>
      <c r="V18" s="20"/>
      <c r="W18" s="20">
        <v>1808845</v>
      </c>
      <c r="X18" s="20">
        <v>2446223</v>
      </c>
      <c r="Y18" s="20">
        <v>-637378</v>
      </c>
      <c r="Z18" s="21">
        <v>-26.06</v>
      </c>
      <c r="AA18" s="22">
        <v>4892446</v>
      </c>
    </row>
    <row r="19" spans="1:27" ht="12.75">
      <c r="A19" s="23" t="s">
        <v>45</v>
      </c>
      <c r="B19" s="17"/>
      <c r="C19" s="18">
        <v>37687771811</v>
      </c>
      <c r="D19" s="18"/>
      <c r="E19" s="19">
        <v>44400368528</v>
      </c>
      <c r="F19" s="20">
        <v>44400368528</v>
      </c>
      <c r="G19" s="20">
        <v>28259970317</v>
      </c>
      <c r="H19" s="20">
        <v>30016226995</v>
      </c>
      <c r="I19" s="20">
        <v>30428663125</v>
      </c>
      <c r="J19" s="20">
        <v>30428663125</v>
      </c>
      <c r="K19" s="20">
        <v>29457492942</v>
      </c>
      <c r="L19" s="20">
        <v>29497795484</v>
      </c>
      <c r="M19" s="20">
        <v>27344717603</v>
      </c>
      <c r="N19" s="20">
        <v>29496446785</v>
      </c>
      <c r="O19" s="20"/>
      <c r="P19" s="20"/>
      <c r="Q19" s="20"/>
      <c r="R19" s="20"/>
      <c r="S19" s="20"/>
      <c r="T19" s="20"/>
      <c r="U19" s="20"/>
      <c r="V19" s="20"/>
      <c r="W19" s="20">
        <v>29496446785</v>
      </c>
      <c r="X19" s="20">
        <v>22200184269</v>
      </c>
      <c r="Y19" s="20">
        <v>7296262516</v>
      </c>
      <c r="Z19" s="21">
        <v>32.87</v>
      </c>
      <c r="AA19" s="22">
        <v>44400368528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9961223</v>
      </c>
      <c r="D21" s="18"/>
      <c r="E21" s="19">
        <v>7479122</v>
      </c>
      <c r="F21" s="20">
        <v>7479122</v>
      </c>
      <c r="G21" s="20">
        <v>6647878</v>
      </c>
      <c r="H21" s="20">
        <v>5641523</v>
      </c>
      <c r="I21" s="20">
        <v>5641523</v>
      </c>
      <c r="J21" s="20">
        <v>5641523</v>
      </c>
      <c r="K21" s="20">
        <v>5641523</v>
      </c>
      <c r="L21" s="20">
        <v>5641523</v>
      </c>
      <c r="M21" s="20">
        <v>5641523</v>
      </c>
      <c r="N21" s="20">
        <v>5641523</v>
      </c>
      <c r="O21" s="20"/>
      <c r="P21" s="20"/>
      <c r="Q21" s="20"/>
      <c r="R21" s="20"/>
      <c r="S21" s="20"/>
      <c r="T21" s="20"/>
      <c r="U21" s="20"/>
      <c r="V21" s="20"/>
      <c r="W21" s="20">
        <v>5641523</v>
      </c>
      <c r="X21" s="20">
        <v>3739561</v>
      </c>
      <c r="Y21" s="20">
        <v>1901962</v>
      </c>
      <c r="Z21" s="21">
        <v>50.86</v>
      </c>
      <c r="AA21" s="22">
        <v>7479122</v>
      </c>
    </row>
    <row r="22" spans="1:27" ht="12.75">
      <c r="A22" s="23" t="s">
        <v>48</v>
      </c>
      <c r="B22" s="17"/>
      <c r="C22" s="18">
        <v>126367400</v>
      </c>
      <c r="D22" s="18"/>
      <c r="E22" s="19">
        <v>104452582</v>
      </c>
      <c r="F22" s="20">
        <v>104452582</v>
      </c>
      <c r="G22" s="20">
        <v>88112090</v>
      </c>
      <c r="H22" s="20">
        <v>91019757</v>
      </c>
      <c r="I22" s="20">
        <v>105735031</v>
      </c>
      <c r="J22" s="20">
        <v>105735031</v>
      </c>
      <c r="K22" s="20">
        <v>111159522</v>
      </c>
      <c r="L22" s="20">
        <v>110062380</v>
      </c>
      <c r="M22" s="20">
        <v>105538830</v>
      </c>
      <c r="N22" s="20">
        <v>108965238</v>
      </c>
      <c r="O22" s="20"/>
      <c r="P22" s="20"/>
      <c r="Q22" s="20"/>
      <c r="R22" s="20"/>
      <c r="S22" s="20"/>
      <c r="T22" s="20"/>
      <c r="U22" s="20"/>
      <c r="V22" s="20"/>
      <c r="W22" s="20">
        <v>108965238</v>
      </c>
      <c r="X22" s="20">
        <v>52226294</v>
      </c>
      <c r="Y22" s="20">
        <v>56738944</v>
      </c>
      <c r="Z22" s="21">
        <v>108.64</v>
      </c>
      <c r="AA22" s="22">
        <v>104452582</v>
      </c>
    </row>
    <row r="23" spans="1:27" ht="12.75">
      <c r="A23" s="23" t="s">
        <v>49</v>
      </c>
      <c r="B23" s="17"/>
      <c r="C23" s="18">
        <v>276754586</v>
      </c>
      <c r="D23" s="18"/>
      <c r="E23" s="19">
        <v>276970192</v>
      </c>
      <c r="F23" s="20">
        <v>276970192</v>
      </c>
      <c r="G23" s="24">
        <v>448361732</v>
      </c>
      <c r="H23" s="24">
        <v>389961572</v>
      </c>
      <c r="I23" s="24">
        <v>630462609</v>
      </c>
      <c r="J23" s="20">
        <v>630462609</v>
      </c>
      <c r="K23" s="24">
        <v>640083585</v>
      </c>
      <c r="L23" s="24">
        <v>640083585</v>
      </c>
      <c r="M23" s="20">
        <v>638555662</v>
      </c>
      <c r="N23" s="24">
        <v>640083584</v>
      </c>
      <c r="O23" s="24"/>
      <c r="P23" s="24"/>
      <c r="Q23" s="20"/>
      <c r="R23" s="24"/>
      <c r="S23" s="24"/>
      <c r="T23" s="20"/>
      <c r="U23" s="24"/>
      <c r="V23" s="24"/>
      <c r="W23" s="24">
        <v>640083584</v>
      </c>
      <c r="X23" s="20">
        <v>138485098</v>
      </c>
      <c r="Y23" s="24">
        <v>501598486</v>
      </c>
      <c r="Z23" s="25">
        <v>362.2</v>
      </c>
      <c r="AA23" s="26">
        <v>276970192</v>
      </c>
    </row>
    <row r="24" spans="1:27" ht="12.75">
      <c r="A24" s="27" t="s">
        <v>50</v>
      </c>
      <c r="B24" s="35"/>
      <c r="C24" s="29">
        <f aca="true" t="shared" si="1" ref="C24:Y24">SUM(C15:C23)</f>
        <v>42169104883</v>
      </c>
      <c r="D24" s="29">
        <f>SUM(D15:D23)</f>
        <v>0</v>
      </c>
      <c r="E24" s="36">
        <f t="shared" si="1"/>
        <v>47810777775</v>
      </c>
      <c r="F24" s="37">
        <f t="shared" si="1"/>
        <v>47810777775</v>
      </c>
      <c r="G24" s="37">
        <f t="shared" si="1"/>
        <v>30770245164</v>
      </c>
      <c r="H24" s="37">
        <f t="shared" si="1"/>
        <v>33933315194</v>
      </c>
      <c r="I24" s="37">
        <f t="shared" si="1"/>
        <v>34608853171</v>
      </c>
      <c r="J24" s="37">
        <f t="shared" si="1"/>
        <v>34608853171</v>
      </c>
      <c r="K24" s="37">
        <f t="shared" si="1"/>
        <v>33662469261</v>
      </c>
      <c r="L24" s="37">
        <f t="shared" si="1"/>
        <v>33712522105</v>
      </c>
      <c r="M24" s="37">
        <f t="shared" si="1"/>
        <v>31388938945</v>
      </c>
      <c r="N24" s="37">
        <f t="shared" si="1"/>
        <v>33720054875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33720054875</v>
      </c>
      <c r="X24" s="37">
        <f t="shared" si="1"/>
        <v>23905388902</v>
      </c>
      <c r="Y24" s="37">
        <f t="shared" si="1"/>
        <v>9814665973</v>
      </c>
      <c r="Z24" s="38">
        <f>+IF(X24&lt;&gt;0,+(Y24/X24)*100,0)</f>
        <v>41.05629075199389</v>
      </c>
      <c r="AA24" s="39">
        <f>SUM(AA15:AA23)</f>
        <v>47810777775</v>
      </c>
    </row>
    <row r="25" spans="1:27" ht="12.75">
      <c r="A25" s="27" t="s">
        <v>51</v>
      </c>
      <c r="B25" s="28"/>
      <c r="C25" s="29">
        <f aca="true" t="shared" si="2" ref="C25:Y25">+C12+C24</f>
        <v>48386990754</v>
      </c>
      <c r="D25" s="29">
        <f>+D12+D24</f>
        <v>0</v>
      </c>
      <c r="E25" s="30">
        <f t="shared" si="2"/>
        <v>60644990347</v>
      </c>
      <c r="F25" s="31">
        <f t="shared" si="2"/>
        <v>60644990347</v>
      </c>
      <c r="G25" s="31">
        <f t="shared" si="2"/>
        <v>38997342357</v>
      </c>
      <c r="H25" s="31">
        <f t="shared" si="2"/>
        <v>40803517983</v>
      </c>
      <c r="I25" s="31">
        <f t="shared" si="2"/>
        <v>43780250330</v>
      </c>
      <c r="J25" s="31">
        <f t="shared" si="2"/>
        <v>43780250330</v>
      </c>
      <c r="K25" s="31">
        <f t="shared" si="2"/>
        <v>42617101003</v>
      </c>
      <c r="L25" s="31">
        <f t="shared" si="2"/>
        <v>52771758399</v>
      </c>
      <c r="M25" s="31">
        <f t="shared" si="2"/>
        <v>30941631940</v>
      </c>
      <c r="N25" s="31">
        <f t="shared" si="2"/>
        <v>33483763945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33483763945</v>
      </c>
      <c r="X25" s="31">
        <f t="shared" si="2"/>
        <v>30322495201</v>
      </c>
      <c r="Y25" s="31">
        <f t="shared" si="2"/>
        <v>3161268744</v>
      </c>
      <c r="Z25" s="32">
        <f>+IF(X25&lt;&gt;0,+(Y25/X25)*100,0)</f>
        <v>10.425490128845812</v>
      </c>
      <c r="AA25" s="33">
        <f>+AA12+AA24</f>
        <v>60644990347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6012032</v>
      </c>
      <c r="D29" s="18"/>
      <c r="E29" s="19">
        <v>769786</v>
      </c>
      <c r="F29" s="20">
        <v>769786</v>
      </c>
      <c r="G29" s="20">
        <v>7742314</v>
      </c>
      <c r="H29" s="20">
        <v>17071168</v>
      </c>
      <c r="I29" s="20">
        <v>23194924</v>
      </c>
      <c r="J29" s="20">
        <v>23194924</v>
      </c>
      <c r="K29" s="20">
        <v>23484575</v>
      </c>
      <c r="L29" s="20">
        <v>30354381</v>
      </c>
      <c r="M29" s="20">
        <v>18319277</v>
      </c>
      <c r="N29" s="20">
        <v>18319277</v>
      </c>
      <c r="O29" s="20"/>
      <c r="P29" s="20"/>
      <c r="Q29" s="20"/>
      <c r="R29" s="20"/>
      <c r="S29" s="20"/>
      <c r="T29" s="20"/>
      <c r="U29" s="20"/>
      <c r="V29" s="20"/>
      <c r="W29" s="20">
        <v>18319277</v>
      </c>
      <c r="X29" s="20">
        <v>384893</v>
      </c>
      <c r="Y29" s="20">
        <v>17934384</v>
      </c>
      <c r="Z29" s="21">
        <v>4659.58</v>
      </c>
      <c r="AA29" s="22">
        <v>769786</v>
      </c>
    </row>
    <row r="30" spans="1:27" ht="12.75">
      <c r="A30" s="23" t="s">
        <v>55</v>
      </c>
      <c r="B30" s="17"/>
      <c r="C30" s="18">
        <v>185194583</v>
      </c>
      <c r="D30" s="18"/>
      <c r="E30" s="19">
        <v>121307000</v>
      </c>
      <c r="F30" s="20">
        <v>121307000</v>
      </c>
      <c r="G30" s="20">
        <v>120203919</v>
      </c>
      <c r="H30" s="20">
        <v>140886794</v>
      </c>
      <c r="I30" s="20">
        <v>231163491</v>
      </c>
      <c r="J30" s="20">
        <v>231163491</v>
      </c>
      <c r="K30" s="20">
        <v>234820372</v>
      </c>
      <c r="L30" s="20">
        <v>234820753</v>
      </c>
      <c r="M30" s="20">
        <v>234785620</v>
      </c>
      <c r="N30" s="20">
        <v>234785620</v>
      </c>
      <c r="O30" s="20"/>
      <c r="P30" s="20"/>
      <c r="Q30" s="20"/>
      <c r="R30" s="20"/>
      <c r="S30" s="20"/>
      <c r="T30" s="20"/>
      <c r="U30" s="20"/>
      <c r="V30" s="20"/>
      <c r="W30" s="20">
        <v>234785620</v>
      </c>
      <c r="X30" s="20">
        <v>60653502</v>
      </c>
      <c r="Y30" s="20">
        <v>174132118</v>
      </c>
      <c r="Z30" s="21">
        <v>287.09</v>
      </c>
      <c r="AA30" s="22">
        <v>121307000</v>
      </c>
    </row>
    <row r="31" spans="1:27" ht="12.75">
      <c r="A31" s="23" t="s">
        <v>56</v>
      </c>
      <c r="B31" s="17"/>
      <c r="C31" s="18">
        <v>283047281</v>
      </c>
      <c r="D31" s="18"/>
      <c r="E31" s="19">
        <v>178141687</v>
      </c>
      <c r="F31" s="20">
        <v>178141687</v>
      </c>
      <c r="G31" s="20">
        <v>143781638</v>
      </c>
      <c r="H31" s="20">
        <v>164625943</v>
      </c>
      <c r="I31" s="20">
        <v>202055656</v>
      </c>
      <c r="J31" s="20">
        <v>202055656</v>
      </c>
      <c r="K31" s="20">
        <v>199504569</v>
      </c>
      <c r="L31" s="20">
        <v>205085100</v>
      </c>
      <c r="M31" s="20">
        <v>182697487</v>
      </c>
      <c r="N31" s="20">
        <v>193531275</v>
      </c>
      <c r="O31" s="20"/>
      <c r="P31" s="20"/>
      <c r="Q31" s="20"/>
      <c r="R31" s="20"/>
      <c r="S31" s="20"/>
      <c r="T31" s="20"/>
      <c r="U31" s="20"/>
      <c r="V31" s="20"/>
      <c r="W31" s="20">
        <v>193531275</v>
      </c>
      <c r="X31" s="20">
        <v>89070847</v>
      </c>
      <c r="Y31" s="20">
        <v>104460428</v>
      </c>
      <c r="Z31" s="21">
        <v>117.28</v>
      </c>
      <c r="AA31" s="22">
        <v>178141687</v>
      </c>
    </row>
    <row r="32" spans="1:27" ht="12.75">
      <c r="A32" s="23" t="s">
        <v>57</v>
      </c>
      <c r="B32" s="17"/>
      <c r="C32" s="18">
        <v>11106840176</v>
      </c>
      <c r="D32" s="18"/>
      <c r="E32" s="19">
        <v>11567922282</v>
      </c>
      <c r="F32" s="20">
        <v>11567922282</v>
      </c>
      <c r="G32" s="20">
        <v>4208699955</v>
      </c>
      <c r="H32" s="20">
        <v>7480746180</v>
      </c>
      <c r="I32" s="20">
        <v>9100775815</v>
      </c>
      <c r="J32" s="20">
        <v>9100775815</v>
      </c>
      <c r="K32" s="20">
        <v>6701766101</v>
      </c>
      <c r="L32" s="20">
        <v>7104356183</v>
      </c>
      <c r="M32" s="20">
        <v>6866637775</v>
      </c>
      <c r="N32" s="20">
        <v>7169023222</v>
      </c>
      <c r="O32" s="20"/>
      <c r="P32" s="20"/>
      <c r="Q32" s="20"/>
      <c r="R32" s="20"/>
      <c r="S32" s="20"/>
      <c r="T32" s="20"/>
      <c r="U32" s="20"/>
      <c r="V32" s="20"/>
      <c r="W32" s="20">
        <v>7169023222</v>
      </c>
      <c r="X32" s="20">
        <v>5783961144</v>
      </c>
      <c r="Y32" s="20">
        <v>1385062078</v>
      </c>
      <c r="Z32" s="21">
        <v>23.95</v>
      </c>
      <c r="AA32" s="22">
        <v>11567922282</v>
      </c>
    </row>
    <row r="33" spans="1:27" ht="12.75">
      <c r="A33" s="23" t="s">
        <v>58</v>
      </c>
      <c r="B33" s="17"/>
      <c r="C33" s="18">
        <v>758602770</v>
      </c>
      <c r="D33" s="18"/>
      <c r="E33" s="19">
        <v>612300244</v>
      </c>
      <c r="F33" s="20">
        <v>612300244</v>
      </c>
      <c r="G33" s="20">
        <v>482644074</v>
      </c>
      <c r="H33" s="20">
        <v>557131016</v>
      </c>
      <c r="I33" s="20">
        <v>539834029</v>
      </c>
      <c r="J33" s="20">
        <v>539834029</v>
      </c>
      <c r="K33" s="20">
        <v>641443506</v>
      </c>
      <c r="L33" s="20">
        <v>574660226</v>
      </c>
      <c r="M33" s="20">
        <v>510381835</v>
      </c>
      <c r="N33" s="20">
        <v>573020568</v>
      </c>
      <c r="O33" s="20"/>
      <c r="P33" s="20"/>
      <c r="Q33" s="20"/>
      <c r="R33" s="20"/>
      <c r="S33" s="20"/>
      <c r="T33" s="20"/>
      <c r="U33" s="20"/>
      <c r="V33" s="20"/>
      <c r="W33" s="20">
        <v>573020568</v>
      </c>
      <c r="X33" s="20">
        <v>306150125</v>
      </c>
      <c r="Y33" s="20">
        <v>266870443</v>
      </c>
      <c r="Z33" s="21">
        <v>87.17</v>
      </c>
      <c r="AA33" s="22">
        <v>612300244</v>
      </c>
    </row>
    <row r="34" spans="1:27" ht="12.75">
      <c r="A34" s="27" t="s">
        <v>59</v>
      </c>
      <c r="B34" s="28"/>
      <c r="C34" s="29">
        <f aca="true" t="shared" si="3" ref="C34:Y34">SUM(C29:C33)</f>
        <v>12339696842</v>
      </c>
      <c r="D34" s="29">
        <f>SUM(D29:D33)</f>
        <v>0</v>
      </c>
      <c r="E34" s="30">
        <f t="shared" si="3"/>
        <v>12480440999</v>
      </c>
      <c r="F34" s="31">
        <f t="shared" si="3"/>
        <v>12480440999</v>
      </c>
      <c r="G34" s="31">
        <f t="shared" si="3"/>
        <v>4963071900</v>
      </c>
      <c r="H34" s="31">
        <f t="shared" si="3"/>
        <v>8360461101</v>
      </c>
      <c r="I34" s="31">
        <f t="shared" si="3"/>
        <v>10097023915</v>
      </c>
      <c r="J34" s="31">
        <f t="shared" si="3"/>
        <v>10097023915</v>
      </c>
      <c r="K34" s="31">
        <f t="shared" si="3"/>
        <v>7801019123</v>
      </c>
      <c r="L34" s="31">
        <f t="shared" si="3"/>
        <v>8149276643</v>
      </c>
      <c r="M34" s="31">
        <f t="shared" si="3"/>
        <v>7812821994</v>
      </c>
      <c r="N34" s="31">
        <f t="shared" si="3"/>
        <v>8188679962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8188679962</v>
      </c>
      <c r="X34" s="31">
        <f t="shared" si="3"/>
        <v>6240220511</v>
      </c>
      <c r="Y34" s="31">
        <f t="shared" si="3"/>
        <v>1948459451</v>
      </c>
      <c r="Z34" s="32">
        <f>+IF(X34&lt;&gt;0,+(Y34/X34)*100,0)</f>
        <v>31.22420830426324</v>
      </c>
      <c r="AA34" s="33">
        <f>SUM(AA29:AA33)</f>
        <v>12480440999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1212451746</v>
      </c>
      <c r="D37" s="18"/>
      <c r="E37" s="19">
        <v>1767290895</v>
      </c>
      <c r="F37" s="20">
        <v>1767290895</v>
      </c>
      <c r="G37" s="20">
        <v>1692163954</v>
      </c>
      <c r="H37" s="20">
        <v>2305488516</v>
      </c>
      <c r="I37" s="20">
        <v>2198966093</v>
      </c>
      <c r="J37" s="20">
        <v>2198966093</v>
      </c>
      <c r="K37" s="20">
        <v>2457209733</v>
      </c>
      <c r="L37" s="20">
        <v>2459039326</v>
      </c>
      <c r="M37" s="20">
        <v>2448821860</v>
      </c>
      <c r="N37" s="20">
        <v>2507248192</v>
      </c>
      <c r="O37" s="20"/>
      <c r="P37" s="20"/>
      <c r="Q37" s="20"/>
      <c r="R37" s="20"/>
      <c r="S37" s="20"/>
      <c r="T37" s="20"/>
      <c r="U37" s="20"/>
      <c r="V37" s="20"/>
      <c r="W37" s="20">
        <v>2507248192</v>
      </c>
      <c r="X37" s="20">
        <v>883645451</v>
      </c>
      <c r="Y37" s="20">
        <v>1623602741</v>
      </c>
      <c r="Z37" s="21">
        <v>183.74</v>
      </c>
      <c r="AA37" s="22">
        <v>1767290895</v>
      </c>
    </row>
    <row r="38" spans="1:27" ht="12.75">
      <c r="A38" s="23" t="s">
        <v>58</v>
      </c>
      <c r="B38" s="17"/>
      <c r="C38" s="18">
        <v>3398940129</v>
      </c>
      <c r="D38" s="18"/>
      <c r="E38" s="19">
        <v>2055250532</v>
      </c>
      <c r="F38" s="20">
        <v>2055250532</v>
      </c>
      <c r="G38" s="20">
        <v>2684854451</v>
      </c>
      <c r="H38" s="20">
        <v>437703641</v>
      </c>
      <c r="I38" s="20">
        <v>433325217</v>
      </c>
      <c r="J38" s="20">
        <v>433325217</v>
      </c>
      <c r="K38" s="20">
        <v>344824112</v>
      </c>
      <c r="L38" s="20">
        <v>412283221</v>
      </c>
      <c r="M38" s="20">
        <v>411904234</v>
      </c>
      <c r="N38" s="20">
        <v>411904234</v>
      </c>
      <c r="O38" s="20"/>
      <c r="P38" s="20"/>
      <c r="Q38" s="20"/>
      <c r="R38" s="20"/>
      <c r="S38" s="20"/>
      <c r="T38" s="20"/>
      <c r="U38" s="20"/>
      <c r="V38" s="20"/>
      <c r="W38" s="20">
        <v>411904234</v>
      </c>
      <c r="X38" s="20">
        <v>1027625270</v>
      </c>
      <c r="Y38" s="20">
        <v>-615721036</v>
      </c>
      <c r="Z38" s="21">
        <v>-59.92</v>
      </c>
      <c r="AA38" s="22">
        <v>2055250532</v>
      </c>
    </row>
    <row r="39" spans="1:27" ht="12.75">
      <c r="A39" s="27" t="s">
        <v>61</v>
      </c>
      <c r="B39" s="35"/>
      <c r="C39" s="29">
        <f aca="true" t="shared" si="4" ref="C39:Y39">SUM(C37:C38)</f>
        <v>4611391875</v>
      </c>
      <c r="D39" s="29">
        <f>SUM(D37:D38)</f>
        <v>0</v>
      </c>
      <c r="E39" s="36">
        <f t="shared" si="4"/>
        <v>3822541427</v>
      </c>
      <c r="F39" s="37">
        <f t="shared" si="4"/>
        <v>3822541427</v>
      </c>
      <c r="G39" s="37">
        <f t="shared" si="4"/>
        <v>4377018405</v>
      </c>
      <c r="H39" s="37">
        <f t="shared" si="4"/>
        <v>2743192157</v>
      </c>
      <c r="I39" s="37">
        <f t="shared" si="4"/>
        <v>2632291310</v>
      </c>
      <c r="J39" s="37">
        <f t="shared" si="4"/>
        <v>2632291310</v>
      </c>
      <c r="K39" s="37">
        <f t="shared" si="4"/>
        <v>2802033845</v>
      </c>
      <c r="L39" s="37">
        <f t="shared" si="4"/>
        <v>2871322547</v>
      </c>
      <c r="M39" s="37">
        <f t="shared" si="4"/>
        <v>2860726094</v>
      </c>
      <c r="N39" s="37">
        <f t="shared" si="4"/>
        <v>2919152426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2919152426</v>
      </c>
      <c r="X39" s="37">
        <f t="shared" si="4"/>
        <v>1911270721</v>
      </c>
      <c r="Y39" s="37">
        <f t="shared" si="4"/>
        <v>1007881705</v>
      </c>
      <c r="Z39" s="38">
        <f>+IF(X39&lt;&gt;0,+(Y39/X39)*100,0)</f>
        <v>52.733592050877235</v>
      </c>
      <c r="AA39" s="39">
        <f>SUM(AA37:AA38)</f>
        <v>3822541427</v>
      </c>
    </row>
    <row r="40" spans="1:27" ht="12.75">
      <c r="A40" s="27" t="s">
        <v>62</v>
      </c>
      <c r="B40" s="28"/>
      <c r="C40" s="29">
        <f aca="true" t="shared" si="5" ref="C40:Y40">+C34+C39</f>
        <v>16951088717</v>
      </c>
      <c r="D40" s="29">
        <f>+D34+D39</f>
        <v>0</v>
      </c>
      <c r="E40" s="30">
        <f t="shared" si="5"/>
        <v>16302982426</v>
      </c>
      <c r="F40" s="31">
        <f t="shared" si="5"/>
        <v>16302982426</v>
      </c>
      <c r="G40" s="31">
        <f t="shared" si="5"/>
        <v>9340090305</v>
      </c>
      <c r="H40" s="31">
        <f t="shared" si="5"/>
        <v>11103653258</v>
      </c>
      <c r="I40" s="31">
        <f t="shared" si="5"/>
        <v>12729315225</v>
      </c>
      <c r="J40" s="31">
        <f t="shared" si="5"/>
        <v>12729315225</v>
      </c>
      <c r="K40" s="31">
        <f t="shared" si="5"/>
        <v>10603052968</v>
      </c>
      <c r="L40" s="31">
        <f t="shared" si="5"/>
        <v>11020599190</v>
      </c>
      <c r="M40" s="31">
        <f t="shared" si="5"/>
        <v>10673548088</v>
      </c>
      <c r="N40" s="31">
        <f t="shared" si="5"/>
        <v>11107832388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11107832388</v>
      </c>
      <c r="X40" s="31">
        <f t="shared" si="5"/>
        <v>8151491232</v>
      </c>
      <c r="Y40" s="31">
        <f t="shared" si="5"/>
        <v>2956341156</v>
      </c>
      <c r="Z40" s="32">
        <f>+IF(X40&lt;&gt;0,+(Y40/X40)*100,0)</f>
        <v>36.26748863317676</v>
      </c>
      <c r="AA40" s="33">
        <f>+AA34+AA39</f>
        <v>16302982426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31435902037</v>
      </c>
      <c r="D42" s="43">
        <f>+D25-D40</f>
        <v>0</v>
      </c>
      <c r="E42" s="44">
        <f t="shared" si="6"/>
        <v>44342007921</v>
      </c>
      <c r="F42" s="45">
        <f t="shared" si="6"/>
        <v>44342007921</v>
      </c>
      <c r="G42" s="45">
        <f t="shared" si="6"/>
        <v>29657252052</v>
      </c>
      <c r="H42" s="45">
        <f t="shared" si="6"/>
        <v>29699864725</v>
      </c>
      <c r="I42" s="45">
        <f t="shared" si="6"/>
        <v>31050935105</v>
      </c>
      <c r="J42" s="45">
        <f t="shared" si="6"/>
        <v>31050935105</v>
      </c>
      <c r="K42" s="45">
        <f t="shared" si="6"/>
        <v>32014048035</v>
      </c>
      <c r="L42" s="45">
        <f t="shared" si="6"/>
        <v>41751159209</v>
      </c>
      <c r="M42" s="45">
        <f t="shared" si="6"/>
        <v>20268083852</v>
      </c>
      <c r="N42" s="45">
        <f t="shared" si="6"/>
        <v>22375931557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22375931557</v>
      </c>
      <c r="X42" s="45">
        <f t="shared" si="6"/>
        <v>22171003969</v>
      </c>
      <c r="Y42" s="45">
        <f t="shared" si="6"/>
        <v>204927588</v>
      </c>
      <c r="Z42" s="46">
        <f>+IF(X42&lt;&gt;0,+(Y42/X42)*100,0)</f>
        <v>0.9243045027935333</v>
      </c>
      <c r="AA42" s="47">
        <f>+AA25-AA40</f>
        <v>44342007921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29322711453</v>
      </c>
      <c r="D45" s="18"/>
      <c r="E45" s="19">
        <v>42219102272</v>
      </c>
      <c r="F45" s="20">
        <v>42219102272</v>
      </c>
      <c r="G45" s="20">
        <v>26982187574</v>
      </c>
      <c r="H45" s="20">
        <v>27301127163</v>
      </c>
      <c r="I45" s="20">
        <v>29010933379</v>
      </c>
      <c r="J45" s="20">
        <v>29010933379</v>
      </c>
      <c r="K45" s="20">
        <v>28289291680</v>
      </c>
      <c r="L45" s="20">
        <v>38026402859</v>
      </c>
      <c r="M45" s="20">
        <v>16543327502</v>
      </c>
      <c r="N45" s="20">
        <v>18651175207</v>
      </c>
      <c r="O45" s="20"/>
      <c r="P45" s="20"/>
      <c r="Q45" s="20"/>
      <c r="R45" s="20"/>
      <c r="S45" s="20"/>
      <c r="T45" s="20"/>
      <c r="U45" s="20"/>
      <c r="V45" s="20"/>
      <c r="W45" s="20">
        <v>18651175207</v>
      </c>
      <c r="X45" s="20">
        <v>21109551137</v>
      </c>
      <c r="Y45" s="20">
        <v>-2458375930</v>
      </c>
      <c r="Z45" s="48">
        <v>-11.65</v>
      </c>
      <c r="AA45" s="22">
        <v>42219102272</v>
      </c>
    </row>
    <row r="46" spans="1:27" ht="12.75">
      <c r="A46" s="23" t="s">
        <v>67</v>
      </c>
      <c r="B46" s="17"/>
      <c r="C46" s="18">
        <v>2113190584</v>
      </c>
      <c r="D46" s="18"/>
      <c r="E46" s="19">
        <v>2122905650</v>
      </c>
      <c r="F46" s="20">
        <v>2122905650</v>
      </c>
      <c r="G46" s="20">
        <v>2687228264</v>
      </c>
      <c r="H46" s="20">
        <v>2410914462</v>
      </c>
      <c r="I46" s="20">
        <v>2052165514</v>
      </c>
      <c r="J46" s="20">
        <v>2052165514</v>
      </c>
      <c r="K46" s="20">
        <v>3736920143</v>
      </c>
      <c r="L46" s="20">
        <v>3736920140</v>
      </c>
      <c r="M46" s="20">
        <v>3736920139</v>
      </c>
      <c r="N46" s="20">
        <v>3736920139</v>
      </c>
      <c r="O46" s="20"/>
      <c r="P46" s="20"/>
      <c r="Q46" s="20"/>
      <c r="R46" s="20"/>
      <c r="S46" s="20"/>
      <c r="T46" s="20"/>
      <c r="U46" s="20"/>
      <c r="V46" s="20"/>
      <c r="W46" s="20">
        <v>3736920139</v>
      </c>
      <c r="X46" s="20">
        <v>1061452825</v>
      </c>
      <c r="Y46" s="20">
        <v>2675467314</v>
      </c>
      <c r="Z46" s="48">
        <v>252.06</v>
      </c>
      <c r="AA46" s="22">
        <v>2122905650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>
        <v>-12163790</v>
      </c>
      <c r="H47" s="20">
        <v>-12163790</v>
      </c>
      <c r="I47" s="20">
        <v>-12163790</v>
      </c>
      <c r="J47" s="20">
        <v>-12163790</v>
      </c>
      <c r="K47" s="20">
        <v>-12163790</v>
      </c>
      <c r="L47" s="20">
        <v>-12163790</v>
      </c>
      <c r="M47" s="20">
        <v>-12163790</v>
      </c>
      <c r="N47" s="20">
        <v>-12163790</v>
      </c>
      <c r="O47" s="20"/>
      <c r="P47" s="20"/>
      <c r="Q47" s="20"/>
      <c r="R47" s="20"/>
      <c r="S47" s="20"/>
      <c r="T47" s="20"/>
      <c r="U47" s="20"/>
      <c r="V47" s="20"/>
      <c r="W47" s="20">
        <v>-12163790</v>
      </c>
      <c r="X47" s="20"/>
      <c r="Y47" s="20">
        <v>-12163790</v>
      </c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31435902037</v>
      </c>
      <c r="D48" s="51">
        <f>SUM(D45:D47)</f>
        <v>0</v>
      </c>
      <c r="E48" s="52">
        <f t="shared" si="7"/>
        <v>44342007922</v>
      </c>
      <c r="F48" s="53">
        <f t="shared" si="7"/>
        <v>44342007922</v>
      </c>
      <c r="G48" s="53">
        <f t="shared" si="7"/>
        <v>29657252048</v>
      </c>
      <c r="H48" s="53">
        <f t="shared" si="7"/>
        <v>29699877835</v>
      </c>
      <c r="I48" s="53">
        <f t="shared" si="7"/>
        <v>31050935103</v>
      </c>
      <c r="J48" s="53">
        <f t="shared" si="7"/>
        <v>31050935103</v>
      </c>
      <c r="K48" s="53">
        <f t="shared" si="7"/>
        <v>32014048033</v>
      </c>
      <c r="L48" s="53">
        <f t="shared" si="7"/>
        <v>41751159209</v>
      </c>
      <c r="M48" s="53">
        <f t="shared" si="7"/>
        <v>20268083851</v>
      </c>
      <c r="N48" s="53">
        <f t="shared" si="7"/>
        <v>22375931556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22375931556</v>
      </c>
      <c r="X48" s="53">
        <f t="shared" si="7"/>
        <v>22171003962</v>
      </c>
      <c r="Y48" s="53">
        <f t="shared" si="7"/>
        <v>204927594</v>
      </c>
      <c r="Z48" s="54">
        <f>+IF(X48&lt;&gt;0,+(Y48/X48)*100,0)</f>
        <v>0.9243045301477358</v>
      </c>
      <c r="AA48" s="55">
        <f>SUM(AA45:AA47)</f>
        <v>44342007922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9474</v>
      </c>
      <c r="D6" s="18"/>
      <c r="E6" s="19">
        <v>20000000</v>
      </c>
      <c r="F6" s="20">
        <v>20000000</v>
      </c>
      <c r="G6" s="20">
        <v>95009316</v>
      </c>
      <c r="H6" s="20">
        <v>42682299</v>
      </c>
      <c r="I6" s="20">
        <v>42331505</v>
      </c>
      <c r="J6" s="20">
        <v>42331505</v>
      </c>
      <c r="K6" s="20">
        <v>28309367</v>
      </c>
      <c r="L6" s="20">
        <v>10256360</v>
      </c>
      <c r="M6" s="20">
        <v>28716676</v>
      </c>
      <c r="N6" s="20">
        <v>28716676</v>
      </c>
      <c r="O6" s="20"/>
      <c r="P6" s="20"/>
      <c r="Q6" s="20"/>
      <c r="R6" s="20"/>
      <c r="S6" s="20"/>
      <c r="T6" s="20"/>
      <c r="U6" s="20"/>
      <c r="V6" s="20"/>
      <c r="W6" s="20">
        <v>28716676</v>
      </c>
      <c r="X6" s="20">
        <v>10000000</v>
      </c>
      <c r="Y6" s="20">
        <v>18716676</v>
      </c>
      <c r="Z6" s="21">
        <v>187.17</v>
      </c>
      <c r="AA6" s="22">
        <v>20000000</v>
      </c>
    </row>
    <row r="7" spans="1:27" ht="12.75">
      <c r="A7" s="23" t="s">
        <v>34</v>
      </c>
      <c r="B7" s="17"/>
      <c r="C7" s="18">
        <v>16376</v>
      </c>
      <c r="D7" s="18"/>
      <c r="E7" s="19">
        <v>396776000</v>
      </c>
      <c r="F7" s="20">
        <v>396776000</v>
      </c>
      <c r="G7" s="20"/>
      <c r="H7" s="20">
        <v>5800000</v>
      </c>
      <c r="I7" s="20">
        <v>-243984</v>
      </c>
      <c r="J7" s="20">
        <v>-243984</v>
      </c>
      <c r="K7" s="20">
        <v>31542</v>
      </c>
      <c r="L7" s="20">
        <v>-18458</v>
      </c>
      <c r="M7" s="20">
        <v>-21868</v>
      </c>
      <c r="N7" s="20">
        <v>-21868</v>
      </c>
      <c r="O7" s="20"/>
      <c r="P7" s="20"/>
      <c r="Q7" s="20"/>
      <c r="R7" s="20"/>
      <c r="S7" s="20"/>
      <c r="T7" s="20"/>
      <c r="U7" s="20"/>
      <c r="V7" s="20"/>
      <c r="W7" s="20">
        <v>-21868</v>
      </c>
      <c r="X7" s="20">
        <v>198388000</v>
      </c>
      <c r="Y7" s="20">
        <v>-198409868</v>
      </c>
      <c r="Z7" s="21">
        <v>-100.01</v>
      </c>
      <c r="AA7" s="22">
        <v>396776000</v>
      </c>
    </row>
    <row r="8" spans="1:27" ht="12.75">
      <c r="A8" s="23" t="s">
        <v>35</v>
      </c>
      <c r="B8" s="17"/>
      <c r="C8" s="18">
        <v>845218033</v>
      </c>
      <c r="D8" s="18"/>
      <c r="E8" s="19">
        <v>3600000000</v>
      </c>
      <c r="F8" s="20">
        <v>3600000000</v>
      </c>
      <c r="G8" s="20">
        <v>46528870</v>
      </c>
      <c r="H8" s="20">
        <v>97678122</v>
      </c>
      <c r="I8" s="20">
        <v>162389767</v>
      </c>
      <c r="J8" s="20">
        <v>162389767</v>
      </c>
      <c r="K8" s="20">
        <v>211052994</v>
      </c>
      <c r="L8" s="20">
        <v>304351888</v>
      </c>
      <c r="M8" s="20">
        <v>358665598</v>
      </c>
      <c r="N8" s="20">
        <v>358665598</v>
      </c>
      <c r="O8" s="20"/>
      <c r="P8" s="20"/>
      <c r="Q8" s="20"/>
      <c r="R8" s="20"/>
      <c r="S8" s="20"/>
      <c r="T8" s="20"/>
      <c r="U8" s="20"/>
      <c r="V8" s="20"/>
      <c r="W8" s="20">
        <v>358665598</v>
      </c>
      <c r="X8" s="20">
        <v>1800000000</v>
      </c>
      <c r="Y8" s="20">
        <v>-1441334402</v>
      </c>
      <c r="Z8" s="21">
        <v>-80.07</v>
      </c>
      <c r="AA8" s="22">
        <v>3600000000</v>
      </c>
    </row>
    <row r="9" spans="1:27" ht="12.75">
      <c r="A9" s="23" t="s">
        <v>36</v>
      </c>
      <c r="B9" s="17"/>
      <c r="C9" s="18">
        <v>494448790</v>
      </c>
      <c r="D9" s="18"/>
      <c r="E9" s="19">
        <v>480000000</v>
      </c>
      <c r="F9" s="20">
        <v>480000000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240000000</v>
      </c>
      <c r="Y9" s="20">
        <v>-240000000</v>
      </c>
      <c r="Z9" s="21">
        <v>-100</v>
      </c>
      <c r="AA9" s="22">
        <v>480000000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9980776</v>
      </c>
      <c r="D11" s="18"/>
      <c r="E11" s="19">
        <v>365000000</v>
      </c>
      <c r="F11" s="20">
        <v>365000000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182500000</v>
      </c>
      <c r="Y11" s="20">
        <v>-182500000</v>
      </c>
      <c r="Z11" s="21">
        <v>-100</v>
      </c>
      <c r="AA11" s="22">
        <v>365000000</v>
      </c>
    </row>
    <row r="12" spans="1:27" ht="12.75">
      <c r="A12" s="27" t="s">
        <v>39</v>
      </c>
      <c r="B12" s="28"/>
      <c r="C12" s="29">
        <f aca="true" t="shared" si="0" ref="C12:Y12">SUM(C6:C11)</f>
        <v>1349673449</v>
      </c>
      <c r="D12" s="29">
        <f>SUM(D6:D11)</f>
        <v>0</v>
      </c>
      <c r="E12" s="30">
        <f t="shared" si="0"/>
        <v>4861776000</v>
      </c>
      <c r="F12" s="31">
        <f t="shared" si="0"/>
        <v>4861776000</v>
      </c>
      <c r="G12" s="31">
        <f t="shared" si="0"/>
        <v>141538186</v>
      </c>
      <c r="H12" s="31">
        <f t="shared" si="0"/>
        <v>146160421</v>
      </c>
      <c r="I12" s="31">
        <f t="shared" si="0"/>
        <v>204477288</v>
      </c>
      <c r="J12" s="31">
        <f t="shared" si="0"/>
        <v>204477288</v>
      </c>
      <c r="K12" s="31">
        <f t="shared" si="0"/>
        <v>239393903</v>
      </c>
      <c r="L12" s="31">
        <f t="shared" si="0"/>
        <v>314589790</v>
      </c>
      <c r="M12" s="31">
        <f t="shared" si="0"/>
        <v>387360406</v>
      </c>
      <c r="N12" s="31">
        <f t="shared" si="0"/>
        <v>387360406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387360406</v>
      </c>
      <c r="X12" s="31">
        <f t="shared" si="0"/>
        <v>2430888000</v>
      </c>
      <c r="Y12" s="31">
        <f t="shared" si="0"/>
        <v>-2043527594</v>
      </c>
      <c r="Z12" s="32">
        <f>+IF(X12&lt;&gt;0,+(Y12/X12)*100,0)</f>
        <v>-84.06506568792967</v>
      </c>
      <c r="AA12" s="33">
        <f>SUM(AA6:AA11)</f>
        <v>4861776000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247029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299957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942630501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4429658365</v>
      </c>
      <c r="D19" s="18"/>
      <c r="E19" s="19">
        <v>4517977000</v>
      </c>
      <c r="F19" s="20">
        <v>4517977000</v>
      </c>
      <c r="G19" s="20">
        <v>105669</v>
      </c>
      <c r="H19" s="20">
        <v>1850415</v>
      </c>
      <c r="I19" s="20">
        <v>6897374</v>
      </c>
      <c r="J19" s="20">
        <v>6897374</v>
      </c>
      <c r="K19" s="20">
        <v>19406958</v>
      </c>
      <c r="L19" s="20">
        <v>34780618</v>
      </c>
      <c r="M19" s="20">
        <v>41254782</v>
      </c>
      <c r="N19" s="20">
        <v>41254782</v>
      </c>
      <c r="O19" s="20"/>
      <c r="P19" s="20"/>
      <c r="Q19" s="20"/>
      <c r="R19" s="20"/>
      <c r="S19" s="20"/>
      <c r="T19" s="20"/>
      <c r="U19" s="20"/>
      <c r="V19" s="20"/>
      <c r="W19" s="20">
        <v>41254782</v>
      </c>
      <c r="X19" s="20">
        <v>2258988500</v>
      </c>
      <c r="Y19" s="20">
        <v>-2217733718</v>
      </c>
      <c r="Z19" s="21">
        <v>-98.17</v>
      </c>
      <c r="AA19" s="22">
        <v>4517977000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7104349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5379940201</v>
      </c>
      <c r="D24" s="29">
        <f>SUM(D15:D23)</f>
        <v>0</v>
      </c>
      <c r="E24" s="36">
        <f t="shared" si="1"/>
        <v>4517977000</v>
      </c>
      <c r="F24" s="37">
        <f t="shared" si="1"/>
        <v>4517977000</v>
      </c>
      <c r="G24" s="37">
        <f t="shared" si="1"/>
        <v>105669</v>
      </c>
      <c r="H24" s="37">
        <f t="shared" si="1"/>
        <v>1850415</v>
      </c>
      <c r="I24" s="37">
        <f t="shared" si="1"/>
        <v>6897374</v>
      </c>
      <c r="J24" s="37">
        <f t="shared" si="1"/>
        <v>6897374</v>
      </c>
      <c r="K24" s="37">
        <f t="shared" si="1"/>
        <v>19406958</v>
      </c>
      <c r="L24" s="37">
        <f t="shared" si="1"/>
        <v>34780618</v>
      </c>
      <c r="M24" s="37">
        <f t="shared" si="1"/>
        <v>41254782</v>
      </c>
      <c r="N24" s="37">
        <f t="shared" si="1"/>
        <v>41254782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41254782</v>
      </c>
      <c r="X24" s="37">
        <f t="shared" si="1"/>
        <v>2258988500</v>
      </c>
      <c r="Y24" s="37">
        <f t="shared" si="1"/>
        <v>-2217733718</v>
      </c>
      <c r="Z24" s="38">
        <f>+IF(X24&lt;&gt;0,+(Y24/X24)*100,0)</f>
        <v>-98.17374979996578</v>
      </c>
      <c r="AA24" s="39">
        <f>SUM(AA15:AA23)</f>
        <v>4517977000</v>
      </c>
    </row>
    <row r="25" spans="1:27" ht="12.75">
      <c r="A25" s="27" t="s">
        <v>51</v>
      </c>
      <c r="B25" s="28"/>
      <c r="C25" s="29">
        <f aca="true" t="shared" si="2" ref="C25:Y25">+C12+C24</f>
        <v>6729613650</v>
      </c>
      <c r="D25" s="29">
        <f>+D12+D24</f>
        <v>0</v>
      </c>
      <c r="E25" s="30">
        <f t="shared" si="2"/>
        <v>9379753000</v>
      </c>
      <c r="F25" s="31">
        <f t="shared" si="2"/>
        <v>9379753000</v>
      </c>
      <c r="G25" s="31">
        <f t="shared" si="2"/>
        <v>141643855</v>
      </c>
      <c r="H25" s="31">
        <f t="shared" si="2"/>
        <v>148010836</v>
      </c>
      <c r="I25" s="31">
        <f t="shared" si="2"/>
        <v>211374662</v>
      </c>
      <c r="J25" s="31">
        <f t="shared" si="2"/>
        <v>211374662</v>
      </c>
      <c r="K25" s="31">
        <f t="shared" si="2"/>
        <v>258800861</v>
      </c>
      <c r="L25" s="31">
        <f t="shared" si="2"/>
        <v>349370408</v>
      </c>
      <c r="M25" s="31">
        <f t="shared" si="2"/>
        <v>428615188</v>
      </c>
      <c r="N25" s="31">
        <f t="shared" si="2"/>
        <v>428615188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428615188</v>
      </c>
      <c r="X25" s="31">
        <f t="shared" si="2"/>
        <v>4689876500</v>
      </c>
      <c r="Y25" s="31">
        <f t="shared" si="2"/>
        <v>-4261261312</v>
      </c>
      <c r="Z25" s="32">
        <f>+IF(X25&lt;&gt;0,+(Y25/X25)*100,0)</f>
        <v>-90.8608427535352</v>
      </c>
      <c r="AA25" s="33">
        <f>+AA12+AA24</f>
        <v>9379753000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2550084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39131537</v>
      </c>
      <c r="D31" s="18"/>
      <c r="E31" s="19"/>
      <c r="F31" s="20"/>
      <c r="G31" s="20">
        <v>122535</v>
      </c>
      <c r="H31" s="20">
        <v>284500</v>
      </c>
      <c r="I31" s="20">
        <v>416331</v>
      </c>
      <c r="J31" s="20">
        <v>416331</v>
      </c>
      <c r="K31" s="20">
        <v>587330</v>
      </c>
      <c r="L31" s="20">
        <v>655856</v>
      </c>
      <c r="M31" s="20">
        <v>760738</v>
      </c>
      <c r="N31" s="20">
        <v>760738</v>
      </c>
      <c r="O31" s="20"/>
      <c r="P31" s="20"/>
      <c r="Q31" s="20"/>
      <c r="R31" s="20"/>
      <c r="S31" s="20"/>
      <c r="T31" s="20"/>
      <c r="U31" s="20"/>
      <c r="V31" s="20"/>
      <c r="W31" s="20">
        <v>760738</v>
      </c>
      <c r="X31" s="20"/>
      <c r="Y31" s="20">
        <v>760738</v>
      </c>
      <c r="Z31" s="21"/>
      <c r="AA31" s="22"/>
    </row>
    <row r="32" spans="1:27" ht="12.75">
      <c r="A32" s="23" t="s">
        <v>57</v>
      </c>
      <c r="B32" s="17"/>
      <c r="C32" s="18">
        <v>4702904967</v>
      </c>
      <c r="D32" s="18"/>
      <c r="E32" s="19">
        <v>3000000000</v>
      </c>
      <c r="F32" s="20">
        <v>3000000000</v>
      </c>
      <c r="G32" s="20">
        <v>-147947745</v>
      </c>
      <c r="H32" s="20">
        <v>-116559319</v>
      </c>
      <c r="I32" s="20">
        <v>-94384957</v>
      </c>
      <c r="J32" s="20">
        <v>-94384957</v>
      </c>
      <c r="K32" s="20">
        <v>-77417453</v>
      </c>
      <c r="L32" s="20">
        <v>-56859289</v>
      </c>
      <c r="M32" s="20">
        <v>-31623072</v>
      </c>
      <c r="N32" s="20">
        <v>-31623072</v>
      </c>
      <c r="O32" s="20"/>
      <c r="P32" s="20"/>
      <c r="Q32" s="20"/>
      <c r="R32" s="20"/>
      <c r="S32" s="20"/>
      <c r="T32" s="20"/>
      <c r="U32" s="20"/>
      <c r="V32" s="20"/>
      <c r="W32" s="20">
        <v>-31623072</v>
      </c>
      <c r="X32" s="20">
        <v>1500000000</v>
      </c>
      <c r="Y32" s="20">
        <v>-1531623072</v>
      </c>
      <c r="Z32" s="21">
        <v>-102.11</v>
      </c>
      <c r="AA32" s="22">
        <v>3000000000</v>
      </c>
    </row>
    <row r="33" spans="1:27" ht="12.75">
      <c r="A33" s="23" t="s">
        <v>58</v>
      </c>
      <c r="B33" s="17"/>
      <c r="C33" s="18">
        <v>13380800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4757967388</v>
      </c>
      <c r="D34" s="29">
        <f>SUM(D29:D33)</f>
        <v>0</v>
      </c>
      <c r="E34" s="30">
        <f t="shared" si="3"/>
        <v>3000000000</v>
      </c>
      <c r="F34" s="31">
        <f t="shared" si="3"/>
        <v>3000000000</v>
      </c>
      <c r="G34" s="31">
        <f t="shared" si="3"/>
        <v>-147825210</v>
      </c>
      <c r="H34" s="31">
        <f t="shared" si="3"/>
        <v>-116274819</v>
      </c>
      <c r="I34" s="31">
        <f t="shared" si="3"/>
        <v>-93968626</v>
      </c>
      <c r="J34" s="31">
        <f t="shared" si="3"/>
        <v>-93968626</v>
      </c>
      <c r="K34" s="31">
        <f t="shared" si="3"/>
        <v>-76830123</v>
      </c>
      <c r="L34" s="31">
        <f t="shared" si="3"/>
        <v>-56203433</v>
      </c>
      <c r="M34" s="31">
        <f t="shared" si="3"/>
        <v>-30862334</v>
      </c>
      <c r="N34" s="31">
        <f t="shared" si="3"/>
        <v>-30862334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-30862334</v>
      </c>
      <c r="X34" s="31">
        <f t="shared" si="3"/>
        <v>1500000000</v>
      </c>
      <c r="Y34" s="31">
        <f t="shared" si="3"/>
        <v>-1530862334</v>
      </c>
      <c r="Z34" s="32">
        <f>+IF(X34&lt;&gt;0,+(Y34/X34)*100,0)</f>
        <v>-102.05748893333333</v>
      </c>
      <c r="AA34" s="33">
        <f>SUM(AA29:AA33)</f>
        <v>3000000000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484526710</v>
      </c>
      <c r="D38" s="18"/>
      <c r="E38" s="19">
        <v>320000000</v>
      </c>
      <c r="F38" s="20">
        <v>320000000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160000000</v>
      </c>
      <c r="Y38" s="20">
        <v>-160000000</v>
      </c>
      <c r="Z38" s="21">
        <v>-100</v>
      </c>
      <c r="AA38" s="22">
        <v>320000000</v>
      </c>
    </row>
    <row r="39" spans="1:27" ht="12.75">
      <c r="A39" s="27" t="s">
        <v>61</v>
      </c>
      <c r="B39" s="35"/>
      <c r="C39" s="29">
        <f aca="true" t="shared" si="4" ref="C39:Y39">SUM(C37:C38)</f>
        <v>484526710</v>
      </c>
      <c r="D39" s="29">
        <f>SUM(D37:D38)</f>
        <v>0</v>
      </c>
      <c r="E39" s="36">
        <f t="shared" si="4"/>
        <v>320000000</v>
      </c>
      <c r="F39" s="37">
        <f t="shared" si="4"/>
        <v>320000000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160000000</v>
      </c>
      <c r="Y39" s="37">
        <f t="shared" si="4"/>
        <v>-160000000</v>
      </c>
      <c r="Z39" s="38">
        <f>+IF(X39&lt;&gt;0,+(Y39/X39)*100,0)</f>
        <v>-100</v>
      </c>
      <c r="AA39" s="39">
        <f>SUM(AA37:AA38)</f>
        <v>320000000</v>
      </c>
    </row>
    <row r="40" spans="1:27" ht="12.75">
      <c r="A40" s="27" t="s">
        <v>62</v>
      </c>
      <c r="B40" s="28"/>
      <c r="C40" s="29">
        <f aca="true" t="shared" si="5" ref="C40:Y40">+C34+C39</f>
        <v>5242494098</v>
      </c>
      <c r="D40" s="29">
        <f>+D34+D39</f>
        <v>0</v>
      </c>
      <c r="E40" s="30">
        <f t="shared" si="5"/>
        <v>3320000000</v>
      </c>
      <c r="F40" s="31">
        <f t="shared" si="5"/>
        <v>3320000000</v>
      </c>
      <c r="G40" s="31">
        <f t="shared" si="5"/>
        <v>-147825210</v>
      </c>
      <c r="H40" s="31">
        <f t="shared" si="5"/>
        <v>-116274819</v>
      </c>
      <c r="I40" s="31">
        <f t="shared" si="5"/>
        <v>-93968626</v>
      </c>
      <c r="J40" s="31">
        <f t="shared" si="5"/>
        <v>-93968626</v>
      </c>
      <c r="K40" s="31">
        <f t="shared" si="5"/>
        <v>-76830123</v>
      </c>
      <c r="L40" s="31">
        <f t="shared" si="5"/>
        <v>-56203433</v>
      </c>
      <c r="M40" s="31">
        <f t="shared" si="5"/>
        <v>-30862334</v>
      </c>
      <c r="N40" s="31">
        <f t="shared" si="5"/>
        <v>-30862334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-30862334</v>
      </c>
      <c r="X40" s="31">
        <f t="shared" si="5"/>
        <v>1660000000</v>
      </c>
      <c r="Y40" s="31">
        <f t="shared" si="5"/>
        <v>-1690862334</v>
      </c>
      <c r="Z40" s="32">
        <f>+IF(X40&lt;&gt;0,+(Y40/X40)*100,0)</f>
        <v>-101.85917674698794</v>
      </c>
      <c r="AA40" s="33">
        <f>+AA34+AA39</f>
        <v>3320000000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1487119552</v>
      </c>
      <c r="D42" s="43">
        <f>+D25-D40</f>
        <v>0</v>
      </c>
      <c r="E42" s="44">
        <f t="shared" si="6"/>
        <v>6059753000</v>
      </c>
      <c r="F42" s="45">
        <f t="shared" si="6"/>
        <v>6059753000</v>
      </c>
      <c r="G42" s="45">
        <f t="shared" si="6"/>
        <v>289469065</v>
      </c>
      <c r="H42" s="45">
        <f t="shared" si="6"/>
        <v>264285655</v>
      </c>
      <c r="I42" s="45">
        <f t="shared" si="6"/>
        <v>305343288</v>
      </c>
      <c r="J42" s="45">
        <f t="shared" si="6"/>
        <v>305343288</v>
      </c>
      <c r="K42" s="45">
        <f t="shared" si="6"/>
        <v>335630984</v>
      </c>
      <c r="L42" s="45">
        <f t="shared" si="6"/>
        <v>405573841</v>
      </c>
      <c r="M42" s="45">
        <f t="shared" si="6"/>
        <v>459477522</v>
      </c>
      <c r="N42" s="45">
        <f t="shared" si="6"/>
        <v>459477522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459477522</v>
      </c>
      <c r="X42" s="45">
        <f t="shared" si="6"/>
        <v>3029876500</v>
      </c>
      <c r="Y42" s="45">
        <f t="shared" si="6"/>
        <v>-2570398978</v>
      </c>
      <c r="Z42" s="46">
        <f>+IF(X42&lt;&gt;0,+(Y42/X42)*100,0)</f>
        <v>-84.8351072395195</v>
      </c>
      <c r="AA42" s="47">
        <f>+AA25-AA40</f>
        <v>6059753000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1487119552</v>
      </c>
      <c r="D45" s="18"/>
      <c r="E45" s="19">
        <v>6059753000</v>
      </c>
      <c r="F45" s="20">
        <v>6059753000</v>
      </c>
      <c r="G45" s="20">
        <v>289469065</v>
      </c>
      <c r="H45" s="20"/>
      <c r="I45" s="20">
        <v>305343288</v>
      </c>
      <c r="J45" s="20">
        <v>305343288</v>
      </c>
      <c r="K45" s="20">
        <v>335630984</v>
      </c>
      <c r="L45" s="20">
        <v>405573841</v>
      </c>
      <c r="M45" s="20">
        <v>459477522</v>
      </c>
      <c r="N45" s="20">
        <v>459477522</v>
      </c>
      <c r="O45" s="20"/>
      <c r="P45" s="20"/>
      <c r="Q45" s="20"/>
      <c r="R45" s="20"/>
      <c r="S45" s="20"/>
      <c r="T45" s="20"/>
      <c r="U45" s="20"/>
      <c r="V45" s="20"/>
      <c r="W45" s="20">
        <v>459477522</v>
      </c>
      <c r="X45" s="20">
        <v>3029876500</v>
      </c>
      <c r="Y45" s="20">
        <v>-2570398978</v>
      </c>
      <c r="Z45" s="48">
        <v>-84.84</v>
      </c>
      <c r="AA45" s="22">
        <v>6059753000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>
        <v>264285655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1487119552</v>
      </c>
      <c r="D48" s="51">
        <f>SUM(D45:D47)</f>
        <v>0</v>
      </c>
      <c r="E48" s="52">
        <f t="shared" si="7"/>
        <v>6059753000</v>
      </c>
      <c r="F48" s="53">
        <f t="shared" si="7"/>
        <v>6059753000</v>
      </c>
      <c r="G48" s="53">
        <f t="shared" si="7"/>
        <v>289469065</v>
      </c>
      <c r="H48" s="53">
        <f t="shared" si="7"/>
        <v>264285655</v>
      </c>
      <c r="I48" s="53">
        <f t="shared" si="7"/>
        <v>305343288</v>
      </c>
      <c r="J48" s="53">
        <f t="shared" si="7"/>
        <v>305343288</v>
      </c>
      <c r="K48" s="53">
        <f t="shared" si="7"/>
        <v>335630984</v>
      </c>
      <c r="L48" s="53">
        <f t="shared" si="7"/>
        <v>405573841</v>
      </c>
      <c r="M48" s="53">
        <f t="shared" si="7"/>
        <v>459477522</v>
      </c>
      <c r="N48" s="53">
        <f t="shared" si="7"/>
        <v>459477522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459477522</v>
      </c>
      <c r="X48" s="53">
        <f t="shared" si="7"/>
        <v>3029876500</v>
      </c>
      <c r="Y48" s="53">
        <f t="shared" si="7"/>
        <v>-2570398978</v>
      </c>
      <c r="Z48" s="54">
        <f>+IF(X48&lt;&gt;0,+(Y48/X48)*100,0)</f>
        <v>-84.8351072395195</v>
      </c>
      <c r="AA48" s="55">
        <f>SUM(AA45:AA47)</f>
        <v>6059753000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1852228</v>
      </c>
      <c r="D6" s="18"/>
      <c r="E6" s="19">
        <v>1738000</v>
      </c>
      <c r="F6" s="20">
        <v>1738000</v>
      </c>
      <c r="G6" s="20">
        <v>21097329</v>
      </c>
      <c r="H6" s="20">
        <v>4095885</v>
      </c>
      <c r="I6" s="20">
        <v>-281338</v>
      </c>
      <c r="J6" s="20">
        <v>-281338</v>
      </c>
      <c r="K6" s="20">
        <v>-2853857</v>
      </c>
      <c r="L6" s="20">
        <v>-5459784</v>
      </c>
      <c r="M6" s="20">
        <v>31211479</v>
      </c>
      <c r="N6" s="20">
        <v>31211479</v>
      </c>
      <c r="O6" s="20"/>
      <c r="P6" s="20"/>
      <c r="Q6" s="20"/>
      <c r="R6" s="20"/>
      <c r="S6" s="20"/>
      <c r="T6" s="20"/>
      <c r="U6" s="20"/>
      <c r="V6" s="20"/>
      <c r="W6" s="20">
        <v>31211479</v>
      </c>
      <c r="X6" s="20">
        <v>869000</v>
      </c>
      <c r="Y6" s="20">
        <v>30342479</v>
      </c>
      <c r="Z6" s="21">
        <v>3491.65</v>
      </c>
      <c r="AA6" s="22">
        <v>1738000</v>
      </c>
    </row>
    <row r="7" spans="1:27" ht="12.75">
      <c r="A7" s="23" t="s">
        <v>34</v>
      </c>
      <c r="B7" s="17"/>
      <c r="C7" s="18"/>
      <c r="D7" s="18"/>
      <c r="E7" s="19">
        <v>115489000</v>
      </c>
      <c r="F7" s="20">
        <v>115489000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57744500</v>
      </c>
      <c r="Y7" s="20">
        <v>-57744500</v>
      </c>
      <c r="Z7" s="21">
        <v>-100</v>
      </c>
      <c r="AA7" s="22">
        <v>115489000</v>
      </c>
    </row>
    <row r="8" spans="1:27" ht="12.75">
      <c r="A8" s="23" t="s">
        <v>35</v>
      </c>
      <c r="B8" s="17"/>
      <c r="C8" s="18">
        <v>94325842</v>
      </c>
      <c r="D8" s="18"/>
      <c r="E8" s="19"/>
      <c r="F8" s="20"/>
      <c r="G8" s="20">
        <v>90953410</v>
      </c>
      <c r="H8" s="20">
        <v>101807260</v>
      </c>
      <c r="I8" s="20">
        <v>111887748</v>
      </c>
      <c r="J8" s="20">
        <v>111887748</v>
      </c>
      <c r="K8" s="20">
        <v>111751654</v>
      </c>
      <c r="L8" s="20">
        <v>116883206</v>
      </c>
      <c r="M8" s="20">
        <v>127373387</v>
      </c>
      <c r="N8" s="20">
        <v>127373387</v>
      </c>
      <c r="O8" s="20"/>
      <c r="P8" s="20"/>
      <c r="Q8" s="20"/>
      <c r="R8" s="20"/>
      <c r="S8" s="20"/>
      <c r="T8" s="20"/>
      <c r="U8" s="20"/>
      <c r="V8" s="20"/>
      <c r="W8" s="20">
        <v>127373387</v>
      </c>
      <c r="X8" s="20"/>
      <c r="Y8" s="20">
        <v>127373387</v>
      </c>
      <c r="Z8" s="21"/>
      <c r="AA8" s="22"/>
    </row>
    <row r="9" spans="1:27" ht="12.75">
      <c r="A9" s="23" t="s">
        <v>36</v>
      </c>
      <c r="B9" s="17"/>
      <c r="C9" s="18">
        <v>1412712</v>
      </c>
      <c r="D9" s="18"/>
      <c r="E9" s="19">
        <v>3768000</v>
      </c>
      <c r="F9" s="20">
        <v>3768000</v>
      </c>
      <c r="G9" s="20">
        <v>3274169</v>
      </c>
      <c r="H9" s="20">
        <v>3726970</v>
      </c>
      <c r="I9" s="20">
        <v>3744304</v>
      </c>
      <c r="J9" s="20">
        <v>3744304</v>
      </c>
      <c r="K9" s="20">
        <v>3706376</v>
      </c>
      <c r="L9" s="20">
        <v>4031947</v>
      </c>
      <c r="M9" s="20">
        <v>4032017</v>
      </c>
      <c r="N9" s="20">
        <v>4032017</v>
      </c>
      <c r="O9" s="20"/>
      <c r="P9" s="20"/>
      <c r="Q9" s="20"/>
      <c r="R9" s="20"/>
      <c r="S9" s="20"/>
      <c r="T9" s="20"/>
      <c r="U9" s="20"/>
      <c r="V9" s="20"/>
      <c r="W9" s="20">
        <v>4032017</v>
      </c>
      <c r="X9" s="20">
        <v>1884000</v>
      </c>
      <c r="Y9" s="20">
        <v>2148017</v>
      </c>
      <c r="Z9" s="21">
        <v>114.01</v>
      </c>
      <c r="AA9" s="22">
        <v>3768000</v>
      </c>
    </row>
    <row r="10" spans="1:27" ht="12.75">
      <c r="A10" s="23" t="s">
        <v>37</v>
      </c>
      <c r="B10" s="17"/>
      <c r="C10" s="18">
        <v>43660987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1301759</v>
      </c>
      <c r="D11" s="18"/>
      <c r="E11" s="19">
        <v>2434000</v>
      </c>
      <c r="F11" s="20">
        <v>2434000</v>
      </c>
      <c r="G11" s="20">
        <v>1305776</v>
      </c>
      <c r="H11" s="20">
        <v>1602874</v>
      </c>
      <c r="I11" s="20">
        <v>1451823</v>
      </c>
      <c r="J11" s="20">
        <v>1451823</v>
      </c>
      <c r="K11" s="20">
        <v>1588186</v>
      </c>
      <c r="L11" s="20">
        <v>1495856</v>
      </c>
      <c r="M11" s="20">
        <v>1595208</v>
      </c>
      <c r="N11" s="20">
        <v>1595208</v>
      </c>
      <c r="O11" s="20"/>
      <c r="P11" s="20"/>
      <c r="Q11" s="20"/>
      <c r="R11" s="20"/>
      <c r="S11" s="20"/>
      <c r="T11" s="20"/>
      <c r="U11" s="20"/>
      <c r="V11" s="20"/>
      <c r="W11" s="20">
        <v>1595208</v>
      </c>
      <c r="X11" s="20">
        <v>1217000</v>
      </c>
      <c r="Y11" s="20">
        <v>378208</v>
      </c>
      <c r="Z11" s="21">
        <v>31.08</v>
      </c>
      <c r="AA11" s="22">
        <v>2434000</v>
      </c>
    </row>
    <row r="12" spans="1:27" ht="12.75">
      <c r="A12" s="27" t="s">
        <v>39</v>
      </c>
      <c r="B12" s="28"/>
      <c r="C12" s="29">
        <f aca="true" t="shared" si="0" ref="C12:Y12">SUM(C6:C11)</f>
        <v>142553528</v>
      </c>
      <c r="D12" s="29">
        <f>SUM(D6:D11)</f>
        <v>0</v>
      </c>
      <c r="E12" s="30">
        <f t="shared" si="0"/>
        <v>123429000</v>
      </c>
      <c r="F12" s="31">
        <f t="shared" si="0"/>
        <v>123429000</v>
      </c>
      <c r="G12" s="31">
        <f t="shared" si="0"/>
        <v>116630684</v>
      </c>
      <c r="H12" s="31">
        <f t="shared" si="0"/>
        <v>111232989</v>
      </c>
      <c r="I12" s="31">
        <f t="shared" si="0"/>
        <v>116802537</v>
      </c>
      <c r="J12" s="31">
        <f t="shared" si="0"/>
        <v>116802537</v>
      </c>
      <c r="K12" s="31">
        <f t="shared" si="0"/>
        <v>114192359</v>
      </c>
      <c r="L12" s="31">
        <f t="shared" si="0"/>
        <v>116951225</v>
      </c>
      <c r="M12" s="31">
        <f t="shared" si="0"/>
        <v>164212091</v>
      </c>
      <c r="N12" s="31">
        <f t="shared" si="0"/>
        <v>164212091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164212091</v>
      </c>
      <c r="X12" s="31">
        <f t="shared" si="0"/>
        <v>61714500</v>
      </c>
      <c r="Y12" s="31">
        <f t="shared" si="0"/>
        <v>102497591</v>
      </c>
      <c r="Z12" s="32">
        <f>+IF(X12&lt;&gt;0,+(Y12/X12)*100,0)</f>
        <v>166.08348281198099</v>
      </c>
      <c r="AA12" s="33">
        <f>SUM(AA6:AA11)</f>
        <v>123429000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111717</v>
      </c>
      <c r="H16" s="24">
        <v>111717</v>
      </c>
      <c r="I16" s="24">
        <v>111717</v>
      </c>
      <c r="J16" s="20">
        <v>111717</v>
      </c>
      <c r="K16" s="24">
        <v>111717</v>
      </c>
      <c r="L16" s="24">
        <v>111717</v>
      </c>
      <c r="M16" s="20">
        <v>111717</v>
      </c>
      <c r="N16" s="24">
        <v>111717</v>
      </c>
      <c r="O16" s="24"/>
      <c r="P16" s="24"/>
      <c r="Q16" s="20"/>
      <c r="R16" s="24"/>
      <c r="S16" s="24"/>
      <c r="T16" s="20"/>
      <c r="U16" s="24"/>
      <c r="V16" s="24"/>
      <c r="W16" s="24">
        <v>111717</v>
      </c>
      <c r="X16" s="20"/>
      <c r="Y16" s="24">
        <v>111717</v>
      </c>
      <c r="Z16" s="25"/>
      <c r="AA16" s="26"/>
    </row>
    <row r="17" spans="1:27" ht="12.75">
      <c r="A17" s="23" t="s">
        <v>43</v>
      </c>
      <c r="B17" s="17"/>
      <c r="C17" s="18">
        <v>581282443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1226634779</v>
      </c>
      <c r="D19" s="18"/>
      <c r="E19" s="19">
        <v>1872993000</v>
      </c>
      <c r="F19" s="20">
        <v>1872993000</v>
      </c>
      <c r="G19" s="20">
        <v>1859922625</v>
      </c>
      <c r="H19" s="20">
        <v>1814758294</v>
      </c>
      <c r="I19" s="20">
        <v>1821810090</v>
      </c>
      <c r="J19" s="20">
        <v>1821810090</v>
      </c>
      <c r="K19" s="20">
        <v>1825667874</v>
      </c>
      <c r="L19" s="20">
        <v>1805596022</v>
      </c>
      <c r="M19" s="20">
        <v>1809256769</v>
      </c>
      <c r="N19" s="20">
        <v>1809256769</v>
      </c>
      <c r="O19" s="20"/>
      <c r="P19" s="20"/>
      <c r="Q19" s="20"/>
      <c r="R19" s="20"/>
      <c r="S19" s="20"/>
      <c r="T19" s="20"/>
      <c r="U19" s="20"/>
      <c r="V19" s="20"/>
      <c r="W19" s="20">
        <v>1809256769</v>
      </c>
      <c r="X19" s="20">
        <v>936496500</v>
      </c>
      <c r="Y19" s="20">
        <v>872760269</v>
      </c>
      <c r="Z19" s="21">
        <v>93.19</v>
      </c>
      <c r="AA19" s="22">
        <v>1872993000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98022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111717</v>
      </c>
      <c r="D23" s="18"/>
      <c r="E23" s="19">
        <v>8169000</v>
      </c>
      <c r="F23" s="20">
        <v>8169000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4084500</v>
      </c>
      <c r="Y23" s="24">
        <v>-4084500</v>
      </c>
      <c r="Z23" s="25">
        <v>-100</v>
      </c>
      <c r="AA23" s="26">
        <v>8169000</v>
      </c>
    </row>
    <row r="24" spans="1:27" ht="12.75">
      <c r="A24" s="27" t="s">
        <v>50</v>
      </c>
      <c r="B24" s="35"/>
      <c r="C24" s="29">
        <f aca="true" t="shared" si="1" ref="C24:Y24">SUM(C15:C23)</f>
        <v>1808126961</v>
      </c>
      <c r="D24" s="29">
        <f>SUM(D15:D23)</f>
        <v>0</v>
      </c>
      <c r="E24" s="36">
        <f t="shared" si="1"/>
        <v>1881162000</v>
      </c>
      <c r="F24" s="37">
        <f t="shared" si="1"/>
        <v>1881162000</v>
      </c>
      <c r="G24" s="37">
        <f t="shared" si="1"/>
        <v>1860034342</v>
      </c>
      <c r="H24" s="37">
        <f t="shared" si="1"/>
        <v>1814870011</v>
      </c>
      <c r="I24" s="37">
        <f t="shared" si="1"/>
        <v>1821921807</v>
      </c>
      <c r="J24" s="37">
        <f t="shared" si="1"/>
        <v>1821921807</v>
      </c>
      <c r="K24" s="37">
        <f t="shared" si="1"/>
        <v>1825779591</v>
      </c>
      <c r="L24" s="37">
        <f t="shared" si="1"/>
        <v>1805707739</v>
      </c>
      <c r="M24" s="37">
        <f t="shared" si="1"/>
        <v>1809368486</v>
      </c>
      <c r="N24" s="37">
        <f t="shared" si="1"/>
        <v>1809368486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1809368486</v>
      </c>
      <c r="X24" s="37">
        <f t="shared" si="1"/>
        <v>940581000</v>
      </c>
      <c r="Y24" s="37">
        <f t="shared" si="1"/>
        <v>868787486</v>
      </c>
      <c r="Z24" s="38">
        <f>+IF(X24&lt;&gt;0,+(Y24/X24)*100,0)</f>
        <v>92.36710990334697</v>
      </c>
      <c r="AA24" s="39">
        <f>SUM(AA15:AA23)</f>
        <v>1881162000</v>
      </c>
    </row>
    <row r="25" spans="1:27" ht="12.75">
      <c r="A25" s="27" t="s">
        <v>51</v>
      </c>
      <c r="B25" s="28"/>
      <c r="C25" s="29">
        <f aca="true" t="shared" si="2" ref="C25:Y25">+C12+C24</f>
        <v>1950680489</v>
      </c>
      <c r="D25" s="29">
        <f>+D12+D24</f>
        <v>0</v>
      </c>
      <c r="E25" s="30">
        <f t="shared" si="2"/>
        <v>2004591000</v>
      </c>
      <c r="F25" s="31">
        <f t="shared" si="2"/>
        <v>2004591000</v>
      </c>
      <c r="G25" s="31">
        <f t="shared" si="2"/>
        <v>1976665026</v>
      </c>
      <c r="H25" s="31">
        <f t="shared" si="2"/>
        <v>1926103000</v>
      </c>
      <c r="I25" s="31">
        <f t="shared" si="2"/>
        <v>1938724344</v>
      </c>
      <c r="J25" s="31">
        <f t="shared" si="2"/>
        <v>1938724344</v>
      </c>
      <c r="K25" s="31">
        <f t="shared" si="2"/>
        <v>1939971950</v>
      </c>
      <c r="L25" s="31">
        <f t="shared" si="2"/>
        <v>1922658964</v>
      </c>
      <c r="M25" s="31">
        <f t="shared" si="2"/>
        <v>1973580577</v>
      </c>
      <c r="N25" s="31">
        <f t="shared" si="2"/>
        <v>1973580577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1973580577</v>
      </c>
      <c r="X25" s="31">
        <f t="shared" si="2"/>
        <v>1002295500</v>
      </c>
      <c r="Y25" s="31">
        <f t="shared" si="2"/>
        <v>971285077</v>
      </c>
      <c r="Z25" s="32">
        <f>+IF(X25&lt;&gt;0,+(Y25/X25)*100,0)</f>
        <v>96.90605983963812</v>
      </c>
      <c r="AA25" s="33">
        <f>+AA12+AA24</f>
        <v>2004591000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842000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2698880</v>
      </c>
      <c r="D31" s="18"/>
      <c r="E31" s="19"/>
      <c r="F31" s="20"/>
      <c r="G31" s="20">
        <v>2692253</v>
      </c>
      <c r="H31" s="20">
        <v>2711456</v>
      </c>
      <c r="I31" s="20">
        <v>2703192</v>
      </c>
      <c r="J31" s="20">
        <v>2703192</v>
      </c>
      <c r="K31" s="20">
        <v>2737830</v>
      </c>
      <c r="L31" s="20">
        <v>2732514</v>
      </c>
      <c r="M31" s="20">
        <v>2738955</v>
      </c>
      <c r="N31" s="20">
        <v>2738955</v>
      </c>
      <c r="O31" s="20"/>
      <c r="P31" s="20"/>
      <c r="Q31" s="20"/>
      <c r="R31" s="20"/>
      <c r="S31" s="20"/>
      <c r="T31" s="20"/>
      <c r="U31" s="20"/>
      <c r="V31" s="20"/>
      <c r="W31" s="20">
        <v>2738955</v>
      </c>
      <c r="X31" s="20"/>
      <c r="Y31" s="20">
        <v>2738955</v>
      </c>
      <c r="Z31" s="21"/>
      <c r="AA31" s="22"/>
    </row>
    <row r="32" spans="1:27" ht="12.75">
      <c r="A32" s="23" t="s">
        <v>57</v>
      </c>
      <c r="B32" s="17"/>
      <c r="C32" s="18">
        <v>423177889</v>
      </c>
      <c r="D32" s="18"/>
      <c r="E32" s="19">
        <v>338226000</v>
      </c>
      <c r="F32" s="20">
        <v>338226000</v>
      </c>
      <c r="G32" s="20">
        <v>350130913</v>
      </c>
      <c r="H32" s="20">
        <v>345528313</v>
      </c>
      <c r="I32" s="20">
        <v>344189319</v>
      </c>
      <c r="J32" s="20">
        <v>344189319</v>
      </c>
      <c r="K32" s="20">
        <v>363272997</v>
      </c>
      <c r="L32" s="20">
        <v>375083720</v>
      </c>
      <c r="M32" s="20">
        <v>362196893</v>
      </c>
      <c r="N32" s="20">
        <v>362196893</v>
      </c>
      <c r="O32" s="20"/>
      <c r="P32" s="20"/>
      <c r="Q32" s="20"/>
      <c r="R32" s="20"/>
      <c r="S32" s="20"/>
      <c r="T32" s="20"/>
      <c r="U32" s="20"/>
      <c r="V32" s="20"/>
      <c r="W32" s="20">
        <v>362196893</v>
      </c>
      <c r="X32" s="20">
        <v>169113000</v>
      </c>
      <c r="Y32" s="20">
        <v>193083893</v>
      </c>
      <c r="Z32" s="21">
        <v>114.17</v>
      </c>
      <c r="AA32" s="22">
        <v>338226000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>
        <v>50173070</v>
      </c>
      <c r="H33" s="20">
        <v>48162070</v>
      </c>
      <c r="I33" s="20">
        <v>48162070</v>
      </c>
      <c r="J33" s="20">
        <v>48162070</v>
      </c>
      <c r="K33" s="20">
        <v>48162070</v>
      </c>
      <c r="L33" s="20">
        <v>48162070</v>
      </c>
      <c r="M33" s="20">
        <v>48162070</v>
      </c>
      <c r="N33" s="20">
        <v>48162070</v>
      </c>
      <c r="O33" s="20"/>
      <c r="P33" s="20"/>
      <c r="Q33" s="20"/>
      <c r="R33" s="20"/>
      <c r="S33" s="20"/>
      <c r="T33" s="20"/>
      <c r="U33" s="20"/>
      <c r="V33" s="20"/>
      <c r="W33" s="20">
        <v>48162070</v>
      </c>
      <c r="X33" s="20"/>
      <c r="Y33" s="20">
        <v>48162070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426718769</v>
      </c>
      <c r="D34" s="29">
        <f>SUM(D29:D33)</f>
        <v>0</v>
      </c>
      <c r="E34" s="30">
        <f t="shared" si="3"/>
        <v>338226000</v>
      </c>
      <c r="F34" s="31">
        <f t="shared" si="3"/>
        <v>338226000</v>
      </c>
      <c r="G34" s="31">
        <f t="shared" si="3"/>
        <v>402996236</v>
      </c>
      <c r="H34" s="31">
        <f t="shared" si="3"/>
        <v>396401839</v>
      </c>
      <c r="I34" s="31">
        <f t="shared" si="3"/>
        <v>395054581</v>
      </c>
      <c r="J34" s="31">
        <f t="shared" si="3"/>
        <v>395054581</v>
      </c>
      <c r="K34" s="31">
        <f t="shared" si="3"/>
        <v>414172897</v>
      </c>
      <c r="L34" s="31">
        <f t="shared" si="3"/>
        <v>425978304</v>
      </c>
      <c r="M34" s="31">
        <f t="shared" si="3"/>
        <v>413097918</v>
      </c>
      <c r="N34" s="31">
        <f t="shared" si="3"/>
        <v>413097918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413097918</v>
      </c>
      <c r="X34" s="31">
        <f t="shared" si="3"/>
        <v>169113000</v>
      </c>
      <c r="Y34" s="31">
        <f t="shared" si="3"/>
        <v>243984918</v>
      </c>
      <c r="Z34" s="32">
        <f>+IF(X34&lt;&gt;0,+(Y34/X34)*100,0)</f>
        <v>144.27330719696297</v>
      </c>
      <c r="AA34" s="33">
        <f>SUM(AA29:AA33)</f>
        <v>338226000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8063000</v>
      </c>
      <c r="D37" s="18"/>
      <c r="E37" s="19"/>
      <c r="F37" s="20"/>
      <c r="G37" s="20"/>
      <c r="H37" s="20"/>
      <c r="I37" s="20"/>
      <c r="J37" s="20"/>
      <c r="K37" s="20"/>
      <c r="L37" s="20">
        <v>32219</v>
      </c>
      <c r="M37" s="20">
        <v>62455177</v>
      </c>
      <c r="N37" s="20">
        <v>62455177</v>
      </c>
      <c r="O37" s="20"/>
      <c r="P37" s="20"/>
      <c r="Q37" s="20"/>
      <c r="R37" s="20"/>
      <c r="S37" s="20"/>
      <c r="T37" s="20"/>
      <c r="U37" s="20"/>
      <c r="V37" s="20"/>
      <c r="W37" s="20">
        <v>62455177</v>
      </c>
      <c r="X37" s="20"/>
      <c r="Y37" s="20">
        <v>62455177</v>
      </c>
      <c r="Z37" s="21"/>
      <c r="AA37" s="22"/>
    </row>
    <row r="38" spans="1:27" ht="12.75">
      <c r="A38" s="23" t="s">
        <v>58</v>
      </c>
      <c r="B38" s="17"/>
      <c r="C38" s="18">
        <v>20246065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28309065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32219</v>
      </c>
      <c r="M39" s="37">
        <f t="shared" si="4"/>
        <v>62455177</v>
      </c>
      <c r="N39" s="37">
        <f t="shared" si="4"/>
        <v>62455177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62455177</v>
      </c>
      <c r="X39" s="37">
        <f t="shared" si="4"/>
        <v>0</v>
      </c>
      <c r="Y39" s="37">
        <f t="shared" si="4"/>
        <v>62455177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455027834</v>
      </c>
      <c r="D40" s="29">
        <f>+D34+D39</f>
        <v>0</v>
      </c>
      <c r="E40" s="30">
        <f t="shared" si="5"/>
        <v>338226000</v>
      </c>
      <c r="F40" s="31">
        <f t="shared" si="5"/>
        <v>338226000</v>
      </c>
      <c r="G40" s="31">
        <f t="shared" si="5"/>
        <v>402996236</v>
      </c>
      <c r="H40" s="31">
        <f t="shared" si="5"/>
        <v>396401839</v>
      </c>
      <c r="I40" s="31">
        <f t="shared" si="5"/>
        <v>395054581</v>
      </c>
      <c r="J40" s="31">
        <f t="shared" si="5"/>
        <v>395054581</v>
      </c>
      <c r="K40" s="31">
        <f t="shared" si="5"/>
        <v>414172897</v>
      </c>
      <c r="L40" s="31">
        <f t="shared" si="5"/>
        <v>426010523</v>
      </c>
      <c r="M40" s="31">
        <f t="shared" si="5"/>
        <v>475553095</v>
      </c>
      <c r="N40" s="31">
        <f t="shared" si="5"/>
        <v>475553095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475553095</v>
      </c>
      <c r="X40" s="31">
        <f t="shared" si="5"/>
        <v>169113000</v>
      </c>
      <c r="Y40" s="31">
        <f t="shared" si="5"/>
        <v>306440095</v>
      </c>
      <c r="Z40" s="32">
        <f>+IF(X40&lt;&gt;0,+(Y40/X40)*100,0)</f>
        <v>181.20433970185616</v>
      </c>
      <c r="AA40" s="33">
        <f>+AA34+AA39</f>
        <v>338226000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1495652655</v>
      </c>
      <c r="D42" s="43">
        <f>+D25-D40</f>
        <v>0</v>
      </c>
      <c r="E42" s="44">
        <f t="shared" si="6"/>
        <v>1666365000</v>
      </c>
      <c r="F42" s="45">
        <f t="shared" si="6"/>
        <v>1666365000</v>
      </c>
      <c r="G42" s="45">
        <f t="shared" si="6"/>
        <v>1573668790</v>
      </c>
      <c r="H42" s="45">
        <f t="shared" si="6"/>
        <v>1529701161</v>
      </c>
      <c r="I42" s="45">
        <f t="shared" si="6"/>
        <v>1543669763</v>
      </c>
      <c r="J42" s="45">
        <f t="shared" si="6"/>
        <v>1543669763</v>
      </c>
      <c r="K42" s="45">
        <f t="shared" si="6"/>
        <v>1525799053</v>
      </c>
      <c r="L42" s="45">
        <f t="shared" si="6"/>
        <v>1496648441</v>
      </c>
      <c r="M42" s="45">
        <f t="shared" si="6"/>
        <v>1498027482</v>
      </c>
      <c r="N42" s="45">
        <f t="shared" si="6"/>
        <v>1498027482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1498027482</v>
      </c>
      <c r="X42" s="45">
        <f t="shared" si="6"/>
        <v>833182500</v>
      </c>
      <c r="Y42" s="45">
        <f t="shared" si="6"/>
        <v>664844982</v>
      </c>
      <c r="Z42" s="46">
        <f>+IF(X42&lt;&gt;0,+(Y42/X42)*100,0)</f>
        <v>79.79584088720058</v>
      </c>
      <c r="AA42" s="47">
        <f>+AA25-AA40</f>
        <v>1666365000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1495652655</v>
      </c>
      <c r="D45" s="18"/>
      <c r="E45" s="19">
        <v>1666365000</v>
      </c>
      <c r="F45" s="20">
        <v>1666365000</v>
      </c>
      <c r="G45" s="20">
        <v>1573668790</v>
      </c>
      <c r="H45" s="20">
        <v>1529701161</v>
      </c>
      <c r="I45" s="20">
        <v>1543669763</v>
      </c>
      <c r="J45" s="20">
        <v>1543669763</v>
      </c>
      <c r="K45" s="20">
        <v>1525799053</v>
      </c>
      <c r="L45" s="20">
        <v>1496648441</v>
      </c>
      <c r="M45" s="20">
        <v>1498027482</v>
      </c>
      <c r="N45" s="20">
        <v>1498027482</v>
      </c>
      <c r="O45" s="20"/>
      <c r="P45" s="20"/>
      <c r="Q45" s="20"/>
      <c r="R45" s="20"/>
      <c r="S45" s="20"/>
      <c r="T45" s="20"/>
      <c r="U45" s="20"/>
      <c r="V45" s="20"/>
      <c r="W45" s="20">
        <v>1498027482</v>
      </c>
      <c r="X45" s="20">
        <v>833182500</v>
      </c>
      <c r="Y45" s="20">
        <v>664844982</v>
      </c>
      <c r="Z45" s="48">
        <v>79.8</v>
      </c>
      <c r="AA45" s="22">
        <v>1666365000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1495652655</v>
      </c>
      <c r="D48" s="51">
        <f>SUM(D45:D47)</f>
        <v>0</v>
      </c>
      <c r="E48" s="52">
        <f t="shared" si="7"/>
        <v>1666365000</v>
      </c>
      <c r="F48" s="53">
        <f t="shared" si="7"/>
        <v>1666365000</v>
      </c>
      <c r="G48" s="53">
        <f t="shared" si="7"/>
        <v>1573668790</v>
      </c>
      <c r="H48" s="53">
        <f t="shared" si="7"/>
        <v>1529701161</v>
      </c>
      <c r="I48" s="53">
        <f t="shared" si="7"/>
        <v>1543669763</v>
      </c>
      <c r="J48" s="53">
        <f t="shared" si="7"/>
        <v>1543669763</v>
      </c>
      <c r="K48" s="53">
        <f t="shared" si="7"/>
        <v>1525799053</v>
      </c>
      <c r="L48" s="53">
        <f t="shared" si="7"/>
        <v>1496648441</v>
      </c>
      <c r="M48" s="53">
        <f t="shared" si="7"/>
        <v>1498027482</v>
      </c>
      <c r="N48" s="53">
        <f t="shared" si="7"/>
        <v>1498027482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1498027482</v>
      </c>
      <c r="X48" s="53">
        <f t="shared" si="7"/>
        <v>833182500</v>
      </c>
      <c r="Y48" s="53">
        <f t="shared" si="7"/>
        <v>664844982</v>
      </c>
      <c r="Z48" s="54">
        <f>+IF(X48&lt;&gt;0,+(Y48/X48)*100,0)</f>
        <v>79.79584088720058</v>
      </c>
      <c r="AA48" s="55">
        <f>SUM(AA45:AA47)</f>
        <v>1666365000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15000000</v>
      </c>
      <c r="F6" s="20">
        <v>15000000</v>
      </c>
      <c r="G6" s="20">
        <v>18679495</v>
      </c>
      <c r="H6" s="20">
        <v>11979640</v>
      </c>
      <c r="I6" s="20">
        <v>11082507</v>
      </c>
      <c r="J6" s="20">
        <v>11082507</v>
      </c>
      <c r="K6" s="20">
        <v>13825229</v>
      </c>
      <c r="L6" s="20">
        <v>14504339</v>
      </c>
      <c r="M6" s="20">
        <v>15535194</v>
      </c>
      <c r="N6" s="20">
        <v>15535194</v>
      </c>
      <c r="O6" s="20"/>
      <c r="P6" s="20"/>
      <c r="Q6" s="20"/>
      <c r="R6" s="20"/>
      <c r="S6" s="20"/>
      <c r="T6" s="20"/>
      <c r="U6" s="20"/>
      <c r="V6" s="20"/>
      <c r="W6" s="20">
        <v>15535194</v>
      </c>
      <c r="X6" s="20">
        <v>7500000</v>
      </c>
      <c r="Y6" s="20">
        <v>8035194</v>
      </c>
      <c r="Z6" s="21">
        <v>107.14</v>
      </c>
      <c r="AA6" s="22">
        <v>15000000</v>
      </c>
    </row>
    <row r="7" spans="1:27" ht="12.75">
      <c r="A7" s="23" t="s">
        <v>34</v>
      </c>
      <c r="B7" s="17"/>
      <c r="C7" s="18"/>
      <c r="D7" s="18"/>
      <c r="E7" s="19">
        <v>21500000</v>
      </c>
      <c r="F7" s="20">
        <v>21500000</v>
      </c>
      <c r="G7" s="20">
        <v>30000000</v>
      </c>
      <c r="H7" s="20">
        <v>90657069</v>
      </c>
      <c r="I7" s="20">
        <v>80000000</v>
      </c>
      <c r="J7" s="20">
        <v>80000000</v>
      </c>
      <c r="K7" s="20">
        <v>90000000</v>
      </c>
      <c r="L7" s="20">
        <v>80000000</v>
      </c>
      <c r="M7" s="20">
        <v>80000000</v>
      </c>
      <c r="N7" s="20">
        <v>80000000</v>
      </c>
      <c r="O7" s="20"/>
      <c r="P7" s="20"/>
      <c r="Q7" s="20"/>
      <c r="R7" s="20"/>
      <c r="S7" s="20"/>
      <c r="T7" s="20"/>
      <c r="U7" s="20"/>
      <c r="V7" s="20"/>
      <c r="W7" s="20">
        <v>80000000</v>
      </c>
      <c r="X7" s="20">
        <v>10750000</v>
      </c>
      <c r="Y7" s="20">
        <v>69250000</v>
      </c>
      <c r="Z7" s="21">
        <v>644.19</v>
      </c>
      <c r="AA7" s="22">
        <v>21500000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/>
      <c r="D9" s="18"/>
      <c r="E9" s="19">
        <v>50000</v>
      </c>
      <c r="F9" s="20">
        <v>50000</v>
      </c>
      <c r="G9" s="20">
        <v>14553857</v>
      </c>
      <c r="H9" s="20">
        <v>495008</v>
      </c>
      <c r="I9" s="20">
        <v>14765878</v>
      </c>
      <c r="J9" s="20">
        <v>14765878</v>
      </c>
      <c r="K9" s="20">
        <v>14808812</v>
      </c>
      <c r="L9" s="20">
        <v>14895569</v>
      </c>
      <c r="M9" s="20">
        <v>14982315</v>
      </c>
      <c r="N9" s="20">
        <v>14982315</v>
      </c>
      <c r="O9" s="20"/>
      <c r="P9" s="20"/>
      <c r="Q9" s="20"/>
      <c r="R9" s="20"/>
      <c r="S9" s="20"/>
      <c r="T9" s="20"/>
      <c r="U9" s="20"/>
      <c r="V9" s="20"/>
      <c r="W9" s="20">
        <v>14982315</v>
      </c>
      <c r="X9" s="20">
        <v>25000</v>
      </c>
      <c r="Y9" s="20">
        <v>14957315</v>
      </c>
      <c r="Z9" s="21">
        <v>59829.26</v>
      </c>
      <c r="AA9" s="22">
        <v>50000</v>
      </c>
    </row>
    <row r="10" spans="1:27" ht="12.75">
      <c r="A10" s="23" t="s">
        <v>37</v>
      </c>
      <c r="B10" s="17"/>
      <c r="C10" s="18"/>
      <c r="D10" s="18"/>
      <c r="E10" s="19">
        <v>413000</v>
      </c>
      <c r="F10" s="20">
        <v>413000</v>
      </c>
      <c r="G10" s="24"/>
      <c r="H10" s="24">
        <v>733605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206500</v>
      </c>
      <c r="Y10" s="24">
        <v>-206500</v>
      </c>
      <c r="Z10" s="25">
        <v>-100</v>
      </c>
      <c r="AA10" s="26">
        <v>413000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36963000</v>
      </c>
      <c r="F12" s="31">
        <f t="shared" si="0"/>
        <v>36963000</v>
      </c>
      <c r="G12" s="31">
        <f t="shared" si="0"/>
        <v>63233352</v>
      </c>
      <c r="H12" s="31">
        <f t="shared" si="0"/>
        <v>103865322</v>
      </c>
      <c r="I12" s="31">
        <f t="shared" si="0"/>
        <v>105848385</v>
      </c>
      <c r="J12" s="31">
        <f t="shared" si="0"/>
        <v>105848385</v>
      </c>
      <c r="K12" s="31">
        <f t="shared" si="0"/>
        <v>118634041</v>
      </c>
      <c r="L12" s="31">
        <f t="shared" si="0"/>
        <v>109399908</v>
      </c>
      <c r="M12" s="31">
        <f t="shared" si="0"/>
        <v>110517509</v>
      </c>
      <c r="N12" s="31">
        <f t="shared" si="0"/>
        <v>110517509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110517509</v>
      </c>
      <c r="X12" s="31">
        <f t="shared" si="0"/>
        <v>18481500</v>
      </c>
      <c r="Y12" s="31">
        <f t="shared" si="0"/>
        <v>92036009</v>
      </c>
      <c r="Z12" s="32">
        <f>+IF(X12&lt;&gt;0,+(Y12/X12)*100,0)</f>
        <v>497.9899304710115</v>
      </c>
      <c r="AA12" s="33">
        <f>SUM(AA6:AA11)</f>
        <v>36963000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100</v>
      </c>
      <c r="F17" s="20">
        <v>100</v>
      </c>
      <c r="G17" s="20">
        <v>100</v>
      </c>
      <c r="H17" s="20">
        <v>100</v>
      </c>
      <c r="I17" s="20">
        <v>100</v>
      </c>
      <c r="J17" s="20">
        <v>100</v>
      </c>
      <c r="K17" s="20">
        <v>100</v>
      </c>
      <c r="L17" s="20">
        <v>100</v>
      </c>
      <c r="M17" s="20">
        <v>100</v>
      </c>
      <c r="N17" s="20">
        <v>100</v>
      </c>
      <c r="O17" s="20"/>
      <c r="P17" s="20"/>
      <c r="Q17" s="20"/>
      <c r="R17" s="20"/>
      <c r="S17" s="20"/>
      <c r="T17" s="20"/>
      <c r="U17" s="20"/>
      <c r="V17" s="20"/>
      <c r="W17" s="20">
        <v>100</v>
      </c>
      <c r="X17" s="20">
        <v>50</v>
      </c>
      <c r="Y17" s="20">
        <v>50</v>
      </c>
      <c r="Z17" s="21">
        <v>100</v>
      </c>
      <c r="AA17" s="22">
        <v>100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60066000</v>
      </c>
      <c r="F19" s="20">
        <v>60066000</v>
      </c>
      <c r="G19" s="20">
        <v>60531100</v>
      </c>
      <c r="H19" s="20">
        <v>60182745</v>
      </c>
      <c r="I19" s="20">
        <v>60182745</v>
      </c>
      <c r="J19" s="20">
        <v>60182745</v>
      </c>
      <c r="K19" s="20">
        <v>60418225</v>
      </c>
      <c r="L19" s="20">
        <v>60418225</v>
      </c>
      <c r="M19" s="20">
        <v>60770373</v>
      </c>
      <c r="N19" s="20">
        <v>60770373</v>
      </c>
      <c r="O19" s="20"/>
      <c r="P19" s="20"/>
      <c r="Q19" s="20"/>
      <c r="R19" s="20"/>
      <c r="S19" s="20"/>
      <c r="T19" s="20"/>
      <c r="U19" s="20"/>
      <c r="V19" s="20"/>
      <c r="W19" s="20">
        <v>60770373</v>
      </c>
      <c r="X19" s="20">
        <v>30033000</v>
      </c>
      <c r="Y19" s="20">
        <v>30737373</v>
      </c>
      <c r="Z19" s="21">
        <v>102.35</v>
      </c>
      <c r="AA19" s="22">
        <v>60066000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300000</v>
      </c>
      <c r="F22" s="20">
        <v>300000</v>
      </c>
      <c r="G22" s="20">
        <v>988133</v>
      </c>
      <c r="H22" s="20">
        <v>633052</v>
      </c>
      <c r="I22" s="20">
        <v>633052</v>
      </c>
      <c r="J22" s="20">
        <v>633052</v>
      </c>
      <c r="K22" s="20">
        <v>633052</v>
      </c>
      <c r="L22" s="20">
        <v>633052</v>
      </c>
      <c r="M22" s="20">
        <v>633052</v>
      </c>
      <c r="N22" s="20">
        <v>633052</v>
      </c>
      <c r="O22" s="20"/>
      <c r="P22" s="20"/>
      <c r="Q22" s="20"/>
      <c r="R22" s="20"/>
      <c r="S22" s="20"/>
      <c r="T22" s="20"/>
      <c r="U22" s="20"/>
      <c r="V22" s="20"/>
      <c r="W22" s="20">
        <v>633052</v>
      </c>
      <c r="X22" s="20">
        <v>150000</v>
      </c>
      <c r="Y22" s="20">
        <v>483052</v>
      </c>
      <c r="Z22" s="21">
        <v>322.03</v>
      </c>
      <c r="AA22" s="22">
        <v>300000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60366100</v>
      </c>
      <c r="F24" s="37">
        <f t="shared" si="1"/>
        <v>60366100</v>
      </c>
      <c r="G24" s="37">
        <f t="shared" si="1"/>
        <v>61519333</v>
      </c>
      <c r="H24" s="37">
        <f t="shared" si="1"/>
        <v>60815897</v>
      </c>
      <c r="I24" s="37">
        <f t="shared" si="1"/>
        <v>60815897</v>
      </c>
      <c r="J24" s="37">
        <f t="shared" si="1"/>
        <v>60815897</v>
      </c>
      <c r="K24" s="37">
        <f t="shared" si="1"/>
        <v>61051377</v>
      </c>
      <c r="L24" s="37">
        <f t="shared" si="1"/>
        <v>61051377</v>
      </c>
      <c r="M24" s="37">
        <f t="shared" si="1"/>
        <v>61403525</v>
      </c>
      <c r="N24" s="37">
        <f t="shared" si="1"/>
        <v>61403525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61403525</v>
      </c>
      <c r="X24" s="37">
        <f t="shared" si="1"/>
        <v>30183050</v>
      </c>
      <c r="Y24" s="37">
        <f t="shared" si="1"/>
        <v>31220475</v>
      </c>
      <c r="Z24" s="38">
        <f>+IF(X24&lt;&gt;0,+(Y24/X24)*100,0)</f>
        <v>103.43711122633398</v>
      </c>
      <c r="AA24" s="39">
        <f>SUM(AA15:AA23)</f>
        <v>60366100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97329100</v>
      </c>
      <c r="F25" s="31">
        <f t="shared" si="2"/>
        <v>97329100</v>
      </c>
      <c r="G25" s="31">
        <f t="shared" si="2"/>
        <v>124752685</v>
      </c>
      <c r="H25" s="31">
        <f t="shared" si="2"/>
        <v>164681219</v>
      </c>
      <c r="I25" s="31">
        <f t="shared" si="2"/>
        <v>166664282</v>
      </c>
      <c r="J25" s="31">
        <f t="shared" si="2"/>
        <v>166664282</v>
      </c>
      <c r="K25" s="31">
        <f t="shared" si="2"/>
        <v>179685418</v>
      </c>
      <c r="L25" s="31">
        <f t="shared" si="2"/>
        <v>170451285</v>
      </c>
      <c r="M25" s="31">
        <f t="shared" si="2"/>
        <v>171921034</v>
      </c>
      <c r="N25" s="31">
        <f t="shared" si="2"/>
        <v>171921034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171921034</v>
      </c>
      <c r="X25" s="31">
        <f t="shared" si="2"/>
        <v>48664550</v>
      </c>
      <c r="Y25" s="31">
        <f t="shared" si="2"/>
        <v>123256484</v>
      </c>
      <c r="Z25" s="32">
        <f>+IF(X25&lt;&gt;0,+(Y25/X25)*100,0)</f>
        <v>253.27776379315128</v>
      </c>
      <c r="AA25" s="33">
        <f>+AA12+AA24</f>
        <v>97329100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2514000</v>
      </c>
      <c r="F30" s="20">
        <v>2514000</v>
      </c>
      <c r="G30" s="20">
        <v>1540276</v>
      </c>
      <c r="H30" s="20">
        <v>2720968</v>
      </c>
      <c r="I30" s="20">
        <v>2720968</v>
      </c>
      <c r="J30" s="20">
        <v>2720968</v>
      </c>
      <c r="K30" s="20">
        <v>2720968</v>
      </c>
      <c r="L30" s="20">
        <v>2720968</v>
      </c>
      <c r="M30" s="20">
        <v>2720968</v>
      </c>
      <c r="N30" s="20">
        <v>2720968</v>
      </c>
      <c r="O30" s="20"/>
      <c r="P30" s="20"/>
      <c r="Q30" s="20"/>
      <c r="R30" s="20"/>
      <c r="S30" s="20"/>
      <c r="T30" s="20"/>
      <c r="U30" s="20"/>
      <c r="V30" s="20"/>
      <c r="W30" s="20">
        <v>2720968</v>
      </c>
      <c r="X30" s="20">
        <v>1257000</v>
      </c>
      <c r="Y30" s="20">
        <v>1463968</v>
      </c>
      <c r="Z30" s="21">
        <v>116.47</v>
      </c>
      <c r="AA30" s="22">
        <v>2514000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/>
      <c r="D32" s="18"/>
      <c r="E32" s="19">
        <v>7695000</v>
      </c>
      <c r="F32" s="20">
        <v>7695000</v>
      </c>
      <c r="G32" s="20">
        <v>6590450</v>
      </c>
      <c r="H32" s="20">
        <v>11851456</v>
      </c>
      <c r="I32" s="20">
        <v>5751980</v>
      </c>
      <c r="J32" s="20">
        <v>5751980</v>
      </c>
      <c r="K32" s="20">
        <v>5805061</v>
      </c>
      <c r="L32" s="20">
        <v>5898530</v>
      </c>
      <c r="M32" s="20">
        <v>5171894</v>
      </c>
      <c r="N32" s="20">
        <v>5171894</v>
      </c>
      <c r="O32" s="20"/>
      <c r="P32" s="20"/>
      <c r="Q32" s="20"/>
      <c r="R32" s="20"/>
      <c r="S32" s="20"/>
      <c r="T32" s="20"/>
      <c r="U32" s="20"/>
      <c r="V32" s="20"/>
      <c r="W32" s="20">
        <v>5171894</v>
      </c>
      <c r="X32" s="20">
        <v>3847500</v>
      </c>
      <c r="Y32" s="20">
        <v>1324394</v>
      </c>
      <c r="Z32" s="21">
        <v>34.42</v>
      </c>
      <c r="AA32" s="22">
        <v>7695000</v>
      </c>
    </row>
    <row r="33" spans="1:27" ht="12.75">
      <c r="A33" s="23" t="s">
        <v>58</v>
      </c>
      <c r="B33" s="17"/>
      <c r="C33" s="18"/>
      <c r="D33" s="18"/>
      <c r="E33" s="19">
        <v>735000</v>
      </c>
      <c r="F33" s="20">
        <v>735000</v>
      </c>
      <c r="G33" s="20">
        <v>5940342</v>
      </c>
      <c r="H33" s="20">
        <v>593000</v>
      </c>
      <c r="I33" s="20">
        <v>593000</v>
      </c>
      <c r="J33" s="20">
        <v>593000</v>
      </c>
      <c r="K33" s="20">
        <v>593000</v>
      </c>
      <c r="L33" s="20">
        <v>593000</v>
      </c>
      <c r="M33" s="20">
        <v>593000</v>
      </c>
      <c r="N33" s="20">
        <v>593000</v>
      </c>
      <c r="O33" s="20"/>
      <c r="P33" s="20"/>
      <c r="Q33" s="20"/>
      <c r="R33" s="20"/>
      <c r="S33" s="20"/>
      <c r="T33" s="20"/>
      <c r="U33" s="20"/>
      <c r="V33" s="20"/>
      <c r="W33" s="20">
        <v>593000</v>
      </c>
      <c r="X33" s="20">
        <v>367500</v>
      </c>
      <c r="Y33" s="20">
        <v>225500</v>
      </c>
      <c r="Z33" s="21">
        <v>61.36</v>
      </c>
      <c r="AA33" s="22">
        <v>735000</v>
      </c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10944000</v>
      </c>
      <c r="F34" s="31">
        <f t="shared" si="3"/>
        <v>10944000</v>
      </c>
      <c r="G34" s="31">
        <f t="shared" si="3"/>
        <v>14071068</v>
      </c>
      <c r="H34" s="31">
        <f t="shared" si="3"/>
        <v>15165424</v>
      </c>
      <c r="I34" s="31">
        <f t="shared" si="3"/>
        <v>9065948</v>
      </c>
      <c r="J34" s="31">
        <f t="shared" si="3"/>
        <v>9065948</v>
      </c>
      <c r="K34" s="31">
        <f t="shared" si="3"/>
        <v>9119029</v>
      </c>
      <c r="L34" s="31">
        <f t="shared" si="3"/>
        <v>9212498</v>
      </c>
      <c r="M34" s="31">
        <f t="shared" si="3"/>
        <v>8485862</v>
      </c>
      <c r="N34" s="31">
        <f t="shared" si="3"/>
        <v>8485862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8485862</v>
      </c>
      <c r="X34" s="31">
        <f t="shared" si="3"/>
        <v>5472000</v>
      </c>
      <c r="Y34" s="31">
        <f t="shared" si="3"/>
        <v>3013862</v>
      </c>
      <c r="Z34" s="32">
        <f>+IF(X34&lt;&gt;0,+(Y34/X34)*100,0)</f>
        <v>55.07788742690059</v>
      </c>
      <c r="AA34" s="33">
        <f>SUM(AA29:AA33)</f>
        <v>10944000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9835000</v>
      </c>
      <c r="F37" s="20">
        <v>9835000</v>
      </c>
      <c r="G37" s="20">
        <v>9096099</v>
      </c>
      <c r="H37" s="20">
        <v>6373835</v>
      </c>
      <c r="I37" s="20">
        <v>6373835</v>
      </c>
      <c r="J37" s="20">
        <v>6373835</v>
      </c>
      <c r="K37" s="20">
        <v>6373835</v>
      </c>
      <c r="L37" s="20">
        <v>6373835</v>
      </c>
      <c r="M37" s="20">
        <v>6373835</v>
      </c>
      <c r="N37" s="20">
        <v>6373835</v>
      </c>
      <c r="O37" s="20"/>
      <c r="P37" s="20"/>
      <c r="Q37" s="20"/>
      <c r="R37" s="20"/>
      <c r="S37" s="20"/>
      <c r="T37" s="20"/>
      <c r="U37" s="20"/>
      <c r="V37" s="20"/>
      <c r="W37" s="20">
        <v>6373835</v>
      </c>
      <c r="X37" s="20">
        <v>4917500</v>
      </c>
      <c r="Y37" s="20">
        <v>1456335</v>
      </c>
      <c r="Z37" s="21">
        <v>29.62</v>
      </c>
      <c r="AA37" s="22">
        <v>9835000</v>
      </c>
    </row>
    <row r="38" spans="1:27" ht="12.75">
      <c r="A38" s="23" t="s">
        <v>58</v>
      </c>
      <c r="B38" s="17"/>
      <c r="C38" s="18"/>
      <c r="D38" s="18"/>
      <c r="E38" s="19">
        <v>8233000</v>
      </c>
      <c r="F38" s="20">
        <v>8233000</v>
      </c>
      <c r="G38" s="20">
        <v>11479000</v>
      </c>
      <c r="H38" s="20">
        <v>16567000</v>
      </c>
      <c r="I38" s="20">
        <v>16567000</v>
      </c>
      <c r="J38" s="20">
        <v>16567000</v>
      </c>
      <c r="K38" s="20">
        <v>16567000</v>
      </c>
      <c r="L38" s="20">
        <v>16567000</v>
      </c>
      <c r="M38" s="20">
        <v>16567000</v>
      </c>
      <c r="N38" s="20">
        <v>16567000</v>
      </c>
      <c r="O38" s="20"/>
      <c r="P38" s="20"/>
      <c r="Q38" s="20"/>
      <c r="R38" s="20"/>
      <c r="S38" s="20"/>
      <c r="T38" s="20"/>
      <c r="U38" s="20"/>
      <c r="V38" s="20"/>
      <c r="W38" s="20">
        <v>16567000</v>
      </c>
      <c r="X38" s="20">
        <v>4116500</v>
      </c>
      <c r="Y38" s="20">
        <v>12450500</v>
      </c>
      <c r="Z38" s="21">
        <v>302.45</v>
      </c>
      <c r="AA38" s="22">
        <v>8233000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18068000</v>
      </c>
      <c r="F39" s="37">
        <f t="shared" si="4"/>
        <v>18068000</v>
      </c>
      <c r="G39" s="37">
        <f t="shared" si="4"/>
        <v>20575099</v>
      </c>
      <c r="H39" s="37">
        <f t="shared" si="4"/>
        <v>22940835</v>
      </c>
      <c r="I39" s="37">
        <f t="shared" si="4"/>
        <v>22940835</v>
      </c>
      <c r="J39" s="37">
        <f t="shared" si="4"/>
        <v>22940835</v>
      </c>
      <c r="K39" s="37">
        <f t="shared" si="4"/>
        <v>22940835</v>
      </c>
      <c r="L39" s="37">
        <f t="shared" si="4"/>
        <v>22940835</v>
      </c>
      <c r="M39" s="37">
        <f t="shared" si="4"/>
        <v>22940835</v>
      </c>
      <c r="N39" s="37">
        <f t="shared" si="4"/>
        <v>22940835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22940835</v>
      </c>
      <c r="X39" s="37">
        <f t="shared" si="4"/>
        <v>9034000</v>
      </c>
      <c r="Y39" s="37">
        <f t="shared" si="4"/>
        <v>13906835</v>
      </c>
      <c r="Z39" s="38">
        <f>+IF(X39&lt;&gt;0,+(Y39/X39)*100,0)</f>
        <v>153.93884215187072</v>
      </c>
      <c r="AA39" s="39">
        <f>SUM(AA37:AA38)</f>
        <v>18068000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29012000</v>
      </c>
      <c r="F40" s="31">
        <f t="shared" si="5"/>
        <v>29012000</v>
      </c>
      <c r="G40" s="31">
        <f t="shared" si="5"/>
        <v>34646167</v>
      </c>
      <c r="H40" s="31">
        <f t="shared" si="5"/>
        <v>38106259</v>
      </c>
      <c r="I40" s="31">
        <f t="shared" si="5"/>
        <v>32006783</v>
      </c>
      <c r="J40" s="31">
        <f t="shared" si="5"/>
        <v>32006783</v>
      </c>
      <c r="K40" s="31">
        <f t="shared" si="5"/>
        <v>32059864</v>
      </c>
      <c r="L40" s="31">
        <f t="shared" si="5"/>
        <v>32153333</v>
      </c>
      <c r="M40" s="31">
        <f t="shared" si="5"/>
        <v>31426697</v>
      </c>
      <c r="N40" s="31">
        <f t="shared" si="5"/>
        <v>31426697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31426697</v>
      </c>
      <c r="X40" s="31">
        <f t="shared" si="5"/>
        <v>14506000</v>
      </c>
      <c r="Y40" s="31">
        <f t="shared" si="5"/>
        <v>16920697</v>
      </c>
      <c r="Z40" s="32">
        <f>+IF(X40&lt;&gt;0,+(Y40/X40)*100,0)</f>
        <v>116.64619467806425</v>
      </c>
      <c r="AA40" s="33">
        <f>+AA34+AA39</f>
        <v>29012000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68317100</v>
      </c>
      <c r="F42" s="45">
        <f t="shared" si="6"/>
        <v>68317100</v>
      </c>
      <c r="G42" s="45">
        <f t="shared" si="6"/>
        <v>90106518</v>
      </c>
      <c r="H42" s="45">
        <f t="shared" si="6"/>
        <v>126574960</v>
      </c>
      <c r="I42" s="45">
        <f t="shared" si="6"/>
        <v>134657499</v>
      </c>
      <c r="J42" s="45">
        <f t="shared" si="6"/>
        <v>134657499</v>
      </c>
      <c r="K42" s="45">
        <f t="shared" si="6"/>
        <v>147625554</v>
      </c>
      <c r="L42" s="45">
        <f t="shared" si="6"/>
        <v>138297952</v>
      </c>
      <c r="M42" s="45">
        <f t="shared" si="6"/>
        <v>140494337</v>
      </c>
      <c r="N42" s="45">
        <f t="shared" si="6"/>
        <v>140494337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140494337</v>
      </c>
      <c r="X42" s="45">
        <f t="shared" si="6"/>
        <v>34158550</v>
      </c>
      <c r="Y42" s="45">
        <f t="shared" si="6"/>
        <v>106335787</v>
      </c>
      <c r="Z42" s="46">
        <f>+IF(X42&lt;&gt;0,+(Y42/X42)*100,0)</f>
        <v>311.3006465438375</v>
      </c>
      <c r="AA42" s="47">
        <f>+AA25-AA40</f>
        <v>68317100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68317100</v>
      </c>
      <c r="F45" s="20">
        <v>68317100</v>
      </c>
      <c r="G45" s="20">
        <v>90106518</v>
      </c>
      <c r="H45" s="20">
        <v>126574960</v>
      </c>
      <c r="I45" s="20">
        <v>134657499</v>
      </c>
      <c r="J45" s="20">
        <v>134657499</v>
      </c>
      <c r="K45" s="20">
        <v>147625554</v>
      </c>
      <c r="L45" s="20">
        <v>138297952</v>
      </c>
      <c r="M45" s="20">
        <v>140494337</v>
      </c>
      <c r="N45" s="20">
        <v>140494337</v>
      </c>
      <c r="O45" s="20"/>
      <c r="P45" s="20"/>
      <c r="Q45" s="20"/>
      <c r="R45" s="20"/>
      <c r="S45" s="20"/>
      <c r="T45" s="20"/>
      <c r="U45" s="20"/>
      <c r="V45" s="20"/>
      <c r="W45" s="20">
        <v>140494337</v>
      </c>
      <c r="X45" s="20">
        <v>34158550</v>
      </c>
      <c r="Y45" s="20">
        <v>106335787</v>
      </c>
      <c r="Z45" s="48">
        <v>311.3</v>
      </c>
      <c r="AA45" s="22">
        <v>68317100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68317100</v>
      </c>
      <c r="F48" s="53">
        <f t="shared" si="7"/>
        <v>68317100</v>
      </c>
      <c r="G48" s="53">
        <f t="shared" si="7"/>
        <v>90106518</v>
      </c>
      <c r="H48" s="53">
        <f t="shared" si="7"/>
        <v>126574960</v>
      </c>
      <c r="I48" s="53">
        <f t="shared" si="7"/>
        <v>134657499</v>
      </c>
      <c r="J48" s="53">
        <f t="shared" si="7"/>
        <v>134657499</v>
      </c>
      <c r="K48" s="53">
        <f t="shared" si="7"/>
        <v>147625554</v>
      </c>
      <c r="L48" s="53">
        <f t="shared" si="7"/>
        <v>138297952</v>
      </c>
      <c r="M48" s="53">
        <f t="shared" si="7"/>
        <v>140494337</v>
      </c>
      <c r="N48" s="53">
        <f t="shared" si="7"/>
        <v>140494337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140494337</v>
      </c>
      <c r="X48" s="53">
        <f t="shared" si="7"/>
        <v>34158550</v>
      </c>
      <c r="Y48" s="53">
        <f t="shared" si="7"/>
        <v>106335787</v>
      </c>
      <c r="Z48" s="54">
        <f>+IF(X48&lt;&gt;0,+(Y48/X48)*100,0)</f>
        <v>311.3006465438375</v>
      </c>
      <c r="AA48" s="55">
        <f>SUM(AA45:AA47)</f>
        <v>68317100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377515</v>
      </c>
      <c r="D6" s="18"/>
      <c r="E6" s="19">
        <v>832361</v>
      </c>
      <c r="F6" s="20">
        <v>832361</v>
      </c>
      <c r="G6" s="20">
        <v>33841</v>
      </c>
      <c r="H6" s="20">
        <v>520788</v>
      </c>
      <c r="I6" s="20">
        <v>1182917</v>
      </c>
      <c r="J6" s="20">
        <v>1182917</v>
      </c>
      <c r="K6" s="20">
        <v>1124915</v>
      </c>
      <c r="L6" s="20"/>
      <c r="M6" s="20">
        <v>2707348</v>
      </c>
      <c r="N6" s="20">
        <v>2707348</v>
      </c>
      <c r="O6" s="20"/>
      <c r="P6" s="20"/>
      <c r="Q6" s="20"/>
      <c r="R6" s="20"/>
      <c r="S6" s="20"/>
      <c r="T6" s="20"/>
      <c r="U6" s="20"/>
      <c r="V6" s="20"/>
      <c r="W6" s="20">
        <v>2707348</v>
      </c>
      <c r="X6" s="20">
        <v>416181</v>
      </c>
      <c r="Y6" s="20">
        <v>2291167</v>
      </c>
      <c r="Z6" s="21">
        <v>550.52</v>
      </c>
      <c r="AA6" s="22">
        <v>832361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56361113</v>
      </c>
      <c r="H7" s="20">
        <v>51566753</v>
      </c>
      <c r="I7" s="20">
        <v>46625195</v>
      </c>
      <c r="J7" s="20">
        <v>46625195</v>
      </c>
      <c r="K7" s="20">
        <v>44417533</v>
      </c>
      <c r="L7" s="20">
        <v>49129851</v>
      </c>
      <c r="M7" s="20">
        <v>49261619</v>
      </c>
      <c r="N7" s="20">
        <v>49261619</v>
      </c>
      <c r="O7" s="20"/>
      <c r="P7" s="20"/>
      <c r="Q7" s="20"/>
      <c r="R7" s="20"/>
      <c r="S7" s="20"/>
      <c r="T7" s="20"/>
      <c r="U7" s="20"/>
      <c r="V7" s="20"/>
      <c r="W7" s="20">
        <v>49261619</v>
      </c>
      <c r="X7" s="20"/>
      <c r="Y7" s="20">
        <v>49261619</v>
      </c>
      <c r="Z7" s="21"/>
      <c r="AA7" s="22"/>
    </row>
    <row r="8" spans="1:27" ht="12.75">
      <c r="A8" s="23" t="s">
        <v>35</v>
      </c>
      <c r="B8" s="17"/>
      <c r="C8" s="18">
        <v>181268256</v>
      </c>
      <c r="D8" s="18"/>
      <c r="E8" s="19">
        <v>197776546</v>
      </c>
      <c r="F8" s="20">
        <v>197776546</v>
      </c>
      <c r="G8" s="20">
        <v>219606014</v>
      </c>
      <c r="H8" s="20">
        <v>228149067</v>
      </c>
      <c r="I8" s="20">
        <v>230868655</v>
      </c>
      <c r="J8" s="20">
        <v>230868655</v>
      </c>
      <c r="K8" s="20">
        <v>232848954</v>
      </c>
      <c r="L8" s="20">
        <v>238215836</v>
      </c>
      <c r="M8" s="20">
        <v>244798346</v>
      </c>
      <c r="N8" s="20">
        <v>244798346</v>
      </c>
      <c r="O8" s="20"/>
      <c r="P8" s="20"/>
      <c r="Q8" s="20"/>
      <c r="R8" s="20"/>
      <c r="S8" s="20"/>
      <c r="T8" s="20"/>
      <c r="U8" s="20"/>
      <c r="V8" s="20"/>
      <c r="W8" s="20">
        <v>244798346</v>
      </c>
      <c r="X8" s="20">
        <v>98888273</v>
      </c>
      <c r="Y8" s="20">
        <v>145910073</v>
      </c>
      <c r="Z8" s="21">
        <v>147.55</v>
      </c>
      <c r="AA8" s="22">
        <v>197776546</v>
      </c>
    </row>
    <row r="9" spans="1:27" ht="12.75">
      <c r="A9" s="23" t="s">
        <v>36</v>
      </c>
      <c r="B9" s="17"/>
      <c r="C9" s="18">
        <v>72011084</v>
      </c>
      <c r="D9" s="18"/>
      <c r="E9" s="19">
        <v>76630338</v>
      </c>
      <c r="F9" s="20">
        <v>76630338</v>
      </c>
      <c r="G9" s="20">
        <v>162851461</v>
      </c>
      <c r="H9" s="20">
        <v>169742643</v>
      </c>
      <c r="I9" s="20">
        <v>173499548</v>
      </c>
      <c r="J9" s="20">
        <v>173499548</v>
      </c>
      <c r="K9" s="20">
        <v>176119404</v>
      </c>
      <c r="L9" s="20">
        <v>181672239</v>
      </c>
      <c r="M9" s="20">
        <v>189522709</v>
      </c>
      <c r="N9" s="20">
        <v>189522709</v>
      </c>
      <c r="O9" s="20"/>
      <c r="P9" s="20"/>
      <c r="Q9" s="20"/>
      <c r="R9" s="20"/>
      <c r="S9" s="20"/>
      <c r="T9" s="20"/>
      <c r="U9" s="20"/>
      <c r="V9" s="20"/>
      <c r="W9" s="20">
        <v>189522709</v>
      </c>
      <c r="X9" s="20">
        <v>38315169</v>
      </c>
      <c r="Y9" s="20">
        <v>151207540</v>
      </c>
      <c r="Z9" s="21">
        <v>394.64</v>
      </c>
      <c r="AA9" s="22">
        <v>76630338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2860937</v>
      </c>
      <c r="D11" s="18"/>
      <c r="E11" s="19"/>
      <c r="F11" s="20"/>
      <c r="G11" s="20">
        <v>5263205</v>
      </c>
      <c r="H11" s="20">
        <v>6186119</v>
      </c>
      <c r="I11" s="20">
        <v>6181479</v>
      </c>
      <c r="J11" s="20">
        <v>6181479</v>
      </c>
      <c r="K11" s="20">
        <v>20738424</v>
      </c>
      <c r="L11" s="20">
        <v>21477651</v>
      </c>
      <c r="M11" s="20">
        <v>19061276</v>
      </c>
      <c r="N11" s="20">
        <v>19061276</v>
      </c>
      <c r="O11" s="20"/>
      <c r="P11" s="20"/>
      <c r="Q11" s="20"/>
      <c r="R11" s="20"/>
      <c r="S11" s="20"/>
      <c r="T11" s="20"/>
      <c r="U11" s="20"/>
      <c r="V11" s="20"/>
      <c r="W11" s="20">
        <v>19061276</v>
      </c>
      <c r="X11" s="20"/>
      <c r="Y11" s="20">
        <v>19061276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256517792</v>
      </c>
      <c r="D12" s="29">
        <f>SUM(D6:D11)</f>
        <v>0</v>
      </c>
      <c r="E12" s="30">
        <f t="shared" si="0"/>
        <v>275239245</v>
      </c>
      <c r="F12" s="31">
        <f t="shared" si="0"/>
        <v>275239245</v>
      </c>
      <c r="G12" s="31">
        <f t="shared" si="0"/>
        <v>444115634</v>
      </c>
      <c r="H12" s="31">
        <f t="shared" si="0"/>
        <v>456165370</v>
      </c>
      <c r="I12" s="31">
        <f t="shared" si="0"/>
        <v>458357794</v>
      </c>
      <c r="J12" s="31">
        <f t="shared" si="0"/>
        <v>458357794</v>
      </c>
      <c r="K12" s="31">
        <f t="shared" si="0"/>
        <v>475249230</v>
      </c>
      <c r="L12" s="31">
        <f t="shared" si="0"/>
        <v>490495577</v>
      </c>
      <c r="M12" s="31">
        <f t="shared" si="0"/>
        <v>505351298</v>
      </c>
      <c r="N12" s="31">
        <f t="shared" si="0"/>
        <v>505351298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505351298</v>
      </c>
      <c r="X12" s="31">
        <f t="shared" si="0"/>
        <v>137619623</v>
      </c>
      <c r="Y12" s="31">
        <f t="shared" si="0"/>
        <v>367731675</v>
      </c>
      <c r="Z12" s="32">
        <f>+IF(X12&lt;&gt;0,+(Y12/X12)*100,0)</f>
        <v>267.20875045559455</v>
      </c>
      <c r="AA12" s="33">
        <f>SUM(AA6:AA11)</f>
        <v>275239245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3479855</v>
      </c>
      <c r="D16" s="18"/>
      <c r="E16" s="19">
        <v>3253602</v>
      </c>
      <c r="F16" s="20">
        <v>3253602</v>
      </c>
      <c r="G16" s="24">
        <v>3479855</v>
      </c>
      <c r="H16" s="24">
        <v>3479855</v>
      </c>
      <c r="I16" s="24">
        <v>3479855</v>
      </c>
      <c r="J16" s="20">
        <v>3479855</v>
      </c>
      <c r="K16" s="24">
        <v>3479855</v>
      </c>
      <c r="L16" s="24">
        <v>3479855</v>
      </c>
      <c r="M16" s="20">
        <v>3479855</v>
      </c>
      <c r="N16" s="24">
        <v>3479855</v>
      </c>
      <c r="O16" s="24"/>
      <c r="P16" s="24"/>
      <c r="Q16" s="20"/>
      <c r="R16" s="24"/>
      <c r="S16" s="24"/>
      <c r="T16" s="20"/>
      <c r="U16" s="24"/>
      <c r="V16" s="24"/>
      <c r="W16" s="24">
        <v>3479855</v>
      </c>
      <c r="X16" s="20">
        <v>1626801</v>
      </c>
      <c r="Y16" s="24">
        <v>1853054</v>
      </c>
      <c r="Z16" s="25">
        <v>113.91</v>
      </c>
      <c r="AA16" s="26">
        <v>3253602</v>
      </c>
    </row>
    <row r="17" spans="1:27" ht="12.75">
      <c r="A17" s="23" t="s">
        <v>43</v>
      </c>
      <c r="B17" s="17"/>
      <c r="C17" s="18">
        <v>59205868</v>
      </c>
      <c r="D17" s="18"/>
      <c r="E17" s="19"/>
      <c r="F17" s="20"/>
      <c r="G17" s="20">
        <v>59205868</v>
      </c>
      <c r="H17" s="20">
        <v>59205868</v>
      </c>
      <c r="I17" s="20">
        <v>59205868</v>
      </c>
      <c r="J17" s="20">
        <v>59205868</v>
      </c>
      <c r="K17" s="20">
        <v>59205868</v>
      </c>
      <c r="L17" s="20">
        <v>59205868</v>
      </c>
      <c r="M17" s="20">
        <v>59205868</v>
      </c>
      <c r="N17" s="20">
        <v>59205868</v>
      </c>
      <c r="O17" s="20"/>
      <c r="P17" s="20"/>
      <c r="Q17" s="20"/>
      <c r="R17" s="20"/>
      <c r="S17" s="20"/>
      <c r="T17" s="20"/>
      <c r="U17" s="20"/>
      <c r="V17" s="20"/>
      <c r="W17" s="20">
        <v>59205868</v>
      </c>
      <c r="X17" s="20"/>
      <c r="Y17" s="20">
        <v>59205868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3051596123</v>
      </c>
      <c r="D19" s="18"/>
      <c r="E19" s="19">
        <v>3116120370</v>
      </c>
      <c r="F19" s="20">
        <v>3116120370</v>
      </c>
      <c r="G19" s="20">
        <v>3066982026</v>
      </c>
      <c r="H19" s="20">
        <v>3066982026</v>
      </c>
      <c r="I19" s="20">
        <v>3066982026</v>
      </c>
      <c r="J19" s="20">
        <v>3066982026</v>
      </c>
      <c r="K19" s="20">
        <v>3066982026</v>
      </c>
      <c r="L19" s="20">
        <v>3066982026</v>
      </c>
      <c r="M19" s="20">
        <v>3066982026</v>
      </c>
      <c r="N19" s="20">
        <v>3066982026</v>
      </c>
      <c r="O19" s="20"/>
      <c r="P19" s="20"/>
      <c r="Q19" s="20"/>
      <c r="R19" s="20"/>
      <c r="S19" s="20"/>
      <c r="T19" s="20"/>
      <c r="U19" s="20"/>
      <c r="V19" s="20"/>
      <c r="W19" s="20">
        <v>3066982026</v>
      </c>
      <c r="X19" s="20">
        <v>1558060185</v>
      </c>
      <c r="Y19" s="20">
        <v>1508921841</v>
      </c>
      <c r="Z19" s="21">
        <v>96.85</v>
      </c>
      <c r="AA19" s="22">
        <v>3116120370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1868695</v>
      </c>
      <c r="D22" s="18"/>
      <c r="E22" s="19"/>
      <c r="F22" s="20"/>
      <c r="G22" s="20">
        <v>1868695</v>
      </c>
      <c r="H22" s="20">
        <v>1868695</v>
      </c>
      <c r="I22" s="20">
        <v>1868695</v>
      </c>
      <c r="J22" s="20">
        <v>1868695</v>
      </c>
      <c r="K22" s="20">
        <v>1868695</v>
      </c>
      <c r="L22" s="20">
        <v>1868695</v>
      </c>
      <c r="M22" s="20">
        <v>1868695</v>
      </c>
      <c r="N22" s="20">
        <v>1868695</v>
      </c>
      <c r="O22" s="20"/>
      <c r="P22" s="20"/>
      <c r="Q22" s="20"/>
      <c r="R22" s="20"/>
      <c r="S22" s="20"/>
      <c r="T22" s="20"/>
      <c r="U22" s="20"/>
      <c r="V22" s="20"/>
      <c r="W22" s="20">
        <v>1868695</v>
      </c>
      <c r="X22" s="20"/>
      <c r="Y22" s="20">
        <v>1868695</v>
      </c>
      <c r="Z22" s="21"/>
      <c r="AA22" s="22"/>
    </row>
    <row r="23" spans="1:27" ht="12.75">
      <c r="A23" s="23" t="s">
        <v>49</v>
      </c>
      <c r="B23" s="17"/>
      <c r="C23" s="18">
        <v>15385903</v>
      </c>
      <c r="D23" s="18"/>
      <c r="E23" s="19">
        <v>15385903</v>
      </c>
      <c r="F23" s="20">
        <v>15385903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7692952</v>
      </c>
      <c r="Y23" s="24">
        <v>-7692952</v>
      </c>
      <c r="Z23" s="25">
        <v>-100</v>
      </c>
      <c r="AA23" s="26">
        <v>15385903</v>
      </c>
    </row>
    <row r="24" spans="1:27" ht="12.75">
      <c r="A24" s="27" t="s">
        <v>50</v>
      </c>
      <c r="B24" s="35"/>
      <c r="C24" s="29">
        <f aca="true" t="shared" si="1" ref="C24:Y24">SUM(C15:C23)</f>
        <v>3131536444</v>
      </c>
      <c r="D24" s="29">
        <f>SUM(D15:D23)</f>
        <v>0</v>
      </c>
      <c r="E24" s="36">
        <f t="shared" si="1"/>
        <v>3134759875</v>
      </c>
      <c r="F24" s="37">
        <f t="shared" si="1"/>
        <v>3134759875</v>
      </c>
      <c r="G24" s="37">
        <f t="shared" si="1"/>
        <v>3131536444</v>
      </c>
      <c r="H24" s="37">
        <f t="shared" si="1"/>
        <v>3131536444</v>
      </c>
      <c r="I24" s="37">
        <f t="shared" si="1"/>
        <v>3131536444</v>
      </c>
      <c r="J24" s="37">
        <f t="shared" si="1"/>
        <v>3131536444</v>
      </c>
      <c r="K24" s="37">
        <f t="shared" si="1"/>
        <v>3131536444</v>
      </c>
      <c r="L24" s="37">
        <f t="shared" si="1"/>
        <v>3131536444</v>
      </c>
      <c r="M24" s="37">
        <f t="shared" si="1"/>
        <v>3131536444</v>
      </c>
      <c r="N24" s="37">
        <f t="shared" si="1"/>
        <v>3131536444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3131536444</v>
      </c>
      <c r="X24" s="37">
        <f t="shared" si="1"/>
        <v>1567379938</v>
      </c>
      <c r="Y24" s="37">
        <f t="shared" si="1"/>
        <v>1564156506</v>
      </c>
      <c r="Z24" s="38">
        <f>+IF(X24&lt;&gt;0,+(Y24/X24)*100,0)</f>
        <v>99.79434265286609</v>
      </c>
      <c r="AA24" s="39">
        <f>SUM(AA15:AA23)</f>
        <v>3134759875</v>
      </c>
    </row>
    <row r="25" spans="1:27" ht="12.75">
      <c r="A25" s="27" t="s">
        <v>51</v>
      </c>
      <c r="B25" s="28"/>
      <c r="C25" s="29">
        <f aca="true" t="shared" si="2" ref="C25:Y25">+C12+C24</f>
        <v>3388054236</v>
      </c>
      <c r="D25" s="29">
        <f>+D12+D24</f>
        <v>0</v>
      </c>
      <c r="E25" s="30">
        <f t="shared" si="2"/>
        <v>3409999120</v>
      </c>
      <c r="F25" s="31">
        <f t="shared" si="2"/>
        <v>3409999120</v>
      </c>
      <c r="G25" s="31">
        <f t="shared" si="2"/>
        <v>3575652078</v>
      </c>
      <c r="H25" s="31">
        <f t="shared" si="2"/>
        <v>3587701814</v>
      </c>
      <c r="I25" s="31">
        <f t="shared" si="2"/>
        <v>3589894238</v>
      </c>
      <c r="J25" s="31">
        <f t="shared" si="2"/>
        <v>3589894238</v>
      </c>
      <c r="K25" s="31">
        <f t="shared" si="2"/>
        <v>3606785674</v>
      </c>
      <c r="L25" s="31">
        <f t="shared" si="2"/>
        <v>3622032021</v>
      </c>
      <c r="M25" s="31">
        <f t="shared" si="2"/>
        <v>3636887742</v>
      </c>
      <c r="N25" s="31">
        <f t="shared" si="2"/>
        <v>3636887742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3636887742</v>
      </c>
      <c r="X25" s="31">
        <f t="shared" si="2"/>
        <v>1704999561</v>
      </c>
      <c r="Y25" s="31">
        <f t="shared" si="2"/>
        <v>1931888181</v>
      </c>
      <c r="Z25" s="32">
        <f>+IF(X25&lt;&gt;0,+(Y25/X25)*100,0)</f>
        <v>113.30725386620787</v>
      </c>
      <c r="AA25" s="33">
        <f>+AA12+AA24</f>
        <v>3409999120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2488978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7923026</v>
      </c>
      <c r="D30" s="18"/>
      <c r="E30" s="19">
        <v>3000000</v>
      </c>
      <c r="F30" s="20">
        <v>3000000</v>
      </c>
      <c r="G30" s="20">
        <v>7664083</v>
      </c>
      <c r="H30" s="20">
        <v>6813181</v>
      </c>
      <c r="I30" s="20">
        <v>6813181</v>
      </c>
      <c r="J30" s="20">
        <v>6813181</v>
      </c>
      <c r="K30" s="20">
        <v>6813181</v>
      </c>
      <c r="L30" s="20">
        <v>6813181</v>
      </c>
      <c r="M30" s="20">
        <v>7789757</v>
      </c>
      <c r="N30" s="20">
        <v>7789757</v>
      </c>
      <c r="O30" s="20"/>
      <c r="P30" s="20"/>
      <c r="Q30" s="20"/>
      <c r="R30" s="20"/>
      <c r="S30" s="20"/>
      <c r="T30" s="20"/>
      <c r="U30" s="20"/>
      <c r="V30" s="20"/>
      <c r="W30" s="20">
        <v>7789757</v>
      </c>
      <c r="X30" s="20">
        <v>1500000</v>
      </c>
      <c r="Y30" s="20">
        <v>6289757</v>
      </c>
      <c r="Z30" s="21">
        <v>419.32</v>
      </c>
      <c r="AA30" s="22">
        <v>3000000</v>
      </c>
    </row>
    <row r="31" spans="1:27" ht="12.75">
      <c r="A31" s="23" t="s">
        <v>56</v>
      </c>
      <c r="B31" s="17"/>
      <c r="C31" s="18">
        <v>2787766</v>
      </c>
      <c r="D31" s="18"/>
      <c r="E31" s="19">
        <v>3000000</v>
      </c>
      <c r="F31" s="20">
        <v>3000000</v>
      </c>
      <c r="G31" s="20">
        <v>5305590</v>
      </c>
      <c r="H31" s="20">
        <v>5339556</v>
      </c>
      <c r="I31" s="20">
        <v>5376283</v>
      </c>
      <c r="J31" s="20">
        <v>5376283</v>
      </c>
      <c r="K31" s="20">
        <v>5453820</v>
      </c>
      <c r="L31" s="20">
        <v>5453820</v>
      </c>
      <c r="M31" s="20">
        <v>3107276</v>
      </c>
      <c r="N31" s="20">
        <v>3107276</v>
      </c>
      <c r="O31" s="20"/>
      <c r="P31" s="20"/>
      <c r="Q31" s="20"/>
      <c r="R31" s="20"/>
      <c r="S31" s="20"/>
      <c r="T31" s="20"/>
      <c r="U31" s="20"/>
      <c r="V31" s="20"/>
      <c r="W31" s="20">
        <v>3107276</v>
      </c>
      <c r="X31" s="20">
        <v>1500000</v>
      </c>
      <c r="Y31" s="20">
        <v>1607276</v>
      </c>
      <c r="Z31" s="21">
        <v>107.15</v>
      </c>
      <c r="AA31" s="22">
        <v>3000000</v>
      </c>
    </row>
    <row r="32" spans="1:27" ht="12.75">
      <c r="A32" s="23" t="s">
        <v>57</v>
      </c>
      <c r="B32" s="17"/>
      <c r="C32" s="18">
        <v>138918386</v>
      </c>
      <c r="D32" s="18"/>
      <c r="E32" s="19">
        <v>109945418</v>
      </c>
      <c r="F32" s="20">
        <v>109945418</v>
      </c>
      <c r="G32" s="20">
        <v>51050929</v>
      </c>
      <c r="H32" s="20">
        <v>72164540</v>
      </c>
      <c r="I32" s="20">
        <v>68289003</v>
      </c>
      <c r="J32" s="20">
        <v>68289003</v>
      </c>
      <c r="K32" s="20">
        <v>51091464</v>
      </c>
      <c r="L32" s="20">
        <v>99357455</v>
      </c>
      <c r="M32" s="20">
        <v>50157816</v>
      </c>
      <c r="N32" s="20">
        <v>50157816</v>
      </c>
      <c r="O32" s="20"/>
      <c r="P32" s="20"/>
      <c r="Q32" s="20"/>
      <c r="R32" s="20"/>
      <c r="S32" s="20"/>
      <c r="T32" s="20"/>
      <c r="U32" s="20"/>
      <c r="V32" s="20"/>
      <c r="W32" s="20">
        <v>50157816</v>
      </c>
      <c r="X32" s="20">
        <v>54972709</v>
      </c>
      <c r="Y32" s="20">
        <v>-4814893</v>
      </c>
      <c r="Z32" s="21">
        <v>-8.76</v>
      </c>
      <c r="AA32" s="22">
        <v>109945418</v>
      </c>
    </row>
    <row r="33" spans="1:27" ht="12.75">
      <c r="A33" s="23" t="s">
        <v>58</v>
      </c>
      <c r="B33" s="17"/>
      <c r="C33" s="18">
        <v>1217000</v>
      </c>
      <c r="D33" s="18"/>
      <c r="E33" s="19">
        <v>1500000</v>
      </c>
      <c r="F33" s="20">
        <v>1500000</v>
      </c>
      <c r="G33" s="20">
        <v>1217000</v>
      </c>
      <c r="H33" s="20">
        <v>1217000</v>
      </c>
      <c r="I33" s="20">
        <v>1217000</v>
      </c>
      <c r="J33" s="20">
        <v>1217000</v>
      </c>
      <c r="K33" s="20">
        <v>1217000</v>
      </c>
      <c r="L33" s="20">
        <v>1217000</v>
      </c>
      <c r="M33" s="20">
        <v>1217000</v>
      </c>
      <c r="N33" s="20">
        <v>1217000</v>
      </c>
      <c r="O33" s="20"/>
      <c r="P33" s="20"/>
      <c r="Q33" s="20"/>
      <c r="R33" s="20"/>
      <c r="S33" s="20"/>
      <c r="T33" s="20"/>
      <c r="U33" s="20"/>
      <c r="V33" s="20"/>
      <c r="W33" s="20">
        <v>1217000</v>
      </c>
      <c r="X33" s="20">
        <v>750000</v>
      </c>
      <c r="Y33" s="20">
        <v>467000</v>
      </c>
      <c r="Z33" s="21">
        <v>62.27</v>
      </c>
      <c r="AA33" s="22">
        <v>1500000</v>
      </c>
    </row>
    <row r="34" spans="1:27" ht="12.75">
      <c r="A34" s="27" t="s">
        <v>59</v>
      </c>
      <c r="B34" s="28"/>
      <c r="C34" s="29">
        <f aca="true" t="shared" si="3" ref="C34:Y34">SUM(C29:C33)</f>
        <v>150846178</v>
      </c>
      <c r="D34" s="29">
        <f>SUM(D29:D33)</f>
        <v>0</v>
      </c>
      <c r="E34" s="30">
        <f t="shared" si="3"/>
        <v>117445418</v>
      </c>
      <c r="F34" s="31">
        <f t="shared" si="3"/>
        <v>117445418</v>
      </c>
      <c r="G34" s="31">
        <f t="shared" si="3"/>
        <v>65237602</v>
      </c>
      <c r="H34" s="31">
        <f t="shared" si="3"/>
        <v>85534277</v>
      </c>
      <c r="I34" s="31">
        <f t="shared" si="3"/>
        <v>81695467</v>
      </c>
      <c r="J34" s="31">
        <f t="shared" si="3"/>
        <v>81695467</v>
      </c>
      <c r="K34" s="31">
        <f t="shared" si="3"/>
        <v>64575465</v>
      </c>
      <c r="L34" s="31">
        <f t="shared" si="3"/>
        <v>115330434</v>
      </c>
      <c r="M34" s="31">
        <f t="shared" si="3"/>
        <v>62271849</v>
      </c>
      <c r="N34" s="31">
        <f t="shared" si="3"/>
        <v>62271849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62271849</v>
      </c>
      <c r="X34" s="31">
        <f t="shared" si="3"/>
        <v>58722709</v>
      </c>
      <c r="Y34" s="31">
        <f t="shared" si="3"/>
        <v>3549140</v>
      </c>
      <c r="Z34" s="32">
        <f>+IF(X34&lt;&gt;0,+(Y34/X34)*100,0)</f>
        <v>6.043896918992616</v>
      </c>
      <c r="AA34" s="33">
        <f>SUM(AA29:AA33)</f>
        <v>117445418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26279899</v>
      </c>
      <c r="D37" s="18"/>
      <c r="E37" s="19">
        <v>10500000</v>
      </c>
      <c r="F37" s="20">
        <v>10500000</v>
      </c>
      <c r="G37" s="20">
        <v>26279899</v>
      </c>
      <c r="H37" s="20">
        <v>26279899</v>
      </c>
      <c r="I37" s="20">
        <v>26279899</v>
      </c>
      <c r="J37" s="20">
        <v>26279899</v>
      </c>
      <c r="K37" s="20">
        <v>26279899</v>
      </c>
      <c r="L37" s="20">
        <v>26279899</v>
      </c>
      <c r="M37" s="20">
        <v>26279899</v>
      </c>
      <c r="N37" s="20">
        <v>26279899</v>
      </c>
      <c r="O37" s="20"/>
      <c r="P37" s="20"/>
      <c r="Q37" s="20"/>
      <c r="R37" s="20"/>
      <c r="S37" s="20"/>
      <c r="T37" s="20"/>
      <c r="U37" s="20"/>
      <c r="V37" s="20"/>
      <c r="W37" s="20">
        <v>26279899</v>
      </c>
      <c r="X37" s="20">
        <v>5250000</v>
      </c>
      <c r="Y37" s="20">
        <v>21029899</v>
      </c>
      <c r="Z37" s="21">
        <v>400.57</v>
      </c>
      <c r="AA37" s="22">
        <v>10500000</v>
      </c>
    </row>
    <row r="38" spans="1:27" ht="12.75">
      <c r="A38" s="23" t="s">
        <v>58</v>
      </c>
      <c r="B38" s="17"/>
      <c r="C38" s="18">
        <v>65349000</v>
      </c>
      <c r="D38" s="18"/>
      <c r="E38" s="19">
        <v>65050000</v>
      </c>
      <c r="F38" s="20">
        <v>65050000</v>
      </c>
      <c r="G38" s="20">
        <v>65349000</v>
      </c>
      <c r="H38" s="20">
        <v>65349000</v>
      </c>
      <c r="I38" s="20">
        <v>65349000</v>
      </c>
      <c r="J38" s="20">
        <v>65349000</v>
      </c>
      <c r="K38" s="20">
        <v>65349000</v>
      </c>
      <c r="L38" s="20">
        <v>65349000</v>
      </c>
      <c r="M38" s="20">
        <v>65349000</v>
      </c>
      <c r="N38" s="20">
        <v>65349000</v>
      </c>
      <c r="O38" s="20"/>
      <c r="P38" s="20"/>
      <c r="Q38" s="20"/>
      <c r="R38" s="20"/>
      <c r="S38" s="20"/>
      <c r="T38" s="20"/>
      <c r="U38" s="20"/>
      <c r="V38" s="20"/>
      <c r="W38" s="20">
        <v>65349000</v>
      </c>
      <c r="X38" s="20">
        <v>32525000</v>
      </c>
      <c r="Y38" s="20">
        <v>32824000</v>
      </c>
      <c r="Z38" s="21">
        <v>100.92</v>
      </c>
      <c r="AA38" s="22">
        <v>65050000</v>
      </c>
    </row>
    <row r="39" spans="1:27" ht="12.75">
      <c r="A39" s="27" t="s">
        <v>61</v>
      </c>
      <c r="B39" s="35"/>
      <c r="C39" s="29">
        <f aca="true" t="shared" si="4" ref="C39:Y39">SUM(C37:C38)</f>
        <v>91628899</v>
      </c>
      <c r="D39" s="29">
        <f>SUM(D37:D38)</f>
        <v>0</v>
      </c>
      <c r="E39" s="36">
        <f t="shared" si="4"/>
        <v>75550000</v>
      </c>
      <c r="F39" s="37">
        <f t="shared" si="4"/>
        <v>75550000</v>
      </c>
      <c r="G39" s="37">
        <f t="shared" si="4"/>
        <v>91628899</v>
      </c>
      <c r="H39" s="37">
        <f t="shared" si="4"/>
        <v>91628899</v>
      </c>
      <c r="I39" s="37">
        <f t="shared" si="4"/>
        <v>91628899</v>
      </c>
      <c r="J39" s="37">
        <f t="shared" si="4"/>
        <v>91628899</v>
      </c>
      <c r="K39" s="37">
        <f t="shared" si="4"/>
        <v>91628899</v>
      </c>
      <c r="L39" s="37">
        <f t="shared" si="4"/>
        <v>91628899</v>
      </c>
      <c r="M39" s="37">
        <f t="shared" si="4"/>
        <v>91628899</v>
      </c>
      <c r="N39" s="37">
        <f t="shared" si="4"/>
        <v>91628899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91628899</v>
      </c>
      <c r="X39" s="37">
        <f t="shared" si="4"/>
        <v>37775000</v>
      </c>
      <c r="Y39" s="37">
        <f t="shared" si="4"/>
        <v>53853899</v>
      </c>
      <c r="Z39" s="38">
        <f>+IF(X39&lt;&gt;0,+(Y39/X39)*100,0)</f>
        <v>142.56492124420913</v>
      </c>
      <c r="AA39" s="39">
        <f>SUM(AA37:AA38)</f>
        <v>75550000</v>
      </c>
    </row>
    <row r="40" spans="1:27" ht="12.75">
      <c r="A40" s="27" t="s">
        <v>62</v>
      </c>
      <c r="B40" s="28"/>
      <c r="C40" s="29">
        <f aca="true" t="shared" si="5" ref="C40:Y40">+C34+C39</f>
        <v>242475077</v>
      </c>
      <c r="D40" s="29">
        <f>+D34+D39</f>
        <v>0</v>
      </c>
      <c r="E40" s="30">
        <f t="shared" si="5"/>
        <v>192995418</v>
      </c>
      <c r="F40" s="31">
        <f t="shared" si="5"/>
        <v>192995418</v>
      </c>
      <c r="G40" s="31">
        <f t="shared" si="5"/>
        <v>156866501</v>
      </c>
      <c r="H40" s="31">
        <f t="shared" si="5"/>
        <v>177163176</v>
      </c>
      <c r="I40" s="31">
        <f t="shared" si="5"/>
        <v>173324366</v>
      </c>
      <c r="J40" s="31">
        <f t="shared" si="5"/>
        <v>173324366</v>
      </c>
      <c r="K40" s="31">
        <f t="shared" si="5"/>
        <v>156204364</v>
      </c>
      <c r="L40" s="31">
        <f t="shared" si="5"/>
        <v>206959333</v>
      </c>
      <c r="M40" s="31">
        <f t="shared" si="5"/>
        <v>153900748</v>
      </c>
      <c r="N40" s="31">
        <f t="shared" si="5"/>
        <v>153900748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153900748</v>
      </c>
      <c r="X40" s="31">
        <f t="shared" si="5"/>
        <v>96497709</v>
      </c>
      <c r="Y40" s="31">
        <f t="shared" si="5"/>
        <v>57403039</v>
      </c>
      <c r="Z40" s="32">
        <f>+IF(X40&lt;&gt;0,+(Y40/X40)*100,0)</f>
        <v>59.48642677102314</v>
      </c>
      <c r="AA40" s="33">
        <f>+AA34+AA39</f>
        <v>192995418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3145579159</v>
      </c>
      <c r="D42" s="43">
        <f>+D25-D40</f>
        <v>0</v>
      </c>
      <c r="E42" s="44">
        <f t="shared" si="6"/>
        <v>3217003702</v>
      </c>
      <c r="F42" s="45">
        <f t="shared" si="6"/>
        <v>3217003702</v>
      </c>
      <c r="G42" s="45">
        <f t="shared" si="6"/>
        <v>3418785577</v>
      </c>
      <c r="H42" s="45">
        <f t="shared" si="6"/>
        <v>3410538638</v>
      </c>
      <c r="I42" s="45">
        <f t="shared" si="6"/>
        <v>3416569872</v>
      </c>
      <c r="J42" s="45">
        <f t="shared" si="6"/>
        <v>3416569872</v>
      </c>
      <c r="K42" s="45">
        <f t="shared" si="6"/>
        <v>3450581310</v>
      </c>
      <c r="L42" s="45">
        <f t="shared" si="6"/>
        <v>3415072688</v>
      </c>
      <c r="M42" s="45">
        <f t="shared" si="6"/>
        <v>3482986994</v>
      </c>
      <c r="N42" s="45">
        <f t="shared" si="6"/>
        <v>3482986994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3482986994</v>
      </c>
      <c r="X42" s="45">
        <f t="shared" si="6"/>
        <v>1608501852</v>
      </c>
      <c r="Y42" s="45">
        <f t="shared" si="6"/>
        <v>1874485142</v>
      </c>
      <c r="Z42" s="46">
        <f>+IF(X42&lt;&gt;0,+(Y42/X42)*100,0)</f>
        <v>116.53608851424562</v>
      </c>
      <c r="AA42" s="47">
        <f>+AA25-AA40</f>
        <v>3217003702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3145579159</v>
      </c>
      <c r="D45" s="18"/>
      <c r="E45" s="19">
        <v>3217003702</v>
      </c>
      <c r="F45" s="20">
        <v>3217003702</v>
      </c>
      <c r="G45" s="20">
        <v>3418785577</v>
      </c>
      <c r="H45" s="20">
        <v>3410538638</v>
      </c>
      <c r="I45" s="20">
        <v>3416569871</v>
      </c>
      <c r="J45" s="20">
        <v>3416569871</v>
      </c>
      <c r="K45" s="20">
        <v>3450581310</v>
      </c>
      <c r="L45" s="20">
        <v>3415072688</v>
      </c>
      <c r="M45" s="20">
        <v>3482986994</v>
      </c>
      <c r="N45" s="20">
        <v>3482986994</v>
      </c>
      <c r="O45" s="20"/>
      <c r="P45" s="20"/>
      <c r="Q45" s="20"/>
      <c r="R45" s="20"/>
      <c r="S45" s="20"/>
      <c r="T45" s="20"/>
      <c r="U45" s="20"/>
      <c r="V45" s="20"/>
      <c r="W45" s="20">
        <v>3482986994</v>
      </c>
      <c r="X45" s="20">
        <v>1608501851</v>
      </c>
      <c r="Y45" s="20">
        <v>1874485143</v>
      </c>
      <c r="Z45" s="48">
        <v>116.54</v>
      </c>
      <c r="AA45" s="22">
        <v>3217003702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3145579159</v>
      </c>
      <c r="D48" s="51">
        <f>SUM(D45:D47)</f>
        <v>0</v>
      </c>
      <c r="E48" s="52">
        <f t="shared" si="7"/>
        <v>3217003702</v>
      </c>
      <c r="F48" s="53">
        <f t="shared" si="7"/>
        <v>3217003702</v>
      </c>
      <c r="G48" s="53">
        <f t="shared" si="7"/>
        <v>3418785577</v>
      </c>
      <c r="H48" s="53">
        <f t="shared" si="7"/>
        <v>3410538638</v>
      </c>
      <c r="I48" s="53">
        <f t="shared" si="7"/>
        <v>3416569871</v>
      </c>
      <c r="J48" s="53">
        <f t="shared" si="7"/>
        <v>3416569871</v>
      </c>
      <c r="K48" s="53">
        <f t="shared" si="7"/>
        <v>3450581310</v>
      </c>
      <c r="L48" s="53">
        <f t="shared" si="7"/>
        <v>3415072688</v>
      </c>
      <c r="M48" s="53">
        <f t="shared" si="7"/>
        <v>3482986994</v>
      </c>
      <c r="N48" s="53">
        <f t="shared" si="7"/>
        <v>3482986994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3482986994</v>
      </c>
      <c r="X48" s="53">
        <f t="shared" si="7"/>
        <v>1608501851</v>
      </c>
      <c r="Y48" s="53">
        <f t="shared" si="7"/>
        <v>1874485143</v>
      </c>
      <c r="Z48" s="54">
        <f>+IF(X48&lt;&gt;0,+(Y48/X48)*100,0)</f>
        <v>116.53608864886536</v>
      </c>
      <c r="AA48" s="55">
        <f>SUM(AA45:AA47)</f>
        <v>3217003702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1630244</v>
      </c>
      <c r="D6" s="18"/>
      <c r="E6" s="19"/>
      <c r="F6" s="20"/>
      <c r="G6" s="20">
        <v>14387000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>
        <v>1125441</v>
      </c>
      <c r="D7" s="18"/>
      <c r="E7" s="19">
        <v>1116578</v>
      </c>
      <c r="F7" s="20">
        <v>1116578</v>
      </c>
      <c r="G7" s="20">
        <v>537492</v>
      </c>
      <c r="H7" s="20">
        <v>1125441</v>
      </c>
      <c r="I7" s="20">
        <v>1125441</v>
      </c>
      <c r="J7" s="20">
        <v>1125441</v>
      </c>
      <c r="K7" s="20">
        <v>1125441</v>
      </c>
      <c r="L7" s="20">
        <v>1125441</v>
      </c>
      <c r="M7" s="20">
        <v>1125441</v>
      </c>
      <c r="N7" s="20">
        <v>1125441</v>
      </c>
      <c r="O7" s="20"/>
      <c r="P7" s="20"/>
      <c r="Q7" s="20"/>
      <c r="R7" s="20"/>
      <c r="S7" s="20"/>
      <c r="T7" s="20"/>
      <c r="U7" s="20"/>
      <c r="V7" s="20"/>
      <c r="W7" s="20">
        <v>1125441</v>
      </c>
      <c r="X7" s="20">
        <v>558289</v>
      </c>
      <c r="Y7" s="20">
        <v>567152</v>
      </c>
      <c r="Z7" s="21">
        <v>101.59</v>
      </c>
      <c r="AA7" s="22">
        <v>1116578</v>
      </c>
    </row>
    <row r="8" spans="1:27" ht="12.75">
      <c r="A8" s="23" t="s">
        <v>35</v>
      </c>
      <c r="B8" s="17"/>
      <c r="C8" s="18">
        <v>58494723</v>
      </c>
      <c r="D8" s="18"/>
      <c r="E8" s="19">
        <v>114524981</v>
      </c>
      <c r="F8" s="20">
        <v>114524981</v>
      </c>
      <c r="G8" s="20">
        <v>131183738</v>
      </c>
      <c r="H8" s="20">
        <v>153040109</v>
      </c>
      <c r="I8" s="20">
        <v>77111838</v>
      </c>
      <c r="J8" s="20">
        <v>77111838</v>
      </c>
      <c r="K8" s="20">
        <v>88446624</v>
      </c>
      <c r="L8" s="20">
        <v>99041142</v>
      </c>
      <c r="M8" s="20">
        <v>115068213</v>
      </c>
      <c r="N8" s="20">
        <v>115068213</v>
      </c>
      <c r="O8" s="20"/>
      <c r="P8" s="20"/>
      <c r="Q8" s="20"/>
      <c r="R8" s="20"/>
      <c r="S8" s="20"/>
      <c r="T8" s="20"/>
      <c r="U8" s="20"/>
      <c r="V8" s="20"/>
      <c r="W8" s="20">
        <v>115068213</v>
      </c>
      <c r="X8" s="20">
        <v>57262491</v>
      </c>
      <c r="Y8" s="20">
        <v>57805722</v>
      </c>
      <c r="Z8" s="21">
        <v>100.95</v>
      </c>
      <c r="AA8" s="22">
        <v>114524981</v>
      </c>
    </row>
    <row r="9" spans="1:27" ht="12.75">
      <c r="A9" s="23" t="s">
        <v>36</v>
      </c>
      <c r="B9" s="17"/>
      <c r="C9" s="18">
        <v>13663480</v>
      </c>
      <c r="D9" s="18"/>
      <c r="E9" s="19"/>
      <c r="F9" s="20"/>
      <c r="G9" s="20">
        <v>31776996</v>
      </c>
      <c r="H9" s="20">
        <v>85076973</v>
      </c>
      <c r="I9" s="20">
        <v>32466567</v>
      </c>
      <c r="J9" s="20">
        <v>32466567</v>
      </c>
      <c r="K9" s="20">
        <v>30416847</v>
      </c>
      <c r="L9" s="20">
        <v>25044063</v>
      </c>
      <c r="M9" s="20">
        <v>7683442</v>
      </c>
      <c r="N9" s="20">
        <v>7683442</v>
      </c>
      <c r="O9" s="20"/>
      <c r="P9" s="20"/>
      <c r="Q9" s="20"/>
      <c r="R9" s="20"/>
      <c r="S9" s="20"/>
      <c r="T9" s="20"/>
      <c r="U9" s="20"/>
      <c r="V9" s="20"/>
      <c r="W9" s="20">
        <v>7683442</v>
      </c>
      <c r="X9" s="20"/>
      <c r="Y9" s="20">
        <v>7683442</v>
      </c>
      <c r="Z9" s="21"/>
      <c r="AA9" s="22"/>
    </row>
    <row r="10" spans="1:27" ht="12.75">
      <c r="A10" s="23" t="s">
        <v>37</v>
      </c>
      <c r="B10" s="17"/>
      <c r="C10" s="18">
        <v>20203215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1563579</v>
      </c>
      <c r="D11" s="18"/>
      <c r="E11" s="19">
        <v>425677</v>
      </c>
      <c r="F11" s="20">
        <v>425677</v>
      </c>
      <c r="G11" s="20">
        <v>1362578</v>
      </c>
      <c r="H11" s="20">
        <v>1630608</v>
      </c>
      <c r="I11" s="20">
        <v>1174458</v>
      </c>
      <c r="J11" s="20">
        <v>1174458</v>
      </c>
      <c r="K11" s="20">
        <v>1529904</v>
      </c>
      <c r="L11" s="20">
        <v>2608944</v>
      </c>
      <c r="M11" s="20">
        <v>3297685</v>
      </c>
      <c r="N11" s="20">
        <v>3297685</v>
      </c>
      <c r="O11" s="20"/>
      <c r="P11" s="20"/>
      <c r="Q11" s="20"/>
      <c r="R11" s="20"/>
      <c r="S11" s="20"/>
      <c r="T11" s="20"/>
      <c r="U11" s="20"/>
      <c r="V11" s="20"/>
      <c r="W11" s="20">
        <v>3297685</v>
      </c>
      <c r="X11" s="20">
        <v>212839</v>
      </c>
      <c r="Y11" s="20">
        <v>3084846</v>
      </c>
      <c r="Z11" s="21">
        <v>1449.38</v>
      </c>
      <c r="AA11" s="22">
        <v>425677</v>
      </c>
    </row>
    <row r="12" spans="1:27" ht="12.75">
      <c r="A12" s="27" t="s">
        <v>39</v>
      </c>
      <c r="B12" s="28"/>
      <c r="C12" s="29">
        <f aca="true" t="shared" si="0" ref="C12:Y12">SUM(C6:C11)</f>
        <v>96680682</v>
      </c>
      <c r="D12" s="29">
        <f>SUM(D6:D11)</f>
        <v>0</v>
      </c>
      <c r="E12" s="30">
        <f t="shared" si="0"/>
        <v>116067236</v>
      </c>
      <c r="F12" s="31">
        <f t="shared" si="0"/>
        <v>116067236</v>
      </c>
      <c r="G12" s="31">
        <f t="shared" si="0"/>
        <v>179247804</v>
      </c>
      <c r="H12" s="31">
        <f t="shared" si="0"/>
        <v>240873131</v>
      </c>
      <c r="I12" s="31">
        <f t="shared" si="0"/>
        <v>111878304</v>
      </c>
      <c r="J12" s="31">
        <f t="shared" si="0"/>
        <v>111878304</v>
      </c>
      <c r="K12" s="31">
        <f t="shared" si="0"/>
        <v>121518816</v>
      </c>
      <c r="L12" s="31">
        <f t="shared" si="0"/>
        <v>127819590</v>
      </c>
      <c r="M12" s="31">
        <f t="shared" si="0"/>
        <v>127174781</v>
      </c>
      <c r="N12" s="31">
        <f t="shared" si="0"/>
        <v>127174781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127174781</v>
      </c>
      <c r="X12" s="31">
        <f t="shared" si="0"/>
        <v>58033619</v>
      </c>
      <c r="Y12" s="31">
        <f t="shared" si="0"/>
        <v>69141162</v>
      </c>
      <c r="Z12" s="32">
        <f>+IF(X12&lt;&gt;0,+(Y12/X12)*100,0)</f>
        <v>119.13984202846284</v>
      </c>
      <c r="AA12" s="33">
        <f>SUM(AA6:AA11)</f>
        <v>116067236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1093733</v>
      </c>
      <c r="F15" s="20">
        <v>1093733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546867</v>
      </c>
      <c r="Y15" s="20">
        <v>-546867</v>
      </c>
      <c r="Z15" s="21">
        <v>-100</v>
      </c>
      <c r="AA15" s="22">
        <v>1093733</v>
      </c>
    </row>
    <row r="16" spans="1:27" ht="12.75">
      <c r="A16" s="23" t="s">
        <v>42</v>
      </c>
      <c r="B16" s="17"/>
      <c r="C16" s="18">
        <v>46260000</v>
      </c>
      <c r="D16" s="18"/>
      <c r="E16" s="19"/>
      <c r="F16" s="20"/>
      <c r="G16" s="24">
        <v>1125441</v>
      </c>
      <c r="H16" s="24">
        <v>537492</v>
      </c>
      <c r="I16" s="24">
        <v>537492</v>
      </c>
      <c r="J16" s="20">
        <v>537492</v>
      </c>
      <c r="K16" s="24">
        <v>537492</v>
      </c>
      <c r="L16" s="24">
        <v>537492</v>
      </c>
      <c r="M16" s="20">
        <v>537492</v>
      </c>
      <c r="N16" s="24">
        <v>537492</v>
      </c>
      <c r="O16" s="24"/>
      <c r="P16" s="24"/>
      <c r="Q16" s="20"/>
      <c r="R16" s="24"/>
      <c r="S16" s="24"/>
      <c r="T16" s="20"/>
      <c r="U16" s="24"/>
      <c r="V16" s="24"/>
      <c r="W16" s="24">
        <v>537492</v>
      </c>
      <c r="X16" s="20"/>
      <c r="Y16" s="24">
        <v>537492</v>
      </c>
      <c r="Z16" s="25"/>
      <c r="AA16" s="26"/>
    </row>
    <row r="17" spans="1:27" ht="12.75">
      <c r="A17" s="23" t="s">
        <v>43</v>
      </c>
      <c r="B17" s="17"/>
      <c r="C17" s="18">
        <v>52826400</v>
      </c>
      <c r="D17" s="18"/>
      <c r="E17" s="19">
        <v>97027358</v>
      </c>
      <c r="F17" s="20">
        <v>97027358</v>
      </c>
      <c r="G17" s="20">
        <v>51996400</v>
      </c>
      <c r="H17" s="20">
        <v>51996400</v>
      </c>
      <c r="I17" s="20">
        <v>51996400</v>
      </c>
      <c r="J17" s="20">
        <v>51996400</v>
      </c>
      <c r="K17" s="20">
        <v>51996400</v>
      </c>
      <c r="L17" s="20">
        <v>52826400</v>
      </c>
      <c r="M17" s="20">
        <v>52826400</v>
      </c>
      <c r="N17" s="20">
        <v>52826400</v>
      </c>
      <c r="O17" s="20"/>
      <c r="P17" s="20"/>
      <c r="Q17" s="20"/>
      <c r="R17" s="20"/>
      <c r="S17" s="20"/>
      <c r="T17" s="20"/>
      <c r="U17" s="20"/>
      <c r="V17" s="20"/>
      <c r="W17" s="20">
        <v>52826400</v>
      </c>
      <c r="X17" s="20">
        <v>48513679</v>
      </c>
      <c r="Y17" s="20">
        <v>4312721</v>
      </c>
      <c r="Z17" s="21">
        <v>8.89</v>
      </c>
      <c r="AA17" s="22">
        <v>97027358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1780349749</v>
      </c>
      <c r="D19" s="18"/>
      <c r="E19" s="19">
        <v>3034333890</v>
      </c>
      <c r="F19" s="20">
        <v>3034333890</v>
      </c>
      <c r="G19" s="20">
        <v>1789568971</v>
      </c>
      <c r="H19" s="20">
        <v>1789568971</v>
      </c>
      <c r="I19" s="20">
        <v>1789568971</v>
      </c>
      <c r="J19" s="20">
        <v>1789568971</v>
      </c>
      <c r="K19" s="20">
        <v>1789568971</v>
      </c>
      <c r="L19" s="20">
        <v>1780349750</v>
      </c>
      <c r="M19" s="20">
        <v>1780349750</v>
      </c>
      <c r="N19" s="20">
        <v>1780349750</v>
      </c>
      <c r="O19" s="20"/>
      <c r="P19" s="20"/>
      <c r="Q19" s="20"/>
      <c r="R19" s="20"/>
      <c r="S19" s="20"/>
      <c r="T19" s="20"/>
      <c r="U19" s="20"/>
      <c r="V19" s="20"/>
      <c r="W19" s="20">
        <v>1780349750</v>
      </c>
      <c r="X19" s="20">
        <v>1517166945</v>
      </c>
      <c r="Y19" s="20">
        <v>263182805</v>
      </c>
      <c r="Z19" s="21">
        <v>17.35</v>
      </c>
      <c r="AA19" s="22">
        <v>3034333890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3231570</v>
      </c>
      <c r="D21" s="18"/>
      <c r="E21" s="19">
        <v>4637922</v>
      </c>
      <c r="F21" s="20">
        <v>4637922</v>
      </c>
      <c r="G21" s="20">
        <v>3231570</v>
      </c>
      <c r="H21" s="20">
        <v>3231570</v>
      </c>
      <c r="I21" s="20">
        <v>3231570</v>
      </c>
      <c r="J21" s="20">
        <v>3231570</v>
      </c>
      <c r="K21" s="20">
        <v>3231570</v>
      </c>
      <c r="L21" s="20">
        <v>3231570</v>
      </c>
      <c r="M21" s="20">
        <v>3231570</v>
      </c>
      <c r="N21" s="20">
        <v>3231570</v>
      </c>
      <c r="O21" s="20"/>
      <c r="P21" s="20"/>
      <c r="Q21" s="20"/>
      <c r="R21" s="20"/>
      <c r="S21" s="20"/>
      <c r="T21" s="20"/>
      <c r="U21" s="20"/>
      <c r="V21" s="20"/>
      <c r="W21" s="20">
        <v>3231570</v>
      </c>
      <c r="X21" s="20">
        <v>2318961</v>
      </c>
      <c r="Y21" s="20">
        <v>912609</v>
      </c>
      <c r="Z21" s="21">
        <v>39.35</v>
      </c>
      <c r="AA21" s="22">
        <v>4637922</v>
      </c>
    </row>
    <row r="22" spans="1:27" ht="12.75">
      <c r="A22" s="23" t="s">
        <v>48</v>
      </c>
      <c r="B22" s="17"/>
      <c r="C22" s="18">
        <v>1686129</v>
      </c>
      <c r="D22" s="18"/>
      <c r="E22" s="19">
        <v>80873</v>
      </c>
      <c r="F22" s="20">
        <v>80873</v>
      </c>
      <c r="G22" s="20">
        <v>1686130</v>
      </c>
      <c r="H22" s="20">
        <v>1686129</v>
      </c>
      <c r="I22" s="20">
        <v>1686129</v>
      </c>
      <c r="J22" s="20">
        <v>1686129</v>
      </c>
      <c r="K22" s="20">
        <v>1686130</v>
      </c>
      <c r="L22" s="20">
        <v>1686130</v>
      </c>
      <c r="M22" s="20">
        <v>1686130</v>
      </c>
      <c r="N22" s="20">
        <v>1686130</v>
      </c>
      <c r="O22" s="20"/>
      <c r="P22" s="20"/>
      <c r="Q22" s="20"/>
      <c r="R22" s="20"/>
      <c r="S22" s="20"/>
      <c r="T22" s="20"/>
      <c r="U22" s="20"/>
      <c r="V22" s="20"/>
      <c r="W22" s="20">
        <v>1686130</v>
      </c>
      <c r="X22" s="20">
        <v>40437</v>
      </c>
      <c r="Y22" s="20">
        <v>1645693</v>
      </c>
      <c r="Z22" s="21">
        <v>4069.77</v>
      </c>
      <c r="AA22" s="22">
        <v>80873</v>
      </c>
    </row>
    <row r="23" spans="1:27" ht="12.75">
      <c r="A23" s="23" t="s">
        <v>49</v>
      </c>
      <c r="B23" s="17"/>
      <c r="C23" s="18">
        <v>537492</v>
      </c>
      <c r="D23" s="18"/>
      <c r="E23" s="19"/>
      <c r="F23" s="20"/>
      <c r="G23" s="24">
        <v>46260000</v>
      </c>
      <c r="H23" s="24">
        <v>46260000</v>
      </c>
      <c r="I23" s="24">
        <v>46260000</v>
      </c>
      <c r="J23" s="20">
        <v>46260000</v>
      </c>
      <c r="K23" s="24">
        <v>46260000</v>
      </c>
      <c r="L23" s="24">
        <v>46260000</v>
      </c>
      <c r="M23" s="20">
        <v>46260000</v>
      </c>
      <c r="N23" s="24">
        <v>46260000</v>
      </c>
      <c r="O23" s="24"/>
      <c r="P23" s="24"/>
      <c r="Q23" s="20"/>
      <c r="R23" s="24"/>
      <c r="S23" s="24"/>
      <c r="T23" s="20"/>
      <c r="U23" s="24"/>
      <c r="V23" s="24"/>
      <c r="W23" s="24">
        <v>46260000</v>
      </c>
      <c r="X23" s="20"/>
      <c r="Y23" s="24">
        <v>46260000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1884891340</v>
      </c>
      <c r="D24" s="29">
        <f>SUM(D15:D23)</f>
        <v>0</v>
      </c>
      <c r="E24" s="36">
        <f t="shared" si="1"/>
        <v>3137173776</v>
      </c>
      <c r="F24" s="37">
        <f t="shared" si="1"/>
        <v>3137173776</v>
      </c>
      <c r="G24" s="37">
        <f t="shared" si="1"/>
        <v>1893868512</v>
      </c>
      <c r="H24" s="37">
        <f t="shared" si="1"/>
        <v>1893280562</v>
      </c>
      <c r="I24" s="37">
        <f t="shared" si="1"/>
        <v>1893280562</v>
      </c>
      <c r="J24" s="37">
        <f t="shared" si="1"/>
        <v>1893280562</v>
      </c>
      <c r="K24" s="37">
        <f t="shared" si="1"/>
        <v>1893280563</v>
      </c>
      <c r="L24" s="37">
        <f t="shared" si="1"/>
        <v>1884891342</v>
      </c>
      <c r="M24" s="37">
        <f t="shared" si="1"/>
        <v>1884891342</v>
      </c>
      <c r="N24" s="37">
        <f t="shared" si="1"/>
        <v>1884891342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1884891342</v>
      </c>
      <c r="X24" s="37">
        <f t="shared" si="1"/>
        <v>1568586889</v>
      </c>
      <c r="Y24" s="37">
        <f t="shared" si="1"/>
        <v>316304453</v>
      </c>
      <c r="Z24" s="38">
        <f>+IF(X24&lt;&gt;0,+(Y24/X24)*100,0)</f>
        <v>20.16493030881122</v>
      </c>
      <c r="AA24" s="39">
        <f>SUM(AA15:AA23)</f>
        <v>3137173776</v>
      </c>
    </row>
    <row r="25" spans="1:27" ht="12.75">
      <c r="A25" s="27" t="s">
        <v>51</v>
      </c>
      <c r="B25" s="28"/>
      <c r="C25" s="29">
        <f aca="true" t="shared" si="2" ref="C25:Y25">+C12+C24</f>
        <v>1981572022</v>
      </c>
      <c r="D25" s="29">
        <f>+D12+D24</f>
        <v>0</v>
      </c>
      <c r="E25" s="30">
        <f t="shared" si="2"/>
        <v>3253241012</v>
      </c>
      <c r="F25" s="31">
        <f t="shared" si="2"/>
        <v>3253241012</v>
      </c>
      <c r="G25" s="31">
        <f t="shared" si="2"/>
        <v>2073116316</v>
      </c>
      <c r="H25" s="31">
        <f t="shared" si="2"/>
        <v>2134153693</v>
      </c>
      <c r="I25" s="31">
        <f t="shared" si="2"/>
        <v>2005158866</v>
      </c>
      <c r="J25" s="31">
        <f t="shared" si="2"/>
        <v>2005158866</v>
      </c>
      <c r="K25" s="31">
        <f t="shared" si="2"/>
        <v>2014799379</v>
      </c>
      <c r="L25" s="31">
        <f t="shared" si="2"/>
        <v>2012710932</v>
      </c>
      <c r="M25" s="31">
        <f t="shared" si="2"/>
        <v>2012066123</v>
      </c>
      <c r="N25" s="31">
        <f t="shared" si="2"/>
        <v>2012066123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2012066123</v>
      </c>
      <c r="X25" s="31">
        <f t="shared" si="2"/>
        <v>1626620508</v>
      </c>
      <c r="Y25" s="31">
        <f t="shared" si="2"/>
        <v>385445615</v>
      </c>
      <c r="Z25" s="32">
        <f>+IF(X25&lt;&gt;0,+(Y25/X25)*100,0)</f>
        <v>23.696099557598842</v>
      </c>
      <c r="AA25" s="33">
        <f>+AA12+AA24</f>
        <v>3253241012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>
        <v>17071168</v>
      </c>
      <c r="I29" s="20">
        <v>13353264</v>
      </c>
      <c r="J29" s="20">
        <v>13353264</v>
      </c>
      <c r="K29" s="20">
        <v>6125002</v>
      </c>
      <c r="L29" s="20">
        <v>24848372</v>
      </c>
      <c r="M29" s="20">
        <v>24637366</v>
      </c>
      <c r="N29" s="20">
        <v>24637366</v>
      </c>
      <c r="O29" s="20"/>
      <c r="P29" s="20"/>
      <c r="Q29" s="20"/>
      <c r="R29" s="20"/>
      <c r="S29" s="20"/>
      <c r="T29" s="20"/>
      <c r="U29" s="20"/>
      <c r="V29" s="20"/>
      <c r="W29" s="20">
        <v>24637366</v>
      </c>
      <c r="X29" s="20"/>
      <c r="Y29" s="20">
        <v>24637366</v>
      </c>
      <c r="Z29" s="21"/>
      <c r="AA29" s="22"/>
    </row>
    <row r="30" spans="1:27" ht="12.75">
      <c r="A30" s="23" t="s">
        <v>55</v>
      </c>
      <c r="B30" s="17"/>
      <c r="C30" s="18">
        <v>4542573</v>
      </c>
      <c r="D30" s="18"/>
      <c r="E30" s="19">
        <v>3672625</v>
      </c>
      <c r="F30" s="20">
        <v>3672625</v>
      </c>
      <c r="G30" s="20">
        <v>4542573</v>
      </c>
      <c r="H30" s="20">
        <v>4542573</v>
      </c>
      <c r="I30" s="20">
        <v>4542573</v>
      </c>
      <c r="J30" s="20">
        <v>4542573</v>
      </c>
      <c r="K30" s="20">
        <v>4542573</v>
      </c>
      <c r="L30" s="20">
        <v>4542573</v>
      </c>
      <c r="M30" s="20">
        <v>4542573</v>
      </c>
      <c r="N30" s="20">
        <v>4542573</v>
      </c>
      <c r="O30" s="20"/>
      <c r="P30" s="20"/>
      <c r="Q30" s="20"/>
      <c r="R30" s="20"/>
      <c r="S30" s="20"/>
      <c r="T30" s="20"/>
      <c r="U30" s="20"/>
      <c r="V30" s="20"/>
      <c r="W30" s="20">
        <v>4542573</v>
      </c>
      <c r="X30" s="20">
        <v>1836313</v>
      </c>
      <c r="Y30" s="20">
        <v>2706260</v>
      </c>
      <c r="Z30" s="21">
        <v>147.37</v>
      </c>
      <c r="AA30" s="22">
        <v>3672625</v>
      </c>
    </row>
    <row r="31" spans="1:27" ht="12.75">
      <c r="A31" s="23" t="s">
        <v>56</v>
      </c>
      <c r="B31" s="17"/>
      <c r="C31" s="18">
        <v>7380924</v>
      </c>
      <c r="D31" s="18"/>
      <c r="E31" s="19">
        <v>5875365</v>
      </c>
      <c r="F31" s="20">
        <v>5875365</v>
      </c>
      <c r="G31" s="20">
        <v>7413358</v>
      </c>
      <c r="H31" s="20">
        <v>7598445</v>
      </c>
      <c r="I31" s="20">
        <v>7603692</v>
      </c>
      <c r="J31" s="20">
        <v>7603692</v>
      </c>
      <c r="K31" s="20">
        <v>7993211</v>
      </c>
      <c r="L31" s="20">
        <v>8044356</v>
      </c>
      <c r="M31" s="20">
        <v>8091210</v>
      </c>
      <c r="N31" s="20">
        <v>8091210</v>
      </c>
      <c r="O31" s="20"/>
      <c r="P31" s="20"/>
      <c r="Q31" s="20"/>
      <c r="R31" s="20"/>
      <c r="S31" s="20"/>
      <c r="T31" s="20"/>
      <c r="U31" s="20"/>
      <c r="V31" s="20"/>
      <c r="W31" s="20">
        <v>8091210</v>
      </c>
      <c r="X31" s="20">
        <v>2937683</v>
      </c>
      <c r="Y31" s="20">
        <v>5153527</v>
      </c>
      <c r="Z31" s="21">
        <v>175.43</v>
      </c>
      <c r="AA31" s="22">
        <v>5875365</v>
      </c>
    </row>
    <row r="32" spans="1:27" ht="12.75">
      <c r="A32" s="23" t="s">
        <v>57</v>
      </c>
      <c r="B32" s="17"/>
      <c r="C32" s="18">
        <v>395083129</v>
      </c>
      <c r="D32" s="18"/>
      <c r="E32" s="19">
        <v>260826653</v>
      </c>
      <c r="F32" s="20">
        <v>260826653</v>
      </c>
      <c r="G32" s="20">
        <v>334793630</v>
      </c>
      <c r="H32" s="20">
        <v>381323099</v>
      </c>
      <c r="I32" s="20">
        <v>243655627</v>
      </c>
      <c r="J32" s="20">
        <v>243655627</v>
      </c>
      <c r="K32" s="20">
        <v>265671758</v>
      </c>
      <c r="L32" s="20">
        <v>265299415</v>
      </c>
      <c r="M32" s="20">
        <v>287677409</v>
      </c>
      <c r="N32" s="20">
        <v>287677409</v>
      </c>
      <c r="O32" s="20"/>
      <c r="P32" s="20"/>
      <c r="Q32" s="20"/>
      <c r="R32" s="20"/>
      <c r="S32" s="20"/>
      <c r="T32" s="20"/>
      <c r="U32" s="20"/>
      <c r="V32" s="20"/>
      <c r="W32" s="20">
        <v>287677409</v>
      </c>
      <c r="X32" s="20">
        <v>130413327</v>
      </c>
      <c r="Y32" s="20">
        <v>157264082</v>
      </c>
      <c r="Z32" s="21">
        <v>120.59</v>
      </c>
      <c r="AA32" s="22">
        <v>260826653</v>
      </c>
    </row>
    <row r="33" spans="1:27" ht="12.75">
      <c r="A33" s="23" t="s">
        <v>58</v>
      </c>
      <c r="B33" s="17"/>
      <c r="C33" s="18">
        <v>278534</v>
      </c>
      <c r="D33" s="18"/>
      <c r="E33" s="19">
        <v>24736929</v>
      </c>
      <c r="F33" s="20">
        <v>24736929</v>
      </c>
      <c r="G33" s="20"/>
      <c r="H33" s="20"/>
      <c r="I33" s="20"/>
      <c r="J33" s="20"/>
      <c r="K33" s="20">
        <v>66751315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12368465</v>
      </c>
      <c r="Y33" s="20">
        <v>-12368465</v>
      </c>
      <c r="Z33" s="21">
        <v>-100</v>
      </c>
      <c r="AA33" s="22">
        <v>24736929</v>
      </c>
    </row>
    <row r="34" spans="1:27" ht="12.75">
      <c r="A34" s="27" t="s">
        <v>59</v>
      </c>
      <c r="B34" s="28"/>
      <c r="C34" s="29">
        <f aca="true" t="shared" si="3" ref="C34:Y34">SUM(C29:C33)</f>
        <v>407285160</v>
      </c>
      <c r="D34" s="29">
        <f>SUM(D29:D33)</f>
        <v>0</v>
      </c>
      <c r="E34" s="30">
        <f t="shared" si="3"/>
        <v>295111572</v>
      </c>
      <c r="F34" s="31">
        <f t="shared" si="3"/>
        <v>295111572</v>
      </c>
      <c r="G34" s="31">
        <f t="shared" si="3"/>
        <v>346749561</v>
      </c>
      <c r="H34" s="31">
        <f t="shared" si="3"/>
        <v>410535285</v>
      </c>
      <c r="I34" s="31">
        <f t="shared" si="3"/>
        <v>269155156</v>
      </c>
      <c r="J34" s="31">
        <f t="shared" si="3"/>
        <v>269155156</v>
      </c>
      <c r="K34" s="31">
        <f t="shared" si="3"/>
        <v>351083859</v>
      </c>
      <c r="L34" s="31">
        <f t="shared" si="3"/>
        <v>302734716</v>
      </c>
      <c r="M34" s="31">
        <f t="shared" si="3"/>
        <v>324948558</v>
      </c>
      <c r="N34" s="31">
        <f t="shared" si="3"/>
        <v>324948558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324948558</v>
      </c>
      <c r="X34" s="31">
        <f t="shared" si="3"/>
        <v>147555788</v>
      </c>
      <c r="Y34" s="31">
        <f t="shared" si="3"/>
        <v>177392770</v>
      </c>
      <c r="Z34" s="32">
        <f>+IF(X34&lt;&gt;0,+(Y34/X34)*100,0)</f>
        <v>120.2208143810665</v>
      </c>
      <c r="AA34" s="33">
        <f>SUM(AA29:AA33)</f>
        <v>295111572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34773686</v>
      </c>
      <c r="D37" s="18"/>
      <c r="E37" s="19">
        <v>37635383</v>
      </c>
      <c r="F37" s="20">
        <v>37635383</v>
      </c>
      <c r="G37" s="20">
        <v>33364079</v>
      </c>
      <c r="H37" s="20">
        <v>33364079</v>
      </c>
      <c r="I37" s="20">
        <v>33364079</v>
      </c>
      <c r="J37" s="20">
        <v>33364079</v>
      </c>
      <c r="K37" s="20">
        <v>33364079</v>
      </c>
      <c r="L37" s="20">
        <v>33364079</v>
      </c>
      <c r="M37" s="20">
        <v>33364079</v>
      </c>
      <c r="N37" s="20">
        <v>33364079</v>
      </c>
      <c r="O37" s="20"/>
      <c r="P37" s="20"/>
      <c r="Q37" s="20"/>
      <c r="R37" s="20"/>
      <c r="S37" s="20"/>
      <c r="T37" s="20"/>
      <c r="U37" s="20"/>
      <c r="V37" s="20"/>
      <c r="W37" s="20">
        <v>33364079</v>
      </c>
      <c r="X37" s="20">
        <v>18817692</v>
      </c>
      <c r="Y37" s="20">
        <v>14546387</v>
      </c>
      <c r="Z37" s="21">
        <v>77.3</v>
      </c>
      <c r="AA37" s="22">
        <v>37635383</v>
      </c>
    </row>
    <row r="38" spans="1:27" ht="12.75">
      <c r="A38" s="23" t="s">
        <v>58</v>
      </c>
      <c r="B38" s="17"/>
      <c r="C38" s="18">
        <v>44281554</v>
      </c>
      <c r="D38" s="18"/>
      <c r="E38" s="19">
        <v>47153459</v>
      </c>
      <c r="F38" s="20">
        <v>47153459</v>
      </c>
      <c r="G38" s="20">
        <v>66751315</v>
      </c>
      <c r="H38" s="20">
        <v>66751315</v>
      </c>
      <c r="I38" s="20">
        <v>66751315</v>
      </c>
      <c r="J38" s="20">
        <v>66751315</v>
      </c>
      <c r="K38" s="20"/>
      <c r="L38" s="20">
        <v>70751348</v>
      </c>
      <c r="M38" s="20">
        <v>70751348</v>
      </c>
      <c r="N38" s="20">
        <v>70751348</v>
      </c>
      <c r="O38" s="20"/>
      <c r="P38" s="20"/>
      <c r="Q38" s="20"/>
      <c r="R38" s="20"/>
      <c r="S38" s="20"/>
      <c r="T38" s="20"/>
      <c r="U38" s="20"/>
      <c r="V38" s="20"/>
      <c r="W38" s="20">
        <v>70751348</v>
      </c>
      <c r="X38" s="20">
        <v>23576730</v>
      </c>
      <c r="Y38" s="20">
        <v>47174618</v>
      </c>
      <c r="Z38" s="21">
        <v>200.09</v>
      </c>
      <c r="AA38" s="22">
        <v>47153459</v>
      </c>
    </row>
    <row r="39" spans="1:27" ht="12.75">
      <c r="A39" s="27" t="s">
        <v>61</v>
      </c>
      <c r="B39" s="35"/>
      <c r="C39" s="29">
        <f aca="true" t="shared" si="4" ref="C39:Y39">SUM(C37:C38)</f>
        <v>79055240</v>
      </c>
      <c r="D39" s="29">
        <f>SUM(D37:D38)</f>
        <v>0</v>
      </c>
      <c r="E39" s="36">
        <f t="shared" si="4"/>
        <v>84788842</v>
      </c>
      <c r="F39" s="37">
        <f t="shared" si="4"/>
        <v>84788842</v>
      </c>
      <c r="G39" s="37">
        <f t="shared" si="4"/>
        <v>100115394</v>
      </c>
      <c r="H39" s="37">
        <f t="shared" si="4"/>
        <v>100115394</v>
      </c>
      <c r="I39" s="37">
        <f t="shared" si="4"/>
        <v>100115394</v>
      </c>
      <c r="J39" s="37">
        <f t="shared" si="4"/>
        <v>100115394</v>
      </c>
      <c r="K39" s="37">
        <f t="shared" si="4"/>
        <v>33364079</v>
      </c>
      <c r="L39" s="37">
        <f t="shared" si="4"/>
        <v>104115427</v>
      </c>
      <c r="M39" s="37">
        <f t="shared" si="4"/>
        <v>104115427</v>
      </c>
      <c r="N39" s="37">
        <f t="shared" si="4"/>
        <v>104115427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104115427</v>
      </c>
      <c r="X39" s="37">
        <f t="shared" si="4"/>
        <v>42394422</v>
      </c>
      <c r="Y39" s="37">
        <f t="shared" si="4"/>
        <v>61721005</v>
      </c>
      <c r="Z39" s="38">
        <f>+IF(X39&lt;&gt;0,+(Y39/X39)*100,0)</f>
        <v>145.58756102394793</v>
      </c>
      <c r="AA39" s="39">
        <f>SUM(AA37:AA38)</f>
        <v>84788842</v>
      </c>
    </row>
    <row r="40" spans="1:27" ht="12.75">
      <c r="A40" s="27" t="s">
        <v>62</v>
      </c>
      <c r="B40" s="28"/>
      <c r="C40" s="29">
        <f aca="true" t="shared" si="5" ref="C40:Y40">+C34+C39</f>
        <v>486340400</v>
      </c>
      <c r="D40" s="29">
        <f>+D34+D39</f>
        <v>0</v>
      </c>
      <c r="E40" s="30">
        <f t="shared" si="5"/>
        <v>379900414</v>
      </c>
      <c r="F40" s="31">
        <f t="shared" si="5"/>
        <v>379900414</v>
      </c>
      <c r="G40" s="31">
        <f t="shared" si="5"/>
        <v>446864955</v>
      </c>
      <c r="H40" s="31">
        <f t="shared" si="5"/>
        <v>510650679</v>
      </c>
      <c r="I40" s="31">
        <f t="shared" si="5"/>
        <v>369270550</v>
      </c>
      <c r="J40" s="31">
        <f t="shared" si="5"/>
        <v>369270550</v>
      </c>
      <c r="K40" s="31">
        <f t="shared" si="5"/>
        <v>384447938</v>
      </c>
      <c r="L40" s="31">
        <f t="shared" si="5"/>
        <v>406850143</v>
      </c>
      <c r="M40" s="31">
        <f t="shared" si="5"/>
        <v>429063985</v>
      </c>
      <c r="N40" s="31">
        <f t="shared" si="5"/>
        <v>429063985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429063985</v>
      </c>
      <c r="X40" s="31">
        <f t="shared" si="5"/>
        <v>189950210</v>
      </c>
      <c r="Y40" s="31">
        <f t="shared" si="5"/>
        <v>239113775</v>
      </c>
      <c r="Z40" s="32">
        <f>+IF(X40&lt;&gt;0,+(Y40/X40)*100,0)</f>
        <v>125.88234306242674</v>
      </c>
      <c r="AA40" s="33">
        <f>+AA34+AA39</f>
        <v>379900414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1495231622</v>
      </c>
      <c r="D42" s="43">
        <f>+D25-D40</f>
        <v>0</v>
      </c>
      <c r="E42" s="44">
        <f t="shared" si="6"/>
        <v>2873340598</v>
      </c>
      <c r="F42" s="45">
        <f t="shared" si="6"/>
        <v>2873340598</v>
      </c>
      <c r="G42" s="45">
        <f t="shared" si="6"/>
        <v>1626251361</v>
      </c>
      <c r="H42" s="45">
        <f t="shared" si="6"/>
        <v>1623503014</v>
      </c>
      <c r="I42" s="45">
        <f t="shared" si="6"/>
        <v>1635888316</v>
      </c>
      <c r="J42" s="45">
        <f t="shared" si="6"/>
        <v>1635888316</v>
      </c>
      <c r="K42" s="45">
        <f t="shared" si="6"/>
        <v>1630351441</v>
      </c>
      <c r="L42" s="45">
        <f t="shared" si="6"/>
        <v>1605860789</v>
      </c>
      <c r="M42" s="45">
        <f t="shared" si="6"/>
        <v>1583002138</v>
      </c>
      <c r="N42" s="45">
        <f t="shared" si="6"/>
        <v>1583002138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1583002138</v>
      </c>
      <c r="X42" s="45">
        <f t="shared" si="6"/>
        <v>1436670298</v>
      </c>
      <c r="Y42" s="45">
        <f t="shared" si="6"/>
        <v>146331840</v>
      </c>
      <c r="Z42" s="46">
        <f>+IF(X42&lt;&gt;0,+(Y42/X42)*100,0)</f>
        <v>10.185485159936118</v>
      </c>
      <c r="AA42" s="47">
        <f>+AA25-AA40</f>
        <v>2873340598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1495231622</v>
      </c>
      <c r="D45" s="18"/>
      <c r="E45" s="19">
        <v>2862930310</v>
      </c>
      <c r="F45" s="20">
        <v>2862930310</v>
      </c>
      <c r="G45" s="20">
        <v>1626251361</v>
      </c>
      <c r="H45" s="20">
        <v>1623503014</v>
      </c>
      <c r="I45" s="20">
        <v>1635888316</v>
      </c>
      <c r="J45" s="20">
        <v>1635888316</v>
      </c>
      <c r="K45" s="20">
        <v>1630351441</v>
      </c>
      <c r="L45" s="20">
        <v>1605860789</v>
      </c>
      <c r="M45" s="20">
        <v>1583002138</v>
      </c>
      <c r="N45" s="20">
        <v>1583002138</v>
      </c>
      <c r="O45" s="20"/>
      <c r="P45" s="20"/>
      <c r="Q45" s="20"/>
      <c r="R45" s="20"/>
      <c r="S45" s="20"/>
      <c r="T45" s="20"/>
      <c r="U45" s="20"/>
      <c r="V45" s="20"/>
      <c r="W45" s="20">
        <v>1583002138</v>
      </c>
      <c r="X45" s="20">
        <v>1431465155</v>
      </c>
      <c r="Y45" s="20">
        <v>151536983</v>
      </c>
      <c r="Z45" s="48">
        <v>10.59</v>
      </c>
      <c r="AA45" s="22">
        <v>2862930310</v>
      </c>
    </row>
    <row r="46" spans="1:27" ht="12.75">
      <c r="A46" s="23" t="s">
        <v>67</v>
      </c>
      <c r="B46" s="17"/>
      <c r="C46" s="18"/>
      <c r="D46" s="18"/>
      <c r="E46" s="19">
        <v>10410288</v>
      </c>
      <c r="F46" s="20">
        <v>10410288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5205144</v>
      </c>
      <c r="Y46" s="20">
        <v>-5205144</v>
      </c>
      <c r="Z46" s="48">
        <v>-100</v>
      </c>
      <c r="AA46" s="22">
        <v>10410288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1495231622</v>
      </c>
      <c r="D48" s="51">
        <f>SUM(D45:D47)</f>
        <v>0</v>
      </c>
      <c r="E48" s="52">
        <f t="shared" si="7"/>
        <v>2873340598</v>
      </c>
      <c r="F48" s="53">
        <f t="shared" si="7"/>
        <v>2873340598</v>
      </c>
      <c r="G48" s="53">
        <f t="shared" si="7"/>
        <v>1626251361</v>
      </c>
      <c r="H48" s="53">
        <f t="shared" si="7"/>
        <v>1623503014</v>
      </c>
      <c r="I48" s="53">
        <f t="shared" si="7"/>
        <v>1635888316</v>
      </c>
      <c r="J48" s="53">
        <f t="shared" si="7"/>
        <v>1635888316</v>
      </c>
      <c r="K48" s="53">
        <f t="shared" si="7"/>
        <v>1630351441</v>
      </c>
      <c r="L48" s="53">
        <f t="shared" si="7"/>
        <v>1605860789</v>
      </c>
      <c r="M48" s="53">
        <f t="shared" si="7"/>
        <v>1583002138</v>
      </c>
      <c r="N48" s="53">
        <f t="shared" si="7"/>
        <v>1583002138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1583002138</v>
      </c>
      <c r="X48" s="53">
        <f t="shared" si="7"/>
        <v>1436670299</v>
      </c>
      <c r="Y48" s="53">
        <f t="shared" si="7"/>
        <v>146331839</v>
      </c>
      <c r="Z48" s="54">
        <f>+IF(X48&lt;&gt;0,+(Y48/X48)*100,0)</f>
        <v>10.18548508324108</v>
      </c>
      <c r="AA48" s="55">
        <f>SUM(AA45:AA47)</f>
        <v>2873340598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978221</v>
      </c>
      <c r="D6" s="18"/>
      <c r="E6" s="19">
        <v>48291</v>
      </c>
      <c r="F6" s="20">
        <v>48291</v>
      </c>
      <c r="G6" s="20">
        <v>293686736</v>
      </c>
      <c r="H6" s="20">
        <v>333909806</v>
      </c>
      <c r="I6" s="20">
        <v>333909806</v>
      </c>
      <c r="J6" s="20">
        <v>333909806</v>
      </c>
      <c r="K6" s="20">
        <v>351790172</v>
      </c>
      <c r="L6" s="20">
        <v>383914177</v>
      </c>
      <c r="M6" s="20">
        <v>391811221</v>
      </c>
      <c r="N6" s="20">
        <v>391811221</v>
      </c>
      <c r="O6" s="20"/>
      <c r="P6" s="20"/>
      <c r="Q6" s="20"/>
      <c r="R6" s="20"/>
      <c r="S6" s="20"/>
      <c r="T6" s="20"/>
      <c r="U6" s="20"/>
      <c r="V6" s="20"/>
      <c r="W6" s="20">
        <v>391811221</v>
      </c>
      <c r="X6" s="20">
        <v>24146</v>
      </c>
      <c r="Y6" s="20">
        <v>391787075</v>
      </c>
      <c r="Z6" s="21">
        <v>1622575.48</v>
      </c>
      <c r="AA6" s="22">
        <v>48291</v>
      </c>
    </row>
    <row r="7" spans="1:27" ht="12.75">
      <c r="A7" s="23" t="s">
        <v>34</v>
      </c>
      <c r="B7" s="17"/>
      <c r="C7" s="18">
        <v>91693</v>
      </c>
      <c r="D7" s="18"/>
      <c r="E7" s="19">
        <v>16167241</v>
      </c>
      <c r="F7" s="20">
        <v>16167241</v>
      </c>
      <c r="G7" s="20">
        <v>6612448</v>
      </c>
      <c r="H7" s="20">
        <v>6046776</v>
      </c>
      <c r="I7" s="20">
        <v>6046776</v>
      </c>
      <c r="J7" s="20">
        <v>6046776</v>
      </c>
      <c r="K7" s="20">
        <v>6412448</v>
      </c>
      <c r="L7" s="20">
        <v>6046776</v>
      </c>
      <c r="M7" s="20">
        <v>6046776</v>
      </c>
      <c r="N7" s="20">
        <v>6046776</v>
      </c>
      <c r="O7" s="20"/>
      <c r="P7" s="20"/>
      <c r="Q7" s="20"/>
      <c r="R7" s="20"/>
      <c r="S7" s="20"/>
      <c r="T7" s="20"/>
      <c r="U7" s="20"/>
      <c r="V7" s="20"/>
      <c r="W7" s="20">
        <v>6046776</v>
      </c>
      <c r="X7" s="20">
        <v>8083621</v>
      </c>
      <c r="Y7" s="20">
        <v>-2036845</v>
      </c>
      <c r="Z7" s="21">
        <v>-25.2</v>
      </c>
      <c r="AA7" s="22">
        <v>16167241</v>
      </c>
    </row>
    <row r="8" spans="1:27" ht="12.75">
      <c r="A8" s="23" t="s">
        <v>35</v>
      </c>
      <c r="B8" s="17"/>
      <c r="C8" s="18">
        <v>21472278</v>
      </c>
      <c r="D8" s="18"/>
      <c r="E8" s="19">
        <v>298507907</v>
      </c>
      <c r="F8" s="20">
        <v>298507907</v>
      </c>
      <c r="G8" s="20">
        <v>41979205</v>
      </c>
      <c r="H8" s="20">
        <v>41979205</v>
      </c>
      <c r="I8" s="20">
        <v>41979205</v>
      </c>
      <c r="J8" s="20">
        <v>41979205</v>
      </c>
      <c r="K8" s="20">
        <v>41979205</v>
      </c>
      <c r="L8" s="20">
        <v>41979205</v>
      </c>
      <c r="M8" s="20">
        <v>41979205</v>
      </c>
      <c r="N8" s="20">
        <v>41979205</v>
      </c>
      <c r="O8" s="20"/>
      <c r="P8" s="20"/>
      <c r="Q8" s="20"/>
      <c r="R8" s="20"/>
      <c r="S8" s="20"/>
      <c r="T8" s="20"/>
      <c r="U8" s="20"/>
      <c r="V8" s="20"/>
      <c r="W8" s="20">
        <v>41979205</v>
      </c>
      <c r="X8" s="20">
        <v>149253954</v>
      </c>
      <c r="Y8" s="20">
        <v>-107274749</v>
      </c>
      <c r="Z8" s="21">
        <v>-71.87</v>
      </c>
      <c r="AA8" s="22">
        <v>298507907</v>
      </c>
    </row>
    <row r="9" spans="1:27" ht="12.75">
      <c r="A9" s="23" t="s">
        <v>36</v>
      </c>
      <c r="B9" s="17"/>
      <c r="C9" s="18">
        <v>19728</v>
      </c>
      <c r="D9" s="18"/>
      <c r="E9" s="19">
        <v>1824616</v>
      </c>
      <c r="F9" s="20">
        <v>1824616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912308</v>
      </c>
      <c r="Y9" s="20">
        <v>-912308</v>
      </c>
      <c r="Z9" s="21">
        <v>-100</v>
      </c>
      <c r="AA9" s="22">
        <v>1824616</v>
      </c>
    </row>
    <row r="10" spans="1:27" ht="12.75">
      <c r="A10" s="23" t="s">
        <v>37</v>
      </c>
      <c r="B10" s="17"/>
      <c r="C10" s="18">
        <v>24440820</v>
      </c>
      <c r="D10" s="18"/>
      <c r="E10" s="19">
        <v>8306</v>
      </c>
      <c r="F10" s="20">
        <v>8306</v>
      </c>
      <c r="G10" s="24">
        <v>2954762</v>
      </c>
      <c r="H10" s="24">
        <v>5224866</v>
      </c>
      <c r="I10" s="24">
        <v>5224866</v>
      </c>
      <c r="J10" s="20">
        <v>5224866</v>
      </c>
      <c r="K10" s="24">
        <v>6236950</v>
      </c>
      <c r="L10" s="24">
        <v>7834567</v>
      </c>
      <c r="M10" s="20">
        <v>11060510</v>
      </c>
      <c r="N10" s="24">
        <v>11060510</v>
      </c>
      <c r="O10" s="24"/>
      <c r="P10" s="24"/>
      <c r="Q10" s="20"/>
      <c r="R10" s="24"/>
      <c r="S10" s="24"/>
      <c r="T10" s="20"/>
      <c r="U10" s="24"/>
      <c r="V10" s="24"/>
      <c r="W10" s="24">
        <v>11060510</v>
      </c>
      <c r="X10" s="20">
        <v>4153</v>
      </c>
      <c r="Y10" s="24">
        <v>11056357</v>
      </c>
      <c r="Z10" s="25">
        <v>266225.79</v>
      </c>
      <c r="AA10" s="26">
        <v>8306</v>
      </c>
    </row>
    <row r="11" spans="1:27" ht="12.75">
      <c r="A11" s="23" t="s">
        <v>38</v>
      </c>
      <c r="B11" s="17"/>
      <c r="C11" s="18">
        <v>765824</v>
      </c>
      <c r="D11" s="18"/>
      <c r="E11" s="19">
        <v>705473</v>
      </c>
      <c r="F11" s="20">
        <v>705473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352737</v>
      </c>
      <c r="Y11" s="20">
        <v>-352737</v>
      </c>
      <c r="Z11" s="21">
        <v>-100</v>
      </c>
      <c r="AA11" s="22">
        <v>705473</v>
      </c>
    </row>
    <row r="12" spans="1:27" ht="12.75">
      <c r="A12" s="27" t="s">
        <v>39</v>
      </c>
      <c r="B12" s="28"/>
      <c r="C12" s="29">
        <f aca="true" t="shared" si="0" ref="C12:Y12">SUM(C6:C11)</f>
        <v>47768564</v>
      </c>
      <c r="D12" s="29">
        <f>SUM(D6:D11)</f>
        <v>0</v>
      </c>
      <c r="E12" s="30">
        <f t="shared" si="0"/>
        <v>317261834</v>
      </c>
      <c r="F12" s="31">
        <f t="shared" si="0"/>
        <v>317261834</v>
      </c>
      <c r="G12" s="31">
        <f t="shared" si="0"/>
        <v>345233151</v>
      </c>
      <c r="H12" s="31">
        <f t="shared" si="0"/>
        <v>387160653</v>
      </c>
      <c r="I12" s="31">
        <f t="shared" si="0"/>
        <v>387160653</v>
      </c>
      <c r="J12" s="31">
        <f t="shared" si="0"/>
        <v>387160653</v>
      </c>
      <c r="K12" s="31">
        <f t="shared" si="0"/>
        <v>406418775</v>
      </c>
      <c r="L12" s="31">
        <f t="shared" si="0"/>
        <v>439774725</v>
      </c>
      <c r="M12" s="31">
        <f t="shared" si="0"/>
        <v>450897712</v>
      </c>
      <c r="N12" s="31">
        <f t="shared" si="0"/>
        <v>450897712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450897712</v>
      </c>
      <c r="X12" s="31">
        <f t="shared" si="0"/>
        <v>158630919</v>
      </c>
      <c r="Y12" s="31">
        <f t="shared" si="0"/>
        <v>292266793</v>
      </c>
      <c r="Z12" s="32">
        <f>+IF(X12&lt;&gt;0,+(Y12/X12)*100,0)</f>
        <v>184.24327038034747</v>
      </c>
      <c r="AA12" s="33">
        <f>SUM(AA6:AA11)</f>
        <v>317261834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3146161</v>
      </c>
      <c r="D15" s="18"/>
      <c r="E15" s="19">
        <v>2018500</v>
      </c>
      <c r="F15" s="20">
        <v>2018500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1009250</v>
      </c>
      <c r="Y15" s="20">
        <v>-1009250</v>
      </c>
      <c r="Z15" s="21">
        <v>-100</v>
      </c>
      <c r="AA15" s="22">
        <v>2018500</v>
      </c>
    </row>
    <row r="16" spans="1:27" ht="12.75">
      <c r="A16" s="23" t="s">
        <v>42</v>
      </c>
      <c r="B16" s="17"/>
      <c r="C16" s="18">
        <v>1064480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13966722</v>
      </c>
      <c r="D17" s="18"/>
      <c r="E17" s="19">
        <v>13966722</v>
      </c>
      <c r="F17" s="20">
        <v>13966722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6983361</v>
      </c>
      <c r="Y17" s="20">
        <v>-6983361</v>
      </c>
      <c r="Z17" s="21">
        <v>-100</v>
      </c>
      <c r="AA17" s="22">
        <v>13966722</v>
      </c>
    </row>
    <row r="18" spans="1:27" ht="12.75">
      <c r="A18" s="23" t="s">
        <v>44</v>
      </c>
      <c r="B18" s="17"/>
      <c r="C18" s="18"/>
      <c r="D18" s="18"/>
      <c r="E18" s="19">
        <v>4892128</v>
      </c>
      <c r="F18" s="20">
        <v>4892128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2446064</v>
      </c>
      <c r="Y18" s="20">
        <v>-2446064</v>
      </c>
      <c r="Z18" s="21">
        <v>-100</v>
      </c>
      <c r="AA18" s="22">
        <v>4892128</v>
      </c>
    </row>
    <row r="19" spans="1:27" ht="12.75">
      <c r="A19" s="23" t="s">
        <v>45</v>
      </c>
      <c r="B19" s="17"/>
      <c r="C19" s="18">
        <v>984816126</v>
      </c>
      <c r="D19" s="18"/>
      <c r="E19" s="19">
        <v>986569640</v>
      </c>
      <c r="F19" s="20">
        <v>986569640</v>
      </c>
      <c r="G19" s="20">
        <v>294700556</v>
      </c>
      <c r="H19" s="20">
        <v>294700556</v>
      </c>
      <c r="I19" s="20">
        <v>294700556</v>
      </c>
      <c r="J19" s="20">
        <v>294700556</v>
      </c>
      <c r="K19" s="20">
        <v>294700556</v>
      </c>
      <c r="L19" s="20">
        <v>294700556</v>
      </c>
      <c r="M19" s="20">
        <v>294700556</v>
      </c>
      <c r="N19" s="20">
        <v>294700556</v>
      </c>
      <c r="O19" s="20"/>
      <c r="P19" s="20"/>
      <c r="Q19" s="20"/>
      <c r="R19" s="20"/>
      <c r="S19" s="20"/>
      <c r="T19" s="20"/>
      <c r="U19" s="20"/>
      <c r="V19" s="20"/>
      <c r="W19" s="20">
        <v>294700556</v>
      </c>
      <c r="X19" s="20">
        <v>493284820</v>
      </c>
      <c r="Y19" s="20">
        <v>-198584264</v>
      </c>
      <c r="Z19" s="21">
        <v>-40.26</v>
      </c>
      <c r="AA19" s="22">
        <v>986569640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72952</v>
      </c>
      <c r="D21" s="18"/>
      <c r="E21" s="19">
        <v>37700</v>
      </c>
      <c r="F21" s="20">
        <v>37700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18850</v>
      </c>
      <c r="Y21" s="20">
        <v>-18850</v>
      </c>
      <c r="Z21" s="21">
        <v>-100</v>
      </c>
      <c r="AA21" s="22">
        <v>37700</v>
      </c>
    </row>
    <row r="22" spans="1:27" ht="12.75">
      <c r="A22" s="23" t="s">
        <v>48</v>
      </c>
      <c r="B22" s="17"/>
      <c r="C22" s="18">
        <v>33143</v>
      </c>
      <c r="D22" s="18"/>
      <c r="E22" s="19">
        <v>49371</v>
      </c>
      <c r="F22" s="20">
        <v>49371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24686</v>
      </c>
      <c r="Y22" s="20">
        <v>-24686</v>
      </c>
      <c r="Z22" s="21">
        <v>-100</v>
      </c>
      <c r="AA22" s="22">
        <v>49371</v>
      </c>
    </row>
    <row r="23" spans="1:27" ht="12.75">
      <c r="A23" s="23" t="s">
        <v>49</v>
      </c>
      <c r="B23" s="17"/>
      <c r="C23" s="18">
        <v>529800</v>
      </c>
      <c r="D23" s="18"/>
      <c r="E23" s="19">
        <v>529800</v>
      </c>
      <c r="F23" s="20">
        <v>529800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264900</v>
      </c>
      <c r="Y23" s="24">
        <v>-264900</v>
      </c>
      <c r="Z23" s="25">
        <v>-100</v>
      </c>
      <c r="AA23" s="26">
        <v>529800</v>
      </c>
    </row>
    <row r="24" spans="1:27" ht="12.75">
      <c r="A24" s="27" t="s">
        <v>50</v>
      </c>
      <c r="B24" s="35"/>
      <c r="C24" s="29">
        <f aca="true" t="shared" si="1" ref="C24:Y24">SUM(C15:C23)</f>
        <v>1003629384</v>
      </c>
      <c r="D24" s="29">
        <f>SUM(D15:D23)</f>
        <v>0</v>
      </c>
      <c r="E24" s="36">
        <f t="shared" si="1"/>
        <v>1008063861</v>
      </c>
      <c r="F24" s="37">
        <f t="shared" si="1"/>
        <v>1008063861</v>
      </c>
      <c r="G24" s="37">
        <f t="shared" si="1"/>
        <v>294700556</v>
      </c>
      <c r="H24" s="37">
        <f t="shared" si="1"/>
        <v>294700556</v>
      </c>
      <c r="I24" s="37">
        <f t="shared" si="1"/>
        <v>294700556</v>
      </c>
      <c r="J24" s="37">
        <f t="shared" si="1"/>
        <v>294700556</v>
      </c>
      <c r="K24" s="37">
        <f t="shared" si="1"/>
        <v>294700556</v>
      </c>
      <c r="L24" s="37">
        <f t="shared" si="1"/>
        <v>294700556</v>
      </c>
      <c r="M24" s="37">
        <f t="shared" si="1"/>
        <v>294700556</v>
      </c>
      <c r="N24" s="37">
        <f t="shared" si="1"/>
        <v>294700556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294700556</v>
      </c>
      <c r="X24" s="37">
        <f t="shared" si="1"/>
        <v>504031931</v>
      </c>
      <c r="Y24" s="37">
        <f t="shared" si="1"/>
        <v>-209331375</v>
      </c>
      <c r="Z24" s="38">
        <f>+IF(X24&lt;&gt;0,+(Y24/X24)*100,0)</f>
        <v>-41.531371749541</v>
      </c>
      <c r="AA24" s="39">
        <f>SUM(AA15:AA23)</f>
        <v>1008063861</v>
      </c>
    </row>
    <row r="25" spans="1:27" ht="12.75">
      <c r="A25" s="27" t="s">
        <v>51</v>
      </c>
      <c r="B25" s="28"/>
      <c r="C25" s="29">
        <f aca="true" t="shared" si="2" ref="C25:Y25">+C12+C24</f>
        <v>1051397948</v>
      </c>
      <c r="D25" s="29">
        <f>+D12+D24</f>
        <v>0</v>
      </c>
      <c r="E25" s="30">
        <f t="shared" si="2"/>
        <v>1325325695</v>
      </c>
      <c r="F25" s="31">
        <f t="shared" si="2"/>
        <v>1325325695</v>
      </c>
      <c r="G25" s="31">
        <f t="shared" si="2"/>
        <v>639933707</v>
      </c>
      <c r="H25" s="31">
        <f t="shared" si="2"/>
        <v>681861209</v>
      </c>
      <c r="I25" s="31">
        <f t="shared" si="2"/>
        <v>681861209</v>
      </c>
      <c r="J25" s="31">
        <f t="shared" si="2"/>
        <v>681861209</v>
      </c>
      <c r="K25" s="31">
        <f t="shared" si="2"/>
        <v>701119331</v>
      </c>
      <c r="L25" s="31">
        <f t="shared" si="2"/>
        <v>734475281</v>
      </c>
      <c r="M25" s="31">
        <f t="shared" si="2"/>
        <v>745598268</v>
      </c>
      <c r="N25" s="31">
        <f t="shared" si="2"/>
        <v>745598268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745598268</v>
      </c>
      <c r="X25" s="31">
        <f t="shared" si="2"/>
        <v>662662850</v>
      </c>
      <c r="Y25" s="31">
        <f t="shared" si="2"/>
        <v>82935418</v>
      </c>
      <c r="Z25" s="32">
        <f>+IF(X25&lt;&gt;0,+(Y25/X25)*100,0)</f>
        <v>12.515477214393414</v>
      </c>
      <c r="AA25" s="33">
        <f>+AA12+AA24</f>
        <v>1325325695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1978025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2400000</v>
      </c>
      <c r="D30" s="18"/>
      <c r="E30" s="19">
        <v>2188650</v>
      </c>
      <c r="F30" s="20">
        <v>2188650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1094325</v>
      </c>
      <c r="Y30" s="20">
        <v>-1094325</v>
      </c>
      <c r="Z30" s="21">
        <v>-100</v>
      </c>
      <c r="AA30" s="22">
        <v>2188650</v>
      </c>
    </row>
    <row r="31" spans="1:27" ht="12.75">
      <c r="A31" s="23" t="s">
        <v>56</v>
      </c>
      <c r="B31" s="17"/>
      <c r="C31" s="18">
        <v>1513113</v>
      </c>
      <c r="D31" s="18"/>
      <c r="E31" s="19">
        <v>1401912</v>
      </c>
      <c r="F31" s="20">
        <v>1401912</v>
      </c>
      <c r="G31" s="20">
        <v>783</v>
      </c>
      <c r="H31" s="20">
        <v>9886</v>
      </c>
      <c r="I31" s="20">
        <v>9886</v>
      </c>
      <c r="J31" s="20">
        <v>9886</v>
      </c>
      <c r="K31" s="20">
        <v>426534</v>
      </c>
      <c r="L31" s="20">
        <v>663334</v>
      </c>
      <c r="M31" s="20">
        <v>941954</v>
      </c>
      <c r="N31" s="20">
        <v>941954</v>
      </c>
      <c r="O31" s="20"/>
      <c r="P31" s="20"/>
      <c r="Q31" s="20"/>
      <c r="R31" s="20"/>
      <c r="S31" s="20"/>
      <c r="T31" s="20"/>
      <c r="U31" s="20"/>
      <c r="V31" s="20"/>
      <c r="W31" s="20">
        <v>941954</v>
      </c>
      <c r="X31" s="20">
        <v>700956</v>
      </c>
      <c r="Y31" s="20">
        <v>240998</v>
      </c>
      <c r="Z31" s="21">
        <v>34.38</v>
      </c>
      <c r="AA31" s="22">
        <v>1401912</v>
      </c>
    </row>
    <row r="32" spans="1:27" ht="12.75">
      <c r="A32" s="23" t="s">
        <v>57</v>
      </c>
      <c r="B32" s="17"/>
      <c r="C32" s="18">
        <v>274094314</v>
      </c>
      <c r="D32" s="18"/>
      <c r="E32" s="19">
        <v>209630150</v>
      </c>
      <c r="F32" s="20">
        <v>209630150</v>
      </c>
      <c r="G32" s="20">
        <v>2771</v>
      </c>
      <c r="H32" s="20">
        <v>3225</v>
      </c>
      <c r="I32" s="20">
        <v>3225</v>
      </c>
      <c r="J32" s="20">
        <v>3225</v>
      </c>
      <c r="K32" s="20">
        <v>3225</v>
      </c>
      <c r="L32" s="20">
        <v>3225</v>
      </c>
      <c r="M32" s="20">
        <v>3225</v>
      </c>
      <c r="N32" s="20">
        <v>3225</v>
      </c>
      <c r="O32" s="20"/>
      <c r="P32" s="20"/>
      <c r="Q32" s="20"/>
      <c r="R32" s="20"/>
      <c r="S32" s="20"/>
      <c r="T32" s="20"/>
      <c r="U32" s="20"/>
      <c r="V32" s="20"/>
      <c r="W32" s="20">
        <v>3225</v>
      </c>
      <c r="X32" s="20">
        <v>104815075</v>
      </c>
      <c r="Y32" s="20">
        <v>-104811850</v>
      </c>
      <c r="Z32" s="21">
        <v>-100</v>
      </c>
      <c r="AA32" s="22">
        <v>209630150</v>
      </c>
    </row>
    <row r="33" spans="1:27" ht="12.75">
      <c r="A33" s="23" t="s">
        <v>58</v>
      </c>
      <c r="B33" s="17"/>
      <c r="C33" s="18">
        <v>1046277</v>
      </c>
      <c r="D33" s="18"/>
      <c r="E33" s="19">
        <v>5107638</v>
      </c>
      <c r="F33" s="20">
        <v>5107638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2553819</v>
      </c>
      <c r="Y33" s="20">
        <v>-2553819</v>
      </c>
      <c r="Z33" s="21">
        <v>-100</v>
      </c>
      <c r="AA33" s="22">
        <v>5107638</v>
      </c>
    </row>
    <row r="34" spans="1:27" ht="12.75">
      <c r="A34" s="27" t="s">
        <v>59</v>
      </c>
      <c r="B34" s="28"/>
      <c r="C34" s="29">
        <f aca="true" t="shared" si="3" ref="C34:Y34">SUM(C29:C33)</f>
        <v>281031729</v>
      </c>
      <c r="D34" s="29">
        <f>SUM(D29:D33)</f>
        <v>0</v>
      </c>
      <c r="E34" s="30">
        <f t="shared" si="3"/>
        <v>218328350</v>
      </c>
      <c r="F34" s="31">
        <f t="shared" si="3"/>
        <v>218328350</v>
      </c>
      <c r="G34" s="31">
        <f t="shared" si="3"/>
        <v>3554</v>
      </c>
      <c r="H34" s="31">
        <f t="shared" si="3"/>
        <v>13111</v>
      </c>
      <c r="I34" s="31">
        <f t="shared" si="3"/>
        <v>13111</v>
      </c>
      <c r="J34" s="31">
        <f t="shared" si="3"/>
        <v>13111</v>
      </c>
      <c r="K34" s="31">
        <f t="shared" si="3"/>
        <v>429759</v>
      </c>
      <c r="L34" s="31">
        <f t="shared" si="3"/>
        <v>666559</v>
      </c>
      <c r="M34" s="31">
        <f t="shared" si="3"/>
        <v>945179</v>
      </c>
      <c r="N34" s="31">
        <f t="shared" si="3"/>
        <v>945179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945179</v>
      </c>
      <c r="X34" s="31">
        <f t="shared" si="3"/>
        <v>109164175</v>
      </c>
      <c r="Y34" s="31">
        <f t="shared" si="3"/>
        <v>-108218996</v>
      </c>
      <c r="Z34" s="32">
        <f>+IF(X34&lt;&gt;0,+(Y34/X34)*100,0)</f>
        <v>-99.13416741343943</v>
      </c>
      <c r="AA34" s="33">
        <f>SUM(AA29:AA33)</f>
        <v>218328350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4138222</v>
      </c>
      <c r="D37" s="18"/>
      <c r="E37" s="19">
        <v>6902519</v>
      </c>
      <c r="F37" s="20">
        <v>6902519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3451260</v>
      </c>
      <c r="Y37" s="20">
        <v>-3451260</v>
      </c>
      <c r="Z37" s="21">
        <v>-100</v>
      </c>
      <c r="AA37" s="22">
        <v>6902519</v>
      </c>
    </row>
    <row r="38" spans="1:27" ht="12.75">
      <c r="A38" s="23" t="s">
        <v>58</v>
      </c>
      <c r="B38" s="17"/>
      <c r="C38" s="18">
        <v>59613121</v>
      </c>
      <c r="D38" s="18"/>
      <c r="E38" s="19">
        <v>18661476</v>
      </c>
      <c r="F38" s="20">
        <v>18661476</v>
      </c>
      <c r="G38" s="20"/>
      <c r="H38" s="20"/>
      <c r="I38" s="20"/>
      <c r="J38" s="20"/>
      <c r="K38" s="20"/>
      <c r="L38" s="20"/>
      <c r="M38" s="20">
        <v>173000</v>
      </c>
      <c r="N38" s="20">
        <v>173000</v>
      </c>
      <c r="O38" s="20"/>
      <c r="P38" s="20"/>
      <c r="Q38" s="20"/>
      <c r="R38" s="20"/>
      <c r="S38" s="20"/>
      <c r="T38" s="20"/>
      <c r="U38" s="20"/>
      <c r="V38" s="20"/>
      <c r="W38" s="20">
        <v>173000</v>
      </c>
      <c r="X38" s="20">
        <v>9330738</v>
      </c>
      <c r="Y38" s="20">
        <v>-9157738</v>
      </c>
      <c r="Z38" s="21">
        <v>-98.15</v>
      </c>
      <c r="AA38" s="22">
        <v>18661476</v>
      </c>
    </row>
    <row r="39" spans="1:27" ht="12.75">
      <c r="A39" s="27" t="s">
        <v>61</v>
      </c>
      <c r="B39" s="35"/>
      <c r="C39" s="29">
        <f aca="true" t="shared" si="4" ref="C39:Y39">SUM(C37:C38)</f>
        <v>63751343</v>
      </c>
      <c r="D39" s="29">
        <f>SUM(D37:D38)</f>
        <v>0</v>
      </c>
      <c r="E39" s="36">
        <f t="shared" si="4"/>
        <v>25563995</v>
      </c>
      <c r="F39" s="37">
        <f t="shared" si="4"/>
        <v>25563995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173000</v>
      </c>
      <c r="N39" s="37">
        <f t="shared" si="4"/>
        <v>173000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173000</v>
      </c>
      <c r="X39" s="37">
        <f t="shared" si="4"/>
        <v>12781998</v>
      </c>
      <c r="Y39" s="37">
        <f t="shared" si="4"/>
        <v>-12608998</v>
      </c>
      <c r="Z39" s="38">
        <f>+IF(X39&lt;&gt;0,+(Y39/X39)*100,0)</f>
        <v>-98.646533976926</v>
      </c>
      <c r="AA39" s="39">
        <f>SUM(AA37:AA38)</f>
        <v>25563995</v>
      </c>
    </row>
    <row r="40" spans="1:27" ht="12.75">
      <c r="A40" s="27" t="s">
        <v>62</v>
      </c>
      <c r="B40" s="28"/>
      <c r="C40" s="29">
        <f aca="true" t="shared" si="5" ref="C40:Y40">+C34+C39</f>
        <v>344783072</v>
      </c>
      <c r="D40" s="29">
        <f>+D34+D39</f>
        <v>0</v>
      </c>
      <c r="E40" s="30">
        <f t="shared" si="5"/>
        <v>243892345</v>
      </c>
      <c r="F40" s="31">
        <f t="shared" si="5"/>
        <v>243892345</v>
      </c>
      <c r="G40" s="31">
        <f t="shared" si="5"/>
        <v>3554</v>
      </c>
      <c r="H40" s="31">
        <f t="shared" si="5"/>
        <v>13111</v>
      </c>
      <c r="I40" s="31">
        <f t="shared" si="5"/>
        <v>13111</v>
      </c>
      <c r="J40" s="31">
        <f t="shared" si="5"/>
        <v>13111</v>
      </c>
      <c r="K40" s="31">
        <f t="shared" si="5"/>
        <v>429759</v>
      </c>
      <c r="L40" s="31">
        <f t="shared" si="5"/>
        <v>666559</v>
      </c>
      <c r="M40" s="31">
        <f t="shared" si="5"/>
        <v>1118179</v>
      </c>
      <c r="N40" s="31">
        <f t="shared" si="5"/>
        <v>1118179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1118179</v>
      </c>
      <c r="X40" s="31">
        <f t="shared" si="5"/>
        <v>121946173</v>
      </c>
      <c r="Y40" s="31">
        <f t="shared" si="5"/>
        <v>-120827994</v>
      </c>
      <c r="Z40" s="32">
        <f>+IF(X40&lt;&gt;0,+(Y40/X40)*100,0)</f>
        <v>-99.08305527554357</v>
      </c>
      <c r="AA40" s="33">
        <f>+AA34+AA39</f>
        <v>243892345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706614876</v>
      </c>
      <c r="D42" s="43">
        <f>+D25-D40</f>
        <v>0</v>
      </c>
      <c r="E42" s="44">
        <f t="shared" si="6"/>
        <v>1081433350</v>
      </c>
      <c r="F42" s="45">
        <f t="shared" si="6"/>
        <v>1081433350</v>
      </c>
      <c r="G42" s="45">
        <f t="shared" si="6"/>
        <v>639930153</v>
      </c>
      <c r="H42" s="45">
        <f t="shared" si="6"/>
        <v>681848098</v>
      </c>
      <c r="I42" s="45">
        <f t="shared" si="6"/>
        <v>681848098</v>
      </c>
      <c r="J42" s="45">
        <f t="shared" si="6"/>
        <v>681848098</v>
      </c>
      <c r="K42" s="45">
        <f t="shared" si="6"/>
        <v>700689572</v>
      </c>
      <c r="L42" s="45">
        <f t="shared" si="6"/>
        <v>733808722</v>
      </c>
      <c r="M42" s="45">
        <f t="shared" si="6"/>
        <v>744480089</v>
      </c>
      <c r="N42" s="45">
        <f t="shared" si="6"/>
        <v>744480089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744480089</v>
      </c>
      <c r="X42" s="45">
        <f t="shared" si="6"/>
        <v>540716677</v>
      </c>
      <c r="Y42" s="45">
        <f t="shared" si="6"/>
        <v>203763412</v>
      </c>
      <c r="Z42" s="46">
        <f>+IF(X42&lt;&gt;0,+(Y42/X42)*100,0)</f>
        <v>37.683951811976385</v>
      </c>
      <c r="AA42" s="47">
        <f>+AA25-AA40</f>
        <v>1081433350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706614876</v>
      </c>
      <c r="D45" s="18"/>
      <c r="E45" s="19">
        <v>1081433350</v>
      </c>
      <c r="F45" s="20">
        <v>1081433350</v>
      </c>
      <c r="G45" s="20">
        <v>639930153</v>
      </c>
      <c r="H45" s="20">
        <v>681861209</v>
      </c>
      <c r="I45" s="20">
        <v>681848098</v>
      </c>
      <c r="J45" s="20">
        <v>681848098</v>
      </c>
      <c r="K45" s="20">
        <v>700689572</v>
      </c>
      <c r="L45" s="20">
        <v>733808722</v>
      </c>
      <c r="M45" s="20">
        <v>744480089</v>
      </c>
      <c r="N45" s="20">
        <v>744480089</v>
      </c>
      <c r="O45" s="20"/>
      <c r="P45" s="20"/>
      <c r="Q45" s="20"/>
      <c r="R45" s="20"/>
      <c r="S45" s="20"/>
      <c r="T45" s="20"/>
      <c r="U45" s="20"/>
      <c r="V45" s="20"/>
      <c r="W45" s="20">
        <v>744480089</v>
      </c>
      <c r="X45" s="20">
        <v>540716675</v>
      </c>
      <c r="Y45" s="20">
        <v>203763414</v>
      </c>
      <c r="Z45" s="48">
        <v>37.68</v>
      </c>
      <c r="AA45" s="22">
        <v>1081433350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706614876</v>
      </c>
      <c r="D48" s="51">
        <f>SUM(D45:D47)</f>
        <v>0</v>
      </c>
      <c r="E48" s="52">
        <f t="shared" si="7"/>
        <v>1081433350</v>
      </c>
      <c r="F48" s="53">
        <f t="shared" si="7"/>
        <v>1081433350</v>
      </c>
      <c r="G48" s="53">
        <f t="shared" si="7"/>
        <v>639930153</v>
      </c>
      <c r="H48" s="53">
        <f t="shared" si="7"/>
        <v>681861209</v>
      </c>
      <c r="I48" s="53">
        <f t="shared" si="7"/>
        <v>681848098</v>
      </c>
      <c r="J48" s="53">
        <f t="shared" si="7"/>
        <v>681848098</v>
      </c>
      <c r="K48" s="53">
        <f t="shared" si="7"/>
        <v>700689572</v>
      </c>
      <c r="L48" s="53">
        <f t="shared" si="7"/>
        <v>733808722</v>
      </c>
      <c r="M48" s="53">
        <f t="shared" si="7"/>
        <v>744480089</v>
      </c>
      <c r="N48" s="53">
        <f t="shared" si="7"/>
        <v>744480089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744480089</v>
      </c>
      <c r="X48" s="53">
        <f t="shared" si="7"/>
        <v>540716675</v>
      </c>
      <c r="Y48" s="53">
        <f t="shared" si="7"/>
        <v>203763414</v>
      </c>
      <c r="Z48" s="54">
        <f>+IF(X48&lt;&gt;0,+(Y48/X48)*100,0)</f>
        <v>37.683952321241065</v>
      </c>
      <c r="AA48" s="55">
        <f>SUM(AA45:AA47)</f>
        <v>1081433350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6154867</v>
      </c>
      <c r="F6" s="20">
        <v>6154867</v>
      </c>
      <c r="G6" s="20">
        <v>2265242</v>
      </c>
      <c r="H6" s="20">
        <v>5985623</v>
      </c>
      <c r="I6" s="20">
        <v>3855870</v>
      </c>
      <c r="J6" s="20">
        <v>3855870</v>
      </c>
      <c r="K6" s="20">
        <v>7515806</v>
      </c>
      <c r="L6" s="20">
        <v>2909692</v>
      </c>
      <c r="M6" s="20">
        <v>11742560</v>
      </c>
      <c r="N6" s="20">
        <v>11742560</v>
      </c>
      <c r="O6" s="20"/>
      <c r="P6" s="20"/>
      <c r="Q6" s="20"/>
      <c r="R6" s="20"/>
      <c r="S6" s="20"/>
      <c r="T6" s="20"/>
      <c r="U6" s="20"/>
      <c r="V6" s="20"/>
      <c r="W6" s="20">
        <v>11742560</v>
      </c>
      <c r="X6" s="20">
        <v>3077434</v>
      </c>
      <c r="Y6" s="20">
        <v>8665126</v>
      </c>
      <c r="Z6" s="21">
        <v>281.57</v>
      </c>
      <c r="AA6" s="22">
        <v>6154867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255737</v>
      </c>
      <c r="H7" s="20">
        <v>299833</v>
      </c>
      <c r="I7" s="20">
        <v>145247448</v>
      </c>
      <c r="J7" s="20">
        <v>145247448</v>
      </c>
      <c r="K7" s="20">
        <v>29003746</v>
      </c>
      <c r="L7" s="20">
        <v>25173784</v>
      </c>
      <c r="M7" s="20">
        <v>34425033</v>
      </c>
      <c r="N7" s="20">
        <v>34425033</v>
      </c>
      <c r="O7" s="20"/>
      <c r="P7" s="20"/>
      <c r="Q7" s="20"/>
      <c r="R7" s="20"/>
      <c r="S7" s="20"/>
      <c r="T7" s="20"/>
      <c r="U7" s="20"/>
      <c r="V7" s="20"/>
      <c r="W7" s="20">
        <v>34425033</v>
      </c>
      <c r="X7" s="20"/>
      <c r="Y7" s="20">
        <v>34425033</v>
      </c>
      <c r="Z7" s="21"/>
      <c r="AA7" s="22"/>
    </row>
    <row r="8" spans="1:27" ht="12.75">
      <c r="A8" s="23" t="s">
        <v>35</v>
      </c>
      <c r="B8" s="17"/>
      <c r="C8" s="18"/>
      <c r="D8" s="18"/>
      <c r="E8" s="19">
        <v>377207647</v>
      </c>
      <c r="F8" s="20">
        <v>377207647</v>
      </c>
      <c r="G8" s="20"/>
      <c r="H8" s="20"/>
      <c r="I8" s="20"/>
      <c r="J8" s="20"/>
      <c r="K8" s="20">
        <v>61739633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188603824</v>
      </c>
      <c r="Y8" s="20">
        <v>-188603824</v>
      </c>
      <c r="Z8" s="21">
        <v>-100</v>
      </c>
      <c r="AA8" s="22">
        <v>377207647</v>
      </c>
    </row>
    <row r="9" spans="1:27" ht="12.75">
      <c r="A9" s="23" t="s">
        <v>36</v>
      </c>
      <c r="B9" s="17"/>
      <c r="C9" s="18"/>
      <c r="D9" s="18"/>
      <c r="E9" s="19">
        <v>219819231</v>
      </c>
      <c r="F9" s="20">
        <v>219819231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109909616</v>
      </c>
      <c r="Y9" s="20">
        <v>-109909616</v>
      </c>
      <c r="Z9" s="21">
        <v>-100</v>
      </c>
      <c r="AA9" s="22">
        <v>219819231</v>
      </c>
    </row>
    <row r="10" spans="1:27" ht="12.75">
      <c r="A10" s="23" t="s">
        <v>37</v>
      </c>
      <c r="B10" s="17"/>
      <c r="C10" s="18"/>
      <c r="D10" s="18"/>
      <c r="E10" s="19">
        <v>1976188</v>
      </c>
      <c r="F10" s="20">
        <v>1976188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988094</v>
      </c>
      <c r="Y10" s="24">
        <v>-988094</v>
      </c>
      <c r="Z10" s="25">
        <v>-100</v>
      </c>
      <c r="AA10" s="26">
        <v>1976188</v>
      </c>
    </row>
    <row r="11" spans="1:27" ht="12.75">
      <c r="A11" s="23" t="s">
        <v>38</v>
      </c>
      <c r="B11" s="17"/>
      <c r="C11" s="18"/>
      <c r="D11" s="18"/>
      <c r="E11" s="19">
        <v>2300202</v>
      </c>
      <c r="F11" s="20">
        <v>2300202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1150101</v>
      </c>
      <c r="Y11" s="20">
        <v>-1150101</v>
      </c>
      <c r="Z11" s="21">
        <v>-100</v>
      </c>
      <c r="AA11" s="22">
        <v>2300202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607458135</v>
      </c>
      <c r="F12" s="31">
        <f t="shared" si="0"/>
        <v>607458135</v>
      </c>
      <c r="G12" s="31">
        <f t="shared" si="0"/>
        <v>2520979</v>
      </c>
      <c r="H12" s="31">
        <f t="shared" si="0"/>
        <v>6285456</v>
      </c>
      <c r="I12" s="31">
        <f t="shared" si="0"/>
        <v>149103318</v>
      </c>
      <c r="J12" s="31">
        <f t="shared" si="0"/>
        <v>149103318</v>
      </c>
      <c r="K12" s="31">
        <f t="shared" si="0"/>
        <v>98259185</v>
      </c>
      <c r="L12" s="31">
        <f t="shared" si="0"/>
        <v>28083476</v>
      </c>
      <c r="M12" s="31">
        <f t="shared" si="0"/>
        <v>46167593</v>
      </c>
      <c r="N12" s="31">
        <f t="shared" si="0"/>
        <v>46167593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46167593</v>
      </c>
      <c r="X12" s="31">
        <f t="shared" si="0"/>
        <v>303729069</v>
      </c>
      <c r="Y12" s="31">
        <f t="shared" si="0"/>
        <v>-257561476</v>
      </c>
      <c r="Z12" s="32">
        <f>+IF(X12&lt;&gt;0,+(Y12/X12)*100,0)</f>
        <v>-84.79974499905374</v>
      </c>
      <c r="AA12" s="33">
        <f>SUM(AA6:AA11)</f>
        <v>607458135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5574049</v>
      </c>
      <c r="F15" s="20">
        <v>5574049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2787025</v>
      </c>
      <c r="Y15" s="20">
        <v>-2787025</v>
      </c>
      <c r="Z15" s="21">
        <v>-100</v>
      </c>
      <c r="AA15" s="22">
        <v>5574049</v>
      </c>
    </row>
    <row r="16" spans="1:27" ht="12.75">
      <c r="A16" s="23" t="s">
        <v>42</v>
      </c>
      <c r="B16" s="17"/>
      <c r="C16" s="18"/>
      <c r="D16" s="18"/>
      <c r="E16" s="19">
        <v>3787538</v>
      </c>
      <c r="F16" s="20">
        <v>3787538</v>
      </c>
      <c r="G16" s="24">
        <v>2766007</v>
      </c>
      <c r="H16" s="24">
        <v>2777713</v>
      </c>
      <c r="I16" s="24">
        <v>2789522</v>
      </c>
      <c r="J16" s="20">
        <v>2789522</v>
      </c>
      <c r="K16" s="24">
        <v>2801238</v>
      </c>
      <c r="L16" s="24">
        <v>2814205</v>
      </c>
      <c r="M16" s="20">
        <v>2825915</v>
      </c>
      <c r="N16" s="24">
        <v>2825915</v>
      </c>
      <c r="O16" s="24"/>
      <c r="P16" s="24"/>
      <c r="Q16" s="20"/>
      <c r="R16" s="24"/>
      <c r="S16" s="24"/>
      <c r="T16" s="20"/>
      <c r="U16" s="24"/>
      <c r="V16" s="24"/>
      <c r="W16" s="24">
        <v>2825915</v>
      </c>
      <c r="X16" s="20">
        <v>1893769</v>
      </c>
      <c r="Y16" s="24">
        <v>932146</v>
      </c>
      <c r="Z16" s="25">
        <v>49.22</v>
      </c>
      <c r="AA16" s="26">
        <v>3787538</v>
      </c>
    </row>
    <row r="17" spans="1:27" ht="12.75">
      <c r="A17" s="23" t="s">
        <v>43</v>
      </c>
      <c r="B17" s="17"/>
      <c r="C17" s="18"/>
      <c r="D17" s="18"/>
      <c r="E17" s="19">
        <v>54497904</v>
      </c>
      <c r="F17" s="20">
        <v>54497904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27248952</v>
      </c>
      <c r="Y17" s="20">
        <v>-27248952</v>
      </c>
      <c r="Z17" s="21">
        <v>-100</v>
      </c>
      <c r="AA17" s="22">
        <v>54497904</v>
      </c>
    </row>
    <row r="18" spans="1:27" ht="12.75">
      <c r="A18" s="23" t="s">
        <v>44</v>
      </c>
      <c r="B18" s="17"/>
      <c r="C18" s="18"/>
      <c r="D18" s="18"/>
      <c r="E18" s="19">
        <v>318</v>
      </c>
      <c r="F18" s="20">
        <v>318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159</v>
      </c>
      <c r="Y18" s="20">
        <v>-159</v>
      </c>
      <c r="Z18" s="21">
        <v>-100</v>
      </c>
      <c r="AA18" s="22">
        <v>318</v>
      </c>
    </row>
    <row r="19" spans="1:27" ht="12.75">
      <c r="A19" s="23" t="s">
        <v>45</v>
      </c>
      <c r="B19" s="17"/>
      <c r="C19" s="18"/>
      <c r="D19" s="18"/>
      <c r="E19" s="19">
        <v>3667108198</v>
      </c>
      <c r="F19" s="20">
        <v>3667108198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1833554099</v>
      </c>
      <c r="Y19" s="20">
        <v>-1833554099</v>
      </c>
      <c r="Z19" s="21">
        <v>-100</v>
      </c>
      <c r="AA19" s="22">
        <v>3667108198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2146798</v>
      </c>
      <c r="F22" s="20">
        <v>2146798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1073399</v>
      </c>
      <c r="Y22" s="20">
        <v>-1073399</v>
      </c>
      <c r="Z22" s="21">
        <v>-100</v>
      </c>
      <c r="AA22" s="22">
        <v>2146798</v>
      </c>
    </row>
    <row r="23" spans="1:27" ht="12.75">
      <c r="A23" s="23" t="s">
        <v>49</v>
      </c>
      <c r="B23" s="17"/>
      <c r="C23" s="18"/>
      <c r="D23" s="18"/>
      <c r="E23" s="19">
        <v>889124</v>
      </c>
      <c r="F23" s="20">
        <v>889124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444562</v>
      </c>
      <c r="Y23" s="24">
        <v>-444562</v>
      </c>
      <c r="Z23" s="25">
        <v>-100</v>
      </c>
      <c r="AA23" s="26">
        <v>889124</v>
      </c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3734003929</v>
      </c>
      <c r="F24" s="37">
        <f t="shared" si="1"/>
        <v>3734003929</v>
      </c>
      <c r="G24" s="37">
        <f t="shared" si="1"/>
        <v>2766007</v>
      </c>
      <c r="H24" s="37">
        <f t="shared" si="1"/>
        <v>2777713</v>
      </c>
      <c r="I24" s="37">
        <f t="shared" si="1"/>
        <v>2789522</v>
      </c>
      <c r="J24" s="37">
        <f t="shared" si="1"/>
        <v>2789522</v>
      </c>
      <c r="K24" s="37">
        <f t="shared" si="1"/>
        <v>2801238</v>
      </c>
      <c r="L24" s="37">
        <f t="shared" si="1"/>
        <v>2814205</v>
      </c>
      <c r="M24" s="37">
        <f t="shared" si="1"/>
        <v>2825915</v>
      </c>
      <c r="N24" s="37">
        <f t="shared" si="1"/>
        <v>2825915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2825915</v>
      </c>
      <c r="X24" s="37">
        <f t="shared" si="1"/>
        <v>1867001965</v>
      </c>
      <c r="Y24" s="37">
        <f t="shared" si="1"/>
        <v>-1864176050</v>
      </c>
      <c r="Z24" s="38">
        <f>+IF(X24&lt;&gt;0,+(Y24/X24)*100,0)</f>
        <v>-99.84863888453378</v>
      </c>
      <c r="AA24" s="39">
        <f>SUM(AA15:AA23)</f>
        <v>3734003929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4341462064</v>
      </c>
      <c r="F25" s="31">
        <f t="shared" si="2"/>
        <v>4341462064</v>
      </c>
      <c r="G25" s="31">
        <f t="shared" si="2"/>
        <v>5286986</v>
      </c>
      <c r="H25" s="31">
        <f t="shared" si="2"/>
        <v>9063169</v>
      </c>
      <c r="I25" s="31">
        <f t="shared" si="2"/>
        <v>151892840</v>
      </c>
      <c r="J25" s="31">
        <f t="shared" si="2"/>
        <v>151892840</v>
      </c>
      <c r="K25" s="31">
        <f t="shared" si="2"/>
        <v>101060423</v>
      </c>
      <c r="L25" s="31">
        <f t="shared" si="2"/>
        <v>30897681</v>
      </c>
      <c r="M25" s="31">
        <f t="shared" si="2"/>
        <v>48993508</v>
      </c>
      <c r="N25" s="31">
        <f t="shared" si="2"/>
        <v>48993508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48993508</v>
      </c>
      <c r="X25" s="31">
        <f t="shared" si="2"/>
        <v>2170731034</v>
      </c>
      <c r="Y25" s="31">
        <f t="shared" si="2"/>
        <v>-2121737526</v>
      </c>
      <c r="Z25" s="32">
        <f>+IF(X25&lt;&gt;0,+(Y25/X25)*100,0)</f>
        <v>-97.7429949987991</v>
      </c>
      <c r="AA25" s="33">
        <f>+AA12+AA24</f>
        <v>4341462064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>
        <v>12837957</v>
      </c>
      <c r="F31" s="20">
        <v>12837957</v>
      </c>
      <c r="G31" s="20">
        <v>10860996</v>
      </c>
      <c r="H31" s="20">
        <v>15946843</v>
      </c>
      <c r="I31" s="20">
        <v>15351229</v>
      </c>
      <c r="J31" s="20">
        <v>15351229</v>
      </c>
      <c r="K31" s="20">
        <v>16012191</v>
      </c>
      <c r="L31" s="20">
        <v>20190058</v>
      </c>
      <c r="M31" s="20">
        <v>11753526</v>
      </c>
      <c r="N31" s="20">
        <v>11753526</v>
      </c>
      <c r="O31" s="20"/>
      <c r="P31" s="20"/>
      <c r="Q31" s="20"/>
      <c r="R31" s="20"/>
      <c r="S31" s="20"/>
      <c r="T31" s="20"/>
      <c r="U31" s="20"/>
      <c r="V31" s="20"/>
      <c r="W31" s="20">
        <v>11753526</v>
      </c>
      <c r="X31" s="20">
        <v>6418979</v>
      </c>
      <c r="Y31" s="20">
        <v>5334547</v>
      </c>
      <c r="Z31" s="21">
        <v>83.11</v>
      </c>
      <c r="AA31" s="22">
        <v>12837957</v>
      </c>
    </row>
    <row r="32" spans="1:27" ht="12.75">
      <c r="A32" s="23" t="s">
        <v>57</v>
      </c>
      <c r="B32" s="17"/>
      <c r="C32" s="18"/>
      <c r="D32" s="18"/>
      <c r="E32" s="19">
        <v>3159731404</v>
      </c>
      <c r="F32" s="20">
        <v>3159731404</v>
      </c>
      <c r="G32" s="20">
        <v>100598870</v>
      </c>
      <c r="H32" s="20">
        <v>171046754</v>
      </c>
      <c r="I32" s="20">
        <v>229898840</v>
      </c>
      <c r="J32" s="20">
        <v>229898840</v>
      </c>
      <c r="K32" s="20">
        <v>96944001</v>
      </c>
      <c r="L32" s="20">
        <v>70711521</v>
      </c>
      <c r="M32" s="20">
        <v>83937604</v>
      </c>
      <c r="N32" s="20">
        <v>83937604</v>
      </c>
      <c r="O32" s="20"/>
      <c r="P32" s="20"/>
      <c r="Q32" s="20"/>
      <c r="R32" s="20"/>
      <c r="S32" s="20"/>
      <c r="T32" s="20"/>
      <c r="U32" s="20"/>
      <c r="V32" s="20"/>
      <c r="W32" s="20">
        <v>83937604</v>
      </c>
      <c r="X32" s="20">
        <v>1579865702</v>
      </c>
      <c r="Y32" s="20">
        <v>-1495928098</v>
      </c>
      <c r="Z32" s="21">
        <v>-94.69</v>
      </c>
      <c r="AA32" s="22">
        <v>3159731404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3172569361</v>
      </c>
      <c r="F34" s="31">
        <f t="shared" si="3"/>
        <v>3172569361</v>
      </c>
      <c r="G34" s="31">
        <f t="shared" si="3"/>
        <v>111459866</v>
      </c>
      <c r="H34" s="31">
        <f t="shared" si="3"/>
        <v>186993597</v>
      </c>
      <c r="I34" s="31">
        <f t="shared" si="3"/>
        <v>245250069</v>
      </c>
      <c r="J34" s="31">
        <f t="shared" si="3"/>
        <v>245250069</v>
      </c>
      <c r="K34" s="31">
        <f t="shared" si="3"/>
        <v>112956192</v>
      </c>
      <c r="L34" s="31">
        <f t="shared" si="3"/>
        <v>90901579</v>
      </c>
      <c r="M34" s="31">
        <f t="shared" si="3"/>
        <v>95691130</v>
      </c>
      <c r="N34" s="31">
        <f t="shared" si="3"/>
        <v>95691130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95691130</v>
      </c>
      <c r="X34" s="31">
        <f t="shared" si="3"/>
        <v>1586284681</v>
      </c>
      <c r="Y34" s="31">
        <f t="shared" si="3"/>
        <v>-1490593551</v>
      </c>
      <c r="Z34" s="32">
        <f>+IF(X34&lt;&gt;0,+(Y34/X34)*100,0)</f>
        <v>-93.9675941433365</v>
      </c>
      <c r="AA34" s="33">
        <f>SUM(AA29:AA33)</f>
        <v>3172569361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8500000</v>
      </c>
      <c r="F37" s="20">
        <v>8500000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4250000</v>
      </c>
      <c r="Y37" s="20">
        <v>-4250000</v>
      </c>
      <c r="Z37" s="21">
        <v>-100</v>
      </c>
      <c r="AA37" s="22">
        <v>8500000</v>
      </c>
    </row>
    <row r="38" spans="1:27" ht="12.75">
      <c r="A38" s="23" t="s">
        <v>58</v>
      </c>
      <c r="B38" s="17"/>
      <c r="C38" s="18"/>
      <c r="D38" s="18"/>
      <c r="E38" s="19">
        <v>69944779</v>
      </c>
      <c r="F38" s="20">
        <v>69944779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34972390</v>
      </c>
      <c r="Y38" s="20">
        <v>-34972390</v>
      </c>
      <c r="Z38" s="21">
        <v>-100</v>
      </c>
      <c r="AA38" s="22">
        <v>69944779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78444779</v>
      </c>
      <c r="F39" s="37">
        <f t="shared" si="4"/>
        <v>78444779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39222390</v>
      </c>
      <c r="Y39" s="37">
        <f t="shared" si="4"/>
        <v>-39222390</v>
      </c>
      <c r="Z39" s="38">
        <f>+IF(X39&lt;&gt;0,+(Y39/X39)*100,0)</f>
        <v>-100</v>
      </c>
      <c r="AA39" s="39">
        <f>SUM(AA37:AA38)</f>
        <v>78444779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3251014140</v>
      </c>
      <c r="F40" s="31">
        <f t="shared" si="5"/>
        <v>3251014140</v>
      </c>
      <c r="G40" s="31">
        <f t="shared" si="5"/>
        <v>111459866</v>
      </c>
      <c r="H40" s="31">
        <f t="shared" si="5"/>
        <v>186993597</v>
      </c>
      <c r="I40" s="31">
        <f t="shared" si="5"/>
        <v>245250069</v>
      </c>
      <c r="J40" s="31">
        <f t="shared" si="5"/>
        <v>245250069</v>
      </c>
      <c r="K40" s="31">
        <f t="shared" si="5"/>
        <v>112956192</v>
      </c>
      <c r="L40" s="31">
        <f t="shared" si="5"/>
        <v>90901579</v>
      </c>
      <c r="M40" s="31">
        <f t="shared" si="5"/>
        <v>95691130</v>
      </c>
      <c r="N40" s="31">
        <f t="shared" si="5"/>
        <v>95691130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95691130</v>
      </c>
      <c r="X40" s="31">
        <f t="shared" si="5"/>
        <v>1625507071</v>
      </c>
      <c r="Y40" s="31">
        <f t="shared" si="5"/>
        <v>-1529815941</v>
      </c>
      <c r="Z40" s="32">
        <f>+IF(X40&lt;&gt;0,+(Y40/X40)*100,0)</f>
        <v>-94.11315203069948</v>
      </c>
      <c r="AA40" s="33">
        <f>+AA34+AA39</f>
        <v>3251014140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1090447924</v>
      </c>
      <c r="F42" s="45">
        <f t="shared" si="6"/>
        <v>1090447924</v>
      </c>
      <c r="G42" s="45">
        <f t="shared" si="6"/>
        <v>-106172880</v>
      </c>
      <c r="H42" s="45">
        <f t="shared" si="6"/>
        <v>-177930428</v>
      </c>
      <c r="I42" s="45">
        <f t="shared" si="6"/>
        <v>-93357229</v>
      </c>
      <c r="J42" s="45">
        <f t="shared" si="6"/>
        <v>-93357229</v>
      </c>
      <c r="K42" s="45">
        <f t="shared" si="6"/>
        <v>-11895769</v>
      </c>
      <c r="L42" s="45">
        <f t="shared" si="6"/>
        <v>-60003898</v>
      </c>
      <c r="M42" s="45">
        <f t="shared" si="6"/>
        <v>-46697622</v>
      </c>
      <c r="N42" s="45">
        <f t="shared" si="6"/>
        <v>-46697622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-46697622</v>
      </c>
      <c r="X42" s="45">
        <f t="shared" si="6"/>
        <v>545223963</v>
      </c>
      <c r="Y42" s="45">
        <f t="shared" si="6"/>
        <v>-591921585</v>
      </c>
      <c r="Z42" s="46">
        <f>+IF(X42&lt;&gt;0,+(Y42/X42)*100,0)</f>
        <v>-108.56485135815646</v>
      </c>
      <c r="AA42" s="47">
        <f>+AA25-AA40</f>
        <v>1090447924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1090447924</v>
      </c>
      <c r="F45" s="20">
        <v>1090447924</v>
      </c>
      <c r="G45" s="20">
        <v>-106172880</v>
      </c>
      <c r="H45" s="20">
        <v>-177930429</v>
      </c>
      <c r="I45" s="20">
        <v>-93357229</v>
      </c>
      <c r="J45" s="20">
        <v>-93357229</v>
      </c>
      <c r="K45" s="20">
        <v>-11895770</v>
      </c>
      <c r="L45" s="20">
        <v>-60003898</v>
      </c>
      <c r="M45" s="20">
        <v>-46697622</v>
      </c>
      <c r="N45" s="20">
        <v>-46697622</v>
      </c>
      <c r="O45" s="20"/>
      <c r="P45" s="20"/>
      <c r="Q45" s="20"/>
      <c r="R45" s="20"/>
      <c r="S45" s="20"/>
      <c r="T45" s="20"/>
      <c r="U45" s="20"/>
      <c r="V45" s="20"/>
      <c r="W45" s="20">
        <v>-46697622</v>
      </c>
      <c r="X45" s="20">
        <v>545223962</v>
      </c>
      <c r="Y45" s="20">
        <v>-591921584</v>
      </c>
      <c r="Z45" s="48">
        <v>-108.56</v>
      </c>
      <c r="AA45" s="22">
        <v>1090447924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1090447924</v>
      </c>
      <c r="F48" s="53">
        <f t="shared" si="7"/>
        <v>1090447924</v>
      </c>
      <c r="G48" s="53">
        <f t="shared" si="7"/>
        <v>-106172880</v>
      </c>
      <c r="H48" s="53">
        <f t="shared" si="7"/>
        <v>-177930429</v>
      </c>
      <c r="I48" s="53">
        <f t="shared" si="7"/>
        <v>-93357229</v>
      </c>
      <c r="J48" s="53">
        <f t="shared" si="7"/>
        <v>-93357229</v>
      </c>
      <c r="K48" s="53">
        <f t="shared" si="7"/>
        <v>-11895770</v>
      </c>
      <c r="L48" s="53">
        <f t="shared" si="7"/>
        <v>-60003898</v>
      </c>
      <c r="M48" s="53">
        <f t="shared" si="7"/>
        <v>-46697622</v>
      </c>
      <c r="N48" s="53">
        <f t="shared" si="7"/>
        <v>-46697622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-46697622</v>
      </c>
      <c r="X48" s="53">
        <f t="shared" si="7"/>
        <v>545223962</v>
      </c>
      <c r="Y48" s="53">
        <f t="shared" si="7"/>
        <v>-591921584</v>
      </c>
      <c r="Z48" s="54">
        <f>+IF(X48&lt;&gt;0,+(Y48/X48)*100,0)</f>
        <v>-108.56485137386534</v>
      </c>
      <c r="AA48" s="55">
        <f>SUM(AA45:AA47)</f>
        <v>1090447924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7882345</v>
      </c>
      <c r="D6" s="18"/>
      <c r="E6" s="19">
        <v>-563929</v>
      </c>
      <c r="F6" s="20">
        <v>-563929</v>
      </c>
      <c r="G6" s="20">
        <v>212511</v>
      </c>
      <c r="H6" s="20">
        <v>-3247249</v>
      </c>
      <c r="I6" s="20">
        <v>1970911</v>
      </c>
      <c r="J6" s="20">
        <v>1970911</v>
      </c>
      <c r="K6" s="20">
        <v>1970911</v>
      </c>
      <c r="L6" s="20">
        <v>1970911</v>
      </c>
      <c r="M6" s="20">
        <v>1970911</v>
      </c>
      <c r="N6" s="20">
        <v>1970911</v>
      </c>
      <c r="O6" s="20"/>
      <c r="P6" s="20"/>
      <c r="Q6" s="20"/>
      <c r="R6" s="20"/>
      <c r="S6" s="20"/>
      <c r="T6" s="20"/>
      <c r="U6" s="20"/>
      <c r="V6" s="20"/>
      <c r="W6" s="20">
        <v>1970911</v>
      </c>
      <c r="X6" s="20">
        <v>-281965</v>
      </c>
      <c r="Y6" s="20">
        <v>2252876</v>
      </c>
      <c r="Z6" s="21">
        <v>-798.99</v>
      </c>
      <c r="AA6" s="22">
        <v>-563929</v>
      </c>
    </row>
    <row r="7" spans="1:27" ht="12.75">
      <c r="A7" s="23" t="s">
        <v>34</v>
      </c>
      <c r="B7" s="17"/>
      <c r="C7" s="18">
        <v>5384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11850946</v>
      </c>
      <c r="D8" s="18"/>
      <c r="E8" s="19">
        <v>195672060</v>
      </c>
      <c r="F8" s="20">
        <v>195672060</v>
      </c>
      <c r="G8" s="20">
        <v>58034966</v>
      </c>
      <c r="H8" s="20">
        <v>2439874</v>
      </c>
      <c r="I8" s="20">
        <v>3106828</v>
      </c>
      <c r="J8" s="20">
        <v>3106828</v>
      </c>
      <c r="K8" s="20">
        <v>3106828</v>
      </c>
      <c r="L8" s="20">
        <v>3106828</v>
      </c>
      <c r="M8" s="20">
        <v>3106828</v>
      </c>
      <c r="N8" s="20">
        <v>3106828</v>
      </c>
      <c r="O8" s="20"/>
      <c r="P8" s="20"/>
      <c r="Q8" s="20"/>
      <c r="R8" s="20"/>
      <c r="S8" s="20"/>
      <c r="T8" s="20"/>
      <c r="U8" s="20"/>
      <c r="V8" s="20"/>
      <c r="W8" s="20">
        <v>3106828</v>
      </c>
      <c r="X8" s="20">
        <v>97836030</v>
      </c>
      <c r="Y8" s="20">
        <v>-94729202</v>
      </c>
      <c r="Z8" s="21">
        <v>-96.82</v>
      </c>
      <c r="AA8" s="22">
        <v>195672060</v>
      </c>
    </row>
    <row r="9" spans="1:27" ht="12.75">
      <c r="A9" s="23" t="s">
        <v>36</v>
      </c>
      <c r="B9" s="17"/>
      <c r="C9" s="18">
        <v>14276353</v>
      </c>
      <c r="D9" s="18"/>
      <c r="E9" s="19"/>
      <c r="F9" s="20"/>
      <c r="G9" s="20">
        <v>18859431</v>
      </c>
      <c r="H9" s="20">
        <v>1628698</v>
      </c>
      <c r="I9" s="20">
        <v>532</v>
      </c>
      <c r="J9" s="20">
        <v>532</v>
      </c>
      <c r="K9" s="20">
        <v>532</v>
      </c>
      <c r="L9" s="20">
        <v>532</v>
      </c>
      <c r="M9" s="20">
        <v>532</v>
      </c>
      <c r="N9" s="20">
        <v>532</v>
      </c>
      <c r="O9" s="20"/>
      <c r="P9" s="20"/>
      <c r="Q9" s="20"/>
      <c r="R9" s="20"/>
      <c r="S9" s="20"/>
      <c r="T9" s="20"/>
      <c r="U9" s="20"/>
      <c r="V9" s="20"/>
      <c r="W9" s="20">
        <v>532</v>
      </c>
      <c r="X9" s="20"/>
      <c r="Y9" s="20">
        <v>532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934554</v>
      </c>
      <c r="D11" s="18"/>
      <c r="E11" s="19">
        <v>602217</v>
      </c>
      <c r="F11" s="20">
        <v>602217</v>
      </c>
      <c r="G11" s="20">
        <v>106932669</v>
      </c>
      <c r="H11" s="20">
        <v>3456749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301109</v>
      </c>
      <c r="Y11" s="20">
        <v>-301109</v>
      </c>
      <c r="Z11" s="21">
        <v>-100</v>
      </c>
      <c r="AA11" s="22">
        <v>602217</v>
      </c>
    </row>
    <row r="12" spans="1:27" ht="12.75">
      <c r="A12" s="27" t="s">
        <v>39</v>
      </c>
      <c r="B12" s="28"/>
      <c r="C12" s="29">
        <f aca="true" t="shared" si="0" ref="C12:Y12">SUM(C6:C11)</f>
        <v>34949582</v>
      </c>
      <c r="D12" s="29">
        <f>SUM(D6:D11)</f>
        <v>0</v>
      </c>
      <c r="E12" s="30">
        <f t="shared" si="0"/>
        <v>195710348</v>
      </c>
      <c r="F12" s="31">
        <f t="shared" si="0"/>
        <v>195710348</v>
      </c>
      <c r="G12" s="31">
        <f t="shared" si="0"/>
        <v>184039577</v>
      </c>
      <c r="H12" s="31">
        <f t="shared" si="0"/>
        <v>4278072</v>
      </c>
      <c r="I12" s="31">
        <f t="shared" si="0"/>
        <v>5078271</v>
      </c>
      <c r="J12" s="31">
        <f t="shared" si="0"/>
        <v>5078271</v>
      </c>
      <c r="K12" s="31">
        <f t="shared" si="0"/>
        <v>5078271</v>
      </c>
      <c r="L12" s="31">
        <f t="shared" si="0"/>
        <v>5078271</v>
      </c>
      <c r="M12" s="31">
        <f t="shared" si="0"/>
        <v>5078271</v>
      </c>
      <c r="N12" s="31">
        <f t="shared" si="0"/>
        <v>5078271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5078271</v>
      </c>
      <c r="X12" s="31">
        <f t="shared" si="0"/>
        <v>97855174</v>
      </c>
      <c r="Y12" s="31">
        <f t="shared" si="0"/>
        <v>-92776903</v>
      </c>
      <c r="Z12" s="32">
        <f>+IF(X12&lt;&gt;0,+(Y12/X12)*100,0)</f>
        <v>-94.8104215725987</v>
      </c>
      <c r="AA12" s="33">
        <f>SUM(AA6:AA11)</f>
        <v>195710348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481456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15904726</v>
      </c>
      <c r="D17" s="18"/>
      <c r="E17" s="19"/>
      <c r="F17" s="20"/>
      <c r="G17" s="20">
        <v>36411510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810548809</v>
      </c>
      <c r="D19" s="18"/>
      <c r="E19" s="19">
        <v>889666040</v>
      </c>
      <c r="F19" s="20">
        <v>889666040</v>
      </c>
      <c r="G19" s="20">
        <v>558806437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444833020</v>
      </c>
      <c r="Y19" s="20">
        <v>-444833020</v>
      </c>
      <c r="Z19" s="21">
        <v>-100</v>
      </c>
      <c r="AA19" s="22">
        <v>889666040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470303</v>
      </c>
      <c r="D23" s="18"/>
      <c r="E23" s="19"/>
      <c r="F23" s="20"/>
      <c r="G23" s="24">
        <v>70519885</v>
      </c>
      <c r="H23" s="24">
        <v>2195852</v>
      </c>
      <c r="I23" s="24">
        <v>758021</v>
      </c>
      <c r="J23" s="20">
        <v>758021</v>
      </c>
      <c r="K23" s="24">
        <v>758021</v>
      </c>
      <c r="L23" s="24">
        <v>758021</v>
      </c>
      <c r="M23" s="20">
        <v>758021</v>
      </c>
      <c r="N23" s="24">
        <v>758021</v>
      </c>
      <c r="O23" s="24"/>
      <c r="P23" s="24"/>
      <c r="Q23" s="20"/>
      <c r="R23" s="24"/>
      <c r="S23" s="24"/>
      <c r="T23" s="20"/>
      <c r="U23" s="24"/>
      <c r="V23" s="24"/>
      <c r="W23" s="24">
        <v>758021</v>
      </c>
      <c r="X23" s="20"/>
      <c r="Y23" s="24">
        <v>758021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826923838</v>
      </c>
      <c r="D24" s="29">
        <f>SUM(D15:D23)</f>
        <v>0</v>
      </c>
      <c r="E24" s="36">
        <f t="shared" si="1"/>
        <v>889666040</v>
      </c>
      <c r="F24" s="37">
        <f t="shared" si="1"/>
        <v>889666040</v>
      </c>
      <c r="G24" s="37">
        <f t="shared" si="1"/>
        <v>666219288</v>
      </c>
      <c r="H24" s="37">
        <f t="shared" si="1"/>
        <v>2195852</v>
      </c>
      <c r="I24" s="37">
        <f t="shared" si="1"/>
        <v>758021</v>
      </c>
      <c r="J24" s="37">
        <f t="shared" si="1"/>
        <v>758021</v>
      </c>
      <c r="K24" s="37">
        <f t="shared" si="1"/>
        <v>758021</v>
      </c>
      <c r="L24" s="37">
        <f t="shared" si="1"/>
        <v>758021</v>
      </c>
      <c r="M24" s="37">
        <f t="shared" si="1"/>
        <v>758021</v>
      </c>
      <c r="N24" s="37">
        <f t="shared" si="1"/>
        <v>758021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758021</v>
      </c>
      <c r="X24" s="37">
        <f t="shared" si="1"/>
        <v>444833020</v>
      </c>
      <c r="Y24" s="37">
        <f t="shared" si="1"/>
        <v>-444074999</v>
      </c>
      <c r="Z24" s="38">
        <f>+IF(X24&lt;&gt;0,+(Y24/X24)*100,0)</f>
        <v>-99.82959425988656</v>
      </c>
      <c r="AA24" s="39">
        <f>SUM(AA15:AA23)</f>
        <v>889666040</v>
      </c>
    </row>
    <row r="25" spans="1:27" ht="12.75">
      <c r="A25" s="27" t="s">
        <v>51</v>
      </c>
      <c r="B25" s="28"/>
      <c r="C25" s="29">
        <f aca="true" t="shared" si="2" ref="C25:Y25">+C12+C24</f>
        <v>861873420</v>
      </c>
      <c r="D25" s="29">
        <f>+D12+D24</f>
        <v>0</v>
      </c>
      <c r="E25" s="30">
        <f t="shared" si="2"/>
        <v>1085376388</v>
      </c>
      <c r="F25" s="31">
        <f t="shared" si="2"/>
        <v>1085376388</v>
      </c>
      <c r="G25" s="31">
        <f t="shared" si="2"/>
        <v>850258865</v>
      </c>
      <c r="H25" s="31">
        <f t="shared" si="2"/>
        <v>6473924</v>
      </c>
      <c r="I25" s="31">
        <f t="shared" si="2"/>
        <v>5836292</v>
      </c>
      <c r="J25" s="31">
        <f t="shared" si="2"/>
        <v>5836292</v>
      </c>
      <c r="K25" s="31">
        <f t="shared" si="2"/>
        <v>5836292</v>
      </c>
      <c r="L25" s="31">
        <f t="shared" si="2"/>
        <v>5836292</v>
      </c>
      <c r="M25" s="31">
        <f t="shared" si="2"/>
        <v>5836292</v>
      </c>
      <c r="N25" s="31">
        <f t="shared" si="2"/>
        <v>5836292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5836292</v>
      </c>
      <c r="X25" s="31">
        <f t="shared" si="2"/>
        <v>542688194</v>
      </c>
      <c r="Y25" s="31">
        <f t="shared" si="2"/>
        <v>-536851902</v>
      </c>
      <c r="Z25" s="32">
        <f>+IF(X25&lt;&gt;0,+(Y25/X25)*100,0)</f>
        <v>-98.92455887846346</v>
      </c>
      <c r="AA25" s="33">
        <f>+AA12+AA24</f>
        <v>1085376388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413778</v>
      </c>
      <c r="D30" s="18"/>
      <c r="E30" s="19">
        <v>71559</v>
      </c>
      <c r="F30" s="20">
        <v>71559</v>
      </c>
      <c r="G30" s="20">
        <v>473043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35780</v>
      </c>
      <c r="Y30" s="20">
        <v>-35780</v>
      </c>
      <c r="Z30" s="21">
        <v>-100</v>
      </c>
      <c r="AA30" s="22">
        <v>71559</v>
      </c>
    </row>
    <row r="31" spans="1:27" ht="12.75">
      <c r="A31" s="23" t="s">
        <v>56</v>
      </c>
      <c r="B31" s="17"/>
      <c r="C31" s="18">
        <v>234469</v>
      </c>
      <c r="D31" s="18"/>
      <c r="E31" s="19"/>
      <c r="F31" s="20"/>
      <c r="G31" s="20">
        <v>301588</v>
      </c>
      <c r="H31" s="20">
        <v>5461855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249095870</v>
      </c>
      <c r="D32" s="18"/>
      <c r="E32" s="19">
        <v>123873000</v>
      </c>
      <c r="F32" s="20">
        <v>123873000</v>
      </c>
      <c r="G32" s="20">
        <v>316896396</v>
      </c>
      <c r="H32" s="20"/>
      <c r="I32" s="20">
        <v>2629645</v>
      </c>
      <c r="J32" s="20">
        <v>2629645</v>
      </c>
      <c r="K32" s="20">
        <v>2629645</v>
      </c>
      <c r="L32" s="20">
        <v>2629645</v>
      </c>
      <c r="M32" s="20">
        <v>2629645</v>
      </c>
      <c r="N32" s="20">
        <v>2629645</v>
      </c>
      <c r="O32" s="20"/>
      <c r="P32" s="20"/>
      <c r="Q32" s="20"/>
      <c r="R32" s="20"/>
      <c r="S32" s="20"/>
      <c r="T32" s="20"/>
      <c r="U32" s="20"/>
      <c r="V32" s="20"/>
      <c r="W32" s="20">
        <v>2629645</v>
      </c>
      <c r="X32" s="20">
        <v>61936500</v>
      </c>
      <c r="Y32" s="20">
        <v>-59306855</v>
      </c>
      <c r="Z32" s="21">
        <v>-95.75</v>
      </c>
      <c r="AA32" s="22">
        <v>123873000</v>
      </c>
    </row>
    <row r="33" spans="1:27" ht="12.75">
      <c r="A33" s="23" t="s">
        <v>58</v>
      </c>
      <c r="B33" s="17"/>
      <c r="C33" s="18">
        <v>3377197</v>
      </c>
      <c r="D33" s="18"/>
      <c r="E33" s="19"/>
      <c r="F33" s="20"/>
      <c r="G33" s="20">
        <v>9236780</v>
      </c>
      <c r="H33" s="20"/>
      <c r="I33" s="20">
        <v>6412222</v>
      </c>
      <c r="J33" s="20">
        <v>6412222</v>
      </c>
      <c r="K33" s="20">
        <v>6412222</v>
      </c>
      <c r="L33" s="20">
        <v>6412222</v>
      </c>
      <c r="M33" s="20">
        <v>6412222</v>
      </c>
      <c r="N33" s="20">
        <v>6412222</v>
      </c>
      <c r="O33" s="20"/>
      <c r="P33" s="20"/>
      <c r="Q33" s="20"/>
      <c r="R33" s="20"/>
      <c r="S33" s="20"/>
      <c r="T33" s="20"/>
      <c r="U33" s="20"/>
      <c r="V33" s="20"/>
      <c r="W33" s="20">
        <v>6412222</v>
      </c>
      <c r="X33" s="20"/>
      <c r="Y33" s="20">
        <v>6412222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253121314</v>
      </c>
      <c r="D34" s="29">
        <f>SUM(D29:D33)</f>
        <v>0</v>
      </c>
      <c r="E34" s="30">
        <f t="shared" si="3"/>
        <v>123944559</v>
      </c>
      <c r="F34" s="31">
        <f t="shared" si="3"/>
        <v>123944559</v>
      </c>
      <c r="G34" s="31">
        <f t="shared" si="3"/>
        <v>326907807</v>
      </c>
      <c r="H34" s="31">
        <f t="shared" si="3"/>
        <v>5461855</v>
      </c>
      <c r="I34" s="31">
        <f t="shared" si="3"/>
        <v>9041867</v>
      </c>
      <c r="J34" s="31">
        <f t="shared" si="3"/>
        <v>9041867</v>
      </c>
      <c r="K34" s="31">
        <f t="shared" si="3"/>
        <v>9041867</v>
      </c>
      <c r="L34" s="31">
        <f t="shared" si="3"/>
        <v>9041867</v>
      </c>
      <c r="M34" s="31">
        <f t="shared" si="3"/>
        <v>9041867</v>
      </c>
      <c r="N34" s="31">
        <f t="shared" si="3"/>
        <v>9041867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9041867</v>
      </c>
      <c r="X34" s="31">
        <f t="shared" si="3"/>
        <v>61972280</v>
      </c>
      <c r="Y34" s="31">
        <f t="shared" si="3"/>
        <v>-52930413</v>
      </c>
      <c r="Z34" s="32">
        <f>+IF(X34&lt;&gt;0,+(Y34/X34)*100,0)</f>
        <v>-85.40982032612</v>
      </c>
      <c r="AA34" s="33">
        <f>SUM(AA29:AA33)</f>
        <v>123944559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2515051</v>
      </c>
      <c r="F37" s="20">
        <v>2515051</v>
      </c>
      <c r="G37" s="20">
        <v>326009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1257526</v>
      </c>
      <c r="Y37" s="20">
        <v>-1257526</v>
      </c>
      <c r="Z37" s="21">
        <v>-100</v>
      </c>
      <c r="AA37" s="22">
        <v>2515051</v>
      </c>
    </row>
    <row r="38" spans="1:27" ht="12.75">
      <c r="A38" s="23" t="s">
        <v>58</v>
      </c>
      <c r="B38" s="17"/>
      <c r="C38" s="18">
        <v>42480456</v>
      </c>
      <c r="D38" s="18"/>
      <c r="E38" s="19">
        <v>32589374</v>
      </c>
      <c r="F38" s="20">
        <v>32589374</v>
      </c>
      <c r="G38" s="20">
        <v>74870134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16294687</v>
      </c>
      <c r="Y38" s="20">
        <v>-16294687</v>
      </c>
      <c r="Z38" s="21">
        <v>-100</v>
      </c>
      <c r="AA38" s="22">
        <v>32589374</v>
      </c>
    </row>
    <row r="39" spans="1:27" ht="12.75">
      <c r="A39" s="27" t="s">
        <v>61</v>
      </c>
      <c r="B39" s="35"/>
      <c r="C39" s="29">
        <f aca="true" t="shared" si="4" ref="C39:Y39">SUM(C37:C38)</f>
        <v>42480456</v>
      </c>
      <c r="D39" s="29">
        <f>SUM(D37:D38)</f>
        <v>0</v>
      </c>
      <c r="E39" s="36">
        <f t="shared" si="4"/>
        <v>35104425</v>
      </c>
      <c r="F39" s="37">
        <f t="shared" si="4"/>
        <v>35104425</v>
      </c>
      <c r="G39" s="37">
        <f t="shared" si="4"/>
        <v>75196143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17552213</v>
      </c>
      <c r="Y39" s="37">
        <f t="shared" si="4"/>
        <v>-17552213</v>
      </c>
      <c r="Z39" s="38">
        <f>+IF(X39&lt;&gt;0,+(Y39/X39)*100,0)</f>
        <v>-100</v>
      </c>
      <c r="AA39" s="39">
        <f>SUM(AA37:AA38)</f>
        <v>35104425</v>
      </c>
    </row>
    <row r="40" spans="1:27" ht="12.75">
      <c r="A40" s="27" t="s">
        <v>62</v>
      </c>
      <c r="B40" s="28"/>
      <c r="C40" s="29">
        <f aca="true" t="shared" si="5" ref="C40:Y40">+C34+C39</f>
        <v>295601770</v>
      </c>
      <c r="D40" s="29">
        <f>+D34+D39</f>
        <v>0</v>
      </c>
      <c r="E40" s="30">
        <f t="shared" si="5"/>
        <v>159048984</v>
      </c>
      <c r="F40" s="31">
        <f t="shared" si="5"/>
        <v>159048984</v>
      </c>
      <c r="G40" s="31">
        <f t="shared" si="5"/>
        <v>402103950</v>
      </c>
      <c r="H40" s="31">
        <f t="shared" si="5"/>
        <v>5461855</v>
      </c>
      <c r="I40" s="31">
        <f t="shared" si="5"/>
        <v>9041867</v>
      </c>
      <c r="J40" s="31">
        <f t="shared" si="5"/>
        <v>9041867</v>
      </c>
      <c r="K40" s="31">
        <f t="shared" si="5"/>
        <v>9041867</v>
      </c>
      <c r="L40" s="31">
        <f t="shared" si="5"/>
        <v>9041867</v>
      </c>
      <c r="M40" s="31">
        <f t="shared" si="5"/>
        <v>9041867</v>
      </c>
      <c r="N40" s="31">
        <f t="shared" si="5"/>
        <v>9041867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9041867</v>
      </c>
      <c r="X40" s="31">
        <f t="shared" si="5"/>
        <v>79524493</v>
      </c>
      <c r="Y40" s="31">
        <f t="shared" si="5"/>
        <v>-70482626</v>
      </c>
      <c r="Z40" s="32">
        <f>+IF(X40&lt;&gt;0,+(Y40/X40)*100,0)</f>
        <v>-88.63008532478163</v>
      </c>
      <c r="AA40" s="33">
        <f>+AA34+AA39</f>
        <v>159048984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566271650</v>
      </c>
      <c r="D42" s="43">
        <f>+D25-D40</f>
        <v>0</v>
      </c>
      <c r="E42" s="44">
        <f t="shared" si="6"/>
        <v>926327404</v>
      </c>
      <c r="F42" s="45">
        <f t="shared" si="6"/>
        <v>926327404</v>
      </c>
      <c r="G42" s="45">
        <f t="shared" si="6"/>
        <v>448154915</v>
      </c>
      <c r="H42" s="45">
        <f t="shared" si="6"/>
        <v>1012069</v>
      </c>
      <c r="I42" s="45">
        <f t="shared" si="6"/>
        <v>-3205575</v>
      </c>
      <c r="J42" s="45">
        <f t="shared" si="6"/>
        <v>-3205575</v>
      </c>
      <c r="K42" s="45">
        <f t="shared" si="6"/>
        <v>-3205575</v>
      </c>
      <c r="L42" s="45">
        <f t="shared" si="6"/>
        <v>-3205575</v>
      </c>
      <c r="M42" s="45">
        <f t="shared" si="6"/>
        <v>-3205575</v>
      </c>
      <c r="N42" s="45">
        <f t="shared" si="6"/>
        <v>-3205575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-3205575</v>
      </c>
      <c r="X42" s="45">
        <f t="shared" si="6"/>
        <v>463163701</v>
      </c>
      <c r="Y42" s="45">
        <f t="shared" si="6"/>
        <v>-466369276</v>
      </c>
      <c r="Z42" s="46">
        <f>+IF(X42&lt;&gt;0,+(Y42/X42)*100,0)</f>
        <v>-100.6921041077008</v>
      </c>
      <c r="AA42" s="47">
        <f>+AA25-AA40</f>
        <v>926327404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566271650</v>
      </c>
      <c r="D45" s="18"/>
      <c r="E45" s="19">
        <v>926327404</v>
      </c>
      <c r="F45" s="20">
        <v>926327404</v>
      </c>
      <c r="G45" s="20">
        <v>448154915</v>
      </c>
      <c r="H45" s="20">
        <v>1012069</v>
      </c>
      <c r="I45" s="20">
        <v>-3205575</v>
      </c>
      <c r="J45" s="20">
        <v>-3205575</v>
      </c>
      <c r="K45" s="20">
        <v>-3205575</v>
      </c>
      <c r="L45" s="20">
        <v>-3205575</v>
      </c>
      <c r="M45" s="20">
        <v>-3205575</v>
      </c>
      <c r="N45" s="20">
        <v>-3205575</v>
      </c>
      <c r="O45" s="20"/>
      <c r="P45" s="20"/>
      <c r="Q45" s="20"/>
      <c r="R45" s="20"/>
      <c r="S45" s="20"/>
      <c r="T45" s="20"/>
      <c r="U45" s="20"/>
      <c r="V45" s="20"/>
      <c r="W45" s="20">
        <v>-3205575</v>
      </c>
      <c r="X45" s="20">
        <v>463163702</v>
      </c>
      <c r="Y45" s="20">
        <v>-466369277</v>
      </c>
      <c r="Z45" s="48">
        <v>-100.69</v>
      </c>
      <c r="AA45" s="22">
        <v>926327404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566271650</v>
      </c>
      <c r="D48" s="51">
        <f>SUM(D45:D47)</f>
        <v>0</v>
      </c>
      <c r="E48" s="52">
        <f t="shared" si="7"/>
        <v>926327404</v>
      </c>
      <c r="F48" s="53">
        <f t="shared" si="7"/>
        <v>926327404</v>
      </c>
      <c r="G48" s="53">
        <f t="shared" si="7"/>
        <v>448154915</v>
      </c>
      <c r="H48" s="53">
        <f t="shared" si="7"/>
        <v>1012069</v>
      </c>
      <c r="I48" s="53">
        <f t="shared" si="7"/>
        <v>-3205575</v>
      </c>
      <c r="J48" s="53">
        <f t="shared" si="7"/>
        <v>-3205575</v>
      </c>
      <c r="K48" s="53">
        <f t="shared" si="7"/>
        <v>-3205575</v>
      </c>
      <c r="L48" s="53">
        <f t="shared" si="7"/>
        <v>-3205575</v>
      </c>
      <c r="M48" s="53">
        <f t="shared" si="7"/>
        <v>-3205575</v>
      </c>
      <c r="N48" s="53">
        <f t="shared" si="7"/>
        <v>-3205575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-3205575</v>
      </c>
      <c r="X48" s="53">
        <f t="shared" si="7"/>
        <v>463163702</v>
      </c>
      <c r="Y48" s="53">
        <f t="shared" si="7"/>
        <v>-466369277</v>
      </c>
      <c r="Z48" s="54">
        <f>+IF(X48&lt;&gt;0,+(Y48/X48)*100,0)</f>
        <v>-100.69210410620649</v>
      </c>
      <c r="AA48" s="55">
        <f>SUM(AA45:AA47)</f>
        <v>926327404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3529470</v>
      </c>
      <c r="D6" s="18"/>
      <c r="E6" s="19">
        <v>105300</v>
      </c>
      <c r="F6" s="20">
        <v>105300</v>
      </c>
      <c r="G6" s="20">
        <v>1564</v>
      </c>
      <c r="H6" s="20">
        <v>2472500</v>
      </c>
      <c r="I6" s="20">
        <v>1564</v>
      </c>
      <c r="J6" s="20">
        <v>1564</v>
      </c>
      <c r="K6" s="20">
        <v>-7887976</v>
      </c>
      <c r="L6" s="20">
        <v>-5126376</v>
      </c>
      <c r="M6" s="20">
        <v>4033628</v>
      </c>
      <c r="N6" s="20">
        <v>4033628</v>
      </c>
      <c r="O6" s="20"/>
      <c r="P6" s="20"/>
      <c r="Q6" s="20"/>
      <c r="R6" s="20"/>
      <c r="S6" s="20"/>
      <c r="T6" s="20"/>
      <c r="U6" s="20"/>
      <c r="V6" s="20"/>
      <c r="W6" s="20">
        <v>4033628</v>
      </c>
      <c r="X6" s="20">
        <v>52650</v>
      </c>
      <c r="Y6" s="20">
        <v>3980978</v>
      </c>
      <c r="Z6" s="21">
        <v>7561.21</v>
      </c>
      <c r="AA6" s="22">
        <v>105300</v>
      </c>
    </row>
    <row r="7" spans="1:27" ht="12.75">
      <c r="A7" s="23" t="s">
        <v>34</v>
      </c>
      <c r="B7" s="17"/>
      <c r="C7" s="18"/>
      <c r="D7" s="18"/>
      <c r="E7" s="19">
        <v>105300</v>
      </c>
      <c r="F7" s="20">
        <v>105300</v>
      </c>
      <c r="G7" s="20">
        <v>5126777</v>
      </c>
      <c r="H7" s="20">
        <v>12255501</v>
      </c>
      <c r="I7" s="20">
        <v>13605501</v>
      </c>
      <c r="J7" s="20">
        <v>13605501</v>
      </c>
      <c r="K7" s="20">
        <v>878685</v>
      </c>
      <c r="L7" s="20">
        <v>696142</v>
      </c>
      <c r="M7" s="20">
        <v>197109</v>
      </c>
      <c r="N7" s="20">
        <v>197109</v>
      </c>
      <c r="O7" s="20"/>
      <c r="P7" s="20"/>
      <c r="Q7" s="20"/>
      <c r="R7" s="20"/>
      <c r="S7" s="20"/>
      <c r="T7" s="20"/>
      <c r="U7" s="20"/>
      <c r="V7" s="20"/>
      <c r="W7" s="20">
        <v>197109</v>
      </c>
      <c r="X7" s="20">
        <v>52650</v>
      </c>
      <c r="Y7" s="20">
        <v>144459</v>
      </c>
      <c r="Z7" s="21">
        <v>274.38</v>
      </c>
      <c r="AA7" s="22">
        <v>105300</v>
      </c>
    </row>
    <row r="8" spans="1:27" ht="12.75">
      <c r="A8" s="23" t="s">
        <v>35</v>
      </c>
      <c r="B8" s="17"/>
      <c r="C8" s="18">
        <v>73038795</v>
      </c>
      <c r="D8" s="18"/>
      <c r="E8" s="19">
        <v>120274066</v>
      </c>
      <c r="F8" s="20">
        <v>120274066</v>
      </c>
      <c r="G8" s="20">
        <v>68960975</v>
      </c>
      <c r="H8" s="20">
        <v>90555217</v>
      </c>
      <c r="I8" s="20">
        <v>98305751</v>
      </c>
      <c r="J8" s="20">
        <v>98305751</v>
      </c>
      <c r="K8" s="20">
        <v>99806115</v>
      </c>
      <c r="L8" s="20">
        <v>106294809</v>
      </c>
      <c r="M8" s="20">
        <v>112903342</v>
      </c>
      <c r="N8" s="20">
        <v>112903342</v>
      </c>
      <c r="O8" s="20"/>
      <c r="P8" s="20"/>
      <c r="Q8" s="20"/>
      <c r="R8" s="20"/>
      <c r="S8" s="20"/>
      <c r="T8" s="20"/>
      <c r="U8" s="20"/>
      <c r="V8" s="20"/>
      <c r="W8" s="20">
        <v>112903342</v>
      </c>
      <c r="X8" s="20">
        <v>60137033</v>
      </c>
      <c r="Y8" s="20">
        <v>52766309</v>
      </c>
      <c r="Z8" s="21">
        <v>87.74</v>
      </c>
      <c r="AA8" s="22">
        <v>120274066</v>
      </c>
    </row>
    <row r="9" spans="1:27" ht="12.75">
      <c r="A9" s="23" t="s">
        <v>36</v>
      </c>
      <c r="B9" s="17"/>
      <c r="C9" s="18">
        <v>12873053</v>
      </c>
      <c r="D9" s="18"/>
      <c r="E9" s="19">
        <v>5265000</v>
      </c>
      <c r="F9" s="20">
        <v>5265000</v>
      </c>
      <c r="G9" s="20">
        <v>20182399</v>
      </c>
      <c r="H9" s="20">
        <v>15819611</v>
      </c>
      <c r="I9" s="20">
        <v>11212638</v>
      </c>
      <c r="J9" s="20">
        <v>11212638</v>
      </c>
      <c r="K9" s="20">
        <v>9021139</v>
      </c>
      <c r="L9" s="20">
        <v>3702114</v>
      </c>
      <c r="M9" s="20">
        <v>646645</v>
      </c>
      <c r="N9" s="20">
        <v>646645</v>
      </c>
      <c r="O9" s="20"/>
      <c r="P9" s="20"/>
      <c r="Q9" s="20"/>
      <c r="R9" s="20"/>
      <c r="S9" s="20"/>
      <c r="T9" s="20"/>
      <c r="U9" s="20"/>
      <c r="V9" s="20"/>
      <c r="W9" s="20">
        <v>646645</v>
      </c>
      <c r="X9" s="20">
        <v>2632500</v>
      </c>
      <c r="Y9" s="20">
        <v>-1985855</v>
      </c>
      <c r="Z9" s="21">
        <v>-75.44</v>
      </c>
      <c r="AA9" s="22">
        <v>5265000</v>
      </c>
    </row>
    <row r="10" spans="1:27" ht="12.75">
      <c r="A10" s="23" t="s">
        <v>37</v>
      </c>
      <c r="B10" s="17"/>
      <c r="C10" s="18">
        <v>6198</v>
      </c>
      <c r="D10" s="18"/>
      <c r="E10" s="19">
        <v>6318</v>
      </c>
      <c r="F10" s="20">
        <v>6318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3159</v>
      </c>
      <c r="Y10" s="24">
        <v>-3159</v>
      </c>
      <c r="Z10" s="25">
        <v>-100</v>
      </c>
      <c r="AA10" s="26">
        <v>6318</v>
      </c>
    </row>
    <row r="11" spans="1:27" ht="12.75">
      <c r="A11" s="23" t="s">
        <v>38</v>
      </c>
      <c r="B11" s="17"/>
      <c r="C11" s="18">
        <v>7026</v>
      </c>
      <c r="D11" s="18"/>
      <c r="E11" s="19"/>
      <c r="F11" s="20"/>
      <c r="G11" s="20">
        <v>7026</v>
      </c>
      <c r="H11" s="20">
        <v>7026</v>
      </c>
      <c r="I11" s="20">
        <v>7026</v>
      </c>
      <c r="J11" s="20">
        <v>7026</v>
      </c>
      <c r="K11" s="20">
        <v>7026</v>
      </c>
      <c r="L11" s="20">
        <v>7026</v>
      </c>
      <c r="M11" s="20">
        <v>7026</v>
      </c>
      <c r="N11" s="20">
        <v>7026</v>
      </c>
      <c r="O11" s="20"/>
      <c r="P11" s="20"/>
      <c r="Q11" s="20"/>
      <c r="R11" s="20"/>
      <c r="S11" s="20"/>
      <c r="T11" s="20"/>
      <c r="U11" s="20"/>
      <c r="V11" s="20"/>
      <c r="W11" s="20">
        <v>7026</v>
      </c>
      <c r="X11" s="20"/>
      <c r="Y11" s="20">
        <v>7026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89454542</v>
      </c>
      <c r="D12" s="29">
        <f>SUM(D6:D11)</f>
        <v>0</v>
      </c>
      <c r="E12" s="30">
        <f t="shared" si="0"/>
        <v>125755984</v>
      </c>
      <c r="F12" s="31">
        <f t="shared" si="0"/>
        <v>125755984</v>
      </c>
      <c r="G12" s="31">
        <f t="shared" si="0"/>
        <v>94278741</v>
      </c>
      <c r="H12" s="31">
        <f t="shared" si="0"/>
        <v>121109855</v>
      </c>
      <c r="I12" s="31">
        <f t="shared" si="0"/>
        <v>123132480</v>
      </c>
      <c r="J12" s="31">
        <f t="shared" si="0"/>
        <v>123132480</v>
      </c>
      <c r="K12" s="31">
        <f t="shared" si="0"/>
        <v>101824989</v>
      </c>
      <c r="L12" s="31">
        <f t="shared" si="0"/>
        <v>105573715</v>
      </c>
      <c r="M12" s="31">
        <f t="shared" si="0"/>
        <v>117787750</v>
      </c>
      <c r="N12" s="31">
        <f t="shared" si="0"/>
        <v>117787750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117787750</v>
      </c>
      <c r="X12" s="31">
        <f t="shared" si="0"/>
        <v>62877992</v>
      </c>
      <c r="Y12" s="31">
        <f t="shared" si="0"/>
        <v>54909758</v>
      </c>
      <c r="Z12" s="32">
        <f>+IF(X12&lt;&gt;0,+(Y12/X12)*100,0)</f>
        <v>87.32746745474951</v>
      </c>
      <c r="AA12" s="33">
        <f>SUM(AA6:AA11)</f>
        <v>125755984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554008</v>
      </c>
      <c r="D15" s="18"/>
      <c r="E15" s="19">
        <v>210600</v>
      </c>
      <c r="F15" s="20">
        <v>210600</v>
      </c>
      <c r="G15" s="20"/>
      <c r="H15" s="20"/>
      <c r="I15" s="20"/>
      <c r="J15" s="20"/>
      <c r="K15" s="20">
        <v>1660907</v>
      </c>
      <c r="L15" s="20">
        <v>1660907</v>
      </c>
      <c r="M15" s="20">
        <v>1660907</v>
      </c>
      <c r="N15" s="20">
        <v>1660907</v>
      </c>
      <c r="O15" s="20"/>
      <c r="P15" s="20"/>
      <c r="Q15" s="20"/>
      <c r="R15" s="20"/>
      <c r="S15" s="20"/>
      <c r="T15" s="20"/>
      <c r="U15" s="20"/>
      <c r="V15" s="20"/>
      <c r="W15" s="20">
        <v>1660907</v>
      </c>
      <c r="X15" s="20">
        <v>105300</v>
      </c>
      <c r="Y15" s="20">
        <v>1555607</v>
      </c>
      <c r="Z15" s="21">
        <v>1477.31</v>
      </c>
      <c r="AA15" s="22">
        <v>210600</v>
      </c>
    </row>
    <row r="16" spans="1:27" ht="12.75">
      <c r="A16" s="23" t="s">
        <v>42</v>
      </c>
      <c r="B16" s="17"/>
      <c r="C16" s="18"/>
      <c r="D16" s="18"/>
      <c r="E16" s="19">
        <v>1539962</v>
      </c>
      <c r="F16" s="20">
        <v>1539962</v>
      </c>
      <c r="G16" s="24">
        <v>1660907</v>
      </c>
      <c r="H16" s="24">
        <v>1660907</v>
      </c>
      <c r="I16" s="24">
        <v>1660907</v>
      </c>
      <c r="J16" s="20">
        <v>1660907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769981</v>
      </c>
      <c r="Y16" s="24">
        <v>-769981</v>
      </c>
      <c r="Z16" s="25">
        <v>-100</v>
      </c>
      <c r="AA16" s="26">
        <v>1539962</v>
      </c>
    </row>
    <row r="17" spans="1:27" ht="12.75">
      <c r="A17" s="23" t="s">
        <v>43</v>
      </c>
      <c r="B17" s="17"/>
      <c r="C17" s="18">
        <v>199232481</v>
      </c>
      <c r="D17" s="18"/>
      <c r="E17" s="19">
        <v>65889795</v>
      </c>
      <c r="F17" s="20">
        <v>65889795</v>
      </c>
      <c r="G17" s="20">
        <v>154707481</v>
      </c>
      <c r="H17" s="20">
        <v>154707481</v>
      </c>
      <c r="I17" s="20">
        <v>154707481</v>
      </c>
      <c r="J17" s="20">
        <v>154707481</v>
      </c>
      <c r="K17" s="20">
        <v>154707481</v>
      </c>
      <c r="L17" s="20">
        <v>154707481</v>
      </c>
      <c r="M17" s="20">
        <v>154707481</v>
      </c>
      <c r="N17" s="20">
        <v>154707481</v>
      </c>
      <c r="O17" s="20"/>
      <c r="P17" s="20"/>
      <c r="Q17" s="20"/>
      <c r="R17" s="20"/>
      <c r="S17" s="20"/>
      <c r="T17" s="20"/>
      <c r="U17" s="20"/>
      <c r="V17" s="20"/>
      <c r="W17" s="20">
        <v>154707481</v>
      </c>
      <c r="X17" s="20">
        <v>32944898</v>
      </c>
      <c r="Y17" s="20">
        <v>121762583</v>
      </c>
      <c r="Z17" s="21">
        <v>369.59</v>
      </c>
      <c r="AA17" s="22">
        <v>65889795</v>
      </c>
    </row>
    <row r="18" spans="1:27" ht="12.75">
      <c r="A18" s="23" t="s">
        <v>44</v>
      </c>
      <c r="B18" s="17"/>
      <c r="C18" s="18">
        <v>1161950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867460255</v>
      </c>
      <c r="D19" s="18"/>
      <c r="E19" s="19">
        <v>1125412583</v>
      </c>
      <c r="F19" s="20">
        <v>1125412583</v>
      </c>
      <c r="G19" s="20">
        <v>869359481</v>
      </c>
      <c r="H19" s="20">
        <v>872924118</v>
      </c>
      <c r="I19" s="20">
        <v>876922618</v>
      </c>
      <c r="J19" s="20">
        <v>876922618</v>
      </c>
      <c r="K19" s="20">
        <v>881977757</v>
      </c>
      <c r="L19" s="20">
        <v>888487303</v>
      </c>
      <c r="M19" s="20">
        <v>893417601</v>
      </c>
      <c r="N19" s="20">
        <v>893417601</v>
      </c>
      <c r="O19" s="20"/>
      <c r="P19" s="20"/>
      <c r="Q19" s="20"/>
      <c r="R19" s="20"/>
      <c r="S19" s="20"/>
      <c r="T19" s="20"/>
      <c r="U19" s="20"/>
      <c r="V19" s="20"/>
      <c r="W19" s="20">
        <v>893417601</v>
      </c>
      <c r="X19" s="20">
        <v>562706292</v>
      </c>
      <c r="Y19" s="20">
        <v>330711309</v>
      </c>
      <c r="Z19" s="21">
        <v>58.77</v>
      </c>
      <c r="AA19" s="22">
        <v>1125412583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1068408694</v>
      </c>
      <c r="D24" s="29">
        <f>SUM(D15:D23)</f>
        <v>0</v>
      </c>
      <c r="E24" s="36">
        <f t="shared" si="1"/>
        <v>1193052940</v>
      </c>
      <c r="F24" s="37">
        <f t="shared" si="1"/>
        <v>1193052940</v>
      </c>
      <c r="G24" s="37">
        <f t="shared" si="1"/>
        <v>1025727869</v>
      </c>
      <c r="H24" s="37">
        <f t="shared" si="1"/>
        <v>1029292506</v>
      </c>
      <c r="I24" s="37">
        <f t="shared" si="1"/>
        <v>1033291006</v>
      </c>
      <c r="J24" s="37">
        <f t="shared" si="1"/>
        <v>1033291006</v>
      </c>
      <c r="K24" s="37">
        <f t="shared" si="1"/>
        <v>1038346145</v>
      </c>
      <c r="L24" s="37">
        <f t="shared" si="1"/>
        <v>1044855691</v>
      </c>
      <c r="M24" s="37">
        <f t="shared" si="1"/>
        <v>1049785989</v>
      </c>
      <c r="N24" s="37">
        <f t="shared" si="1"/>
        <v>1049785989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1049785989</v>
      </c>
      <c r="X24" s="37">
        <f t="shared" si="1"/>
        <v>596526471</v>
      </c>
      <c r="Y24" s="37">
        <f t="shared" si="1"/>
        <v>453259518</v>
      </c>
      <c r="Z24" s="38">
        <f>+IF(X24&lt;&gt;0,+(Y24/X24)*100,0)</f>
        <v>75.98313570899354</v>
      </c>
      <c r="AA24" s="39">
        <f>SUM(AA15:AA23)</f>
        <v>1193052940</v>
      </c>
    </row>
    <row r="25" spans="1:27" ht="12.75">
      <c r="A25" s="27" t="s">
        <v>51</v>
      </c>
      <c r="B25" s="28"/>
      <c r="C25" s="29">
        <f aca="true" t="shared" si="2" ref="C25:Y25">+C12+C24</f>
        <v>1157863236</v>
      </c>
      <c r="D25" s="29">
        <f>+D12+D24</f>
        <v>0</v>
      </c>
      <c r="E25" s="30">
        <f t="shared" si="2"/>
        <v>1318808924</v>
      </c>
      <c r="F25" s="31">
        <f t="shared" si="2"/>
        <v>1318808924</v>
      </c>
      <c r="G25" s="31">
        <f t="shared" si="2"/>
        <v>1120006610</v>
      </c>
      <c r="H25" s="31">
        <f t="shared" si="2"/>
        <v>1150402361</v>
      </c>
      <c r="I25" s="31">
        <f t="shared" si="2"/>
        <v>1156423486</v>
      </c>
      <c r="J25" s="31">
        <f t="shared" si="2"/>
        <v>1156423486</v>
      </c>
      <c r="K25" s="31">
        <f t="shared" si="2"/>
        <v>1140171134</v>
      </c>
      <c r="L25" s="31">
        <f t="shared" si="2"/>
        <v>1150429406</v>
      </c>
      <c r="M25" s="31">
        <f t="shared" si="2"/>
        <v>1167573739</v>
      </c>
      <c r="N25" s="31">
        <f t="shared" si="2"/>
        <v>1167573739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1167573739</v>
      </c>
      <c r="X25" s="31">
        <f t="shared" si="2"/>
        <v>659404463</v>
      </c>
      <c r="Y25" s="31">
        <f t="shared" si="2"/>
        <v>508169276</v>
      </c>
      <c r="Z25" s="32">
        <f>+IF(X25&lt;&gt;0,+(Y25/X25)*100,0)</f>
        <v>77.0648827106892</v>
      </c>
      <c r="AA25" s="33">
        <f>+AA12+AA24</f>
        <v>1318808924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>
        <v>7742314</v>
      </c>
      <c r="H29" s="20"/>
      <c r="I29" s="20">
        <v>11406698</v>
      </c>
      <c r="J29" s="20">
        <v>11406698</v>
      </c>
      <c r="K29" s="20">
        <v>5603515</v>
      </c>
      <c r="L29" s="20">
        <v>2841915</v>
      </c>
      <c r="M29" s="20">
        <v>-6318089</v>
      </c>
      <c r="N29" s="20">
        <v>-6318089</v>
      </c>
      <c r="O29" s="20"/>
      <c r="P29" s="20"/>
      <c r="Q29" s="20"/>
      <c r="R29" s="20"/>
      <c r="S29" s="20"/>
      <c r="T29" s="20"/>
      <c r="U29" s="20"/>
      <c r="V29" s="20"/>
      <c r="W29" s="20">
        <v>-6318089</v>
      </c>
      <c r="X29" s="20"/>
      <c r="Y29" s="20">
        <v>-6318089</v>
      </c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990146</v>
      </c>
      <c r="F30" s="20">
        <v>990146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495073</v>
      </c>
      <c r="Y30" s="20">
        <v>-495073</v>
      </c>
      <c r="Z30" s="21">
        <v>-100</v>
      </c>
      <c r="AA30" s="22">
        <v>990146</v>
      </c>
    </row>
    <row r="31" spans="1:27" ht="12.75">
      <c r="A31" s="23" t="s">
        <v>56</v>
      </c>
      <c r="B31" s="17"/>
      <c r="C31" s="18">
        <v>1693456</v>
      </c>
      <c r="D31" s="18"/>
      <c r="E31" s="19">
        <v>1778161</v>
      </c>
      <c r="F31" s="20">
        <v>1778161</v>
      </c>
      <c r="G31" s="20">
        <v>1604258</v>
      </c>
      <c r="H31" s="20">
        <v>1613978</v>
      </c>
      <c r="I31" s="20">
        <v>1610315</v>
      </c>
      <c r="J31" s="20">
        <v>1610315</v>
      </c>
      <c r="K31" s="20">
        <v>1623243</v>
      </c>
      <c r="L31" s="20">
        <v>1625385</v>
      </c>
      <c r="M31" s="20">
        <v>1603492</v>
      </c>
      <c r="N31" s="20">
        <v>1603492</v>
      </c>
      <c r="O31" s="20"/>
      <c r="P31" s="20"/>
      <c r="Q31" s="20"/>
      <c r="R31" s="20"/>
      <c r="S31" s="20"/>
      <c r="T31" s="20"/>
      <c r="U31" s="20"/>
      <c r="V31" s="20"/>
      <c r="W31" s="20">
        <v>1603492</v>
      </c>
      <c r="X31" s="20">
        <v>889081</v>
      </c>
      <c r="Y31" s="20">
        <v>714411</v>
      </c>
      <c r="Z31" s="21">
        <v>80.35</v>
      </c>
      <c r="AA31" s="22">
        <v>1778161</v>
      </c>
    </row>
    <row r="32" spans="1:27" ht="12.75">
      <c r="A32" s="23" t="s">
        <v>57</v>
      </c>
      <c r="B32" s="17"/>
      <c r="C32" s="18">
        <v>220418561</v>
      </c>
      <c r="D32" s="18"/>
      <c r="E32" s="19">
        <v>75461574</v>
      </c>
      <c r="F32" s="20">
        <v>75461574</v>
      </c>
      <c r="G32" s="20">
        <v>222309396</v>
      </c>
      <c r="H32" s="20">
        <v>229766654</v>
      </c>
      <c r="I32" s="20">
        <v>229188318</v>
      </c>
      <c r="J32" s="20">
        <v>229188318</v>
      </c>
      <c r="K32" s="20">
        <v>222671374</v>
      </c>
      <c r="L32" s="20">
        <v>229962581</v>
      </c>
      <c r="M32" s="20">
        <v>249587965</v>
      </c>
      <c r="N32" s="20">
        <v>249587965</v>
      </c>
      <c r="O32" s="20"/>
      <c r="P32" s="20"/>
      <c r="Q32" s="20"/>
      <c r="R32" s="20"/>
      <c r="S32" s="20"/>
      <c r="T32" s="20"/>
      <c r="U32" s="20"/>
      <c r="V32" s="20"/>
      <c r="W32" s="20">
        <v>249587965</v>
      </c>
      <c r="X32" s="20">
        <v>37730787</v>
      </c>
      <c r="Y32" s="20">
        <v>211857178</v>
      </c>
      <c r="Z32" s="21">
        <v>561.5</v>
      </c>
      <c r="AA32" s="22">
        <v>75461574</v>
      </c>
    </row>
    <row r="33" spans="1:27" ht="12.75">
      <c r="A33" s="23" t="s">
        <v>58</v>
      </c>
      <c r="B33" s="17"/>
      <c r="C33" s="18"/>
      <c r="D33" s="18"/>
      <c r="E33" s="19">
        <v>1813698</v>
      </c>
      <c r="F33" s="20">
        <v>1813698</v>
      </c>
      <c r="G33" s="20">
        <v>36071889</v>
      </c>
      <c r="H33" s="20">
        <v>36042086</v>
      </c>
      <c r="I33" s="20">
        <v>35934240</v>
      </c>
      <c r="J33" s="20">
        <v>35934240</v>
      </c>
      <c r="K33" s="20">
        <v>35810917</v>
      </c>
      <c r="L33" s="20">
        <v>35778952</v>
      </c>
      <c r="M33" s="20">
        <v>35565285</v>
      </c>
      <c r="N33" s="20">
        <v>35565285</v>
      </c>
      <c r="O33" s="20"/>
      <c r="P33" s="20"/>
      <c r="Q33" s="20"/>
      <c r="R33" s="20"/>
      <c r="S33" s="20"/>
      <c r="T33" s="20"/>
      <c r="U33" s="20"/>
      <c r="V33" s="20"/>
      <c r="W33" s="20">
        <v>35565285</v>
      </c>
      <c r="X33" s="20">
        <v>906849</v>
      </c>
      <c r="Y33" s="20">
        <v>34658436</v>
      </c>
      <c r="Z33" s="21">
        <v>3821.85</v>
      </c>
      <c r="AA33" s="22">
        <v>1813698</v>
      </c>
    </row>
    <row r="34" spans="1:27" ht="12.75">
      <c r="A34" s="27" t="s">
        <v>59</v>
      </c>
      <c r="B34" s="28"/>
      <c r="C34" s="29">
        <f aca="true" t="shared" si="3" ref="C34:Y34">SUM(C29:C33)</f>
        <v>222112017</v>
      </c>
      <c r="D34" s="29">
        <f>SUM(D29:D33)</f>
        <v>0</v>
      </c>
      <c r="E34" s="30">
        <f t="shared" si="3"/>
        <v>80043579</v>
      </c>
      <c r="F34" s="31">
        <f t="shared" si="3"/>
        <v>80043579</v>
      </c>
      <c r="G34" s="31">
        <f t="shared" si="3"/>
        <v>267727857</v>
      </c>
      <c r="H34" s="31">
        <f t="shared" si="3"/>
        <v>267422718</v>
      </c>
      <c r="I34" s="31">
        <f t="shared" si="3"/>
        <v>278139571</v>
      </c>
      <c r="J34" s="31">
        <f t="shared" si="3"/>
        <v>278139571</v>
      </c>
      <c r="K34" s="31">
        <f t="shared" si="3"/>
        <v>265709049</v>
      </c>
      <c r="L34" s="31">
        <f t="shared" si="3"/>
        <v>270208833</v>
      </c>
      <c r="M34" s="31">
        <f t="shared" si="3"/>
        <v>280438653</v>
      </c>
      <c r="N34" s="31">
        <f t="shared" si="3"/>
        <v>280438653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280438653</v>
      </c>
      <c r="X34" s="31">
        <f t="shared" si="3"/>
        <v>40021790</v>
      </c>
      <c r="Y34" s="31">
        <f t="shared" si="3"/>
        <v>240416863</v>
      </c>
      <c r="Z34" s="32">
        <f>+IF(X34&lt;&gt;0,+(Y34/X34)*100,0)</f>
        <v>600.7149180483931</v>
      </c>
      <c r="AA34" s="33">
        <f>SUM(AA29:AA33)</f>
        <v>80043579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30958381</v>
      </c>
      <c r="D37" s="18"/>
      <c r="E37" s="19">
        <v>6112628</v>
      </c>
      <c r="F37" s="20">
        <v>6112628</v>
      </c>
      <c r="G37" s="20">
        <v>6928784</v>
      </c>
      <c r="H37" s="20">
        <v>6928784</v>
      </c>
      <c r="I37" s="20">
        <v>6928784</v>
      </c>
      <c r="J37" s="20">
        <v>6928784</v>
      </c>
      <c r="K37" s="20">
        <v>6928784</v>
      </c>
      <c r="L37" s="20">
        <v>6928784</v>
      </c>
      <c r="M37" s="20">
        <v>6928784</v>
      </c>
      <c r="N37" s="20">
        <v>6928784</v>
      </c>
      <c r="O37" s="20"/>
      <c r="P37" s="20"/>
      <c r="Q37" s="20"/>
      <c r="R37" s="20"/>
      <c r="S37" s="20"/>
      <c r="T37" s="20"/>
      <c r="U37" s="20"/>
      <c r="V37" s="20"/>
      <c r="W37" s="20">
        <v>6928784</v>
      </c>
      <c r="X37" s="20">
        <v>3056314</v>
      </c>
      <c r="Y37" s="20">
        <v>3872470</v>
      </c>
      <c r="Z37" s="21">
        <v>126.7</v>
      </c>
      <c r="AA37" s="22">
        <v>6112628</v>
      </c>
    </row>
    <row r="38" spans="1:27" ht="12.75">
      <c r="A38" s="23" t="s">
        <v>58</v>
      </c>
      <c r="B38" s="17"/>
      <c r="C38" s="18">
        <v>24713436</v>
      </c>
      <c r="D38" s="18"/>
      <c r="E38" s="19">
        <v>1506671</v>
      </c>
      <c r="F38" s="20">
        <v>1506671</v>
      </c>
      <c r="G38" s="20">
        <v>29668000</v>
      </c>
      <c r="H38" s="20">
        <v>29668000</v>
      </c>
      <c r="I38" s="20">
        <v>29668000</v>
      </c>
      <c r="J38" s="20">
        <v>29668000</v>
      </c>
      <c r="K38" s="20">
        <v>29668000</v>
      </c>
      <c r="L38" s="20">
        <v>29668000</v>
      </c>
      <c r="M38" s="20">
        <v>29668000</v>
      </c>
      <c r="N38" s="20">
        <v>29668000</v>
      </c>
      <c r="O38" s="20"/>
      <c r="P38" s="20"/>
      <c r="Q38" s="20"/>
      <c r="R38" s="20"/>
      <c r="S38" s="20"/>
      <c r="T38" s="20"/>
      <c r="U38" s="20"/>
      <c r="V38" s="20"/>
      <c r="W38" s="20">
        <v>29668000</v>
      </c>
      <c r="X38" s="20">
        <v>753336</v>
      </c>
      <c r="Y38" s="20">
        <v>28914664</v>
      </c>
      <c r="Z38" s="21">
        <v>3838.22</v>
      </c>
      <c r="AA38" s="22">
        <v>1506671</v>
      </c>
    </row>
    <row r="39" spans="1:27" ht="12.75">
      <c r="A39" s="27" t="s">
        <v>61</v>
      </c>
      <c r="B39" s="35"/>
      <c r="C39" s="29">
        <f aca="true" t="shared" si="4" ref="C39:Y39">SUM(C37:C38)</f>
        <v>55671817</v>
      </c>
      <c r="D39" s="29">
        <f>SUM(D37:D38)</f>
        <v>0</v>
      </c>
      <c r="E39" s="36">
        <f t="shared" si="4"/>
        <v>7619299</v>
      </c>
      <c r="F39" s="37">
        <f t="shared" si="4"/>
        <v>7619299</v>
      </c>
      <c r="G39" s="37">
        <f t="shared" si="4"/>
        <v>36596784</v>
      </c>
      <c r="H39" s="37">
        <f t="shared" si="4"/>
        <v>36596784</v>
      </c>
      <c r="I39" s="37">
        <f t="shared" si="4"/>
        <v>36596784</v>
      </c>
      <c r="J39" s="37">
        <f t="shared" si="4"/>
        <v>36596784</v>
      </c>
      <c r="K39" s="37">
        <f t="shared" si="4"/>
        <v>36596784</v>
      </c>
      <c r="L39" s="37">
        <f t="shared" si="4"/>
        <v>36596784</v>
      </c>
      <c r="M39" s="37">
        <f t="shared" si="4"/>
        <v>36596784</v>
      </c>
      <c r="N39" s="37">
        <f t="shared" si="4"/>
        <v>36596784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36596784</v>
      </c>
      <c r="X39" s="37">
        <f t="shared" si="4"/>
        <v>3809650</v>
      </c>
      <c r="Y39" s="37">
        <f t="shared" si="4"/>
        <v>32787134</v>
      </c>
      <c r="Z39" s="38">
        <f>+IF(X39&lt;&gt;0,+(Y39/X39)*100,0)</f>
        <v>860.6337590067328</v>
      </c>
      <c r="AA39" s="39">
        <f>SUM(AA37:AA38)</f>
        <v>7619299</v>
      </c>
    </row>
    <row r="40" spans="1:27" ht="12.75">
      <c r="A40" s="27" t="s">
        <v>62</v>
      </c>
      <c r="B40" s="28"/>
      <c r="C40" s="29">
        <f aca="true" t="shared" si="5" ref="C40:Y40">+C34+C39</f>
        <v>277783834</v>
      </c>
      <c r="D40" s="29">
        <f>+D34+D39</f>
        <v>0</v>
      </c>
      <c r="E40" s="30">
        <f t="shared" si="5"/>
        <v>87662878</v>
      </c>
      <c r="F40" s="31">
        <f t="shared" si="5"/>
        <v>87662878</v>
      </c>
      <c r="G40" s="31">
        <f t="shared" si="5"/>
        <v>304324641</v>
      </c>
      <c r="H40" s="31">
        <f t="shared" si="5"/>
        <v>304019502</v>
      </c>
      <c r="I40" s="31">
        <f t="shared" si="5"/>
        <v>314736355</v>
      </c>
      <c r="J40" s="31">
        <f t="shared" si="5"/>
        <v>314736355</v>
      </c>
      <c r="K40" s="31">
        <f t="shared" si="5"/>
        <v>302305833</v>
      </c>
      <c r="L40" s="31">
        <f t="shared" si="5"/>
        <v>306805617</v>
      </c>
      <c r="M40" s="31">
        <f t="shared" si="5"/>
        <v>317035437</v>
      </c>
      <c r="N40" s="31">
        <f t="shared" si="5"/>
        <v>317035437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317035437</v>
      </c>
      <c r="X40" s="31">
        <f t="shared" si="5"/>
        <v>43831440</v>
      </c>
      <c r="Y40" s="31">
        <f t="shared" si="5"/>
        <v>273203997</v>
      </c>
      <c r="Z40" s="32">
        <f>+IF(X40&lt;&gt;0,+(Y40/X40)*100,0)</f>
        <v>623.3060036357464</v>
      </c>
      <c r="AA40" s="33">
        <f>+AA34+AA39</f>
        <v>87662878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880079402</v>
      </c>
      <c r="D42" s="43">
        <f>+D25-D40</f>
        <v>0</v>
      </c>
      <c r="E42" s="44">
        <f t="shared" si="6"/>
        <v>1231146046</v>
      </c>
      <c r="F42" s="45">
        <f t="shared" si="6"/>
        <v>1231146046</v>
      </c>
      <c r="G42" s="45">
        <f t="shared" si="6"/>
        <v>815681969</v>
      </c>
      <c r="H42" s="45">
        <f t="shared" si="6"/>
        <v>846382859</v>
      </c>
      <c r="I42" s="45">
        <f t="shared" si="6"/>
        <v>841687131</v>
      </c>
      <c r="J42" s="45">
        <f t="shared" si="6"/>
        <v>841687131</v>
      </c>
      <c r="K42" s="45">
        <f t="shared" si="6"/>
        <v>837865301</v>
      </c>
      <c r="L42" s="45">
        <f t="shared" si="6"/>
        <v>843623789</v>
      </c>
      <c r="M42" s="45">
        <f t="shared" si="6"/>
        <v>850538302</v>
      </c>
      <c r="N42" s="45">
        <f t="shared" si="6"/>
        <v>850538302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850538302</v>
      </c>
      <c r="X42" s="45">
        <f t="shared" si="6"/>
        <v>615573023</v>
      </c>
      <c r="Y42" s="45">
        <f t="shared" si="6"/>
        <v>234965279</v>
      </c>
      <c r="Z42" s="46">
        <f>+IF(X42&lt;&gt;0,+(Y42/X42)*100,0)</f>
        <v>38.17017156711886</v>
      </c>
      <c r="AA42" s="47">
        <f>+AA25-AA40</f>
        <v>1231146046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880079402</v>
      </c>
      <c r="D45" s="18"/>
      <c r="E45" s="19">
        <v>1231146046</v>
      </c>
      <c r="F45" s="20">
        <v>1231146046</v>
      </c>
      <c r="G45" s="20">
        <v>815681969</v>
      </c>
      <c r="H45" s="20">
        <v>846382859</v>
      </c>
      <c r="I45" s="20">
        <v>841687131</v>
      </c>
      <c r="J45" s="20">
        <v>841687131</v>
      </c>
      <c r="K45" s="20">
        <v>837865301</v>
      </c>
      <c r="L45" s="20">
        <v>843623789</v>
      </c>
      <c r="M45" s="20">
        <v>850538302</v>
      </c>
      <c r="N45" s="20">
        <v>850538302</v>
      </c>
      <c r="O45" s="20"/>
      <c r="P45" s="20"/>
      <c r="Q45" s="20"/>
      <c r="R45" s="20"/>
      <c r="S45" s="20"/>
      <c r="T45" s="20"/>
      <c r="U45" s="20"/>
      <c r="V45" s="20"/>
      <c r="W45" s="20">
        <v>850538302</v>
      </c>
      <c r="X45" s="20">
        <v>615573023</v>
      </c>
      <c r="Y45" s="20">
        <v>234965279</v>
      </c>
      <c r="Z45" s="48">
        <v>38.17</v>
      </c>
      <c r="AA45" s="22">
        <v>1231146046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880079402</v>
      </c>
      <c r="D48" s="51">
        <f>SUM(D45:D47)</f>
        <v>0</v>
      </c>
      <c r="E48" s="52">
        <f t="shared" si="7"/>
        <v>1231146046</v>
      </c>
      <c r="F48" s="53">
        <f t="shared" si="7"/>
        <v>1231146046</v>
      </c>
      <c r="G48" s="53">
        <f t="shared" si="7"/>
        <v>815681969</v>
      </c>
      <c r="H48" s="53">
        <f t="shared" si="7"/>
        <v>846382859</v>
      </c>
      <c r="I48" s="53">
        <f t="shared" si="7"/>
        <v>841687131</v>
      </c>
      <c r="J48" s="53">
        <f t="shared" si="7"/>
        <v>841687131</v>
      </c>
      <c r="K48" s="53">
        <f t="shared" si="7"/>
        <v>837865301</v>
      </c>
      <c r="L48" s="53">
        <f t="shared" si="7"/>
        <v>843623789</v>
      </c>
      <c r="M48" s="53">
        <f t="shared" si="7"/>
        <v>850538302</v>
      </c>
      <c r="N48" s="53">
        <f t="shared" si="7"/>
        <v>850538302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850538302</v>
      </c>
      <c r="X48" s="53">
        <f t="shared" si="7"/>
        <v>615573023</v>
      </c>
      <c r="Y48" s="53">
        <f t="shared" si="7"/>
        <v>234965279</v>
      </c>
      <c r="Z48" s="54">
        <f>+IF(X48&lt;&gt;0,+(Y48/X48)*100,0)</f>
        <v>38.17017156711886</v>
      </c>
      <c r="AA48" s="55">
        <f>SUM(AA45:AA47)</f>
        <v>1231146046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772882</v>
      </c>
      <c r="D6" s="18"/>
      <c r="E6" s="19">
        <v>260287</v>
      </c>
      <c r="F6" s="20">
        <v>260287</v>
      </c>
      <c r="G6" s="20">
        <v>11973297</v>
      </c>
      <c r="H6" s="20">
        <v>7530974</v>
      </c>
      <c r="I6" s="20">
        <v>3259874</v>
      </c>
      <c r="J6" s="20">
        <v>3259874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130144</v>
      </c>
      <c r="Y6" s="20">
        <v>-130144</v>
      </c>
      <c r="Z6" s="21">
        <v>-100</v>
      </c>
      <c r="AA6" s="22">
        <v>260287</v>
      </c>
    </row>
    <row r="7" spans="1:27" ht="12.75">
      <c r="A7" s="23" t="s">
        <v>34</v>
      </c>
      <c r="B7" s="17"/>
      <c r="C7" s="18"/>
      <c r="D7" s="18"/>
      <c r="E7" s="19">
        <v>280265</v>
      </c>
      <c r="F7" s="20">
        <v>280265</v>
      </c>
      <c r="G7" s="20">
        <v>25069795</v>
      </c>
      <c r="H7" s="20">
        <v>25105984</v>
      </c>
      <c r="I7" s="20">
        <v>19742611</v>
      </c>
      <c r="J7" s="20">
        <v>19742611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140133</v>
      </c>
      <c r="Y7" s="20">
        <v>-140133</v>
      </c>
      <c r="Z7" s="21">
        <v>-100</v>
      </c>
      <c r="AA7" s="22">
        <v>280265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2835800</v>
      </c>
      <c r="D9" s="18"/>
      <c r="E9" s="19">
        <v>450000</v>
      </c>
      <c r="F9" s="20">
        <v>450000</v>
      </c>
      <c r="G9" s="20">
        <v>4020803</v>
      </c>
      <c r="H9" s="20">
        <v>4020803</v>
      </c>
      <c r="I9" s="20">
        <v>4020803</v>
      </c>
      <c r="J9" s="20">
        <v>4020803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225000</v>
      </c>
      <c r="Y9" s="20">
        <v>-225000</v>
      </c>
      <c r="Z9" s="21">
        <v>-100</v>
      </c>
      <c r="AA9" s="22">
        <v>450000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3608682</v>
      </c>
      <c r="D12" s="29">
        <f>SUM(D6:D11)</f>
        <v>0</v>
      </c>
      <c r="E12" s="30">
        <f t="shared" si="0"/>
        <v>990552</v>
      </c>
      <c r="F12" s="31">
        <f t="shared" si="0"/>
        <v>990552</v>
      </c>
      <c r="G12" s="31">
        <f t="shared" si="0"/>
        <v>41063895</v>
      </c>
      <c r="H12" s="31">
        <f t="shared" si="0"/>
        <v>36657761</v>
      </c>
      <c r="I12" s="31">
        <f t="shared" si="0"/>
        <v>27023288</v>
      </c>
      <c r="J12" s="31">
        <f t="shared" si="0"/>
        <v>27023288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495277</v>
      </c>
      <c r="Y12" s="31">
        <f t="shared" si="0"/>
        <v>-495277</v>
      </c>
      <c r="Z12" s="32">
        <f>+IF(X12&lt;&gt;0,+(Y12/X12)*100,0)</f>
        <v>-100</v>
      </c>
      <c r="AA12" s="33">
        <f>SUM(AA6:AA11)</f>
        <v>990552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5494809</v>
      </c>
      <c r="D19" s="18"/>
      <c r="E19" s="19">
        <v>3995135</v>
      </c>
      <c r="F19" s="20">
        <v>3995135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1997568</v>
      </c>
      <c r="Y19" s="20">
        <v>-1997568</v>
      </c>
      <c r="Z19" s="21">
        <v>-100</v>
      </c>
      <c r="AA19" s="22">
        <v>3995135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3098984</v>
      </c>
      <c r="D22" s="18"/>
      <c r="E22" s="19">
        <v>2240782</v>
      </c>
      <c r="F22" s="20">
        <v>2240782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1120391</v>
      </c>
      <c r="Y22" s="20">
        <v>-1120391</v>
      </c>
      <c r="Z22" s="21">
        <v>-100</v>
      </c>
      <c r="AA22" s="22">
        <v>2240782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8593793</v>
      </c>
      <c r="D24" s="29">
        <f>SUM(D15:D23)</f>
        <v>0</v>
      </c>
      <c r="E24" s="36">
        <f t="shared" si="1"/>
        <v>6235917</v>
      </c>
      <c r="F24" s="37">
        <f t="shared" si="1"/>
        <v>6235917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3117959</v>
      </c>
      <c r="Y24" s="37">
        <f t="shared" si="1"/>
        <v>-3117959</v>
      </c>
      <c r="Z24" s="38">
        <f>+IF(X24&lt;&gt;0,+(Y24/X24)*100,0)</f>
        <v>-100</v>
      </c>
      <c r="AA24" s="39">
        <f>SUM(AA15:AA23)</f>
        <v>6235917</v>
      </c>
    </row>
    <row r="25" spans="1:27" ht="12.75">
      <c r="A25" s="27" t="s">
        <v>51</v>
      </c>
      <c r="B25" s="28"/>
      <c r="C25" s="29">
        <f aca="true" t="shared" si="2" ref="C25:Y25">+C12+C24</f>
        <v>12202475</v>
      </c>
      <c r="D25" s="29">
        <f>+D12+D24</f>
        <v>0</v>
      </c>
      <c r="E25" s="30">
        <f t="shared" si="2"/>
        <v>7226469</v>
      </c>
      <c r="F25" s="31">
        <f t="shared" si="2"/>
        <v>7226469</v>
      </c>
      <c r="G25" s="31">
        <f t="shared" si="2"/>
        <v>41063895</v>
      </c>
      <c r="H25" s="31">
        <f t="shared" si="2"/>
        <v>36657761</v>
      </c>
      <c r="I25" s="31">
        <f t="shared" si="2"/>
        <v>27023288</v>
      </c>
      <c r="J25" s="31">
        <f t="shared" si="2"/>
        <v>27023288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3613236</v>
      </c>
      <c r="Y25" s="31">
        <f t="shared" si="2"/>
        <v>-3613236</v>
      </c>
      <c r="Z25" s="32">
        <f>+IF(X25&lt;&gt;0,+(Y25/X25)*100,0)</f>
        <v>-100</v>
      </c>
      <c r="AA25" s="33">
        <f>+AA12+AA24</f>
        <v>7226469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723376</v>
      </c>
      <c r="F30" s="20">
        <v>723376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361688</v>
      </c>
      <c r="Y30" s="20">
        <v>-361688</v>
      </c>
      <c r="Z30" s="21">
        <v>-100</v>
      </c>
      <c r="AA30" s="22">
        <v>723376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13983107</v>
      </c>
      <c r="D32" s="18"/>
      <c r="E32" s="19">
        <v>5563169</v>
      </c>
      <c r="F32" s="20">
        <v>5563169</v>
      </c>
      <c r="G32" s="20">
        <v>3867518</v>
      </c>
      <c r="H32" s="20">
        <v>2645980</v>
      </c>
      <c r="I32" s="20">
        <v>2707348</v>
      </c>
      <c r="J32" s="20">
        <v>2707348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2781585</v>
      </c>
      <c r="Y32" s="20">
        <v>-2781585</v>
      </c>
      <c r="Z32" s="21">
        <v>-100</v>
      </c>
      <c r="AA32" s="22">
        <v>5563169</v>
      </c>
    </row>
    <row r="33" spans="1:27" ht="12.75">
      <c r="A33" s="23" t="s">
        <v>58</v>
      </c>
      <c r="B33" s="17"/>
      <c r="C33" s="18">
        <v>957000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14940107</v>
      </c>
      <c r="D34" s="29">
        <f>SUM(D29:D33)</f>
        <v>0</v>
      </c>
      <c r="E34" s="30">
        <f t="shared" si="3"/>
        <v>6286545</v>
      </c>
      <c r="F34" s="31">
        <f t="shared" si="3"/>
        <v>6286545</v>
      </c>
      <c r="G34" s="31">
        <f t="shared" si="3"/>
        <v>3867518</v>
      </c>
      <c r="H34" s="31">
        <f t="shared" si="3"/>
        <v>2645980</v>
      </c>
      <c r="I34" s="31">
        <f t="shared" si="3"/>
        <v>2707348</v>
      </c>
      <c r="J34" s="31">
        <f t="shared" si="3"/>
        <v>2707348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3143273</v>
      </c>
      <c r="Y34" s="31">
        <f t="shared" si="3"/>
        <v>-3143273</v>
      </c>
      <c r="Z34" s="32">
        <f>+IF(X34&lt;&gt;0,+(Y34/X34)*100,0)</f>
        <v>-100</v>
      </c>
      <c r="AA34" s="33">
        <f>SUM(AA29:AA33)</f>
        <v>6286545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259349</v>
      </c>
      <c r="F37" s="20">
        <v>259349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129675</v>
      </c>
      <c r="Y37" s="20">
        <v>-129675</v>
      </c>
      <c r="Z37" s="21">
        <v>-100</v>
      </c>
      <c r="AA37" s="22">
        <v>259349</v>
      </c>
    </row>
    <row r="38" spans="1:27" ht="12.75">
      <c r="A38" s="23" t="s">
        <v>58</v>
      </c>
      <c r="B38" s="17"/>
      <c r="C38" s="18">
        <v>8499000</v>
      </c>
      <c r="D38" s="18"/>
      <c r="E38" s="19">
        <v>10568265</v>
      </c>
      <c r="F38" s="20">
        <v>10568265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5284133</v>
      </c>
      <c r="Y38" s="20">
        <v>-5284133</v>
      </c>
      <c r="Z38" s="21">
        <v>-100</v>
      </c>
      <c r="AA38" s="22">
        <v>10568265</v>
      </c>
    </row>
    <row r="39" spans="1:27" ht="12.75">
      <c r="A39" s="27" t="s">
        <v>61</v>
      </c>
      <c r="B39" s="35"/>
      <c r="C39" s="29">
        <f aca="true" t="shared" si="4" ref="C39:Y39">SUM(C37:C38)</f>
        <v>8499000</v>
      </c>
      <c r="D39" s="29">
        <f>SUM(D37:D38)</f>
        <v>0</v>
      </c>
      <c r="E39" s="36">
        <f t="shared" si="4"/>
        <v>10827614</v>
      </c>
      <c r="F39" s="37">
        <f t="shared" si="4"/>
        <v>10827614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5413808</v>
      </c>
      <c r="Y39" s="37">
        <f t="shared" si="4"/>
        <v>-5413808</v>
      </c>
      <c r="Z39" s="38">
        <f>+IF(X39&lt;&gt;0,+(Y39/X39)*100,0)</f>
        <v>-100</v>
      </c>
      <c r="AA39" s="39">
        <f>SUM(AA37:AA38)</f>
        <v>10827614</v>
      </c>
    </row>
    <row r="40" spans="1:27" ht="12.75">
      <c r="A40" s="27" t="s">
        <v>62</v>
      </c>
      <c r="B40" s="28"/>
      <c r="C40" s="29">
        <f aca="true" t="shared" si="5" ref="C40:Y40">+C34+C39</f>
        <v>23439107</v>
      </c>
      <c r="D40" s="29">
        <f>+D34+D39</f>
        <v>0</v>
      </c>
      <c r="E40" s="30">
        <f t="shared" si="5"/>
        <v>17114159</v>
      </c>
      <c r="F40" s="31">
        <f t="shared" si="5"/>
        <v>17114159</v>
      </c>
      <c r="G40" s="31">
        <f t="shared" si="5"/>
        <v>3867518</v>
      </c>
      <c r="H40" s="31">
        <f t="shared" si="5"/>
        <v>2645980</v>
      </c>
      <c r="I40" s="31">
        <f t="shared" si="5"/>
        <v>2707348</v>
      </c>
      <c r="J40" s="31">
        <f t="shared" si="5"/>
        <v>2707348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8557081</v>
      </c>
      <c r="Y40" s="31">
        <f t="shared" si="5"/>
        <v>-8557081</v>
      </c>
      <c r="Z40" s="32">
        <f>+IF(X40&lt;&gt;0,+(Y40/X40)*100,0)</f>
        <v>-100</v>
      </c>
      <c r="AA40" s="33">
        <f>+AA34+AA39</f>
        <v>17114159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-11236632</v>
      </c>
      <c r="D42" s="43">
        <f>+D25-D40</f>
        <v>0</v>
      </c>
      <c r="E42" s="44">
        <f t="shared" si="6"/>
        <v>-9887690</v>
      </c>
      <c r="F42" s="45">
        <f t="shared" si="6"/>
        <v>-9887690</v>
      </c>
      <c r="G42" s="45">
        <f t="shared" si="6"/>
        <v>37196377</v>
      </c>
      <c r="H42" s="45">
        <f t="shared" si="6"/>
        <v>34011781</v>
      </c>
      <c r="I42" s="45">
        <f t="shared" si="6"/>
        <v>24315940</v>
      </c>
      <c r="J42" s="45">
        <f t="shared" si="6"/>
        <v>24315940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-4943845</v>
      </c>
      <c r="Y42" s="45">
        <f t="shared" si="6"/>
        <v>4943845</v>
      </c>
      <c r="Z42" s="46">
        <f>+IF(X42&lt;&gt;0,+(Y42/X42)*100,0)</f>
        <v>-100</v>
      </c>
      <c r="AA42" s="47">
        <f>+AA25-AA40</f>
        <v>-9887690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-11236632</v>
      </c>
      <c r="D45" s="18"/>
      <c r="E45" s="19">
        <v>-9887690</v>
      </c>
      <c r="F45" s="20">
        <v>-9887690</v>
      </c>
      <c r="G45" s="20">
        <v>37196377</v>
      </c>
      <c r="H45" s="20">
        <v>34011781</v>
      </c>
      <c r="I45" s="20">
        <v>24315940</v>
      </c>
      <c r="J45" s="20">
        <v>24315940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-4943845</v>
      </c>
      <c r="Y45" s="20">
        <v>4943845</v>
      </c>
      <c r="Z45" s="48">
        <v>-100</v>
      </c>
      <c r="AA45" s="22">
        <v>-9887690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-11236632</v>
      </c>
      <c r="D48" s="51">
        <f>SUM(D45:D47)</f>
        <v>0</v>
      </c>
      <c r="E48" s="52">
        <f t="shared" si="7"/>
        <v>-9887690</v>
      </c>
      <c r="F48" s="53">
        <f t="shared" si="7"/>
        <v>-9887690</v>
      </c>
      <c r="G48" s="53">
        <f t="shared" si="7"/>
        <v>37196377</v>
      </c>
      <c r="H48" s="53">
        <f t="shared" si="7"/>
        <v>34011781</v>
      </c>
      <c r="I48" s="53">
        <f t="shared" si="7"/>
        <v>24315940</v>
      </c>
      <c r="J48" s="53">
        <f t="shared" si="7"/>
        <v>24315940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-4943845</v>
      </c>
      <c r="Y48" s="53">
        <f t="shared" si="7"/>
        <v>4943845</v>
      </c>
      <c r="Z48" s="54">
        <f>+IF(X48&lt;&gt;0,+(Y48/X48)*100,0)</f>
        <v>-100</v>
      </c>
      <c r="AA48" s="55">
        <f>SUM(AA45:AA47)</f>
        <v>-9887690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235901912</v>
      </c>
      <c r="D6" s="18"/>
      <c r="E6" s="19">
        <v>98124795</v>
      </c>
      <c r="F6" s="20">
        <v>98124795</v>
      </c>
      <c r="G6" s="20">
        <v>598937752</v>
      </c>
      <c r="H6" s="20">
        <v>121375656</v>
      </c>
      <c r="I6" s="20">
        <v>84752829</v>
      </c>
      <c r="J6" s="20">
        <v>84752829</v>
      </c>
      <c r="K6" s="20">
        <v>67874750</v>
      </c>
      <c r="L6" s="20">
        <v>350427545</v>
      </c>
      <c r="M6" s="20">
        <v>116843602</v>
      </c>
      <c r="N6" s="20">
        <v>116843602</v>
      </c>
      <c r="O6" s="20"/>
      <c r="P6" s="20"/>
      <c r="Q6" s="20"/>
      <c r="R6" s="20"/>
      <c r="S6" s="20"/>
      <c r="T6" s="20"/>
      <c r="U6" s="20"/>
      <c r="V6" s="20"/>
      <c r="W6" s="20">
        <v>116843602</v>
      </c>
      <c r="X6" s="20">
        <v>49062398</v>
      </c>
      <c r="Y6" s="20">
        <v>67781204</v>
      </c>
      <c r="Z6" s="21">
        <v>138.15</v>
      </c>
      <c r="AA6" s="22">
        <v>98124795</v>
      </c>
    </row>
    <row r="7" spans="1:27" ht="12.75">
      <c r="A7" s="23" t="s">
        <v>34</v>
      </c>
      <c r="B7" s="17"/>
      <c r="C7" s="18">
        <v>53265198</v>
      </c>
      <c r="D7" s="18"/>
      <c r="E7" s="19">
        <v>298509182</v>
      </c>
      <c r="F7" s="20">
        <v>298509182</v>
      </c>
      <c r="G7" s="20">
        <v>368712509</v>
      </c>
      <c r="H7" s="20">
        <v>210438750</v>
      </c>
      <c r="I7" s="20">
        <v>161427362</v>
      </c>
      <c r="J7" s="20">
        <v>161427362</v>
      </c>
      <c r="K7" s="20">
        <v>53117116</v>
      </c>
      <c r="L7" s="20">
        <v>32313827</v>
      </c>
      <c r="M7" s="20">
        <v>148288422</v>
      </c>
      <c r="N7" s="20">
        <v>148288422</v>
      </c>
      <c r="O7" s="20"/>
      <c r="P7" s="20"/>
      <c r="Q7" s="20"/>
      <c r="R7" s="20"/>
      <c r="S7" s="20"/>
      <c r="T7" s="20"/>
      <c r="U7" s="20"/>
      <c r="V7" s="20"/>
      <c r="W7" s="20">
        <v>148288422</v>
      </c>
      <c r="X7" s="20">
        <v>149254591</v>
      </c>
      <c r="Y7" s="20">
        <v>-966169</v>
      </c>
      <c r="Z7" s="21">
        <v>-0.65</v>
      </c>
      <c r="AA7" s="22">
        <v>298509182</v>
      </c>
    </row>
    <row r="8" spans="1:27" ht="12.75">
      <c r="A8" s="23" t="s">
        <v>35</v>
      </c>
      <c r="B8" s="17"/>
      <c r="C8" s="18">
        <v>1865833946</v>
      </c>
      <c r="D8" s="18"/>
      <c r="E8" s="19">
        <v>3397894377</v>
      </c>
      <c r="F8" s="20">
        <v>3397894377</v>
      </c>
      <c r="G8" s="20">
        <v>3543683228</v>
      </c>
      <c r="H8" s="20">
        <v>2623077365</v>
      </c>
      <c r="I8" s="20">
        <v>2123510697</v>
      </c>
      <c r="J8" s="20">
        <v>2123510697</v>
      </c>
      <c r="K8" s="20">
        <v>1635250591</v>
      </c>
      <c r="L8" s="20">
        <v>1672828648</v>
      </c>
      <c r="M8" s="20">
        <v>1743922440</v>
      </c>
      <c r="N8" s="20">
        <v>1743922440</v>
      </c>
      <c r="O8" s="20"/>
      <c r="P8" s="20"/>
      <c r="Q8" s="20"/>
      <c r="R8" s="20"/>
      <c r="S8" s="20"/>
      <c r="T8" s="20"/>
      <c r="U8" s="20"/>
      <c r="V8" s="20"/>
      <c r="W8" s="20">
        <v>1743922440</v>
      </c>
      <c r="X8" s="20">
        <v>1698947189</v>
      </c>
      <c r="Y8" s="20">
        <v>44975251</v>
      </c>
      <c r="Z8" s="21">
        <v>2.65</v>
      </c>
      <c r="AA8" s="22">
        <v>3397894377</v>
      </c>
    </row>
    <row r="9" spans="1:27" ht="12.75">
      <c r="A9" s="23" t="s">
        <v>36</v>
      </c>
      <c r="B9" s="17"/>
      <c r="C9" s="18">
        <v>138361630</v>
      </c>
      <c r="D9" s="18"/>
      <c r="E9" s="19">
        <v>138545840</v>
      </c>
      <c r="F9" s="20">
        <v>138545840</v>
      </c>
      <c r="G9" s="20">
        <v>187389941</v>
      </c>
      <c r="H9" s="20">
        <v>445410344</v>
      </c>
      <c r="I9" s="20">
        <v>2827052925</v>
      </c>
      <c r="J9" s="20">
        <v>2827052925</v>
      </c>
      <c r="K9" s="20">
        <v>2936031583</v>
      </c>
      <c r="L9" s="20">
        <v>3002069608</v>
      </c>
      <c r="M9" s="20">
        <v>3076682286</v>
      </c>
      <c r="N9" s="20">
        <v>3076682286</v>
      </c>
      <c r="O9" s="20"/>
      <c r="P9" s="20"/>
      <c r="Q9" s="20"/>
      <c r="R9" s="20"/>
      <c r="S9" s="20"/>
      <c r="T9" s="20"/>
      <c r="U9" s="20"/>
      <c r="V9" s="20"/>
      <c r="W9" s="20">
        <v>3076682286</v>
      </c>
      <c r="X9" s="20">
        <v>69272920</v>
      </c>
      <c r="Y9" s="20">
        <v>3007409366</v>
      </c>
      <c r="Z9" s="21">
        <v>4341.39</v>
      </c>
      <c r="AA9" s="22">
        <v>138545840</v>
      </c>
    </row>
    <row r="10" spans="1:27" ht="12.75">
      <c r="A10" s="23" t="s">
        <v>37</v>
      </c>
      <c r="B10" s="17"/>
      <c r="C10" s="18">
        <v>275470</v>
      </c>
      <c r="D10" s="18"/>
      <c r="E10" s="19">
        <v>282000</v>
      </c>
      <c r="F10" s="20">
        <v>282000</v>
      </c>
      <c r="G10" s="24">
        <v>282000</v>
      </c>
      <c r="H10" s="24">
        <v>538141786</v>
      </c>
      <c r="I10" s="24">
        <v>934865070</v>
      </c>
      <c r="J10" s="20">
        <v>934865070</v>
      </c>
      <c r="K10" s="24">
        <v>937493437</v>
      </c>
      <c r="L10" s="24">
        <v>927216560</v>
      </c>
      <c r="M10" s="20">
        <v>927216560</v>
      </c>
      <c r="N10" s="24">
        <v>927216560</v>
      </c>
      <c r="O10" s="24"/>
      <c r="P10" s="24"/>
      <c r="Q10" s="20"/>
      <c r="R10" s="24"/>
      <c r="S10" s="24"/>
      <c r="T10" s="20"/>
      <c r="U10" s="24"/>
      <c r="V10" s="24"/>
      <c r="W10" s="24">
        <v>927216560</v>
      </c>
      <c r="X10" s="20">
        <v>141000</v>
      </c>
      <c r="Y10" s="24">
        <v>927075560</v>
      </c>
      <c r="Z10" s="25">
        <v>657500.4</v>
      </c>
      <c r="AA10" s="26">
        <v>282000</v>
      </c>
    </row>
    <row r="11" spans="1:27" ht="12.75">
      <c r="A11" s="23" t="s">
        <v>38</v>
      </c>
      <c r="B11" s="17"/>
      <c r="C11" s="18">
        <v>665681024</v>
      </c>
      <c r="D11" s="18"/>
      <c r="E11" s="19">
        <v>738380689</v>
      </c>
      <c r="F11" s="20">
        <v>738380689</v>
      </c>
      <c r="G11" s="20">
        <v>740584813</v>
      </c>
      <c r="H11" s="20">
        <v>507197504</v>
      </c>
      <c r="I11" s="20">
        <v>484604560</v>
      </c>
      <c r="J11" s="20">
        <v>484604560</v>
      </c>
      <c r="K11" s="20">
        <v>666599850</v>
      </c>
      <c r="L11" s="20">
        <v>669270646</v>
      </c>
      <c r="M11" s="20">
        <v>669027014</v>
      </c>
      <c r="N11" s="20">
        <v>669027014</v>
      </c>
      <c r="O11" s="20"/>
      <c r="P11" s="20"/>
      <c r="Q11" s="20"/>
      <c r="R11" s="20"/>
      <c r="S11" s="20"/>
      <c r="T11" s="20"/>
      <c r="U11" s="20"/>
      <c r="V11" s="20"/>
      <c r="W11" s="20">
        <v>669027014</v>
      </c>
      <c r="X11" s="20">
        <v>369190345</v>
      </c>
      <c r="Y11" s="20">
        <v>299836669</v>
      </c>
      <c r="Z11" s="21">
        <v>81.21</v>
      </c>
      <c r="AA11" s="22">
        <v>738380689</v>
      </c>
    </row>
    <row r="12" spans="1:27" ht="12.75">
      <c r="A12" s="27" t="s">
        <v>39</v>
      </c>
      <c r="B12" s="28"/>
      <c r="C12" s="29">
        <f aca="true" t="shared" si="0" ref="C12:Y12">SUM(C6:C11)</f>
        <v>2959319180</v>
      </c>
      <c r="D12" s="29">
        <f>SUM(D6:D11)</f>
        <v>0</v>
      </c>
      <c r="E12" s="30">
        <f t="shared" si="0"/>
        <v>4671736883</v>
      </c>
      <c r="F12" s="31">
        <f t="shared" si="0"/>
        <v>4671736883</v>
      </c>
      <c r="G12" s="31">
        <f t="shared" si="0"/>
        <v>5439590243</v>
      </c>
      <c r="H12" s="31">
        <f t="shared" si="0"/>
        <v>4445641405</v>
      </c>
      <c r="I12" s="31">
        <f t="shared" si="0"/>
        <v>6616213443</v>
      </c>
      <c r="J12" s="31">
        <f t="shared" si="0"/>
        <v>6616213443</v>
      </c>
      <c r="K12" s="31">
        <f t="shared" si="0"/>
        <v>6296367327</v>
      </c>
      <c r="L12" s="31">
        <f t="shared" si="0"/>
        <v>6654126834</v>
      </c>
      <c r="M12" s="31">
        <f t="shared" si="0"/>
        <v>6681980324</v>
      </c>
      <c r="N12" s="31">
        <f t="shared" si="0"/>
        <v>6681980324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6681980324</v>
      </c>
      <c r="X12" s="31">
        <f t="shared" si="0"/>
        <v>2335868443</v>
      </c>
      <c r="Y12" s="31">
        <f t="shared" si="0"/>
        <v>4346111881</v>
      </c>
      <c r="Z12" s="32">
        <f>+IF(X12&lt;&gt;0,+(Y12/X12)*100,0)</f>
        <v>186.0597883422838</v>
      </c>
      <c r="AA12" s="33">
        <f>SUM(AA6:AA11)</f>
        <v>4671736883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4804568</v>
      </c>
      <c r="D15" s="18"/>
      <c r="E15" s="19">
        <v>1944948</v>
      </c>
      <c r="F15" s="20">
        <v>1944948</v>
      </c>
      <c r="G15" s="20">
        <v>1944948</v>
      </c>
      <c r="H15" s="20">
        <v>1146368556</v>
      </c>
      <c r="I15" s="20">
        <v>1171689789</v>
      </c>
      <c r="J15" s="20">
        <v>1171689789</v>
      </c>
      <c r="K15" s="20">
        <v>1181694349</v>
      </c>
      <c r="L15" s="20">
        <v>1191698826</v>
      </c>
      <c r="M15" s="20">
        <v>1201665729</v>
      </c>
      <c r="N15" s="20">
        <v>1201665729</v>
      </c>
      <c r="O15" s="20"/>
      <c r="P15" s="20"/>
      <c r="Q15" s="20"/>
      <c r="R15" s="20"/>
      <c r="S15" s="20"/>
      <c r="T15" s="20"/>
      <c r="U15" s="20"/>
      <c r="V15" s="20"/>
      <c r="W15" s="20">
        <v>1201665729</v>
      </c>
      <c r="X15" s="20">
        <v>972474</v>
      </c>
      <c r="Y15" s="20">
        <v>1200693255</v>
      </c>
      <c r="Z15" s="21">
        <v>123467.9</v>
      </c>
      <c r="AA15" s="22">
        <v>1944948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99980</v>
      </c>
      <c r="J16" s="20">
        <v>99980</v>
      </c>
      <c r="K16" s="24">
        <v>99981</v>
      </c>
      <c r="L16" s="24">
        <v>99981</v>
      </c>
      <c r="M16" s="20">
        <v>99980</v>
      </c>
      <c r="N16" s="24">
        <v>99980</v>
      </c>
      <c r="O16" s="24"/>
      <c r="P16" s="24"/>
      <c r="Q16" s="20"/>
      <c r="R16" s="24"/>
      <c r="S16" s="24"/>
      <c r="T16" s="20"/>
      <c r="U16" s="24"/>
      <c r="V16" s="24"/>
      <c r="W16" s="24">
        <v>99980</v>
      </c>
      <c r="X16" s="20"/>
      <c r="Y16" s="24">
        <v>99980</v>
      </c>
      <c r="Z16" s="25"/>
      <c r="AA16" s="26"/>
    </row>
    <row r="17" spans="1:27" ht="12.75">
      <c r="A17" s="23" t="s">
        <v>43</v>
      </c>
      <c r="B17" s="17"/>
      <c r="C17" s="18">
        <v>1566340435</v>
      </c>
      <c r="D17" s="18"/>
      <c r="E17" s="19">
        <v>1584438863</v>
      </c>
      <c r="F17" s="20">
        <v>1584438863</v>
      </c>
      <c r="G17" s="20">
        <v>1584438863</v>
      </c>
      <c r="H17" s="20">
        <v>1584438863</v>
      </c>
      <c r="I17" s="20">
        <v>1566340435</v>
      </c>
      <c r="J17" s="20">
        <v>1566340435</v>
      </c>
      <c r="K17" s="20">
        <v>1566340435</v>
      </c>
      <c r="L17" s="20">
        <v>1566340435</v>
      </c>
      <c r="M17" s="20">
        <v>1566340435</v>
      </c>
      <c r="N17" s="20">
        <v>1566340435</v>
      </c>
      <c r="O17" s="20"/>
      <c r="P17" s="20"/>
      <c r="Q17" s="20"/>
      <c r="R17" s="20"/>
      <c r="S17" s="20"/>
      <c r="T17" s="20"/>
      <c r="U17" s="20"/>
      <c r="V17" s="20"/>
      <c r="W17" s="20">
        <v>1566340435</v>
      </c>
      <c r="X17" s="20">
        <v>792219432</v>
      </c>
      <c r="Y17" s="20">
        <v>774121003</v>
      </c>
      <c r="Z17" s="21">
        <v>97.72</v>
      </c>
      <c r="AA17" s="22">
        <v>1584438863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>
        <v>1399881</v>
      </c>
      <c r="I18" s="20">
        <v>1950823</v>
      </c>
      <c r="J18" s="20">
        <v>1950823</v>
      </c>
      <c r="K18" s="20">
        <v>1675352</v>
      </c>
      <c r="L18" s="20">
        <v>1675352</v>
      </c>
      <c r="M18" s="20">
        <v>1675352</v>
      </c>
      <c r="N18" s="20">
        <v>1675352</v>
      </c>
      <c r="O18" s="20"/>
      <c r="P18" s="20"/>
      <c r="Q18" s="20"/>
      <c r="R18" s="20"/>
      <c r="S18" s="20"/>
      <c r="T18" s="20"/>
      <c r="U18" s="20"/>
      <c r="V18" s="20"/>
      <c r="W18" s="20">
        <v>1675352</v>
      </c>
      <c r="X18" s="20"/>
      <c r="Y18" s="20">
        <v>1675352</v>
      </c>
      <c r="Z18" s="21"/>
      <c r="AA18" s="22"/>
    </row>
    <row r="19" spans="1:27" ht="12.75">
      <c r="A19" s="23" t="s">
        <v>45</v>
      </c>
      <c r="B19" s="17"/>
      <c r="C19" s="18">
        <v>16562260356</v>
      </c>
      <c r="D19" s="18"/>
      <c r="E19" s="19">
        <v>15718971647</v>
      </c>
      <c r="F19" s="20">
        <v>15718971647</v>
      </c>
      <c r="G19" s="20">
        <v>15728922395</v>
      </c>
      <c r="H19" s="20">
        <v>16104228662</v>
      </c>
      <c r="I19" s="20">
        <v>16479381985</v>
      </c>
      <c r="J19" s="20">
        <v>16479381985</v>
      </c>
      <c r="K19" s="20">
        <v>16408288648</v>
      </c>
      <c r="L19" s="20">
        <v>16450324729</v>
      </c>
      <c r="M19" s="20">
        <v>16453648440</v>
      </c>
      <c r="N19" s="20">
        <v>16453648440</v>
      </c>
      <c r="O19" s="20"/>
      <c r="P19" s="20"/>
      <c r="Q19" s="20"/>
      <c r="R19" s="20"/>
      <c r="S19" s="20"/>
      <c r="T19" s="20"/>
      <c r="U19" s="20"/>
      <c r="V19" s="20"/>
      <c r="W19" s="20">
        <v>16453648440</v>
      </c>
      <c r="X19" s="20">
        <v>7859485824</v>
      </c>
      <c r="Y19" s="20">
        <v>8594162616</v>
      </c>
      <c r="Z19" s="21">
        <v>109.35</v>
      </c>
      <c r="AA19" s="22">
        <v>15718971647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108037874</v>
      </c>
      <c r="D22" s="18"/>
      <c r="E22" s="19">
        <v>85363819</v>
      </c>
      <c r="F22" s="20">
        <v>85363819</v>
      </c>
      <c r="G22" s="20">
        <v>84266677</v>
      </c>
      <c r="H22" s="20">
        <v>83169535</v>
      </c>
      <c r="I22" s="20">
        <v>97884809</v>
      </c>
      <c r="J22" s="20">
        <v>97884809</v>
      </c>
      <c r="K22" s="20">
        <v>103317624</v>
      </c>
      <c r="L22" s="20">
        <v>102220482</v>
      </c>
      <c r="M22" s="20">
        <v>101123340</v>
      </c>
      <c r="N22" s="20">
        <v>101123340</v>
      </c>
      <c r="O22" s="20"/>
      <c r="P22" s="20"/>
      <c r="Q22" s="20"/>
      <c r="R22" s="20"/>
      <c r="S22" s="20"/>
      <c r="T22" s="20"/>
      <c r="U22" s="20"/>
      <c r="V22" s="20"/>
      <c r="W22" s="20">
        <v>101123340</v>
      </c>
      <c r="X22" s="20">
        <v>42681910</v>
      </c>
      <c r="Y22" s="20">
        <v>58441430</v>
      </c>
      <c r="Z22" s="21">
        <v>136.92</v>
      </c>
      <c r="AA22" s="22">
        <v>85363819</v>
      </c>
    </row>
    <row r="23" spans="1:27" ht="12.75">
      <c r="A23" s="23" t="s">
        <v>49</v>
      </c>
      <c r="B23" s="17"/>
      <c r="C23" s="18">
        <v>239866185</v>
      </c>
      <c r="D23" s="18"/>
      <c r="E23" s="19">
        <v>247597187</v>
      </c>
      <c r="F23" s="20">
        <v>247597187</v>
      </c>
      <c r="G23" s="24">
        <v>259270102</v>
      </c>
      <c r="H23" s="24">
        <v>268275129</v>
      </c>
      <c r="I23" s="24">
        <v>510213997</v>
      </c>
      <c r="J23" s="20">
        <v>510213997</v>
      </c>
      <c r="K23" s="24">
        <v>519834973</v>
      </c>
      <c r="L23" s="24">
        <v>519834973</v>
      </c>
      <c r="M23" s="20">
        <v>519834972</v>
      </c>
      <c r="N23" s="24">
        <v>519834972</v>
      </c>
      <c r="O23" s="24"/>
      <c r="P23" s="24"/>
      <c r="Q23" s="20"/>
      <c r="R23" s="24"/>
      <c r="S23" s="24"/>
      <c r="T23" s="20"/>
      <c r="U23" s="24"/>
      <c r="V23" s="24"/>
      <c r="W23" s="24">
        <v>519834972</v>
      </c>
      <c r="X23" s="20">
        <v>123798594</v>
      </c>
      <c r="Y23" s="24">
        <v>396036378</v>
      </c>
      <c r="Z23" s="25">
        <v>319.9</v>
      </c>
      <c r="AA23" s="26">
        <v>247597187</v>
      </c>
    </row>
    <row r="24" spans="1:27" ht="12.75">
      <c r="A24" s="27" t="s">
        <v>50</v>
      </c>
      <c r="B24" s="35"/>
      <c r="C24" s="29">
        <f aca="true" t="shared" si="1" ref="C24:Y24">SUM(C15:C23)</f>
        <v>18481309418</v>
      </c>
      <c r="D24" s="29">
        <f>SUM(D15:D23)</f>
        <v>0</v>
      </c>
      <c r="E24" s="36">
        <f t="shared" si="1"/>
        <v>17638316464</v>
      </c>
      <c r="F24" s="37">
        <f t="shared" si="1"/>
        <v>17638316464</v>
      </c>
      <c r="G24" s="37">
        <f t="shared" si="1"/>
        <v>17658842985</v>
      </c>
      <c r="H24" s="37">
        <f t="shared" si="1"/>
        <v>19187880626</v>
      </c>
      <c r="I24" s="37">
        <f t="shared" si="1"/>
        <v>19827561818</v>
      </c>
      <c r="J24" s="37">
        <f t="shared" si="1"/>
        <v>19827561818</v>
      </c>
      <c r="K24" s="37">
        <f t="shared" si="1"/>
        <v>19781251362</v>
      </c>
      <c r="L24" s="37">
        <f t="shared" si="1"/>
        <v>19832194778</v>
      </c>
      <c r="M24" s="37">
        <f t="shared" si="1"/>
        <v>19844388248</v>
      </c>
      <c r="N24" s="37">
        <f t="shared" si="1"/>
        <v>19844388248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19844388248</v>
      </c>
      <c r="X24" s="37">
        <f t="shared" si="1"/>
        <v>8819158234</v>
      </c>
      <c r="Y24" s="37">
        <f t="shared" si="1"/>
        <v>11025230014</v>
      </c>
      <c r="Z24" s="38">
        <f>+IF(X24&lt;&gt;0,+(Y24/X24)*100,0)</f>
        <v>125.01453904631235</v>
      </c>
      <c r="AA24" s="39">
        <f>SUM(AA15:AA23)</f>
        <v>17638316464</v>
      </c>
    </row>
    <row r="25" spans="1:27" ht="12.75">
      <c r="A25" s="27" t="s">
        <v>51</v>
      </c>
      <c r="B25" s="28"/>
      <c r="C25" s="29">
        <f aca="true" t="shared" si="2" ref="C25:Y25">+C12+C24</f>
        <v>21440628598</v>
      </c>
      <c r="D25" s="29">
        <f>+D12+D24</f>
        <v>0</v>
      </c>
      <c r="E25" s="30">
        <f t="shared" si="2"/>
        <v>22310053347</v>
      </c>
      <c r="F25" s="31">
        <f t="shared" si="2"/>
        <v>22310053347</v>
      </c>
      <c r="G25" s="31">
        <f t="shared" si="2"/>
        <v>23098433228</v>
      </c>
      <c r="H25" s="31">
        <f t="shared" si="2"/>
        <v>23633522031</v>
      </c>
      <c r="I25" s="31">
        <f t="shared" si="2"/>
        <v>26443775261</v>
      </c>
      <c r="J25" s="31">
        <f t="shared" si="2"/>
        <v>26443775261</v>
      </c>
      <c r="K25" s="31">
        <f t="shared" si="2"/>
        <v>26077618689</v>
      </c>
      <c r="L25" s="31">
        <f t="shared" si="2"/>
        <v>26486321612</v>
      </c>
      <c r="M25" s="31">
        <f t="shared" si="2"/>
        <v>26526368572</v>
      </c>
      <c r="N25" s="31">
        <f t="shared" si="2"/>
        <v>26526368572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26526368572</v>
      </c>
      <c r="X25" s="31">
        <f t="shared" si="2"/>
        <v>11155026677</v>
      </c>
      <c r="Y25" s="31">
        <f t="shared" si="2"/>
        <v>15371341895</v>
      </c>
      <c r="Z25" s="32">
        <f>+IF(X25&lt;&gt;0,+(Y25/X25)*100,0)</f>
        <v>137.7974463000919</v>
      </c>
      <c r="AA25" s="33">
        <f>+AA12+AA24</f>
        <v>22310053347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160264810</v>
      </c>
      <c r="D30" s="18"/>
      <c r="E30" s="19">
        <v>101815563</v>
      </c>
      <c r="F30" s="20">
        <v>101815563</v>
      </c>
      <c r="G30" s="20">
        <v>101815564</v>
      </c>
      <c r="H30" s="20">
        <v>123797456</v>
      </c>
      <c r="I30" s="20">
        <v>210208791</v>
      </c>
      <c r="J30" s="20">
        <v>210208791</v>
      </c>
      <c r="K30" s="20">
        <v>214050518</v>
      </c>
      <c r="L30" s="20">
        <v>214050518</v>
      </c>
      <c r="M30" s="20">
        <v>214050517</v>
      </c>
      <c r="N30" s="20">
        <v>214050517</v>
      </c>
      <c r="O30" s="20"/>
      <c r="P30" s="20"/>
      <c r="Q30" s="20"/>
      <c r="R30" s="20"/>
      <c r="S30" s="20"/>
      <c r="T30" s="20"/>
      <c r="U30" s="20"/>
      <c r="V30" s="20"/>
      <c r="W30" s="20">
        <v>214050517</v>
      </c>
      <c r="X30" s="20">
        <v>50907782</v>
      </c>
      <c r="Y30" s="20">
        <v>163142735</v>
      </c>
      <c r="Z30" s="21">
        <v>320.47</v>
      </c>
      <c r="AA30" s="22">
        <v>101815563</v>
      </c>
    </row>
    <row r="31" spans="1:27" ht="12.75">
      <c r="A31" s="23" t="s">
        <v>56</v>
      </c>
      <c r="B31" s="17"/>
      <c r="C31" s="18">
        <v>148411801</v>
      </c>
      <c r="D31" s="18"/>
      <c r="E31" s="19">
        <v>109150366</v>
      </c>
      <c r="F31" s="20">
        <v>109150366</v>
      </c>
      <c r="G31" s="20">
        <v>108640024</v>
      </c>
      <c r="H31" s="20">
        <v>108900725</v>
      </c>
      <c r="I31" s="20">
        <v>152299778</v>
      </c>
      <c r="J31" s="20">
        <v>152299778</v>
      </c>
      <c r="K31" s="20">
        <v>151938486</v>
      </c>
      <c r="L31" s="20">
        <v>152945257</v>
      </c>
      <c r="M31" s="20">
        <v>151924635</v>
      </c>
      <c r="N31" s="20">
        <v>151924635</v>
      </c>
      <c r="O31" s="20"/>
      <c r="P31" s="20"/>
      <c r="Q31" s="20"/>
      <c r="R31" s="20"/>
      <c r="S31" s="20"/>
      <c r="T31" s="20"/>
      <c r="U31" s="20"/>
      <c r="V31" s="20"/>
      <c r="W31" s="20">
        <v>151924635</v>
      </c>
      <c r="X31" s="20">
        <v>54575183</v>
      </c>
      <c r="Y31" s="20">
        <v>97349452</v>
      </c>
      <c r="Z31" s="21">
        <v>178.38</v>
      </c>
      <c r="AA31" s="22">
        <v>109150366</v>
      </c>
    </row>
    <row r="32" spans="1:27" ht="12.75">
      <c r="A32" s="23" t="s">
        <v>57</v>
      </c>
      <c r="B32" s="17"/>
      <c r="C32" s="18">
        <v>2032707726</v>
      </c>
      <c r="D32" s="18"/>
      <c r="E32" s="19">
        <v>2068954420</v>
      </c>
      <c r="F32" s="20">
        <v>2068954420</v>
      </c>
      <c r="G32" s="20">
        <v>2091416783</v>
      </c>
      <c r="H32" s="20">
        <v>5020128035</v>
      </c>
      <c r="I32" s="20">
        <v>6873469520</v>
      </c>
      <c r="J32" s="20">
        <v>6873469520</v>
      </c>
      <c r="K32" s="20">
        <v>5088235056</v>
      </c>
      <c r="L32" s="20">
        <v>5355436713</v>
      </c>
      <c r="M32" s="20">
        <v>5420143575</v>
      </c>
      <c r="N32" s="20">
        <v>5420143575</v>
      </c>
      <c r="O32" s="20"/>
      <c r="P32" s="20"/>
      <c r="Q32" s="20"/>
      <c r="R32" s="20"/>
      <c r="S32" s="20"/>
      <c r="T32" s="20"/>
      <c r="U32" s="20"/>
      <c r="V32" s="20"/>
      <c r="W32" s="20">
        <v>5420143575</v>
      </c>
      <c r="X32" s="20">
        <v>1034477210</v>
      </c>
      <c r="Y32" s="20">
        <v>4385666365</v>
      </c>
      <c r="Z32" s="21">
        <v>423.95</v>
      </c>
      <c r="AA32" s="22">
        <v>2068954420</v>
      </c>
    </row>
    <row r="33" spans="1:27" ht="12.75">
      <c r="A33" s="23" t="s">
        <v>58</v>
      </c>
      <c r="B33" s="17"/>
      <c r="C33" s="18">
        <v>371300935</v>
      </c>
      <c r="D33" s="18"/>
      <c r="E33" s="19">
        <v>339545578</v>
      </c>
      <c r="F33" s="20">
        <v>339545578</v>
      </c>
      <c r="G33" s="20">
        <v>339545578</v>
      </c>
      <c r="H33" s="20">
        <v>369677610</v>
      </c>
      <c r="I33" s="20">
        <v>357891986</v>
      </c>
      <c r="J33" s="20">
        <v>357891986</v>
      </c>
      <c r="K33" s="20">
        <v>395653900</v>
      </c>
      <c r="L33" s="20">
        <v>395653900</v>
      </c>
      <c r="M33" s="20">
        <v>395653900</v>
      </c>
      <c r="N33" s="20">
        <v>395653900</v>
      </c>
      <c r="O33" s="20"/>
      <c r="P33" s="20"/>
      <c r="Q33" s="20"/>
      <c r="R33" s="20"/>
      <c r="S33" s="20"/>
      <c r="T33" s="20"/>
      <c r="U33" s="20"/>
      <c r="V33" s="20"/>
      <c r="W33" s="20">
        <v>395653900</v>
      </c>
      <c r="X33" s="20">
        <v>169772789</v>
      </c>
      <c r="Y33" s="20">
        <v>225881111</v>
      </c>
      <c r="Z33" s="21">
        <v>133.05</v>
      </c>
      <c r="AA33" s="22">
        <v>339545578</v>
      </c>
    </row>
    <row r="34" spans="1:27" ht="12.75">
      <c r="A34" s="27" t="s">
        <v>59</v>
      </c>
      <c r="B34" s="28"/>
      <c r="C34" s="29">
        <f aca="true" t="shared" si="3" ref="C34:Y34">SUM(C29:C33)</f>
        <v>2712685272</v>
      </c>
      <c r="D34" s="29">
        <f>SUM(D29:D33)</f>
        <v>0</v>
      </c>
      <c r="E34" s="30">
        <f t="shared" si="3"/>
        <v>2619465927</v>
      </c>
      <c r="F34" s="31">
        <f t="shared" si="3"/>
        <v>2619465927</v>
      </c>
      <c r="G34" s="31">
        <f t="shared" si="3"/>
        <v>2641417949</v>
      </c>
      <c r="H34" s="31">
        <f t="shared" si="3"/>
        <v>5622503826</v>
      </c>
      <c r="I34" s="31">
        <f t="shared" si="3"/>
        <v>7593870075</v>
      </c>
      <c r="J34" s="31">
        <f t="shared" si="3"/>
        <v>7593870075</v>
      </c>
      <c r="K34" s="31">
        <f t="shared" si="3"/>
        <v>5849877960</v>
      </c>
      <c r="L34" s="31">
        <f t="shared" si="3"/>
        <v>6118086388</v>
      </c>
      <c r="M34" s="31">
        <f t="shared" si="3"/>
        <v>6181772627</v>
      </c>
      <c r="N34" s="31">
        <f t="shared" si="3"/>
        <v>6181772627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6181772627</v>
      </c>
      <c r="X34" s="31">
        <f t="shared" si="3"/>
        <v>1309732964</v>
      </c>
      <c r="Y34" s="31">
        <f t="shared" si="3"/>
        <v>4872039663</v>
      </c>
      <c r="Z34" s="32">
        <f>+IF(X34&lt;&gt;0,+(Y34/X34)*100,0)</f>
        <v>371.9872521281369</v>
      </c>
      <c r="AA34" s="33">
        <f>SUM(AA29:AA33)</f>
        <v>2619465927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997421524</v>
      </c>
      <c r="D37" s="18"/>
      <c r="E37" s="19">
        <v>1560962476</v>
      </c>
      <c r="F37" s="20">
        <v>1560962476</v>
      </c>
      <c r="G37" s="20">
        <v>1561781622</v>
      </c>
      <c r="H37" s="20">
        <v>2153352584</v>
      </c>
      <c r="I37" s="20">
        <v>2047068968</v>
      </c>
      <c r="J37" s="20">
        <v>2047068968</v>
      </c>
      <c r="K37" s="20">
        <v>2305790113</v>
      </c>
      <c r="L37" s="20">
        <v>2307587487</v>
      </c>
      <c r="M37" s="20">
        <v>2293373395</v>
      </c>
      <c r="N37" s="20">
        <v>2293373395</v>
      </c>
      <c r="O37" s="20"/>
      <c r="P37" s="20"/>
      <c r="Q37" s="20"/>
      <c r="R37" s="20"/>
      <c r="S37" s="20"/>
      <c r="T37" s="20"/>
      <c r="U37" s="20"/>
      <c r="V37" s="20"/>
      <c r="W37" s="20">
        <v>2293373395</v>
      </c>
      <c r="X37" s="20">
        <v>780481238</v>
      </c>
      <c r="Y37" s="20">
        <v>1512892157</v>
      </c>
      <c r="Z37" s="21">
        <v>193.84</v>
      </c>
      <c r="AA37" s="22">
        <v>1560962476</v>
      </c>
    </row>
    <row r="38" spans="1:27" ht="12.75">
      <c r="A38" s="23" t="s">
        <v>58</v>
      </c>
      <c r="B38" s="17"/>
      <c r="C38" s="18">
        <v>2323515040</v>
      </c>
      <c r="D38" s="18"/>
      <c r="E38" s="19">
        <v>1212750790</v>
      </c>
      <c r="F38" s="20">
        <v>1212750790</v>
      </c>
      <c r="G38" s="20">
        <v>2328518250</v>
      </c>
      <c r="H38" s="20">
        <v>168244212</v>
      </c>
      <c r="I38" s="20">
        <v>163865788</v>
      </c>
      <c r="J38" s="20">
        <v>163865788</v>
      </c>
      <c r="K38" s="20">
        <v>159878961</v>
      </c>
      <c r="L38" s="20">
        <v>157787349</v>
      </c>
      <c r="M38" s="20">
        <v>157235362</v>
      </c>
      <c r="N38" s="20">
        <v>157235362</v>
      </c>
      <c r="O38" s="20"/>
      <c r="P38" s="20"/>
      <c r="Q38" s="20"/>
      <c r="R38" s="20"/>
      <c r="S38" s="20"/>
      <c r="T38" s="20"/>
      <c r="U38" s="20"/>
      <c r="V38" s="20"/>
      <c r="W38" s="20">
        <v>157235362</v>
      </c>
      <c r="X38" s="20">
        <v>606375395</v>
      </c>
      <c r="Y38" s="20">
        <v>-449140033</v>
      </c>
      <c r="Z38" s="21">
        <v>-74.07</v>
      </c>
      <c r="AA38" s="22">
        <v>1212750790</v>
      </c>
    </row>
    <row r="39" spans="1:27" ht="12.75">
      <c r="A39" s="27" t="s">
        <v>61</v>
      </c>
      <c r="B39" s="35"/>
      <c r="C39" s="29">
        <f aca="true" t="shared" si="4" ref="C39:Y39">SUM(C37:C38)</f>
        <v>3320936564</v>
      </c>
      <c r="D39" s="29">
        <f>SUM(D37:D38)</f>
        <v>0</v>
      </c>
      <c r="E39" s="36">
        <f t="shared" si="4"/>
        <v>2773713266</v>
      </c>
      <c r="F39" s="37">
        <f t="shared" si="4"/>
        <v>2773713266</v>
      </c>
      <c r="G39" s="37">
        <f t="shared" si="4"/>
        <v>3890299872</v>
      </c>
      <c r="H39" s="37">
        <f t="shared" si="4"/>
        <v>2321596796</v>
      </c>
      <c r="I39" s="37">
        <f t="shared" si="4"/>
        <v>2210934756</v>
      </c>
      <c r="J39" s="37">
        <f t="shared" si="4"/>
        <v>2210934756</v>
      </c>
      <c r="K39" s="37">
        <f t="shared" si="4"/>
        <v>2465669074</v>
      </c>
      <c r="L39" s="37">
        <f t="shared" si="4"/>
        <v>2465374836</v>
      </c>
      <c r="M39" s="37">
        <f t="shared" si="4"/>
        <v>2450608757</v>
      </c>
      <c r="N39" s="37">
        <f t="shared" si="4"/>
        <v>2450608757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2450608757</v>
      </c>
      <c r="X39" s="37">
        <f t="shared" si="4"/>
        <v>1386856633</v>
      </c>
      <c r="Y39" s="37">
        <f t="shared" si="4"/>
        <v>1063752124</v>
      </c>
      <c r="Z39" s="38">
        <f>+IF(X39&lt;&gt;0,+(Y39/X39)*100,0)</f>
        <v>76.70238571804848</v>
      </c>
      <c r="AA39" s="39">
        <f>SUM(AA37:AA38)</f>
        <v>2773713266</v>
      </c>
    </row>
    <row r="40" spans="1:27" ht="12.75">
      <c r="A40" s="27" t="s">
        <v>62</v>
      </c>
      <c r="B40" s="28"/>
      <c r="C40" s="29">
        <f aca="true" t="shared" si="5" ref="C40:Y40">+C34+C39</f>
        <v>6033621836</v>
      </c>
      <c r="D40" s="29">
        <f>+D34+D39</f>
        <v>0</v>
      </c>
      <c r="E40" s="30">
        <f t="shared" si="5"/>
        <v>5393179193</v>
      </c>
      <c r="F40" s="31">
        <f t="shared" si="5"/>
        <v>5393179193</v>
      </c>
      <c r="G40" s="31">
        <f t="shared" si="5"/>
        <v>6531717821</v>
      </c>
      <c r="H40" s="31">
        <f t="shared" si="5"/>
        <v>7944100622</v>
      </c>
      <c r="I40" s="31">
        <f t="shared" si="5"/>
        <v>9804804831</v>
      </c>
      <c r="J40" s="31">
        <f t="shared" si="5"/>
        <v>9804804831</v>
      </c>
      <c r="K40" s="31">
        <f t="shared" si="5"/>
        <v>8315547034</v>
      </c>
      <c r="L40" s="31">
        <f t="shared" si="5"/>
        <v>8583461224</v>
      </c>
      <c r="M40" s="31">
        <f t="shared" si="5"/>
        <v>8632381384</v>
      </c>
      <c r="N40" s="31">
        <f t="shared" si="5"/>
        <v>8632381384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8632381384</v>
      </c>
      <c r="X40" s="31">
        <f t="shared" si="5"/>
        <v>2696589597</v>
      </c>
      <c r="Y40" s="31">
        <f t="shared" si="5"/>
        <v>5935791787</v>
      </c>
      <c r="Z40" s="32">
        <f>+IF(X40&lt;&gt;0,+(Y40/X40)*100,0)</f>
        <v>220.12217927428281</v>
      </c>
      <c r="AA40" s="33">
        <f>+AA34+AA39</f>
        <v>5393179193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15407006762</v>
      </c>
      <c r="D42" s="43">
        <f>+D25-D40</f>
        <v>0</v>
      </c>
      <c r="E42" s="44">
        <f t="shared" si="6"/>
        <v>16916874154</v>
      </c>
      <c r="F42" s="45">
        <f t="shared" si="6"/>
        <v>16916874154</v>
      </c>
      <c r="G42" s="45">
        <f t="shared" si="6"/>
        <v>16566715407</v>
      </c>
      <c r="H42" s="45">
        <f t="shared" si="6"/>
        <v>15689421409</v>
      </c>
      <c r="I42" s="45">
        <f t="shared" si="6"/>
        <v>16638970430</v>
      </c>
      <c r="J42" s="45">
        <f t="shared" si="6"/>
        <v>16638970430</v>
      </c>
      <c r="K42" s="45">
        <f t="shared" si="6"/>
        <v>17762071655</v>
      </c>
      <c r="L42" s="45">
        <f t="shared" si="6"/>
        <v>17902860388</v>
      </c>
      <c r="M42" s="45">
        <f t="shared" si="6"/>
        <v>17893987188</v>
      </c>
      <c r="N42" s="45">
        <f t="shared" si="6"/>
        <v>17893987188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17893987188</v>
      </c>
      <c r="X42" s="45">
        <f t="shared" si="6"/>
        <v>8458437080</v>
      </c>
      <c r="Y42" s="45">
        <f t="shared" si="6"/>
        <v>9435550108</v>
      </c>
      <c r="Z42" s="46">
        <f>+IF(X42&lt;&gt;0,+(Y42/X42)*100,0)</f>
        <v>111.55193351630395</v>
      </c>
      <c r="AA42" s="47">
        <f>+AA25-AA40</f>
        <v>16916874154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13307706262</v>
      </c>
      <c r="D45" s="18"/>
      <c r="E45" s="19">
        <v>14818575768</v>
      </c>
      <c r="F45" s="20">
        <v>14818575768</v>
      </c>
      <c r="G45" s="20">
        <v>14468417021</v>
      </c>
      <c r="H45" s="20">
        <v>13542854589</v>
      </c>
      <c r="I45" s="20">
        <v>14586477156</v>
      </c>
      <c r="J45" s="20">
        <v>14586477156</v>
      </c>
      <c r="K45" s="20">
        <v>14025154512</v>
      </c>
      <c r="L45" s="20">
        <v>14165943248</v>
      </c>
      <c r="M45" s="20">
        <v>14157070049</v>
      </c>
      <c r="N45" s="20">
        <v>14157070049</v>
      </c>
      <c r="O45" s="20"/>
      <c r="P45" s="20"/>
      <c r="Q45" s="20"/>
      <c r="R45" s="20"/>
      <c r="S45" s="20"/>
      <c r="T45" s="20"/>
      <c r="U45" s="20"/>
      <c r="V45" s="20"/>
      <c r="W45" s="20">
        <v>14157070049</v>
      </c>
      <c r="X45" s="20">
        <v>7409287884</v>
      </c>
      <c r="Y45" s="20">
        <v>6747782165</v>
      </c>
      <c r="Z45" s="48">
        <v>91.07</v>
      </c>
      <c r="AA45" s="22">
        <v>14818575768</v>
      </c>
    </row>
    <row r="46" spans="1:27" ht="12.75">
      <c r="A46" s="23" t="s">
        <v>67</v>
      </c>
      <c r="B46" s="17"/>
      <c r="C46" s="18">
        <v>2099300500</v>
      </c>
      <c r="D46" s="18"/>
      <c r="E46" s="19">
        <v>2098298386</v>
      </c>
      <c r="F46" s="20">
        <v>2098298386</v>
      </c>
      <c r="G46" s="20">
        <v>2098298386</v>
      </c>
      <c r="H46" s="20">
        <v>2146566820</v>
      </c>
      <c r="I46" s="20">
        <v>2052493274</v>
      </c>
      <c r="J46" s="20">
        <v>2052493274</v>
      </c>
      <c r="K46" s="20">
        <v>3736917143</v>
      </c>
      <c r="L46" s="20">
        <v>3736917140</v>
      </c>
      <c r="M46" s="20">
        <v>3736917139</v>
      </c>
      <c r="N46" s="20">
        <v>3736917139</v>
      </c>
      <c r="O46" s="20"/>
      <c r="P46" s="20"/>
      <c r="Q46" s="20"/>
      <c r="R46" s="20"/>
      <c r="S46" s="20"/>
      <c r="T46" s="20"/>
      <c r="U46" s="20"/>
      <c r="V46" s="20"/>
      <c r="W46" s="20">
        <v>3736917139</v>
      </c>
      <c r="X46" s="20">
        <v>1049149193</v>
      </c>
      <c r="Y46" s="20">
        <v>2687767946</v>
      </c>
      <c r="Z46" s="48">
        <v>256.19</v>
      </c>
      <c r="AA46" s="22">
        <v>2098298386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15407006762</v>
      </c>
      <c r="D48" s="51">
        <f>SUM(D45:D47)</f>
        <v>0</v>
      </c>
      <c r="E48" s="52">
        <f t="shared" si="7"/>
        <v>16916874154</v>
      </c>
      <c r="F48" s="53">
        <f t="shared" si="7"/>
        <v>16916874154</v>
      </c>
      <c r="G48" s="53">
        <f t="shared" si="7"/>
        <v>16566715407</v>
      </c>
      <c r="H48" s="53">
        <f t="shared" si="7"/>
        <v>15689421409</v>
      </c>
      <c r="I48" s="53">
        <f t="shared" si="7"/>
        <v>16638970430</v>
      </c>
      <c r="J48" s="53">
        <f t="shared" si="7"/>
        <v>16638970430</v>
      </c>
      <c r="K48" s="53">
        <f t="shared" si="7"/>
        <v>17762071655</v>
      </c>
      <c r="L48" s="53">
        <f t="shared" si="7"/>
        <v>17902860388</v>
      </c>
      <c r="M48" s="53">
        <f t="shared" si="7"/>
        <v>17893987188</v>
      </c>
      <c r="N48" s="53">
        <f t="shared" si="7"/>
        <v>17893987188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17893987188</v>
      </c>
      <c r="X48" s="53">
        <f t="shared" si="7"/>
        <v>8458437077</v>
      </c>
      <c r="Y48" s="53">
        <f t="shared" si="7"/>
        <v>9435550111</v>
      </c>
      <c r="Z48" s="54">
        <f>+IF(X48&lt;&gt;0,+(Y48/X48)*100,0)</f>
        <v>111.55193359133622</v>
      </c>
      <c r="AA48" s="55">
        <f>SUM(AA45:AA47)</f>
        <v>16916874154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5249116</v>
      </c>
      <c r="D6" s="18"/>
      <c r="E6" s="19">
        <v>5125594</v>
      </c>
      <c r="F6" s="20">
        <v>5125594</v>
      </c>
      <c r="G6" s="20">
        <v>-38092723</v>
      </c>
      <c r="H6" s="20">
        <v>-25926685</v>
      </c>
      <c r="I6" s="20">
        <v>-28710264</v>
      </c>
      <c r="J6" s="20">
        <v>-28710264</v>
      </c>
      <c r="K6" s="20">
        <v>-29045810</v>
      </c>
      <c r="L6" s="20">
        <v>-33756363</v>
      </c>
      <c r="M6" s="20"/>
      <c r="N6" s="20">
        <v>-33756363</v>
      </c>
      <c r="O6" s="20"/>
      <c r="P6" s="20"/>
      <c r="Q6" s="20"/>
      <c r="R6" s="20"/>
      <c r="S6" s="20"/>
      <c r="T6" s="20"/>
      <c r="U6" s="20"/>
      <c r="V6" s="20"/>
      <c r="W6" s="20">
        <v>-33756363</v>
      </c>
      <c r="X6" s="20">
        <v>2562797</v>
      </c>
      <c r="Y6" s="20">
        <v>-36319160</v>
      </c>
      <c r="Z6" s="21">
        <v>-1417.17</v>
      </c>
      <c r="AA6" s="22">
        <v>5125594</v>
      </c>
    </row>
    <row r="7" spans="1:27" ht="12.75">
      <c r="A7" s="23" t="s">
        <v>34</v>
      </c>
      <c r="B7" s="17"/>
      <c r="C7" s="18">
        <v>124770</v>
      </c>
      <c r="D7" s="18"/>
      <c r="E7" s="19">
        <v>1166271</v>
      </c>
      <c r="F7" s="20">
        <v>1166271</v>
      </c>
      <c r="G7" s="20">
        <v>16326000</v>
      </c>
      <c r="H7" s="20">
        <v>2450770</v>
      </c>
      <c r="I7" s="20">
        <v>-5049230</v>
      </c>
      <c r="J7" s="20">
        <v>-5049230</v>
      </c>
      <c r="K7" s="20">
        <v>-10689230</v>
      </c>
      <c r="L7" s="20">
        <v>-7689230</v>
      </c>
      <c r="M7" s="20"/>
      <c r="N7" s="20">
        <v>-7689230</v>
      </c>
      <c r="O7" s="20"/>
      <c r="P7" s="20"/>
      <c r="Q7" s="20"/>
      <c r="R7" s="20"/>
      <c r="S7" s="20"/>
      <c r="T7" s="20"/>
      <c r="U7" s="20"/>
      <c r="V7" s="20"/>
      <c r="W7" s="20">
        <v>-7689230</v>
      </c>
      <c r="X7" s="20">
        <v>583136</v>
      </c>
      <c r="Y7" s="20">
        <v>-8272366</v>
      </c>
      <c r="Z7" s="21">
        <v>-1418.6</v>
      </c>
      <c r="AA7" s="22">
        <v>1166271</v>
      </c>
    </row>
    <row r="8" spans="1:27" ht="12.75">
      <c r="A8" s="23" t="s">
        <v>35</v>
      </c>
      <c r="B8" s="17"/>
      <c r="C8" s="18">
        <v>67916854</v>
      </c>
      <c r="D8" s="18"/>
      <c r="E8" s="19">
        <v>79237535</v>
      </c>
      <c r="F8" s="20">
        <v>79237535</v>
      </c>
      <c r="G8" s="20">
        <v>11967897</v>
      </c>
      <c r="H8" s="20">
        <v>146363505</v>
      </c>
      <c r="I8" s="20">
        <v>164498182</v>
      </c>
      <c r="J8" s="20">
        <v>164498182</v>
      </c>
      <c r="K8" s="20">
        <v>168560263</v>
      </c>
      <c r="L8" s="20">
        <v>168560263</v>
      </c>
      <c r="M8" s="20"/>
      <c r="N8" s="20">
        <v>168560263</v>
      </c>
      <c r="O8" s="20"/>
      <c r="P8" s="20"/>
      <c r="Q8" s="20"/>
      <c r="R8" s="20"/>
      <c r="S8" s="20"/>
      <c r="T8" s="20"/>
      <c r="U8" s="20"/>
      <c r="V8" s="20"/>
      <c r="W8" s="20">
        <v>168560263</v>
      </c>
      <c r="X8" s="20">
        <v>39618768</v>
      </c>
      <c r="Y8" s="20">
        <v>128941495</v>
      </c>
      <c r="Z8" s="21">
        <v>325.46</v>
      </c>
      <c r="AA8" s="22">
        <v>79237535</v>
      </c>
    </row>
    <row r="9" spans="1:27" ht="12.75">
      <c r="A9" s="23" t="s">
        <v>36</v>
      </c>
      <c r="B9" s="17"/>
      <c r="C9" s="18">
        <v>35512480</v>
      </c>
      <c r="D9" s="18"/>
      <c r="E9" s="19">
        <v>26416598</v>
      </c>
      <c r="F9" s="20">
        <v>26416598</v>
      </c>
      <c r="G9" s="20">
        <v>29698373</v>
      </c>
      <c r="H9" s="20">
        <v>78874678</v>
      </c>
      <c r="I9" s="20">
        <v>76032341</v>
      </c>
      <c r="J9" s="20">
        <v>76032341</v>
      </c>
      <c r="K9" s="20">
        <v>70137340</v>
      </c>
      <c r="L9" s="20">
        <v>71505920</v>
      </c>
      <c r="M9" s="20"/>
      <c r="N9" s="20">
        <v>71505920</v>
      </c>
      <c r="O9" s="20"/>
      <c r="P9" s="20"/>
      <c r="Q9" s="20"/>
      <c r="R9" s="20"/>
      <c r="S9" s="20"/>
      <c r="T9" s="20"/>
      <c r="U9" s="20"/>
      <c r="V9" s="20"/>
      <c r="W9" s="20">
        <v>71505920</v>
      </c>
      <c r="X9" s="20">
        <v>13208299</v>
      </c>
      <c r="Y9" s="20">
        <v>58297621</v>
      </c>
      <c r="Z9" s="21">
        <v>441.37</v>
      </c>
      <c r="AA9" s="22">
        <v>26416598</v>
      </c>
    </row>
    <row r="10" spans="1:27" ht="12.75">
      <c r="A10" s="23" t="s">
        <v>37</v>
      </c>
      <c r="B10" s="17"/>
      <c r="C10" s="18">
        <v>44856084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13389213</v>
      </c>
      <c r="D11" s="18"/>
      <c r="E11" s="19">
        <v>13835979</v>
      </c>
      <c r="F11" s="20">
        <v>13835979</v>
      </c>
      <c r="G11" s="20">
        <v>-481873</v>
      </c>
      <c r="H11" s="20">
        <v>12900406</v>
      </c>
      <c r="I11" s="20">
        <v>12472734</v>
      </c>
      <c r="J11" s="20">
        <v>12472734</v>
      </c>
      <c r="K11" s="20">
        <v>12423159</v>
      </c>
      <c r="L11" s="20">
        <v>12395485</v>
      </c>
      <c r="M11" s="20"/>
      <c r="N11" s="20">
        <v>12395485</v>
      </c>
      <c r="O11" s="20"/>
      <c r="P11" s="20"/>
      <c r="Q11" s="20"/>
      <c r="R11" s="20"/>
      <c r="S11" s="20"/>
      <c r="T11" s="20"/>
      <c r="U11" s="20"/>
      <c r="V11" s="20"/>
      <c r="W11" s="20">
        <v>12395485</v>
      </c>
      <c r="X11" s="20">
        <v>6917990</v>
      </c>
      <c r="Y11" s="20">
        <v>5477495</v>
      </c>
      <c r="Z11" s="21">
        <v>79.18</v>
      </c>
      <c r="AA11" s="22">
        <v>13835979</v>
      </c>
    </row>
    <row r="12" spans="1:27" ht="12.75">
      <c r="A12" s="27" t="s">
        <v>39</v>
      </c>
      <c r="B12" s="28"/>
      <c r="C12" s="29">
        <f aca="true" t="shared" si="0" ref="C12:Y12">SUM(C6:C11)</f>
        <v>167048517</v>
      </c>
      <c r="D12" s="29">
        <f>SUM(D6:D11)</f>
        <v>0</v>
      </c>
      <c r="E12" s="30">
        <f t="shared" si="0"/>
        <v>125781977</v>
      </c>
      <c r="F12" s="31">
        <f t="shared" si="0"/>
        <v>125781977</v>
      </c>
      <c r="G12" s="31">
        <f t="shared" si="0"/>
        <v>19417674</v>
      </c>
      <c r="H12" s="31">
        <f t="shared" si="0"/>
        <v>214662674</v>
      </c>
      <c r="I12" s="31">
        <f t="shared" si="0"/>
        <v>219243763</v>
      </c>
      <c r="J12" s="31">
        <f t="shared" si="0"/>
        <v>219243763</v>
      </c>
      <c r="K12" s="31">
        <f t="shared" si="0"/>
        <v>211385722</v>
      </c>
      <c r="L12" s="31">
        <f t="shared" si="0"/>
        <v>211016075</v>
      </c>
      <c r="M12" s="31">
        <f t="shared" si="0"/>
        <v>0</v>
      </c>
      <c r="N12" s="31">
        <f t="shared" si="0"/>
        <v>211016075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211016075</v>
      </c>
      <c r="X12" s="31">
        <f t="shared" si="0"/>
        <v>62890990</v>
      </c>
      <c r="Y12" s="31">
        <f t="shared" si="0"/>
        <v>148125085</v>
      </c>
      <c r="Z12" s="32">
        <f>+IF(X12&lt;&gt;0,+(Y12/X12)*100,0)</f>
        <v>235.52671853313169</v>
      </c>
      <c r="AA12" s="33">
        <f>SUM(AA6:AA11)</f>
        <v>125781977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5031582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228103</v>
      </c>
      <c r="F16" s="20">
        <v>228103</v>
      </c>
      <c r="G16" s="24"/>
      <c r="H16" s="24">
        <v>205716</v>
      </c>
      <c r="I16" s="24">
        <v>205716</v>
      </c>
      <c r="J16" s="20">
        <v>205716</v>
      </c>
      <c r="K16" s="24">
        <v>205716</v>
      </c>
      <c r="L16" s="24">
        <v>205716</v>
      </c>
      <c r="M16" s="20"/>
      <c r="N16" s="24">
        <v>205716</v>
      </c>
      <c r="O16" s="24"/>
      <c r="P16" s="24"/>
      <c r="Q16" s="20"/>
      <c r="R16" s="24"/>
      <c r="S16" s="24"/>
      <c r="T16" s="20"/>
      <c r="U16" s="24"/>
      <c r="V16" s="24"/>
      <c r="W16" s="24">
        <v>205716</v>
      </c>
      <c r="X16" s="20">
        <v>114052</v>
      </c>
      <c r="Y16" s="24">
        <v>91664</v>
      </c>
      <c r="Z16" s="25">
        <v>80.37</v>
      </c>
      <c r="AA16" s="26">
        <v>228103</v>
      </c>
    </row>
    <row r="17" spans="1:27" ht="12.75">
      <c r="A17" s="23" t="s">
        <v>43</v>
      </c>
      <c r="B17" s="17"/>
      <c r="C17" s="18">
        <v>174226702</v>
      </c>
      <c r="D17" s="18"/>
      <c r="E17" s="19">
        <v>161072396</v>
      </c>
      <c r="F17" s="20">
        <v>161072396</v>
      </c>
      <c r="G17" s="20"/>
      <c r="H17" s="20">
        <v>174226702</v>
      </c>
      <c r="I17" s="20">
        <v>174226702</v>
      </c>
      <c r="J17" s="20">
        <v>174226702</v>
      </c>
      <c r="K17" s="20">
        <v>174226702</v>
      </c>
      <c r="L17" s="20">
        <v>174226702</v>
      </c>
      <c r="M17" s="20"/>
      <c r="N17" s="20">
        <v>174226702</v>
      </c>
      <c r="O17" s="20"/>
      <c r="P17" s="20"/>
      <c r="Q17" s="20"/>
      <c r="R17" s="20"/>
      <c r="S17" s="20"/>
      <c r="T17" s="20"/>
      <c r="U17" s="20"/>
      <c r="V17" s="20"/>
      <c r="W17" s="20">
        <v>174226702</v>
      </c>
      <c r="X17" s="20">
        <v>80536198</v>
      </c>
      <c r="Y17" s="20">
        <v>93690504</v>
      </c>
      <c r="Z17" s="21">
        <v>116.33</v>
      </c>
      <c r="AA17" s="22">
        <v>161072396</v>
      </c>
    </row>
    <row r="18" spans="1:27" ht="12.75">
      <c r="A18" s="23" t="s">
        <v>44</v>
      </c>
      <c r="B18" s="17"/>
      <c r="C18" s="18">
        <v>205716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2133935181</v>
      </c>
      <c r="D19" s="18"/>
      <c r="E19" s="19">
        <v>2239405547</v>
      </c>
      <c r="F19" s="20">
        <v>2239405547</v>
      </c>
      <c r="G19" s="20">
        <v>2940307</v>
      </c>
      <c r="H19" s="20">
        <v>2141268481</v>
      </c>
      <c r="I19" s="20">
        <v>2145276490</v>
      </c>
      <c r="J19" s="20">
        <v>2145276490</v>
      </c>
      <c r="K19" s="20">
        <v>2151725633</v>
      </c>
      <c r="L19" s="20">
        <v>2151729182</v>
      </c>
      <c r="M19" s="20"/>
      <c r="N19" s="20">
        <v>2151729182</v>
      </c>
      <c r="O19" s="20"/>
      <c r="P19" s="20"/>
      <c r="Q19" s="20"/>
      <c r="R19" s="20"/>
      <c r="S19" s="20"/>
      <c r="T19" s="20"/>
      <c r="U19" s="20"/>
      <c r="V19" s="20"/>
      <c r="W19" s="20">
        <v>2151729182</v>
      </c>
      <c r="X19" s="20">
        <v>1119702774</v>
      </c>
      <c r="Y19" s="20">
        <v>1032026408</v>
      </c>
      <c r="Z19" s="21">
        <v>92.17</v>
      </c>
      <c r="AA19" s="22">
        <v>2239405547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3426408</v>
      </c>
      <c r="D22" s="18"/>
      <c r="E22" s="19">
        <v>3569014</v>
      </c>
      <c r="F22" s="20">
        <v>3569014</v>
      </c>
      <c r="G22" s="20"/>
      <c r="H22" s="20">
        <v>3426408</v>
      </c>
      <c r="I22" s="20">
        <v>3426408</v>
      </c>
      <c r="J22" s="20">
        <v>3426408</v>
      </c>
      <c r="K22" s="20">
        <v>3426408</v>
      </c>
      <c r="L22" s="20">
        <v>3426408</v>
      </c>
      <c r="M22" s="20"/>
      <c r="N22" s="20">
        <v>3426408</v>
      </c>
      <c r="O22" s="20"/>
      <c r="P22" s="20"/>
      <c r="Q22" s="20"/>
      <c r="R22" s="20"/>
      <c r="S22" s="20"/>
      <c r="T22" s="20"/>
      <c r="U22" s="20"/>
      <c r="V22" s="20"/>
      <c r="W22" s="20">
        <v>3426408</v>
      </c>
      <c r="X22" s="20">
        <v>1784507</v>
      </c>
      <c r="Y22" s="20">
        <v>1641901</v>
      </c>
      <c r="Z22" s="21">
        <v>92.01</v>
      </c>
      <c r="AA22" s="22">
        <v>3569014</v>
      </c>
    </row>
    <row r="23" spans="1:27" ht="12.75">
      <c r="A23" s="23" t="s">
        <v>49</v>
      </c>
      <c r="B23" s="17"/>
      <c r="C23" s="18">
        <v>1527922</v>
      </c>
      <c r="D23" s="18"/>
      <c r="E23" s="19">
        <v>2163451</v>
      </c>
      <c r="F23" s="20">
        <v>2163451</v>
      </c>
      <c r="G23" s="24"/>
      <c r="H23" s="24">
        <v>1527922</v>
      </c>
      <c r="I23" s="24">
        <v>1527922</v>
      </c>
      <c r="J23" s="20">
        <v>1527922</v>
      </c>
      <c r="K23" s="24">
        <v>1527922</v>
      </c>
      <c r="L23" s="24">
        <v>1527922</v>
      </c>
      <c r="M23" s="20"/>
      <c r="N23" s="24">
        <v>1527922</v>
      </c>
      <c r="O23" s="24"/>
      <c r="P23" s="24"/>
      <c r="Q23" s="20"/>
      <c r="R23" s="24"/>
      <c r="S23" s="24"/>
      <c r="T23" s="20"/>
      <c r="U23" s="24"/>
      <c r="V23" s="24"/>
      <c r="W23" s="24">
        <v>1527922</v>
      </c>
      <c r="X23" s="20">
        <v>1081726</v>
      </c>
      <c r="Y23" s="24">
        <v>446196</v>
      </c>
      <c r="Z23" s="25">
        <v>41.25</v>
      </c>
      <c r="AA23" s="26">
        <v>2163451</v>
      </c>
    </row>
    <row r="24" spans="1:27" ht="12.75">
      <c r="A24" s="27" t="s">
        <v>50</v>
      </c>
      <c r="B24" s="35"/>
      <c r="C24" s="29">
        <f aca="true" t="shared" si="1" ref="C24:Y24">SUM(C15:C23)</f>
        <v>2318353511</v>
      </c>
      <c r="D24" s="29">
        <f>SUM(D15:D23)</f>
        <v>0</v>
      </c>
      <c r="E24" s="36">
        <f t="shared" si="1"/>
        <v>2406438511</v>
      </c>
      <c r="F24" s="37">
        <f t="shared" si="1"/>
        <v>2406438511</v>
      </c>
      <c r="G24" s="37">
        <f t="shared" si="1"/>
        <v>2940307</v>
      </c>
      <c r="H24" s="37">
        <f t="shared" si="1"/>
        <v>2320655229</v>
      </c>
      <c r="I24" s="37">
        <f t="shared" si="1"/>
        <v>2324663238</v>
      </c>
      <c r="J24" s="37">
        <f t="shared" si="1"/>
        <v>2324663238</v>
      </c>
      <c r="K24" s="37">
        <f t="shared" si="1"/>
        <v>2331112381</v>
      </c>
      <c r="L24" s="37">
        <f t="shared" si="1"/>
        <v>2331115930</v>
      </c>
      <c r="M24" s="37">
        <f t="shared" si="1"/>
        <v>0</v>
      </c>
      <c r="N24" s="37">
        <f t="shared" si="1"/>
        <v>2331115930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2331115930</v>
      </c>
      <c r="X24" s="37">
        <f t="shared" si="1"/>
        <v>1203219257</v>
      </c>
      <c r="Y24" s="37">
        <f t="shared" si="1"/>
        <v>1127896673</v>
      </c>
      <c r="Z24" s="38">
        <f>+IF(X24&lt;&gt;0,+(Y24/X24)*100,0)</f>
        <v>93.73991202669058</v>
      </c>
      <c r="AA24" s="39">
        <f>SUM(AA15:AA23)</f>
        <v>2406438511</v>
      </c>
    </row>
    <row r="25" spans="1:27" ht="12.75">
      <c r="A25" s="27" t="s">
        <v>51</v>
      </c>
      <c r="B25" s="28"/>
      <c r="C25" s="29">
        <f aca="true" t="shared" si="2" ref="C25:Y25">+C12+C24</f>
        <v>2485402028</v>
      </c>
      <c r="D25" s="29">
        <f>+D12+D24</f>
        <v>0</v>
      </c>
      <c r="E25" s="30">
        <f t="shared" si="2"/>
        <v>2532220488</v>
      </c>
      <c r="F25" s="31">
        <f t="shared" si="2"/>
        <v>2532220488</v>
      </c>
      <c r="G25" s="31">
        <f t="shared" si="2"/>
        <v>22357981</v>
      </c>
      <c r="H25" s="31">
        <f t="shared" si="2"/>
        <v>2535317903</v>
      </c>
      <c r="I25" s="31">
        <f t="shared" si="2"/>
        <v>2543907001</v>
      </c>
      <c r="J25" s="31">
        <f t="shared" si="2"/>
        <v>2543907001</v>
      </c>
      <c r="K25" s="31">
        <f t="shared" si="2"/>
        <v>2542498103</v>
      </c>
      <c r="L25" s="31">
        <f t="shared" si="2"/>
        <v>2542132005</v>
      </c>
      <c r="M25" s="31">
        <f t="shared" si="2"/>
        <v>0</v>
      </c>
      <c r="N25" s="31">
        <f t="shared" si="2"/>
        <v>2542132005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2542132005</v>
      </c>
      <c r="X25" s="31">
        <f t="shared" si="2"/>
        <v>1266110247</v>
      </c>
      <c r="Y25" s="31">
        <f t="shared" si="2"/>
        <v>1276021758</v>
      </c>
      <c r="Z25" s="32">
        <f>+IF(X25&lt;&gt;0,+(Y25/X25)*100,0)</f>
        <v>100.7828315917579</v>
      </c>
      <c r="AA25" s="33">
        <f>+AA12+AA24</f>
        <v>2532220488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1478412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11880924</v>
      </c>
      <c r="D31" s="18"/>
      <c r="E31" s="19">
        <v>11309613</v>
      </c>
      <c r="F31" s="20">
        <v>11309613</v>
      </c>
      <c r="G31" s="20">
        <v>8271</v>
      </c>
      <c r="H31" s="20">
        <v>10715301</v>
      </c>
      <c r="I31" s="20">
        <v>10742943</v>
      </c>
      <c r="J31" s="20">
        <v>10742943</v>
      </c>
      <c r="K31" s="20">
        <v>10833788</v>
      </c>
      <c r="L31" s="20">
        <v>10833788</v>
      </c>
      <c r="M31" s="20"/>
      <c r="N31" s="20">
        <v>10833788</v>
      </c>
      <c r="O31" s="20"/>
      <c r="P31" s="20"/>
      <c r="Q31" s="20"/>
      <c r="R31" s="20"/>
      <c r="S31" s="20"/>
      <c r="T31" s="20"/>
      <c r="U31" s="20"/>
      <c r="V31" s="20"/>
      <c r="W31" s="20">
        <v>10833788</v>
      </c>
      <c r="X31" s="20">
        <v>5654807</v>
      </c>
      <c r="Y31" s="20">
        <v>5178981</v>
      </c>
      <c r="Z31" s="21">
        <v>91.59</v>
      </c>
      <c r="AA31" s="22">
        <v>11309613</v>
      </c>
    </row>
    <row r="32" spans="1:27" ht="12.75">
      <c r="A32" s="23" t="s">
        <v>57</v>
      </c>
      <c r="B32" s="17"/>
      <c r="C32" s="18">
        <v>352333988</v>
      </c>
      <c r="D32" s="18"/>
      <c r="E32" s="19">
        <v>241923438</v>
      </c>
      <c r="F32" s="20">
        <v>241923438</v>
      </c>
      <c r="G32" s="20">
        <v>-77146193</v>
      </c>
      <c r="H32" s="20">
        <v>308803856</v>
      </c>
      <c r="I32" s="20">
        <v>277151071</v>
      </c>
      <c r="J32" s="20">
        <v>277151071</v>
      </c>
      <c r="K32" s="20">
        <v>298232409</v>
      </c>
      <c r="L32" s="20">
        <v>302385447</v>
      </c>
      <c r="M32" s="20"/>
      <c r="N32" s="20">
        <v>302385447</v>
      </c>
      <c r="O32" s="20"/>
      <c r="P32" s="20"/>
      <c r="Q32" s="20"/>
      <c r="R32" s="20"/>
      <c r="S32" s="20"/>
      <c r="T32" s="20"/>
      <c r="U32" s="20"/>
      <c r="V32" s="20"/>
      <c r="W32" s="20">
        <v>302385447</v>
      </c>
      <c r="X32" s="20">
        <v>120961719</v>
      </c>
      <c r="Y32" s="20">
        <v>181423728</v>
      </c>
      <c r="Z32" s="21">
        <v>149.98</v>
      </c>
      <c r="AA32" s="22">
        <v>241923438</v>
      </c>
    </row>
    <row r="33" spans="1:27" ht="12.75">
      <c r="A33" s="23" t="s">
        <v>58</v>
      </c>
      <c r="B33" s="17"/>
      <c r="C33" s="18">
        <v>5975347</v>
      </c>
      <c r="D33" s="18"/>
      <c r="E33" s="19">
        <v>56346351</v>
      </c>
      <c r="F33" s="20">
        <v>56346351</v>
      </c>
      <c r="G33" s="20"/>
      <c r="H33" s="20">
        <v>62638733</v>
      </c>
      <c r="I33" s="20">
        <v>62638733</v>
      </c>
      <c r="J33" s="20">
        <v>62638733</v>
      </c>
      <c r="K33" s="20">
        <v>62638733</v>
      </c>
      <c r="L33" s="20">
        <v>62638733</v>
      </c>
      <c r="M33" s="20"/>
      <c r="N33" s="20">
        <v>62638733</v>
      </c>
      <c r="O33" s="20"/>
      <c r="P33" s="20"/>
      <c r="Q33" s="20"/>
      <c r="R33" s="20"/>
      <c r="S33" s="20"/>
      <c r="T33" s="20"/>
      <c r="U33" s="20"/>
      <c r="V33" s="20"/>
      <c r="W33" s="20">
        <v>62638733</v>
      </c>
      <c r="X33" s="20">
        <v>28173176</v>
      </c>
      <c r="Y33" s="20">
        <v>34465557</v>
      </c>
      <c r="Z33" s="21">
        <v>122.33</v>
      </c>
      <c r="AA33" s="22">
        <v>56346351</v>
      </c>
    </row>
    <row r="34" spans="1:27" ht="12.75">
      <c r="A34" s="27" t="s">
        <v>59</v>
      </c>
      <c r="B34" s="28"/>
      <c r="C34" s="29">
        <f aca="true" t="shared" si="3" ref="C34:Y34">SUM(C29:C33)</f>
        <v>371668671</v>
      </c>
      <c r="D34" s="29">
        <f>SUM(D29:D33)</f>
        <v>0</v>
      </c>
      <c r="E34" s="30">
        <f t="shared" si="3"/>
        <v>309579402</v>
      </c>
      <c r="F34" s="31">
        <f t="shared" si="3"/>
        <v>309579402</v>
      </c>
      <c r="G34" s="31">
        <f t="shared" si="3"/>
        <v>-77137922</v>
      </c>
      <c r="H34" s="31">
        <f t="shared" si="3"/>
        <v>382157890</v>
      </c>
      <c r="I34" s="31">
        <f t="shared" si="3"/>
        <v>350532747</v>
      </c>
      <c r="J34" s="31">
        <f t="shared" si="3"/>
        <v>350532747</v>
      </c>
      <c r="K34" s="31">
        <f t="shared" si="3"/>
        <v>371704930</v>
      </c>
      <c r="L34" s="31">
        <f t="shared" si="3"/>
        <v>375857968</v>
      </c>
      <c r="M34" s="31">
        <f t="shared" si="3"/>
        <v>0</v>
      </c>
      <c r="N34" s="31">
        <f t="shared" si="3"/>
        <v>375857968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375857968</v>
      </c>
      <c r="X34" s="31">
        <f t="shared" si="3"/>
        <v>154789702</v>
      </c>
      <c r="Y34" s="31">
        <f t="shared" si="3"/>
        <v>221068266</v>
      </c>
      <c r="Z34" s="32">
        <f>+IF(X34&lt;&gt;0,+(Y34/X34)*100,0)</f>
        <v>142.81845829769736</v>
      </c>
      <c r="AA34" s="33">
        <f>SUM(AA29:AA33)</f>
        <v>309579402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56016101</v>
      </c>
      <c r="D37" s="18"/>
      <c r="E37" s="19">
        <v>58081477</v>
      </c>
      <c r="F37" s="20">
        <v>58081477</v>
      </c>
      <c r="G37" s="20">
        <v>-166017</v>
      </c>
      <c r="H37" s="20">
        <v>58851004</v>
      </c>
      <c r="I37" s="20">
        <v>58612197</v>
      </c>
      <c r="J37" s="20">
        <v>58612197</v>
      </c>
      <c r="K37" s="20">
        <v>58426332</v>
      </c>
      <c r="L37" s="20">
        <v>58426332</v>
      </c>
      <c r="M37" s="20"/>
      <c r="N37" s="20">
        <v>58426332</v>
      </c>
      <c r="O37" s="20"/>
      <c r="P37" s="20"/>
      <c r="Q37" s="20"/>
      <c r="R37" s="20"/>
      <c r="S37" s="20"/>
      <c r="T37" s="20"/>
      <c r="U37" s="20"/>
      <c r="V37" s="20"/>
      <c r="W37" s="20">
        <v>58426332</v>
      </c>
      <c r="X37" s="20">
        <v>29040739</v>
      </c>
      <c r="Y37" s="20">
        <v>29385593</v>
      </c>
      <c r="Z37" s="21">
        <v>101.19</v>
      </c>
      <c r="AA37" s="22">
        <v>58081477</v>
      </c>
    </row>
    <row r="38" spans="1:27" ht="12.75">
      <c r="A38" s="23" t="s">
        <v>58</v>
      </c>
      <c r="B38" s="17"/>
      <c r="C38" s="18">
        <v>57583720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113599821</v>
      </c>
      <c r="D39" s="29">
        <f>SUM(D37:D38)</f>
        <v>0</v>
      </c>
      <c r="E39" s="36">
        <f t="shared" si="4"/>
        <v>58081477</v>
      </c>
      <c r="F39" s="37">
        <f t="shared" si="4"/>
        <v>58081477</v>
      </c>
      <c r="G39" s="37">
        <f t="shared" si="4"/>
        <v>-166017</v>
      </c>
      <c r="H39" s="37">
        <f t="shared" si="4"/>
        <v>58851004</v>
      </c>
      <c r="I39" s="37">
        <f t="shared" si="4"/>
        <v>58612197</v>
      </c>
      <c r="J39" s="37">
        <f t="shared" si="4"/>
        <v>58612197</v>
      </c>
      <c r="K39" s="37">
        <f t="shared" si="4"/>
        <v>58426332</v>
      </c>
      <c r="L39" s="37">
        <f t="shared" si="4"/>
        <v>58426332</v>
      </c>
      <c r="M39" s="37">
        <f t="shared" si="4"/>
        <v>0</v>
      </c>
      <c r="N39" s="37">
        <f t="shared" si="4"/>
        <v>58426332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58426332</v>
      </c>
      <c r="X39" s="37">
        <f t="shared" si="4"/>
        <v>29040739</v>
      </c>
      <c r="Y39" s="37">
        <f t="shared" si="4"/>
        <v>29385593</v>
      </c>
      <c r="Z39" s="38">
        <f>+IF(X39&lt;&gt;0,+(Y39/X39)*100,0)</f>
        <v>101.18748355542881</v>
      </c>
      <c r="AA39" s="39">
        <f>SUM(AA37:AA38)</f>
        <v>58081477</v>
      </c>
    </row>
    <row r="40" spans="1:27" ht="12.75">
      <c r="A40" s="27" t="s">
        <v>62</v>
      </c>
      <c r="B40" s="28"/>
      <c r="C40" s="29">
        <f aca="true" t="shared" si="5" ref="C40:Y40">+C34+C39</f>
        <v>485268492</v>
      </c>
      <c r="D40" s="29">
        <f>+D34+D39</f>
        <v>0</v>
      </c>
      <c r="E40" s="30">
        <f t="shared" si="5"/>
        <v>367660879</v>
      </c>
      <c r="F40" s="31">
        <f t="shared" si="5"/>
        <v>367660879</v>
      </c>
      <c r="G40" s="31">
        <f t="shared" si="5"/>
        <v>-77303939</v>
      </c>
      <c r="H40" s="31">
        <f t="shared" si="5"/>
        <v>441008894</v>
      </c>
      <c r="I40" s="31">
        <f t="shared" si="5"/>
        <v>409144944</v>
      </c>
      <c r="J40" s="31">
        <f t="shared" si="5"/>
        <v>409144944</v>
      </c>
      <c r="K40" s="31">
        <f t="shared" si="5"/>
        <v>430131262</v>
      </c>
      <c r="L40" s="31">
        <f t="shared" si="5"/>
        <v>434284300</v>
      </c>
      <c r="M40" s="31">
        <f t="shared" si="5"/>
        <v>0</v>
      </c>
      <c r="N40" s="31">
        <f t="shared" si="5"/>
        <v>434284300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434284300</v>
      </c>
      <c r="X40" s="31">
        <f t="shared" si="5"/>
        <v>183830441</v>
      </c>
      <c r="Y40" s="31">
        <f t="shared" si="5"/>
        <v>250453859</v>
      </c>
      <c r="Z40" s="32">
        <f>+IF(X40&lt;&gt;0,+(Y40/X40)*100,0)</f>
        <v>136.24177673598683</v>
      </c>
      <c r="AA40" s="33">
        <f>+AA34+AA39</f>
        <v>367660879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2000133536</v>
      </c>
      <c r="D42" s="43">
        <f>+D25-D40</f>
        <v>0</v>
      </c>
      <c r="E42" s="44">
        <f t="shared" si="6"/>
        <v>2164559609</v>
      </c>
      <c r="F42" s="45">
        <f t="shared" si="6"/>
        <v>2164559609</v>
      </c>
      <c r="G42" s="45">
        <f t="shared" si="6"/>
        <v>99661920</v>
      </c>
      <c r="H42" s="45">
        <f t="shared" si="6"/>
        <v>2094309009</v>
      </c>
      <c r="I42" s="45">
        <f t="shared" si="6"/>
        <v>2134762057</v>
      </c>
      <c r="J42" s="45">
        <f t="shared" si="6"/>
        <v>2134762057</v>
      </c>
      <c r="K42" s="45">
        <f t="shared" si="6"/>
        <v>2112366841</v>
      </c>
      <c r="L42" s="45">
        <f t="shared" si="6"/>
        <v>2107847705</v>
      </c>
      <c r="M42" s="45">
        <f t="shared" si="6"/>
        <v>0</v>
      </c>
      <c r="N42" s="45">
        <f t="shared" si="6"/>
        <v>2107847705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2107847705</v>
      </c>
      <c r="X42" s="45">
        <f t="shared" si="6"/>
        <v>1082279806</v>
      </c>
      <c r="Y42" s="45">
        <f t="shared" si="6"/>
        <v>1025567899</v>
      </c>
      <c r="Z42" s="46">
        <f>+IF(X42&lt;&gt;0,+(Y42/X42)*100,0)</f>
        <v>94.75995886779025</v>
      </c>
      <c r="AA42" s="47">
        <f>+AA25-AA40</f>
        <v>2164559609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2000133536</v>
      </c>
      <c r="D45" s="18"/>
      <c r="E45" s="19">
        <v>2164559609</v>
      </c>
      <c r="F45" s="20">
        <v>2164559609</v>
      </c>
      <c r="G45" s="20">
        <v>99656789</v>
      </c>
      <c r="H45" s="20">
        <v>2094247024</v>
      </c>
      <c r="I45" s="20">
        <v>2135089816</v>
      </c>
      <c r="J45" s="20">
        <v>2135089816</v>
      </c>
      <c r="K45" s="20">
        <v>2112366840</v>
      </c>
      <c r="L45" s="20">
        <v>2107847705</v>
      </c>
      <c r="M45" s="20"/>
      <c r="N45" s="20">
        <v>2107847705</v>
      </c>
      <c r="O45" s="20"/>
      <c r="P45" s="20"/>
      <c r="Q45" s="20"/>
      <c r="R45" s="20"/>
      <c r="S45" s="20"/>
      <c r="T45" s="20"/>
      <c r="U45" s="20"/>
      <c r="V45" s="20"/>
      <c r="W45" s="20">
        <v>2107847705</v>
      </c>
      <c r="X45" s="20">
        <v>1082279805</v>
      </c>
      <c r="Y45" s="20">
        <v>1025567900</v>
      </c>
      <c r="Z45" s="48">
        <v>94.76</v>
      </c>
      <c r="AA45" s="22">
        <v>2164559609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5130</v>
      </c>
      <c r="H46" s="20">
        <v>61987</v>
      </c>
      <c r="I46" s="20">
        <v>-327760</v>
      </c>
      <c r="J46" s="20">
        <v>-327760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2000133536</v>
      </c>
      <c r="D48" s="51">
        <f>SUM(D45:D47)</f>
        <v>0</v>
      </c>
      <c r="E48" s="52">
        <f t="shared" si="7"/>
        <v>2164559609</v>
      </c>
      <c r="F48" s="53">
        <f t="shared" si="7"/>
        <v>2164559609</v>
      </c>
      <c r="G48" s="53">
        <f t="shared" si="7"/>
        <v>99661919</v>
      </c>
      <c r="H48" s="53">
        <f t="shared" si="7"/>
        <v>2094309011</v>
      </c>
      <c r="I48" s="53">
        <f t="shared" si="7"/>
        <v>2134762056</v>
      </c>
      <c r="J48" s="53">
        <f t="shared" si="7"/>
        <v>2134762056</v>
      </c>
      <c r="K48" s="53">
        <f t="shared" si="7"/>
        <v>2112366840</v>
      </c>
      <c r="L48" s="53">
        <f t="shared" si="7"/>
        <v>2107847705</v>
      </c>
      <c r="M48" s="53">
        <f t="shared" si="7"/>
        <v>0</v>
      </c>
      <c r="N48" s="53">
        <f t="shared" si="7"/>
        <v>2107847705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2107847705</v>
      </c>
      <c r="X48" s="53">
        <f t="shared" si="7"/>
        <v>1082279805</v>
      </c>
      <c r="Y48" s="53">
        <f t="shared" si="7"/>
        <v>1025567900</v>
      </c>
      <c r="Z48" s="54">
        <f>+IF(X48&lt;&gt;0,+(Y48/X48)*100,0)</f>
        <v>94.75995904774366</v>
      </c>
      <c r="AA48" s="55">
        <f>SUM(AA45:AA47)</f>
        <v>2164559609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4103855</v>
      </c>
      <c r="D6" s="18"/>
      <c r="E6" s="19">
        <v>1694584</v>
      </c>
      <c r="F6" s="20">
        <v>1694584</v>
      </c>
      <c r="G6" s="20">
        <v>29363101</v>
      </c>
      <c r="H6" s="20">
        <v>29363101</v>
      </c>
      <c r="I6" s="20">
        <v>36212034</v>
      </c>
      <c r="J6" s="20">
        <v>36212034</v>
      </c>
      <c r="K6" s="20">
        <v>34274393</v>
      </c>
      <c r="L6" s="20">
        <v>31209150</v>
      </c>
      <c r="M6" s="20">
        <v>36791519</v>
      </c>
      <c r="N6" s="20">
        <v>36791519</v>
      </c>
      <c r="O6" s="20"/>
      <c r="P6" s="20"/>
      <c r="Q6" s="20"/>
      <c r="R6" s="20"/>
      <c r="S6" s="20"/>
      <c r="T6" s="20"/>
      <c r="U6" s="20"/>
      <c r="V6" s="20"/>
      <c r="W6" s="20">
        <v>36791519</v>
      </c>
      <c r="X6" s="20">
        <v>847292</v>
      </c>
      <c r="Y6" s="20">
        <v>35944227</v>
      </c>
      <c r="Z6" s="21">
        <v>4242.25</v>
      </c>
      <c r="AA6" s="22">
        <v>1694584</v>
      </c>
    </row>
    <row r="7" spans="1:27" ht="12.75">
      <c r="A7" s="23" t="s">
        <v>34</v>
      </c>
      <c r="B7" s="17"/>
      <c r="C7" s="18">
        <v>2169970</v>
      </c>
      <c r="D7" s="18"/>
      <c r="E7" s="19">
        <v>2282808</v>
      </c>
      <c r="F7" s="20">
        <v>2282808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1141404</v>
      </c>
      <c r="Y7" s="20">
        <v>-1141404</v>
      </c>
      <c r="Z7" s="21">
        <v>-100</v>
      </c>
      <c r="AA7" s="22">
        <v>2282808</v>
      </c>
    </row>
    <row r="8" spans="1:27" ht="12.75">
      <c r="A8" s="23" t="s">
        <v>35</v>
      </c>
      <c r="B8" s="17"/>
      <c r="C8" s="18">
        <v>192308914</v>
      </c>
      <c r="D8" s="18"/>
      <c r="E8" s="19">
        <v>149378463</v>
      </c>
      <c r="F8" s="20">
        <v>149378463</v>
      </c>
      <c r="G8" s="20">
        <v>26792750</v>
      </c>
      <c r="H8" s="20">
        <v>26792750</v>
      </c>
      <c r="I8" s="20">
        <v>18218680</v>
      </c>
      <c r="J8" s="20">
        <v>18218680</v>
      </c>
      <c r="K8" s="20">
        <v>22797542</v>
      </c>
      <c r="L8" s="20">
        <v>28702242</v>
      </c>
      <c r="M8" s="20">
        <v>36756632</v>
      </c>
      <c r="N8" s="20">
        <v>36756632</v>
      </c>
      <c r="O8" s="20"/>
      <c r="P8" s="20"/>
      <c r="Q8" s="20"/>
      <c r="R8" s="20"/>
      <c r="S8" s="20"/>
      <c r="T8" s="20"/>
      <c r="U8" s="20"/>
      <c r="V8" s="20"/>
      <c r="W8" s="20">
        <v>36756632</v>
      </c>
      <c r="X8" s="20">
        <v>74689232</v>
      </c>
      <c r="Y8" s="20">
        <v>-37932600</v>
      </c>
      <c r="Z8" s="21">
        <v>-50.79</v>
      </c>
      <c r="AA8" s="22">
        <v>149378463</v>
      </c>
    </row>
    <row r="9" spans="1:27" ht="12.75">
      <c r="A9" s="23" t="s">
        <v>36</v>
      </c>
      <c r="B9" s="17"/>
      <c r="C9" s="18">
        <v>143471181</v>
      </c>
      <c r="D9" s="18"/>
      <c r="E9" s="19">
        <v>72480587</v>
      </c>
      <c r="F9" s="20">
        <v>72480587</v>
      </c>
      <c r="G9" s="20">
        <v>8216521</v>
      </c>
      <c r="H9" s="20">
        <v>8216521</v>
      </c>
      <c r="I9" s="20">
        <v>120992817</v>
      </c>
      <c r="J9" s="20">
        <v>120992817</v>
      </c>
      <c r="K9" s="20">
        <v>179114166</v>
      </c>
      <c r="L9" s="20">
        <v>81294934</v>
      </c>
      <c r="M9" s="20">
        <v>94317822</v>
      </c>
      <c r="N9" s="20">
        <v>94317822</v>
      </c>
      <c r="O9" s="20"/>
      <c r="P9" s="20"/>
      <c r="Q9" s="20"/>
      <c r="R9" s="20"/>
      <c r="S9" s="20"/>
      <c r="T9" s="20"/>
      <c r="U9" s="20"/>
      <c r="V9" s="20"/>
      <c r="W9" s="20">
        <v>94317822</v>
      </c>
      <c r="X9" s="20">
        <v>36240294</v>
      </c>
      <c r="Y9" s="20">
        <v>58077528</v>
      </c>
      <c r="Z9" s="21">
        <v>160.26</v>
      </c>
      <c r="AA9" s="22">
        <v>72480587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751999</v>
      </c>
      <c r="D11" s="18"/>
      <c r="E11" s="19">
        <v>679248</v>
      </c>
      <c r="F11" s="20">
        <v>679248</v>
      </c>
      <c r="G11" s="20">
        <v>26790</v>
      </c>
      <c r="H11" s="20">
        <v>26790</v>
      </c>
      <c r="I11" s="20">
        <v>109356</v>
      </c>
      <c r="J11" s="20">
        <v>109356</v>
      </c>
      <c r="K11" s="20">
        <v>102223</v>
      </c>
      <c r="L11" s="20">
        <v>250747</v>
      </c>
      <c r="M11" s="20">
        <v>250747</v>
      </c>
      <c r="N11" s="20">
        <v>250747</v>
      </c>
      <c r="O11" s="20"/>
      <c r="P11" s="20"/>
      <c r="Q11" s="20"/>
      <c r="R11" s="20"/>
      <c r="S11" s="20"/>
      <c r="T11" s="20"/>
      <c r="U11" s="20"/>
      <c r="V11" s="20"/>
      <c r="W11" s="20">
        <v>250747</v>
      </c>
      <c r="X11" s="20">
        <v>339624</v>
      </c>
      <c r="Y11" s="20">
        <v>-88877</v>
      </c>
      <c r="Z11" s="21">
        <v>-26.17</v>
      </c>
      <c r="AA11" s="22">
        <v>679248</v>
      </c>
    </row>
    <row r="12" spans="1:27" ht="12.75">
      <c r="A12" s="27" t="s">
        <v>39</v>
      </c>
      <c r="B12" s="28"/>
      <c r="C12" s="29">
        <f aca="true" t="shared" si="0" ref="C12:Y12">SUM(C6:C11)</f>
        <v>342805919</v>
      </c>
      <c r="D12" s="29">
        <f>SUM(D6:D11)</f>
        <v>0</v>
      </c>
      <c r="E12" s="30">
        <f t="shared" si="0"/>
        <v>226515690</v>
      </c>
      <c r="F12" s="31">
        <f t="shared" si="0"/>
        <v>226515690</v>
      </c>
      <c r="G12" s="31">
        <f t="shared" si="0"/>
        <v>64399162</v>
      </c>
      <c r="H12" s="31">
        <f t="shared" si="0"/>
        <v>64399162</v>
      </c>
      <c r="I12" s="31">
        <f t="shared" si="0"/>
        <v>175532887</v>
      </c>
      <c r="J12" s="31">
        <f t="shared" si="0"/>
        <v>175532887</v>
      </c>
      <c r="K12" s="31">
        <f t="shared" si="0"/>
        <v>236288324</v>
      </c>
      <c r="L12" s="31">
        <f t="shared" si="0"/>
        <v>141457073</v>
      </c>
      <c r="M12" s="31">
        <f t="shared" si="0"/>
        <v>168116720</v>
      </c>
      <c r="N12" s="31">
        <f t="shared" si="0"/>
        <v>168116720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168116720</v>
      </c>
      <c r="X12" s="31">
        <f t="shared" si="0"/>
        <v>113257846</v>
      </c>
      <c r="Y12" s="31">
        <f t="shared" si="0"/>
        <v>54858874</v>
      </c>
      <c r="Z12" s="32">
        <f>+IF(X12&lt;&gt;0,+(Y12/X12)*100,0)</f>
        <v>48.43715110033083</v>
      </c>
      <c r="AA12" s="33">
        <f>SUM(AA6:AA11)</f>
        <v>226515690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26184200</v>
      </c>
      <c r="D17" s="18"/>
      <c r="E17" s="19">
        <v>116519727</v>
      </c>
      <c r="F17" s="20">
        <v>116519727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58259864</v>
      </c>
      <c r="Y17" s="20">
        <v>-58259864</v>
      </c>
      <c r="Z17" s="21">
        <v>-100</v>
      </c>
      <c r="AA17" s="22">
        <v>116519727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869917305</v>
      </c>
      <c r="D19" s="18"/>
      <c r="E19" s="19">
        <v>833380573</v>
      </c>
      <c r="F19" s="20">
        <v>833380573</v>
      </c>
      <c r="G19" s="20">
        <v>6776685</v>
      </c>
      <c r="H19" s="20">
        <v>6776685</v>
      </c>
      <c r="I19" s="20">
        <v>24742089</v>
      </c>
      <c r="J19" s="20">
        <v>24742089</v>
      </c>
      <c r="K19" s="20">
        <v>24755562</v>
      </c>
      <c r="L19" s="20">
        <v>31018817</v>
      </c>
      <c r="M19" s="20">
        <v>36597179</v>
      </c>
      <c r="N19" s="20">
        <v>36597179</v>
      </c>
      <c r="O19" s="20"/>
      <c r="P19" s="20"/>
      <c r="Q19" s="20"/>
      <c r="R19" s="20"/>
      <c r="S19" s="20"/>
      <c r="T19" s="20"/>
      <c r="U19" s="20"/>
      <c r="V19" s="20"/>
      <c r="W19" s="20">
        <v>36597179</v>
      </c>
      <c r="X19" s="20">
        <v>416690287</v>
      </c>
      <c r="Y19" s="20">
        <v>-380093108</v>
      </c>
      <c r="Z19" s="21">
        <v>-91.22</v>
      </c>
      <c r="AA19" s="22">
        <v>833380573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2728206</v>
      </c>
      <c r="D22" s="18"/>
      <c r="E22" s="19">
        <v>5046715</v>
      </c>
      <c r="F22" s="20">
        <v>5046715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2523358</v>
      </c>
      <c r="Y22" s="20">
        <v>-2523358</v>
      </c>
      <c r="Z22" s="21">
        <v>-100</v>
      </c>
      <c r="AA22" s="22">
        <v>5046715</v>
      </c>
    </row>
    <row r="23" spans="1:27" ht="12.75">
      <c r="A23" s="23" t="s">
        <v>49</v>
      </c>
      <c r="B23" s="17"/>
      <c r="C23" s="18">
        <v>991799</v>
      </c>
      <c r="D23" s="18"/>
      <c r="E23" s="19">
        <v>958946</v>
      </c>
      <c r="F23" s="20">
        <v>958946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479473</v>
      </c>
      <c r="Y23" s="24">
        <v>-479473</v>
      </c>
      <c r="Z23" s="25">
        <v>-100</v>
      </c>
      <c r="AA23" s="26">
        <v>958946</v>
      </c>
    </row>
    <row r="24" spans="1:27" ht="12.75">
      <c r="A24" s="27" t="s">
        <v>50</v>
      </c>
      <c r="B24" s="35"/>
      <c r="C24" s="29">
        <f aca="true" t="shared" si="1" ref="C24:Y24">SUM(C15:C23)</f>
        <v>899821510</v>
      </c>
      <c r="D24" s="29">
        <f>SUM(D15:D23)</f>
        <v>0</v>
      </c>
      <c r="E24" s="36">
        <f t="shared" si="1"/>
        <v>955905961</v>
      </c>
      <c r="F24" s="37">
        <f t="shared" si="1"/>
        <v>955905961</v>
      </c>
      <c r="G24" s="37">
        <f t="shared" si="1"/>
        <v>6776685</v>
      </c>
      <c r="H24" s="37">
        <f t="shared" si="1"/>
        <v>6776685</v>
      </c>
      <c r="I24" s="37">
        <f t="shared" si="1"/>
        <v>24742089</v>
      </c>
      <c r="J24" s="37">
        <f t="shared" si="1"/>
        <v>24742089</v>
      </c>
      <c r="K24" s="37">
        <f t="shared" si="1"/>
        <v>24755562</v>
      </c>
      <c r="L24" s="37">
        <f t="shared" si="1"/>
        <v>31018817</v>
      </c>
      <c r="M24" s="37">
        <f t="shared" si="1"/>
        <v>36597179</v>
      </c>
      <c r="N24" s="37">
        <f t="shared" si="1"/>
        <v>36597179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36597179</v>
      </c>
      <c r="X24" s="37">
        <f t="shared" si="1"/>
        <v>477952982</v>
      </c>
      <c r="Y24" s="37">
        <f t="shared" si="1"/>
        <v>-441355803</v>
      </c>
      <c r="Z24" s="38">
        <f>+IF(X24&lt;&gt;0,+(Y24/X24)*100,0)</f>
        <v>-92.34293322182891</v>
      </c>
      <c r="AA24" s="39">
        <f>SUM(AA15:AA23)</f>
        <v>955905961</v>
      </c>
    </row>
    <row r="25" spans="1:27" ht="12.75">
      <c r="A25" s="27" t="s">
        <v>51</v>
      </c>
      <c r="B25" s="28"/>
      <c r="C25" s="29">
        <f aca="true" t="shared" si="2" ref="C25:Y25">+C12+C24</f>
        <v>1242627429</v>
      </c>
      <c r="D25" s="29">
        <f>+D12+D24</f>
        <v>0</v>
      </c>
      <c r="E25" s="30">
        <f t="shared" si="2"/>
        <v>1182421651</v>
      </c>
      <c r="F25" s="31">
        <f t="shared" si="2"/>
        <v>1182421651</v>
      </c>
      <c r="G25" s="31">
        <f t="shared" si="2"/>
        <v>71175847</v>
      </c>
      <c r="H25" s="31">
        <f t="shared" si="2"/>
        <v>71175847</v>
      </c>
      <c r="I25" s="31">
        <f t="shared" si="2"/>
        <v>200274976</v>
      </c>
      <c r="J25" s="31">
        <f t="shared" si="2"/>
        <v>200274976</v>
      </c>
      <c r="K25" s="31">
        <f t="shared" si="2"/>
        <v>261043886</v>
      </c>
      <c r="L25" s="31">
        <f t="shared" si="2"/>
        <v>172475890</v>
      </c>
      <c r="M25" s="31">
        <f t="shared" si="2"/>
        <v>204713899</v>
      </c>
      <c r="N25" s="31">
        <f t="shared" si="2"/>
        <v>204713899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204713899</v>
      </c>
      <c r="X25" s="31">
        <f t="shared" si="2"/>
        <v>591210828</v>
      </c>
      <c r="Y25" s="31">
        <f t="shared" si="2"/>
        <v>-386496929</v>
      </c>
      <c r="Z25" s="32">
        <f>+IF(X25&lt;&gt;0,+(Y25/X25)*100,0)</f>
        <v>-65.37379065053254</v>
      </c>
      <c r="AA25" s="33">
        <f>+AA12+AA24</f>
        <v>1182421651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5145758</v>
      </c>
      <c r="D31" s="18"/>
      <c r="E31" s="19">
        <v>5522679</v>
      </c>
      <c r="F31" s="20">
        <v>5522679</v>
      </c>
      <c r="G31" s="20">
        <v>8758</v>
      </c>
      <c r="H31" s="20">
        <v>8758</v>
      </c>
      <c r="I31" s="20">
        <v>6575</v>
      </c>
      <c r="J31" s="20">
        <v>6575</v>
      </c>
      <c r="K31" s="20">
        <v>14977</v>
      </c>
      <c r="L31" s="20">
        <v>11395</v>
      </c>
      <c r="M31" s="20">
        <v>18967</v>
      </c>
      <c r="N31" s="20">
        <v>18967</v>
      </c>
      <c r="O31" s="20"/>
      <c r="P31" s="20"/>
      <c r="Q31" s="20"/>
      <c r="R31" s="20"/>
      <c r="S31" s="20"/>
      <c r="T31" s="20"/>
      <c r="U31" s="20"/>
      <c r="V31" s="20"/>
      <c r="W31" s="20">
        <v>18967</v>
      </c>
      <c r="X31" s="20">
        <v>2761340</v>
      </c>
      <c r="Y31" s="20">
        <v>-2742373</v>
      </c>
      <c r="Z31" s="21">
        <v>-99.31</v>
      </c>
      <c r="AA31" s="22">
        <v>5522679</v>
      </c>
    </row>
    <row r="32" spans="1:27" ht="12.75">
      <c r="A32" s="23" t="s">
        <v>57</v>
      </c>
      <c r="B32" s="17"/>
      <c r="C32" s="18">
        <v>1192398553</v>
      </c>
      <c r="D32" s="18"/>
      <c r="E32" s="19">
        <v>1081763576</v>
      </c>
      <c r="F32" s="20">
        <v>1081763576</v>
      </c>
      <c r="G32" s="20">
        <v>12399805</v>
      </c>
      <c r="H32" s="20">
        <v>12399805</v>
      </c>
      <c r="I32" s="20">
        <v>-55791443</v>
      </c>
      <c r="J32" s="20">
        <v>-55791443</v>
      </c>
      <c r="K32" s="20">
        <v>-156533060</v>
      </c>
      <c r="L32" s="20">
        <v>-69527792</v>
      </c>
      <c r="M32" s="20">
        <v>-68014067</v>
      </c>
      <c r="N32" s="20">
        <v>-68014067</v>
      </c>
      <c r="O32" s="20"/>
      <c r="P32" s="20"/>
      <c r="Q32" s="20"/>
      <c r="R32" s="20"/>
      <c r="S32" s="20"/>
      <c r="T32" s="20"/>
      <c r="U32" s="20"/>
      <c r="V32" s="20"/>
      <c r="W32" s="20">
        <v>-68014067</v>
      </c>
      <c r="X32" s="20">
        <v>540881788</v>
      </c>
      <c r="Y32" s="20">
        <v>-608895855</v>
      </c>
      <c r="Z32" s="21">
        <v>-112.57</v>
      </c>
      <c r="AA32" s="22">
        <v>1081763576</v>
      </c>
    </row>
    <row r="33" spans="1:27" ht="12.75">
      <c r="A33" s="23" t="s">
        <v>58</v>
      </c>
      <c r="B33" s="17"/>
      <c r="C33" s="18">
        <v>322755149</v>
      </c>
      <c r="D33" s="18"/>
      <c r="E33" s="19">
        <v>114439757</v>
      </c>
      <c r="F33" s="20">
        <v>114439757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57219879</v>
      </c>
      <c r="Y33" s="20">
        <v>-57219879</v>
      </c>
      <c r="Z33" s="21">
        <v>-100</v>
      </c>
      <c r="AA33" s="22">
        <v>114439757</v>
      </c>
    </row>
    <row r="34" spans="1:27" ht="12.75">
      <c r="A34" s="27" t="s">
        <v>59</v>
      </c>
      <c r="B34" s="28"/>
      <c r="C34" s="29">
        <f aca="true" t="shared" si="3" ref="C34:Y34">SUM(C29:C33)</f>
        <v>1520299460</v>
      </c>
      <c r="D34" s="29">
        <f>SUM(D29:D33)</f>
        <v>0</v>
      </c>
      <c r="E34" s="30">
        <f t="shared" si="3"/>
        <v>1201726012</v>
      </c>
      <c r="F34" s="31">
        <f t="shared" si="3"/>
        <v>1201726012</v>
      </c>
      <c r="G34" s="31">
        <f t="shared" si="3"/>
        <v>12408563</v>
      </c>
      <c r="H34" s="31">
        <f t="shared" si="3"/>
        <v>12408563</v>
      </c>
      <c r="I34" s="31">
        <f t="shared" si="3"/>
        <v>-55784868</v>
      </c>
      <c r="J34" s="31">
        <f t="shared" si="3"/>
        <v>-55784868</v>
      </c>
      <c r="K34" s="31">
        <f t="shared" si="3"/>
        <v>-156518083</v>
      </c>
      <c r="L34" s="31">
        <f t="shared" si="3"/>
        <v>-69516397</v>
      </c>
      <c r="M34" s="31">
        <f t="shared" si="3"/>
        <v>-67995100</v>
      </c>
      <c r="N34" s="31">
        <f t="shared" si="3"/>
        <v>-67995100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-67995100</v>
      </c>
      <c r="X34" s="31">
        <f t="shared" si="3"/>
        <v>600863007</v>
      </c>
      <c r="Y34" s="31">
        <f t="shared" si="3"/>
        <v>-668858107</v>
      </c>
      <c r="Z34" s="32">
        <f>+IF(X34&lt;&gt;0,+(Y34/X34)*100,0)</f>
        <v>-111.3162400094303</v>
      </c>
      <c r="AA34" s="33">
        <f>SUM(AA29:AA33)</f>
        <v>1201726012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772517</v>
      </c>
      <c r="F37" s="20">
        <v>772517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386259</v>
      </c>
      <c r="Y37" s="20">
        <v>-386259</v>
      </c>
      <c r="Z37" s="21">
        <v>-100</v>
      </c>
      <c r="AA37" s="22">
        <v>772517</v>
      </c>
    </row>
    <row r="38" spans="1:27" ht="12.75">
      <c r="A38" s="23" t="s">
        <v>58</v>
      </c>
      <c r="B38" s="17"/>
      <c r="C38" s="18">
        <v>81454000</v>
      </c>
      <c r="D38" s="18"/>
      <c r="E38" s="19">
        <v>164846433</v>
      </c>
      <c r="F38" s="20">
        <v>164846433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82423217</v>
      </c>
      <c r="Y38" s="20">
        <v>-82423217</v>
      </c>
      <c r="Z38" s="21">
        <v>-100</v>
      </c>
      <c r="AA38" s="22">
        <v>164846433</v>
      </c>
    </row>
    <row r="39" spans="1:27" ht="12.75">
      <c r="A39" s="27" t="s">
        <v>61</v>
      </c>
      <c r="B39" s="35"/>
      <c r="C39" s="29">
        <f aca="true" t="shared" si="4" ref="C39:Y39">SUM(C37:C38)</f>
        <v>81454000</v>
      </c>
      <c r="D39" s="29">
        <f>SUM(D37:D38)</f>
        <v>0</v>
      </c>
      <c r="E39" s="36">
        <f t="shared" si="4"/>
        <v>165618950</v>
      </c>
      <c r="F39" s="37">
        <f t="shared" si="4"/>
        <v>165618950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82809476</v>
      </c>
      <c r="Y39" s="37">
        <f t="shared" si="4"/>
        <v>-82809476</v>
      </c>
      <c r="Z39" s="38">
        <f>+IF(X39&lt;&gt;0,+(Y39/X39)*100,0)</f>
        <v>-100</v>
      </c>
      <c r="AA39" s="39">
        <f>SUM(AA37:AA38)</f>
        <v>165618950</v>
      </c>
    </row>
    <row r="40" spans="1:27" ht="12.75">
      <c r="A40" s="27" t="s">
        <v>62</v>
      </c>
      <c r="B40" s="28"/>
      <c r="C40" s="29">
        <f aca="true" t="shared" si="5" ref="C40:Y40">+C34+C39</f>
        <v>1601753460</v>
      </c>
      <c r="D40" s="29">
        <f>+D34+D39</f>
        <v>0</v>
      </c>
      <c r="E40" s="30">
        <f t="shared" si="5"/>
        <v>1367344962</v>
      </c>
      <c r="F40" s="31">
        <f t="shared" si="5"/>
        <v>1367344962</v>
      </c>
      <c r="G40" s="31">
        <f t="shared" si="5"/>
        <v>12408563</v>
      </c>
      <c r="H40" s="31">
        <f t="shared" si="5"/>
        <v>12408563</v>
      </c>
      <c r="I40" s="31">
        <f t="shared" si="5"/>
        <v>-55784868</v>
      </c>
      <c r="J40" s="31">
        <f t="shared" si="5"/>
        <v>-55784868</v>
      </c>
      <c r="K40" s="31">
        <f t="shared" si="5"/>
        <v>-156518083</v>
      </c>
      <c r="L40" s="31">
        <f t="shared" si="5"/>
        <v>-69516397</v>
      </c>
      <c r="M40" s="31">
        <f t="shared" si="5"/>
        <v>-67995100</v>
      </c>
      <c r="N40" s="31">
        <f t="shared" si="5"/>
        <v>-67995100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-67995100</v>
      </c>
      <c r="X40" s="31">
        <f t="shared" si="5"/>
        <v>683672483</v>
      </c>
      <c r="Y40" s="31">
        <f t="shared" si="5"/>
        <v>-751667583</v>
      </c>
      <c r="Z40" s="32">
        <f>+IF(X40&lt;&gt;0,+(Y40/X40)*100,0)</f>
        <v>-109.94556628952405</v>
      </c>
      <c r="AA40" s="33">
        <f>+AA34+AA39</f>
        <v>1367344962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-359126031</v>
      </c>
      <c r="D42" s="43">
        <f>+D25-D40</f>
        <v>0</v>
      </c>
      <c r="E42" s="44">
        <f t="shared" si="6"/>
        <v>-184923311</v>
      </c>
      <c r="F42" s="45">
        <f t="shared" si="6"/>
        <v>-184923311</v>
      </c>
      <c r="G42" s="45">
        <f t="shared" si="6"/>
        <v>58767284</v>
      </c>
      <c r="H42" s="45">
        <f t="shared" si="6"/>
        <v>58767284</v>
      </c>
      <c r="I42" s="45">
        <f t="shared" si="6"/>
        <v>256059844</v>
      </c>
      <c r="J42" s="45">
        <f t="shared" si="6"/>
        <v>256059844</v>
      </c>
      <c r="K42" s="45">
        <f t="shared" si="6"/>
        <v>417561969</v>
      </c>
      <c r="L42" s="45">
        <f t="shared" si="6"/>
        <v>241992287</v>
      </c>
      <c r="M42" s="45">
        <f t="shared" si="6"/>
        <v>272708999</v>
      </c>
      <c r="N42" s="45">
        <f t="shared" si="6"/>
        <v>272708999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272708999</v>
      </c>
      <c r="X42" s="45">
        <f t="shared" si="6"/>
        <v>-92461655</v>
      </c>
      <c r="Y42" s="45">
        <f t="shared" si="6"/>
        <v>365170654</v>
      </c>
      <c r="Z42" s="46">
        <f>+IF(X42&lt;&gt;0,+(Y42/X42)*100,0)</f>
        <v>-394.9428052093595</v>
      </c>
      <c r="AA42" s="47">
        <f>+AA25-AA40</f>
        <v>-184923311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-359126031</v>
      </c>
      <c r="D45" s="18"/>
      <c r="E45" s="19">
        <v>-184923311</v>
      </c>
      <c r="F45" s="20">
        <v>-184923311</v>
      </c>
      <c r="G45" s="20">
        <v>58767283</v>
      </c>
      <c r="H45" s="20">
        <v>58767283</v>
      </c>
      <c r="I45" s="20">
        <v>256059844</v>
      </c>
      <c r="J45" s="20">
        <v>256059844</v>
      </c>
      <c r="K45" s="20">
        <v>417561969</v>
      </c>
      <c r="L45" s="20">
        <v>241992287</v>
      </c>
      <c r="M45" s="20">
        <v>272708998</v>
      </c>
      <c r="N45" s="20">
        <v>272708998</v>
      </c>
      <c r="O45" s="20"/>
      <c r="P45" s="20"/>
      <c r="Q45" s="20"/>
      <c r="R45" s="20"/>
      <c r="S45" s="20"/>
      <c r="T45" s="20"/>
      <c r="U45" s="20"/>
      <c r="V45" s="20"/>
      <c r="W45" s="20">
        <v>272708998</v>
      </c>
      <c r="X45" s="20">
        <v>-92461656</v>
      </c>
      <c r="Y45" s="20">
        <v>365170654</v>
      </c>
      <c r="Z45" s="48">
        <v>-394.94</v>
      </c>
      <c r="AA45" s="22">
        <v>-184923311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-359126031</v>
      </c>
      <c r="D48" s="51">
        <f>SUM(D45:D47)</f>
        <v>0</v>
      </c>
      <c r="E48" s="52">
        <f t="shared" si="7"/>
        <v>-184923311</v>
      </c>
      <c r="F48" s="53">
        <f t="shared" si="7"/>
        <v>-184923311</v>
      </c>
      <c r="G48" s="53">
        <f t="shared" si="7"/>
        <v>58767283</v>
      </c>
      <c r="H48" s="53">
        <f t="shared" si="7"/>
        <v>58767283</v>
      </c>
      <c r="I48" s="53">
        <f t="shared" si="7"/>
        <v>256059844</v>
      </c>
      <c r="J48" s="53">
        <f t="shared" si="7"/>
        <v>256059844</v>
      </c>
      <c r="K48" s="53">
        <f t="shared" si="7"/>
        <v>417561969</v>
      </c>
      <c r="L48" s="53">
        <f t="shared" si="7"/>
        <v>241992287</v>
      </c>
      <c r="M48" s="53">
        <f t="shared" si="7"/>
        <v>272708998</v>
      </c>
      <c r="N48" s="53">
        <f t="shared" si="7"/>
        <v>272708998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272708998</v>
      </c>
      <c r="X48" s="53">
        <f t="shared" si="7"/>
        <v>-92461656</v>
      </c>
      <c r="Y48" s="53">
        <f t="shared" si="7"/>
        <v>365170654</v>
      </c>
      <c r="Z48" s="54">
        <f>+IF(X48&lt;&gt;0,+(Y48/X48)*100,0)</f>
        <v>-394.9428009379369</v>
      </c>
      <c r="AA48" s="55">
        <f>SUM(AA45:AA47)</f>
        <v>-184923311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21042894</v>
      </c>
      <c r="D6" s="18"/>
      <c r="E6" s="19">
        <v>12395000</v>
      </c>
      <c r="F6" s="20">
        <v>12395000</v>
      </c>
      <c r="G6" s="20">
        <v>5741202</v>
      </c>
      <c r="H6" s="20">
        <v>-10410124</v>
      </c>
      <c r="I6" s="20">
        <v>-26826539</v>
      </c>
      <c r="J6" s="20">
        <v>-26826539</v>
      </c>
      <c r="K6" s="20">
        <v>27233336</v>
      </c>
      <c r="L6" s="20">
        <v>-45093863</v>
      </c>
      <c r="M6" s="20">
        <v>15125250</v>
      </c>
      <c r="N6" s="20">
        <v>15125250</v>
      </c>
      <c r="O6" s="20"/>
      <c r="P6" s="20"/>
      <c r="Q6" s="20"/>
      <c r="R6" s="20"/>
      <c r="S6" s="20"/>
      <c r="T6" s="20"/>
      <c r="U6" s="20"/>
      <c r="V6" s="20"/>
      <c r="W6" s="20">
        <v>15125250</v>
      </c>
      <c r="X6" s="20">
        <v>6197500</v>
      </c>
      <c r="Y6" s="20">
        <v>8927750</v>
      </c>
      <c r="Z6" s="21">
        <v>144.05</v>
      </c>
      <c r="AA6" s="22">
        <v>12395000</v>
      </c>
    </row>
    <row r="7" spans="1:27" ht="12.75">
      <c r="A7" s="23" t="s">
        <v>34</v>
      </c>
      <c r="B7" s="17"/>
      <c r="C7" s="18"/>
      <c r="D7" s="18"/>
      <c r="E7" s="19">
        <v>3000000</v>
      </c>
      <c r="F7" s="20">
        <v>3000000</v>
      </c>
      <c r="G7" s="20">
        <v>47662746</v>
      </c>
      <c r="H7" s="20">
        <v>-21700000</v>
      </c>
      <c r="I7" s="20">
        <v>-5273335</v>
      </c>
      <c r="J7" s="20">
        <v>-5273335</v>
      </c>
      <c r="K7" s="20">
        <v>17200000</v>
      </c>
      <c r="L7" s="20">
        <v>-16200000</v>
      </c>
      <c r="M7" s="20">
        <v>14876756</v>
      </c>
      <c r="N7" s="20">
        <v>14876756</v>
      </c>
      <c r="O7" s="20"/>
      <c r="P7" s="20"/>
      <c r="Q7" s="20"/>
      <c r="R7" s="20"/>
      <c r="S7" s="20"/>
      <c r="T7" s="20"/>
      <c r="U7" s="20"/>
      <c r="V7" s="20"/>
      <c r="W7" s="20">
        <v>14876756</v>
      </c>
      <c r="X7" s="20">
        <v>1500000</v>
      </c>
      <c r="Y7" s="20">
        <v>13376756</v>
      </c>
      <c r="Z7" s="21">
        <v>891.78</v>
      </c>
      <c r="AA7" s="22">
        <v>3000000</v>
      </c>
    </row>
    <row r="8" spans="1:27" ht="12.75">
      <c r="A8" s="23" t="s">
        <v>35</v>
      </c>
      <c r="B8" s="17"/>
      <c r="C8" s="18">
        <v>196428617</v>
      </c>
      <c r="D8" s="18"/>
      <c r="E8" s="19">
        <v>339686000</v>
      </c>
      <c r="F8" s="20">
        <v>339686000</v>
      </c>
      <c r="G8" s="20">
        <v>81308989</v>
      </c>
      <c r="H8" s="20">
        <v>-24743372</v>
      </c>
      <c r="I8" s="20">
        <v>14733751</v>
      </c>
      <c r="J8" s="20">
        <v>14733751</v>
      </c>
      <c r="K8" s="20">
        <v>-17472664</v>
      </c>
      <c r="L8" s="20">
        <v>68359730</v>
      </c>
      <c r="M8" s="20">
        <v>18569207</v>
      </c>
      <c r="N8" s="20">
        <v>18569207</v>
      </c>
      <c r="O8" s="20"/>
      <c r="P8" s="20"/>
      <c r="Q8" s="20"/>
      <c r="R8" s="20"/>
      <c r="S8" s="20"/>
      <c r="T8" s="20"/>
      <c r="U8" s="20"/>
      <c r="V8" s="20"/>
      <c r="W8" s="20">
        <v>18569207</v>
      </c>
      <c r="X8" s="20">
        <v>169843000</v>
      </c>
      <c r="Y8" s="20">
        <v>-151273793</v>
      </c>
      <c r="Z8" s="21">
        <v>-89.07</v>
      </c>
      <c r="AA8" s="22">
        <v>339686000</v>
      </c>
    </row>
    <row r="9" spans="1:27" ht="12.75">
      <c r="A9" s="23" t="s">
        <v>36</v>
      </c>
      <c r="B9" s="17"/>
      <c r="C9" s="18">
        <v>87539410</v>
      </c>
      <c r="D9" s="18"/>
      <c r="E9" s="19">
        <v>74953000</v>
      </c>
      <c r="F9" s="20">
        <v>74953000</v>
      </c>
      <c r="G9" s="20">
        <v>-20445</v>
      </c>
      <c r="H9" s="20">
        <v>6563718</v>
      </c>
      <c r="I9" s="20">
        <v>-14890464</v>
      </c>
      <c r="J9" s="20">
        <v>-14890464</v>
      </c>
      <c r="K9" s="20">
        <v>-387925</v>
      </c>
      <c r="L9" s="20"/>
      <c r="M9" s="20">
        <v>-2029962</v>
      </c>
      <c r="N9" s="20">
        <v>-2029962</v>
      </c>
      <c r="O9" s="20"/>
      <c r="P9" s="20"/>
      <c r="Q9" s="20"/>
      <c r="R9" s="20"/>
      <c r="S9" s="20"/>
      <c r="T9" s="20"/>
      <c r="U9" s="20"/>
      <c r="V9" s="20"/>
      <c r="W9" s="20">
        <v>-2029962</v>
      </c>
      <c r="X9" s="20">
        <v>37476500</v>
      </c>
      <c r="Y9" s="20">
        <v>-39506462</v>
      </c>
      <c r="Z9" s="21">
        <v>-105.42</v>
      </c>
      <c r="AA9" s="22">
        <v>74953000</v>
      </c>
    </row>
    <row r="10" spans="1:27" ht="12.75">
      <c r="A10" s="23" t="s">
        <v>37</v>
      </c>
      <c r="B10" s="17"/>
      <c r="C10" s="18">
        <v>3261499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18401483</v>
      </c>
      <c r="D11" s="18"/>
      <c r="E11" s="19">
        <v>14000000</v>
      </c>
      <c r="F11" s="20">
        <v>14000000</v>
      </c>
      <c r="G11" s="20">
        <v>-389051</v>
      </c>
      <c r="H11" s="20">
        <v>-123850</v>
      </c>
      <c r="I11" s="20">
        <v>827252</v>
      </c>
      <c r="J11" s="20">
        <v>827252</v>
      </c>
      <c r="K11" s="20">
        <v>-96636</v>
      </c>
      <c r="L11" s="20">
        <v>9797792106</v>
      </c>
      <c r="M11" s="20">
        <v>-9797076068</v>
      </c>
      <c r="N11" s="20">
        <v>-9797076068</v>
      </c>
      <c r="O11" s="20"/>
      <c r="P11" s="20"/>
      <c r="Q11" s="20"/>
      <c r="R11" s="20"/>
      <c r="S11" s="20"/>
      <c r="T11" s="20"/>
      <c r="U11" s="20"/>
      <c r="V11" s="20"/>
      <c r="W11" s="20">
        <v>-9797076068</v>
      </c>
      <c r="X11" s="20">
        <v>7000000</v>
      </c>
      <c r="Y11" s="20">
        <v>-9804076068</v>
      </c>
      <c r="Z11" s="21">
        <v>-140058.23</v>
      </c>
      <c r="AA11" s="22">
        <v>14000000</v>
      </c>
    </row>
    <row r="12" spans="1:27" ht="12.75">
      <c r="A12" s="27" t="s">
        <v>39</v>
      </c>
      <c r="B12" s="28"/>
      <c r="C12" s="29">
        <f aca="true" t="shared" si="0" ref="C12:Y12">SUM(C6:C11)</f>
        <v>326673903</v>
      </c>
      <c r="D12" s="29">
        <f>SUM(D6:D11)</f>
        <v>0</v>
      </c>
      <c r="E12" s="30">
        <f t="shared" si="0"/>
        <v>444034000</v>
      </c>
      <c r="F12" s="31">
        <f t="shared" si="0"/>
        <v>444034000</v>
      </c>
      <c r="G12" s="31">
        <f t="shared" si="0"/>
        <v>134303441</v>
      </c>
      <c r="H12" s="31">
        <f t="shared" si="0"/>
        <v>-50413628</v>
      </c>
      <c r="I12" s="31">
        <f t="shared" si="0"/>
        <v>-31429335</v>
      </c>
      <c r="J12" s="31">
        <f t="shared" si="0"/>
        <v>-31429335</v>
      </c>
      <c r="K12" s="31">
        <f t="shared" si="0"/>
        <v>26476111</v>
      </c>
      <c r="L12" s="31">
        <f t="shared" si="0"/>
        <v>9804857973</v>
      </c>
      <c r="M12" s="31">
        <f t="shared" si="0"/>
        <v>-9750534817</v>
      </c>
      <c r="N12" s="31">
        <f t="shared" si="0"/>
        <v>-9750534817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-9750534817</v>
      </c>
      <c r="X12" s="31">
        <f t="shared" si="0"/>
        <v>222017000</v>
      </c>
      <c r="Y12" s="31">
        <f t="shared" si="0"/>
        <v>-9972551817</v>
      </c>
      <c r="Z12" s="32">
        <f>+IF(X12&lt;&gt;0,+(Y12/X12)*100,0)</f>
        <v>-4491.796491710094</v>
      </c>
      <c r="AA12" s="33">
        <f>SUM(AA6:AA11)</f>
        <v>444034000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85604936</v>
      </c>
      <c r="D17" s="18"/>
      <c r="E17" s="19">
        <v>727557000</v>
      </c>
      <c r="F17" s="20">
        <v>727557000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363778500</v>
      </c>
      <c r="Y17" s="20">
        <v>-363778500</v>
      </c>
      <c r="Z17" s="21">
        <v>-100</v>
      </c>
      <c r="AA17" s="22">
        <v>727557000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1238419688</v>
      </c>
      <c r="D19" s="18"/>
      <c r="E19" s="19">
        <v>1378962000</v>
      </c>
      <c r="F19" s="20">
        <v>1378962000</v>
      </c>
      <c r="G19" s="20">
        <v>2855414</v>
      </c>
      <c r="H19" s="20">
        <v>8735695</v>
      </c>
      <c r="I19" s="20">
        <v>7116905</v>
      </c>
      <c r="J19" s="20">
        <v>7116905</v>
      </c>
      <c r="K19" s="20">
        <v>8476794</v>
      </c>
      <c r="L19" s="20">
        <v>5683886</v>
      </c>
      <c r="M19" s="20">
        <v>-19984243</v>
      </c>
      <c r="N19" s="20">
        <v>-19984243</v>
      </c>
      <c r="O19" s="20"/>
      <c r="P19" s="20"/>
      <c r="Q19" s="20"/>
      <c r="R19" s="20"/>
      <c r="S19" s="20"/>
      <c r="T19" s="20"/>
      <c r="U19" s="20"/>
      <c r="V19" s="20"/>
      <c r="W19" s="20">
        <v>-19984243</v>
      </c>
      <c r="X19" s="20">
        <v>689481000</v>
      </c>
      <c r="Y19" s="20">
        <v>-709465243</v>
      </c>
      <c r="Z19" s="21">
        <v>-102.9</v>
      </c>
      <c r="AA19" s="22">
        <v>1378962000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3484671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561001</v>
      </c>
      <c r="D22" s="18"/>
      <c r="E22" s="19">
        <v>5021000</v>
      </c>
      <c r="F22" s="20">
        <v>5021000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2510500</v>
      </c>
      <c r="Y22" s="20">
        <v>-2510500</v>
      </c>
      <c r="Z22" s="21">
        <v>-100</v>
      </c>
      <c r="AA22" s="22">
        <v>5021000</v>
      </c>
    </row>
    <row r="23" spans="1:27" ht="12.75">
      <c r="A23" s="23" t="s">
        <v>49</v>
      </c>
      <c r="B23" s="17"/>
      <c r="C23" s="18">
        <v>363681</v>
      </c>
      <c r="D23" s="18"/>
      <c r="E23" s="19">
        <v>561000</v>
      </c>
      <c r="F23" s="20">
        <v>561000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280500</v>
      </c>
      <c r="Y23" s="24">
        <v>-280500</v>
      </c>
      <c r="Z23" s="25">
        <v>-100</v>
      </c>
      <c r="AA23" s="26">
        <v>561000</v>
      </c>
    </row>
    <row r="24" spans="1:27" ht="12.75">
      <c r="A24" s="27" t="s">
        <v>50</v>
      </c>
      <c r="B24" s="35"/>
      <c r="C24" s="29">
        <f aca="true" t="shared" si="1" ref="C24:Y24">SUM(C15:C23)</f>
        <v>1328433977</v>
      </c>
      <c r="D24" s="29">
        <f>SUM(D15:D23)</f>
        <v>0</v>
      </c>
      <c r="E24" s="36">
        <f t="shared" si="1"/>
        <v>2112101000</v>
      </c>
      <c r="F24" s="37">
        <f t="shared" si="1"/>
        <v>2112101000</v>
      </c>
      <c r="G24" s="37">
        <f t="shared" si="1"/>
        <v>2855414</v>
      </c>
      <c r="H24" s="37">
        <f t="shared" si="1"/>
        <v>8735695</v>
      </c>
      <c r="I24" s="37">
        <f t="shared" si="1"/>
        <v>7116905</v>
      </c>
      <c r="J24" s="37">
        <f t="shared" si="1"/>
        <v>7116905</v>
      </c>
      <c r="K24" s="37">
        <f t="shared" si="1"/>
        <v>8476794</v>
      </c>
      <c r="L24" s="37">
        <f t="shared" si="1"/>
        <v>5683886</v>
      </c>
      <c r="M24" s="37">
        <f t="shared" si="1"/>
        <v>-19984243</v>
      </c>
      <c r="N24" s="37">
        <f t="shared" si="1"/>
        <v>-19984243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-19984243</v>
      </c>
      <c r="X24" s="37">
        <f t="shared" si="1"/>
        <v>1056050500</v>
      </c>
      <c r="Y24" s="37">
        <f t="shared" si="1"/>
        <v>-1076034743</v>
      </c>
      <c r="Z24" s="38">
        <f>+IF(X24&lt;&gt;0,+(Y24/X24)*100,0)</f>
        <v>-101.89235675756036</v>
      </c>
      <c r="AA24" s="39">
        <f>SUM(AA15:AA23)</f>
        <v>2112101000</v>
      </c>
    </row>
    <row r="25" spans="1:27" ht="12.75">
      <c r="A25" s="27" t="s">
        <v>51</v>
      </c>
      <c r="B25" s="28"/>
      <c r="C25" s="29">
        <f aca="true" t="shared" si="2" ref="C25:Y25">+C12+C24</f>
        <v>1655107880</v>
      </c>
      <c r="D25" s="29">
        <f>+D12+D24</f>
        <v>0</v>
      </c>
      <c r="E25" s="30">
        <f t="shared" si="2"/>
        <v>2556135000</v>
      </c>
      <c r="F25" s="31">
        <f t="shared" si="2"/>
        <v>2556135000</v>
      </c>
      <c r="G25" s="31">
        <f t="shared" si="2"/>
        <v>137158855</v>
      </c>
      <c r="H25" s="31">
        <f t="shared" si="2"/>
        <v>-41677933</v>
      </c>
      <c r="I25" s="31">
        <f t="shared" si="2"/>
        <v>-24312430</v>
      </c>
      <c r="J25" s="31">
        <f t="shared" si="2"/>
        <v>-24312430</v>
      </c>
      <c r="K25" s="31">
        <f t="shared" si="2"/>
        <v>34952905</v>
      </c>
      <c r="L25" s="31">
        <f t="shared" si="2"/>
        <v>9810541859</v>
      </c>
      <c r="M25" s="31">
        <f t="shared" si="2"/>
        <v>-9770519060</v>
      </c>
      <c r="N25" s="31">
        <f t="shared" si="2"/>
        <v>-9770519060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-9770519060</v>
      </c>
      <c r="X25" s="31">
        <f t="shared" si="2"/>
        <v>1278067500</v>
      </c>
      <c r="Y25" s="31">
        <f t="shared" si="2"/>
        <v>-11048586560</v>
      </c>
      <c r="Z25" s="32">
        <f>+IF(X25&lt;&gt;0,+(Y25/X25)*100,0)</f>
        <v>-864.4759811199331</v>
      </c>
      <c r="AA25" s="33">
        <f>+AA12+AA24</f>
        <v>2556135000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>
        <v>-1565038</v>
      </c>
      <c r="J29" s="20">
        <v>-1565038</v>
      </c>
      <c r="K29" s="20">
        <v>11756058</v>
      </c>
      <c r="L29" s="20">
        <v>175116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7512775</v>
      </c>
      <c r="D30" s="18"/>
      <c r="E30" s="19">
        <v>4289000</v>
      </c>
      <c r="F30" s="20">
        <v>4289000</v>
      </c>
      <c r="G30" s="20"/>
      <c r="H30" s="20">
        <v>-518475</v>
      </c>
      <c r="I30" s="20">
        <v>-261946</v>
      </c>
      <c r="J30" s="20">
        <v>-261946</v>
      </c>
      <c r="K30" s="20">
        <v>-266864</v>
      </c>
      <c r="L30" s="20">
        <v>-266483</v>
      </c>
      <c r="M30" s="20">
        <v>-1278191</v>
      </c>
      <c r="N30" s="20">
        <v>-1278191</v>
      </c>
      <c r="O30" s="20"/>
      <c r="P30" s="20"/>
      <c r="Q30" s="20"/>
      <c r="R30" s="20"/>
      <c r="S30" s="20"/>
      <c r="T30" s="20"/>
      <c r="U30" s="20"/>
      <c r="V30" s="20"/>
      <c r="W30" s="20">
        <v>-1278191</v>
      </c>
      <c r="X30" s="20">
        <v>2144500</v>
      </c>
      <c r="Y30" s="20">
        <v>-3422691</v>
      </c>
      <c r="Z30" s="21">
        <v>-159.6</v>
      </c>
      <c r="AA30" s="22">
        <v>4289000</v>
      </c>
    </row>
    <row r="31" spans="1:27" ht="12.75">
      <c r="A31" s="23" t="s">
        <v>56</v>
      </c>
      <c r="B31" s="17"/>
      <c r="C31" s="18">
        <v>20993784</v>
      </c>
      <c r="D31" s="18"/>
      <c r="E31" s="19">
        <v>19200000</v>
      </c>
      <c r="F31" s="20">
        <v>19200000</v>
      </c>
      <c r="G31" s="20">
        <v>250417</v>
      </c>
      <c r="H31" s="20">
        <v>232598</v>
      </c>
      <c r="I31" s="20">
        <v>118977</v>
      </c>
      <c r="J31" s="20">
        <v>118977</v>
      </c>
      <c r="K31" s="20">
        <v>85244</v>
      </c>
      <c r="L31" s="20">
        <v>131422</v>
      </c>
      <c r="M31" s="20">
        <v>-41181</v>
      </c>
      <c r="N31" s="20">
        <v>-41181</v>
      </c>
      <c r="O31" s="20"/>
      <c r="P31" s="20"/>
      <c r="Q31" s="20"/>
      <c r="R31" s="20"/>
      <c r="S31" s="20"/>
      <c r="T31" s="20"/>
      <c r="U31" s="20"/>
      <c r="V31" s="20"/>
      <c r="W31" s="20">
        <v>-41181</v>
      </c>
      <c r="X31" s="20">
        <v>9600000</v>
      </c>
      <c r="Y31" s="20">
        <v>-9641181</v>
      </c>
      <c r="Z31" s="21">
        <v>-100.43</v>
      </c>
      <c r="AA31" s="22">
        <v>19200000</v>
      </c>
    </row>
    <row r="32" spans="1:27" ht="12.75">
      <c r="A32" s="23" t="s">
        <v>57</v>
      </c>
      <c r="B32" s="17"/>
      <c r="C32" s="18">
        <v>227026291</v>
      </c>
      <c r="D32" s="18"/>
      <c r="E32" s="19">
        <v>187737000</v>
      </c>
      <c r="F32" s="20">
        <v>187737000</v>
      </c>
      <c r="G32" s="20">
        <v>-20556239</v>
      </c>
      <c r="H32" s="20">
        <v>33651105</v>
      </c>
      <c r="I32" s="20">
        <v>12420950</v>
      </c>
      <c r="J32" s="20">
        <v>12420950</v>
      </c>
      <c r="K32" s="20">
        <v>17114097</v>
      </c>
      <c r="L32" s="20">
        <v>-2218</v>
      </c>
      <c r="M32" s="20">
        <v>28768921</v>
      </c>
      <c r="N32" s="20">
        <v>28768921</v>
      </c>
      <c r="O32" s="20"/>
      <c r="P32" s="20"/>
      <c r="Q32" s="20"/>
      <c r="R32" s="20"/>
      <c r="S32" s="20"/>
      <c r="T32" s="20"/>
      <c r="U32" s="20"/>
      <c r="V32" s="20"/>
      <c r="W32" s="20">
        <v>28768921</v>
      </c>
      <c r="X32" s="20">
        <v>93868500</v>
      </c>
      <c r="Y32" s="20">
        <v>-65099579</v>
      </c>
      <c r="Z32" s="21">
        <v>-69.35</v>
      </c>
      <c r="AA32" s="22">
        <v>187737000</v>
      </c>
    </row>
    <row r="33" spans="1:27" ht="12.75">
      <c r="A33" s="23" t="s">
        <v>58</v>
      </c>
      <c r="B33" s="17"/>
      <c r="C33" s="18">
        <v>3407490</v>
      </c>
      <c r="D33" s="18"/>
      <c r="E33" s="19">
        <v>47914000</v>
      </c>
      <c r="F33" s="20">
        <v>47914000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23957000</v>
      </c>
      <c r="Y33" s="20">
        <v>-23957000</v>
      </c>
      <c r="Z33" s="21">
        <v>-100</v>
      </c>
      <c r="AA33" s="22">
        <v>47914000</v>
      </c>
    </row>
    <row r="34" spans="1:27" ht="12.75">
      <c r="A34" s="27" t="s">
        <v>59</v>
      </c>
      <c r="B34" s="28"/>
      <c r="C34" s="29">
        <f aca="true" t="shared" si="3" ref="C34:Y34">SUM(C29:C33)</f>
        <v>258940340</v>
      </c>
      <c r="D34" s="29">
        <f>SUM(D29:D33)</f>
        <v>0</v>
      </c>
      <c r="E34" s="30">
        <f t="shared" si="3"/>
        <v>259140000</v>
      </c>
      <c r="F34" s="31">
        <f t="shared" si="3"/>
        <v>259140000</v>
      </c>
      <c r="G34" s="31">
        <f t="shared" si="3"/>
        <v>-20305822</v>
      </c>
      <c r="H34" s="31">
        <f t="shared" si="3"/>
        <v>33365228</v>
      </c>
      <c r="I34" s="31">
        <f t="shared" si="3"/>
        <v>10712943</v>
      </c>
      <c r="J34" s="31">
        <f t="shared" si="3"/>
        <v>10712943</v>
      </c>
      <c r="K34" s="31">
        <f t="shared" si="3"/>
        <v>28688535</v>
      </c>
      <c r="L34" s="31">
        <f t="shared" si="3"/>
        <v>37837</v>
      </c>
      <c r="M34" s="31">
        <f t="shared" si="3"/>
        <v>27449549</v>
      </c>
      <c r="N34" s="31">
        <f t="shared" si="3"/>
        <v>27449549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27449549</v>
      </c>
      <c r="X34" s="31">
        <f t="shared" si="3"/>
        <v>129570000</v>
      </c>
      <c r="Y34" s="31">
        <f t="shared" si="3"/>
        <v>-102120451</v>
      </c>
      <c r="Z34" s="32">
        <f>+IF(X34&lt;&gt;0,+(Y34/X34)*100,0)</f>
        <v>-78.81488847727097</v>
      </c>
      <c r="AA34" s="33">
        <f>SUM(AA29:AA33)</f>
        <v>259140000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8810562</v>
      </c>
      <c r="D37" s="18"/>
      <c r="E37" s="19">
        <v>13279000</v>
      </c>
      <c r="F37" s="20">
        <v>13279000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6639500</v>
      </c>
      <c r="Y37" s="20">
        <v>-6639500</v>
      </c>
      <c r="Z37" s="21">
        <v>-100</v>
      </c>
      <c r="AA37" s="22">
        <v>13279000</v>
      </c>
    </row>
    <row r="38" spans="1:27" ht="12.75">
      <c r="A38" s="23" t="s">
        <v>58</v>
      </c>
      <c r="B38" s="17"/>
      <c r="C38" s="18">
        <v>74156899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82967461</v>
      </c>
      <c r="D39" s="29">
        <f>SUM(D37:D38)</f>
        <v>0</v>
      </c>
      <c r="E39" s="36">
        <f t="shared" si="4"/>
        <v>13279000</v>
      </c>
      <c r="F39" s="37">
        <f t="shared" si="4"/>
        <v>13279000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6639500</v>
      </c>
      <c r="Y39" s="37">
        <f t="shared" si="4"/>
        <v>-6639500</v>
      </c>
      <c r="Z39" s="38">
        <f>+IF(X39&lt;&gt;0,+(Y39/X39)*100,0)</f>
        <v>-100</v>
      </c>
      <c r="AA39" s="39">
        <f>SUM(AA37:AA38)</f>
        <v>13279000</v>
      </c>
    </row>
    <row r="40" spans="1:27" ht="12.75">
      <c r="A40" s="27" t="s">
        <v>62</v>
      </c>
      <c r="B40" s="28"/>
      <c r="C40" s="29">
        <f aca="true" t="shared" si="5" ref="C40:Y40">+C34+C39</f>
        <v>341907801</v>
      </c>
      <c r="D40" s="29">
        <f>+D34+D39</f>
        <v>0</v>
      </c>
      <c r="E40" s="30">
        <f t="shared" si="5"/>
        <v>272419000</v>
      </c>
      <c r="F40" s="31">
        <f t="shared" si="5"/>
        <v>272419000</v>
      </c>
      <c r="G40" s="31">
        <f t="shared" si="5"/>
        <v>-20305822</v>
      </c>
      <c r="H40" s="31">
        <f t="shared" si="5"/>
        <v>33365228</v>
      </c>
      <c r="I40" s="31">
        <f t="shared" si="5"/>
        <v>10712943</v>
      </c>
      <c r="J40" s="31">
        <f t="shared" si="5"/>
        <v>10712943</v>
      </c>
      <c r="K40" s="31">
        <f t="shared" si="5"/>
        <v>28688535</v>
      </c>
      <c r="L40" s="31">
        <f t="shared" si="5"/>
        <v>37837</v>
      </c>
      <c r="M40" s="31">
        <f t="shared" si="5"/>
        <v>27449549</v>
      </c>
      <c r="N40" s="31">
        <f t="shared" si="5"/>
        <v>27449549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27449549</v>
      </c>
      <c r="X40" s="31">
        <f t="shared" si="5"/>
        <v>136209500</v>
      </c>
      <c r="Y40" s="31">
        <f t="shared" si="5"/>
        <v>-108759951</v>
      </c>
      <c r="Z40" s="32">
        <f>+IF(X40&lt;&gt;0,+(Y40/X40)*100,0)</f>
        <v>-79.84755174932732</v>
      </c>
      <c r="AA40" s="33">
        <f>+AA34+AA39</f>
        <v>272419000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1313200079</v>
      </c>
      <c r="D42" s="43">
        <f>+D25-D40</f>
        <v>0</v>
      </c>
      <c r="E42" s="44">
        <f t="shared" si="6"/>
        <v>2283716000</v>
      </c>
      <c r="F42" s="45">
        <f t="shared" si="6"/>
        <v>2283716000</v>
      </c>
      <c r="G42" s="45">
        <f t="shared" si="6"/>
        <v>157464677</v>
      </c>
      <c r="H42" s="45">
        <f t="shared" si="6"/>
        <v>-75043161</v>
      </c>
      <c r="I42" s="45">
        <f t="shared" si="6"/>
        <v>-35025373</v>
      </c>
      <c r="J42" s="45">
        <f t="shared" si="6"/>
        <v>-35025373</v>
      </c>
      <c r="K42" s="45">
        <f t="shared" si="6"/>
        <v>6264370</v>
      </c>
      <c r="L42" s="45">
        <f t="shared" si="6"/>
        <v>9810504022</v>
      </c>
      <c r="M42" s="45">
        <f t="shared" si="6"/>
        <v>-9797968609</v>
      </c>
      <c r="N42" s="45">
        <f t="shared" si="6"/>
        <v>-9797968609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-9797968609</v>
      </c>
      <c r="X42" s="45">
        <f t="shared" si="6"/>
        <v>1141858000</v>
      </c>
      <c r="Y42" s="45">
        <f t="shared" si="6"/>
        <v>-10939826609</v>
      </c>
      <c r="Z42" s="46">
        <f>+IF(X42&lt;&gt;0,+(Y42/X42)*100,0)</f>
        <v>-958.0724231033981</v>
      </c>
      <c r="AA42" s="47">
        <f>+AA25-AA40</f>
        <v>2283716000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1313200079</v>
      </c>
      <c r="D45" s="18"/>
      <c r="E45" s="19">
        <v>2283716000</v>
      </c>
      <c r="F45" s="20">
        <v>2283716000</v>
      </c>
      <c r="G45" s="20">
        <v>157464677</v>
      </c>
      <c r="H45" s="20">
        <v>-75043161</v>
      </c>
      <c r="I45" s="20">
        <v>-35025373</v>
      </c>
      <c r="J45" s="20">
        <v>-35025373</v>
      </c>
      <c r="K45" s="20">
        <v>6264370</v>
      </c>
      <c r="L45" s="20">
        <v>9810504022</v>
      </c>
      <c r="M45" s="20">
        <v>-9797968609</v>
      </c>
      <c r="N45" s="20">
        <v>-9797968609</v>
      </c>
      <c r="O45" s="20"/>
      <c r="P45" s="20"/>
      <c r="Q45" s="20"/>
      <c r="R45" s="20"/>
      <c r="S45" s="20"/>
      <c r="T45" s="20"/>
      <c r="U45" s="20"/>
      <c r="V45" s="20"/>
      <c r="W45" s="20">
        <v>-9797968609</v>
      </c>
      <c r="X45" s="20">
        <v>1141858000</v>
      </c>
      <c r="Y45" s="20">
        <v>-10939826609</v>
      </c>
      <c r="Z45" s="48">
        <v>-958.07</v>
      </c>
      <c r="AA45" s="22">
        <v>2283716000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1313200079</v>
      </c>
      <c r="D48" s="51">
        <f>SUM(D45:D47)</f>
        <v>0</v>
      </c>
      <c r="E48" s="52">
        <f t="shared" si="7"/>
        <v>2283716000</v>
      </c>
      <c r="F48" s="53">
        <f t="shared" si="7"/>
        <v>2283716000</v>
      </c>
      <c r="G48" s="53">
        <f t="shared" si="7"/>
        <v>157464677</v>
      </c>
      <c r="H48" s="53">
        <f t="shared" si="7"/>
        <v>-75043161</v>
      </c>
      <c r="I48" s="53">
        <f t="shared" si="7"/>
        <v>-35025373</v>
      </c>
      <c r="J48" s="53">
        <f t="shared" si="7"/>
        <v>-35025373</v>
      </c>
      <c r="K48" s="53">
        <f t="shared" si="7"/>
        <v>6264370</v>
      </c>
      <c r="L48" s="53">
        <f t="shared" si="7"/>
        <v>9810504022</v>
      </c>
      <c r="M48" s="53">
        <f t="shared" si="7"/>
        <v>-9797968609</v>
      </c>
      <c r="N48" s="53">
        <f t="shared" si="7"/>
        <v>-9797968609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-9797968609</v>
      </c>
      <c r="X48" s="53">
        <f t="shared" si="7"/>
        <v>1141858000</v>
      </c>
      <c r="Y48" s="53">
        <f t="shared" si="7"/>
        <v>-10939826609</v>
      </c>
      <c r="Z48" s="54">
        <f>+IF(X48&lt;&gt;0,+(Y48/X48)*100,0)</f>
        <v>-958.0724231033981</v>
      </c>
      <c r="AA48" s="55">
        <f>SUM(AA45:AA47)</f>
        <v>2283716000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1720197</v>
      </c>
      <c r="F6" s="20">
        <v>1720197</v>
      </c>
      <c r="G6" s="20">
        <v>-4578973</v>
      </c>
      <c r="H6" s="20">
        <v>-4578973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860099</v>
      </c>
      <c r="Y6" s="20">
        <v>-860099</v>
      </c>
      <c r="Z6" s="21">
        <v>-100</v>
      </c>
      <c r="AA6" s="22">
        <v>1720197</v>
      </c>
    </row>
    <row r="7" spans="1:27" ht="12.75">
      <c r="A7" s="23" t="s">
        <v>34</v>
      </c>
      <c r="B7" s="17"/>
      <c r="C7" s="18"/>
      <c r="D7" s="18"/>
      <c r="E7" s="19">
        <v>626548</v>
      </c>
      <c r="F7" s="20">
        <v>626548</v>
      </c>
      <c r="G7" s="20">
        <v>1435460</v>
      </c>
      <c r="H7" s="20">
        <v>1435460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313274</v>
      </c>
      <c r="Y7" s="20">
        <v>-313274</v>
      </c>
      <c r="Z7" s="21">
        <v>-100</v>
      </c>
      <c r="AA7" s="22">
        <v>626548</v>
      </c>
    </row>
    <row r="8" spans="1:27" ht="12.75">
      <c r="A8" s="23" t="s">
        <v>35</v>
      </c>
      <c r="B8" s="17"/>
      <c r="C8" s="18"/>
      <c r="D8" s="18"/>
      <c r="E8" s="19">
        <v>67015089</v>
      </c>
      <c r="F8" s="20">
        <v>67015089</v>
      </c>
      <c r="G8" s="20">
        <v>1723508</v>
      </c>
      <c r="H8" s="20">
        <v>1723508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33507545</v>
      </c>
      <c r="Y8" s="20">
        <v>-33507545</v>
      </c>
      <c r="Z8" s="21">
        <v>-100</v>
      </c>
      <c r="AA8" s="22">
        <v>67015089</v>
      </c>
    </row>
    <row r="9" spans="1:27" ht="12.75">
      <c r="A9" s="23" t="s">
        <v>36</v>
      </c>
      <c r="B9" s="17"/>
      <c r="C9" s="18"/>
      <c r="D9" s="18"/>
      <c r="E9" s="19">
        <v>5283210</v>
      </c>
      <c r="F9" s="20">
        <v>5283210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2641605</v>
      </c>
      <c r="Y9" s="20">
        <v>-2641605</v>
      </c>
      <c r="Z9" s="21">
        <v>-100</v>
      </c>
      <c r="AA9" s="22">
        <v>5283210</v>
      </c>
    </row>
    <row r="10" spans="1:27" ht="12.75">
      <c r="A10" s="23" t="s">
        <v>37</v>
      </c>
      <c r="B10" s="17"/>
      <c r="C10" s="18"/>
      <c r="D10" s="18"/>
      <c r="E10" s="19">
        <v>42988</v>
      </c>
      <c r="F10" s="20">
        <v>42988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21494</v>
      </c>
      <c r="Y10" s="24">
        <v>-21494</v>
      </c>
      <c r="Z10" s="25">
        <v>-100</v>
      </c>
      <c r="AA10" s="26">
        <v>42988</v>
      </c>
    </row>
    <row r="11" spans="1:27" ht="12.75">
      <c r="A11" s="23" t="s">
        <v>38</v>
      </c>
      <c r="B11" s="17"/>
      <c r="C11" s="18"/>
      <c r="D11" s="18"/>
      <c r="E11" s="19">
        <v>477164</v>
      </c>
      <c r="F11" s="20">
        <v>477164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238582</v>
      </c>
      <c r="Y11" s="20">
        <v>-238582</v>
      </c>
      <c r="Z11" s="21">
        <v>-100</v>
      </c>
      <c r="AA11" s="22">
        <v>477164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75165196</v>
      </c>
      <c r="F12" s="31">
        <f t="shared" si="0"/>
        <v>75165196</v>
      </c>
      <c r="G12" s="31">
        <f t="shared" si="0"/>
        <v>-1420005</v>
      </c>
      <c r="H12" s="31">
        <f t="shared" si="0"/>
        <v>-1420005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37582599</v>
      </c>
      <c r="Y12" s="31">
        <f t="shared" si="0"/>
        <v>-37582599</v>
      </c>
      <c r="Z12" s="32">
        <f>+IF(X12&lt;&gt;0,+(Y12/X12)*100,0)</f>
        <v>-100</v>
      </c>
      <c r="AA12" s="33">
        <f>SUM(AA6:AA11)</f>
        <v>75165196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76875883</v>
      </c>
      <c r="F17" s="20">
        <v>76875883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38437942</v>
      </c>
      <c r="Y17" s="20">
        <v>-38437942</v>
      </c>
      <c r="Z17" s="21">
        <v>-100</v>
      </c>
      <c r="AA17" s="22">
        <v>76875883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793997081</v>
      </c>
      <c r="F19" s="20">
        <v>793997081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396998541</v>
      </c>
      <c r="Y19" s="20">
        <v>-396998541</v>
      </c>
      <c r="Z19" s="21">
        <v>-100</v>
      </c>
      <c r="AA19" s="22">
        <v>793997081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363633</v>
      </c>
      <c r="F22" s="20">
        <v>363633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181817</v>
      </c>
      <c r="Y22" s="20">
        <v>-181817</v>
      </c>
      <c r="Z22" s="21">
        <v>-100</v>
      </c>
      <c r="AA22" s="22">
        <v>363633</v>
      </c>
    </row>
    <row r="23" spans="1:27" ht="12.75">
      <c r="A23" s="23" t="s">
        <v>49</v>
      </c>
      <c r="B23" s="17"/>
      <c r="C23" s="18"/>
      <c r="D23" s="18"/>
      <c r="E23" s="19">
        <v>357753</v>
      </c>
      <c r="F23" s="20">
        <v>357753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178877</v>
      </c>
      <c r="Y23" s="24">
        <v>-178877</v>
      </c>
      <c r="Z23" s="25">
        <v>-100</v>
      </c>
      <c r="AA23" s="26">
        <v>357753</v>
      </c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871594350</v>
      </c>
      <c r="F24" s="37">
        <f t="shared" si="1"/>
        <v>871594350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435797177</v>
      </c>
      <c r="Y24" s="37">
        <f t="shared" si="1"/>
        <v>-435797177</v>
      </c>
      <c r="Z24" s="38">
        <f>+IF(X24&lt;&gt;0,+(Y24/X24)*100,0)</f>
        <v>-100</v>
      </c>
      <c r="AA24" s="39">
        <f>SUM(AA15:AA23)</f>
        <v>871594350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946759546</v>
      </c>
      <c r="F25" s="31">
        <f t="shared" si="2"/>
        <v>946759546</v>
      </c>
      <c r="G25" s="31">
        <f t="shared" si="2"/>
        <v>-1420005</v>
      </c>
      <c r="H25" s="31">
        <f t="shared" si="2"/>
        <v>-1420005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473379776</v>
      </c>
      <c r="Y25" s="31">
        <f t="shared" si="2"/>
        <v>-473379776</v>
      </c>
      <c r="Z25" s="32">
        <f>+IF(X25&lt;&gt;0,+(Y25/X25)*100,0)</f>
        <v>-100</v>
      </c>
      <c r="AA25" s="33">
        <f>+AA12+AA24</f>
        <v>946759546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>
        <v>769786</v>
      </c>
      <c r="F29" s="20">
        <v>769786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384893</v>
      </c>
      <c r="Y29" s="20">
        <v>-384893</v>
      </c>
      <c r="Z29" s="21">
        <v>-100</v>
      </c>
      <c r="AA29" s="22">
        <v>769786</v>
      </c>
    </row>
    <row r="30" spans="1:27" ht="12.75">
      <c r="A30" s="23" t="s">
        <v>55</v>
      </c>
      <c r="B30" s="17"/>
      <c r="C30" s="18"/>
      <c r="D30" s="18"/>
      <c r="E30" s="19">
        <v>858108</v>
      </c>
      <c r="F30" s="20">
        <v>858108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429054</v>
      </c>
      <c r="Y30" s="20">
        <v>-429054</v>
      </c>
      <c r="Z30" s="21">
        <v>-100</v>
      </c>
      <c r="AA30" s="22">
        <v>858108</v>
      </c>
    </row>
    <row r="31" spans="1:27" ht="12.75">
      <c r="A31" s="23" t="s">
        <v>56</v>
      </c>
      <c r="B31" s="17"/>
      <c r="C31" s="18"/>
      <c r="D31" s="18"/>
      <c r="E31" s="19">
        <v>1565972</v>
      </c>
      <c r="F31" s="20">
        <v>1565972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782986</v>
      </c>
      <c r="Y31" s="20">
        <v>-782986</v>
      </c>
      <c r="Z31" s="21">
        <v>-100</v>
      </c>
      <c r="AA31" s="22">
        <v>1565972</v>
      </c>
    </row>
    <row r="32" spans="1:27" ht="12.75">
      <c r="A32" s="23" t="s">
        <v>57</v>
      </c>
      <c r="B32" s="17"/>
      <c r="C32" s="18"/>
      <c r="D32" s="18"/>
      <c r="E32" s="19">
        <v>77355737</v>
      </c>
      <c r="F32" s="20">
        <v>77355737</v>
      </c>
      <c r="G32" s="20">
        <v>9242908</v>
      </c>
      <c r="H32" s="20">
        <v>9242908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38677869</v>
      </c>
      <c r="Y32" s="20">
        <v>-38677869</v>
      </c>
      <c r="Z32" s="21">
        <v>-100</v>
      </c>
      <c r="AA32" s="22">
        <v>77355737</v>
      </c>
    </row>
    <row r="33" spans="1:27" ht="12.75">
      <c r="A33" s="23" t="s">
        <v>58</v>
      </c>
      <c r="B33" s="17"/>
      <c r="C33" s="18"/>
      <c r="D33" s="18"/>
      <c r="E33" s="19">
        <v>902836</v>
      </c>
      <c r="F33" s="20">
        <v>902836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451418</v>
      </c>
      <c r="Y33" s="20">
        <v>-451418</v>
      </c>
      <c r="Z33" s="21">
        <v>-100</v>
      </c>
      <c r="AA33" s="22">
        <v>902836</v>
      </c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81452439</v>
      </c>
      <c r="F34" s="31">
        <f t="shared" si="3"/>
        <v>81452439</v>
      </c>
      <c r="G34" s="31">
        <f t="shared" si="3"/>
        <v>9242908</v>
      </c>
      <c r="H34" s="31">
        <f t="shared" si="3"/>
        <v>9242908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40726220</v>
      </c>
      <c r="Y34" s="31">
        <f t="shared" si="3"/>
        <v>-40726220</v>
      </c>
      <c r="Z34" s="32">
        <f>+IF(X34&lt;&gt;0,+(Y34/X34)*100,0)</f>
        <v>-100</v>
      </c>
      <c r="AA34" s="33">
        <f>SUM(AA29:AA33)</f>
        <v>81452439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2656970</v>
      </c>
      <c r="F37" s="20">
        <v>2656970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1328485</v>
      </c>
      <c r="Y37" s="20">
        <v>-1328485</v>
      </c>
      <c r="Z37" s="21">
        <v>-100</v>
      </c>
      <c r="AA37" s="22">
        <v>2656970</v>
      </c>
    </row>
    <row r="38" spans="1:27" ht="12.75">
      <c r="A38" s="23" t="s">
        <v>58</v>
      </c>
      <c r="B38" s="17"/>
      <c r="C38" s="18"/>
      <c r="D38" s="18"/>
      <c r="E38" s="19">
        <v>31923760</v>
      </c>
      <c r="F38" s="20">
        <v>31923760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15961880</v>
      </c>
      <c r="Y38" s="20">
        <v>-15961880</v>
      </c>
      <c r="Z38" s="21">
        <v>-100</v>
      </c>
      <c r="AA38" s="22">
        <v>31923760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34580730</v>
      </c>
      <c r="F39" s="37">
        <f t="shared" si="4"/>
        <v>34580730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17290365</v>
      </c>
      <c r="Y39" s="37">
        <f t="shared" si="4"/>
        <v>-17290365</v>
      </c>
      <c r="Z39" s="38">
        <f>+IF(X39&lt;&gt;0,+(Y39/X39)*100,0)</f>
        <v>-100</v>
      </c>
      <c r="AA39" s="39">
        <f>SUM(AA37:AA38)</f>
        <v>34580730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116033169</v>
      </c>
      <c r="F40" s="31">
        <f t="shared" si="5"/>
        <v>116033169</v>
      </c>
      <c r="G40" s="31">
        <f t="shared" si="5"/>
        <v>9242908</v>
      </c>
      <c r="H40" s="31">
        <f t="shared" si="5"/>
        <v>9242908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58016585</v>
      </c>
      <c r="Y40" s="31">
        <f t="shared" si="5"/>
        <v>-58016585</v>
      </c>
      <c r="Z40" s="32">
        <f>+IF(X40&lt;&gt;0,+(Y40/X40)*100,0)</f>
        <v>-100</v>
      </c>
      <c r="AA40" s="33">
        <f>+AA34+AA39</f>
        <v>116033169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830726377</v>
      </c>
      <c r="F42" s="45">
        <f t="shared" si="6"/>
        <v>830726377</v>
      </c>
      <c r="G42" s="45">
        <f t="shared" si="6"/>
        <v>-10662913</v>
      </c>
      <c r="H42" s="45">
        <f t="shared" si="6"/>
        <v>-10662913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415363191</v>
      </c>
      <c r="Y42" s="45">
        <f t="shared" si="6"/>
        <v>-415363191</v>
      </c>
      <c r="Z42" s="46">
        <f>+IF(X42&lt;&gt;0,+(Y42/X42)*100,0)</f>
        <v>-100</v>
      </c>
      <c r="AA42" s="47">
        <f>+AA25-AA40</f>
        <v>830726377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830726378</v>
      </c>
      <c r="F45" s="20">
        <v>830726378</v>
      </c>
      <c r="G45" s="20">
        <v>-10662913</v>
      </c>
      <c r="H45" s="20">
        <v>-10662913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415363189</v>
      </c>
      <c r="Y45" s="20">
        <v>-415363189</v>
      </c>
      <c r="Z45" s="48">
        <v>-100</v>
      </c>
      <c r="AA45" s="22">
        <v>830726378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830726378</v>
      </c>
      <c r="F48" s="53">
        <f t="shared" si="7"/>
        <v>830726378</v>
      </c>
      <c r="G48" s="53">
        <f t="shared" si="7"/>
        <v>-10662913</v>
      </c>
      <c r="H48" s="53">
        <f t="shared" si="7"/>
        <v>-10662913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415363189</v>
      </c>
      <c r="Y48" s="53">
        <f t="shared" si="7"/>
        <v>-415363189</v>
      </c>
      <c r="Z48" s="54">
        <f>+IF(X48&lt;&gt;0,+(Y48/X48)*100,0)</f>
        <v>-100</v>
      </c>
      <c r="AA48" s="55">
        <f>SUM(AA45:AA47)</f>
        <v>830726378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4794889</v>
      </c>
      <c r="D6" s="18"/>
      <c r="E6" s="19">
        <v>1000000</v>
      </c>
      <c r="F6" s="20">
        <v>1000000</v>
      </c>
      <c r="G6" s="20"/>
      <c r="H6" s="20"/>
      <c r="I6" s="20"/>
      <c r="J6" s="20"/>
      <c r="K6" s="20">
        <v>16467702</v>
      </c>
      <c r="L6" s="20">
        <v>13017470</v>
      </c>
      <c r="M6" s="20">
        <v>13017470</v>
      </c>
      <c r="N6" s="20">
        <v>13017470</v>
      </c>
      <c r="O6" s="20"/>
      <c r="P6" s="20"/>
      <c r="Q6" s="20"/>
      <c r="R6" s="20"/>
      <c r="S6" s="20"/>
      <c r="T6" s="20"/>
      <c r="U6" s="20"/>
      <c r="V6" s="20"/>
      <c r="W6" s="20">
        <v>13017470</v>
      </c>
      <c r="X6" s="20">
        <v>500000</v>
      </c>
      <c r="Y6" s="20">
        <v>12517470</v>
      </c>
      <c r="Z6" s="21">
        <v>2503.49</v>
      </c>
      <c r="AA6" s="22">
        <v>1000000</v>
      </c>
    </row>
    <row r="7" spans="1:27" ht="12.75">
      <c r="A7" s="23" t="s">
        <v>34</v>
      </c>
      <c r="B7" s="17"/>
      <c r="C7" s="18">
        <v>84606705</v>
      </c>
      <c r="D7" s="18"/>
      <c r="E7" s="19">
        <v>52000000</v>
      </c>
      <c r="F7" s="20">
        <v>52000000</v>
      </c>
      <c r="G7" s="20"/>
      <c r="H7" s="20"/>
      <c r="I7" s="20"/>
      <c r="J7" s="20"/>
      <c r="K7" s="20"/>
      <c r="L7" s="20">
        <v>2225</v>
      </c>
      <c r="M7" s="20">
        <v>2225</v>
      </c>
      <c r="N7" s="20">
        <v>2225</v>
      </c>
      <c r="O7" s="20"/>
      <c r="P7" s="20"/>
      <c r="Q7" s="20"/>
      <c r="R7" s="20"/>
      <c r="S7" s="20"/>
      <c r="T7" s="20"/>
      <c r="U7" s="20"/>
      <c r="V7" s="20"/>
      <c r="W7" s="20">
        <v>2225</v>
      </c>
      <c r="X7" s="20">
        <v>26000000</v>
      </c>
      <c r="Y7" s="20">
        <v>-25997775</v>
      </c>
      <c r="Z7" s="21">
        <v>-99.99</v>
      </c>
      <c r="AA7" s="22">
        <v>52000000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11368946</v>
      </c>
      <c r="D9" s="18"/>
      <c r="E9" s="19">
        <v>9350764</v>
      </c>
      <c r="F9" s="20">
        <v>9350764</v>
      </c>
      <c r="G9" s="20"/>
      <c r="H9" s="20"/>
      <c r="I9" s="20"/>
      <c r="J9" s="20"/>
      <c r="K9" s="20">
        <v>683327</v>
      </c>
      <c r="L9" s="20">
        <v>222949</v>
      </c>
      <c r="M9" s="20">
        <v>222949</v>
      </c>
      <c r="N9" s="20">
        <v>222949</v>
      </c>
      <c r="O9" s="20"/>
      <c r="P9" s="20"/>
      <c r="Q9" s="20"/>
      <c r="R9" s="20"/>
      <c r="S9" s="20"/>
      <c r="T9" s="20"/>
      <c r="U9" s="20"/>
      <c r="V9" s="20"/>
      <c r="W9" s="20">
        <v>222949</v>
      </c>
      <c r="X9" s="20">
        <v>4675382</v>
      </c>
      <c r="Y9" s="20">
        <v>-4452433</v>
      </c>
      <c r="Z9" s="21">
        <v>-95.23</v>
      </c>
      <c r="AA9" s="22">
        <v>9350764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100770540</v>
      </c>
      <c r="D12" s="29">
        <f>SUM(D6:D11)</f>
        <v>0</v>
      </c>
      <c r="E12" s="30">
        <f t="shared" si="0"/>
        <v>62350764</v>
      </c>
      <c r="F12" s="31">
        <f t="shared" si="0"/>
        <v>62350764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17151029</v>
      </c>
      <c r="L12" s="31">
        <f t="shared" si="0"/>
        <v>13242644</v>
      </c>
      <c r="M12" s="31">
        <f t="shared" si="0"/>
        <v>13242644</v>
      </c>
      <c r="N12" s="31">
        <f t="shared" si="0"/>
        <v>13242644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13242644</v>
      </c>
      <c r="X12" s="31">
        <f t="shared" si="0"/>
        <v>31175382</v>
      </c>
      <c r="Y12" s="31">
        <f t="shared" si="0"/>
        <v>-17932738</v>
      </c>
      <c r="Z12" s="32">
        <f>+IF(X12&lt;&gt;0,+(Y12/X12)*100,0)</f>
        <v>-57.52211151735045</v>
      </c>
      <c r="AA12" s="33">
        <f>SUM(AA6:AA11)</f>
        <v>62350764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33049454</v>
      </c>
      <c r="D19" s="18"/>
      <c r="E19" s="19">
        <v>27132000</v>
      </c>
      <c r="F19" s="20">
        <v>27132000</v>
      </c>
      <c r="G19" s="20"/>
      <c r="H19" s="20"/>
      <c r="I19" s="20"/>
      <c r="J19" s="20"/>
      <c r="K19" s="20"/>
      <c r="L19" s="20">
        <v>218963</v>
      </c>
      <c r="M19" s="20">
        <v>218963</v>
      </c>
      <c r="N19" s="20">
        <v>218963</v>
      </c>
      <c r="O19" s="20"/>
      <c r="P19" s="20"/>
      <c r="Q19" s="20"/>
      <c r="R19" s="20"/>
      <c r="S19" s="20"/>
      <c r="T19" s="20"/>
      <c r="U19" s="20"/>
      <c r="V19" s="20"/>
      <c r="W19" s="20">
        <v>218963</v>
      </c>
      <c r="X19" s="20">
        <v>13566000</v>
      </c>
      <c r="Y19" s="20">
        <v>-13347037</v>
      </c>
      <c r="Z19" s="21">
        <v>-98.39</v>
      </c>
      <c r="AA19" s="22">
        <v>27132000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2177200</v>
      </c>
      <c r="D22" s="18"/>
      <c r="E22" s="19">
        <v>150000</v>
      </c>
      <c r="F22" s="20">
        <v>150000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75000</v>
      </c>
      <c r="Y22" s="20">
        <v>-75000</v>
      </c>
      <c r="Z22" s="21">
        <v>-100</v>
      </c>
      <c r="AA22" s="22">
        <v>150000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35226654</v>
      </c>
      <c r="D24" s="29">
        <f>SUM(D15:D23)</f>
        <v>0</v>
      </c>
      <c r="E24" s="36">
        <f t="shared" si="1"/>
        <v>27282000</v>
      </c>
      <c r="F24" s="37">
        <f t="shared" si="1"/>
        <v>27282000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218963</v>
      </c>
      <c r="M24" s="37">
        <f t="shared" si="1"/>
        <v>218963</v>
      </c>
      <c r="N24" s="37">
        <f t="shared" si="1"/>
        <v>218963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218963</v>
      </c>
      <c r="X24" s="37">
        <f t="shared" si="1"/>
        <v>13641000</v>
      </c>
      <c r="Y24" s="37">
        <f t="shared" si="1"/>
        <v>-13422037</v>
      </c>
      <c r="Z24" s="38">
        <f>+IF(X24&lt;&gt;0,+(Y24/X24)*100,0)</f>
        <v>-98.39481709552086</v>
      </c>
      <c r="AA24" s="39">
        <f>SUM(AA15:AA23)</f>
        <v>27282000</v>
      </c>
    </row>
    <row r="25" spans="1:27" ht="12.75">
      <c r="A25" s="27" t="s">
        <v>51</v>
      </c>
      <c r="B25" s="28"/>
      <c r="C25" s="29">
        <f aca="true" t="shared" si="2" ref="C25:Y25">+C12+C24</f>
        <v>135997194</v>
      </c>
      <c r="D25" s="29">
        <f>+D12+D24</f>
        <v>0</v>
      </c>
      <c r="E25" s="30">
        <f t="shared" si="2"/>
        <v>89632764</v>
      </c>
      <c r="F25" s="31">
        <f t="shared" si="2"/>
        <v>89632764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17151029</v>
      </c>
      <c r="L25" s="31">
        <f t="shared" si="2"/>
        <v>13461607</v>
      </c>
      <c r="M25" s="31">
        <f t="shared" si="2"/>
        <v>13461607</v>
      </c>
      <c r="N25" s="31">
        <f t="shared" si="2"/>
        <v>13461607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13461607</v>
      </c>
      <c r="X25" s="31">
        <f t="shared" si="2"/>
        <v>44816382</v>
      </c>
      <c r="Y25" s="31">
        <f t="shared" si="2"/>
        <v>-31354775</v>
      </c>
      <c r="Z25" s="32">
        <f>+IF(X25&lt;&gt;0,+(Y25/X25)*100,0)</f>
        <v>-69.96275379837668</v>
      </c>
      <c r="AA25" s="33">
        <f>+AA12+AA24</f>
        <v>89632764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3866678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15720059</v>
      </c>
      <c r="D32" s="18"/>
      <c r="E32" s="19">
        <v>12274568</v>
      </c>
      <c r="F32" s="20">
        <v>12274568</v>
      </c>
      <c r="G32" s="20"/>
      <c r="H32" s="20"/>
      <c r="I32" s="20"/>
      <c r="J32" s="20"/>
      <c r="K32" s="20">
        <v>2410598</v>
      </c>
      <c r="L32" s="20">
        <v>1258686</v>
      </c>
      <c r="M32" s="20">
        <v>1258686</v>
      </c>
      <c r="N32" s="20">
        <v>1258686</v>
      </c>
      <c r="O32" s="20"/>
      <c r="P32" s="20"/>
      <c r="Q32" s="20"/>
      <c r="R32" s="20"/>
      <c r="S32" s="20"/>
      <c r="T32" s="20"/>
      <c r="U32" s="20"/>
      <c r="V32" s="20"/>
      <c r="W32" s="20">
        <v>1258686</v>
      </c>
      <c r="X32" s="20">
        <v>6137284</v>
      </c>
      <c r="Y32" s="20">
        <v>-4878598</v>
      </c>
      <c r="Z32" s="21">
        <v>-79.49</v>
      </c>
      <c r="AA32" s="22">
        <v>12274568</v>
      </c>
    </row>
    <row r="33" spans="1:27" ht="12.75">
      <c r="A33" s="23" t="s">
        <v>58</v>
      </c>
      <c r="B33" s="17"/>
      <c r="C33" s="18">
        <v>10523614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30110351</v>
      </c>
      <c r="D34" s="29">
        <f>SUM(D29:D33)</f>
        <v>0</v>
      </c>
      <c r="E34" s="30">
        <f t="shared" si="3"/>
        <v>12274568</v>
      </c>
      <c r="F34" s="31">
        <f t="shared" si="3"/>
        <v>12274568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2410598</v>
      </c>
      <c r="L34" s="31">
        <f t="shared" si="3"/>
        <v>1258686</v>
      </c>
      <c r="M34" s="31">
        <f t="shared" si="3"/>
        <v>1258686</v>
      </c>
      <c r="N34" s="31">
        <f t="shared" si="3"/>
        <v>1258686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1258686</v>
      </c>
      <c r="X34" s="31">
        <f t="shared" si="3"/>
        <v>6137284</v>
      </c>
      <c r="Y34" s="31">
        <f t="shared" si="3"/>
        <v>-4878598</v>
      </c>
      <c r="Z34" s="32">
        <f>+IF(X34&lt;&gt;0,+(Y34/X34)*100,0)</f>
        <v>-79.49115602276186</v>
      </c>
      <c r="AA34" s="33">
        <f>SUM(AA29:AA33)</f>
        <v>12274568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23223000</v>
      </c>
      <c r="D38" s="18"/>
      <c r="E38" s="19">
        <v>22559000</v>
      </c>
      <c r="F38" s="20">
        <v>22559000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11279500</v>
      </c>
      <c r="Y38" s="20">
        <v>-11279500</v>
      </c>
      <c r="Z38" s="21">
        <v>-100</v>
      </c>
      <c r="AA38" s="22">
        <v>22559000</v>
      </c>
    </row>
    <row r="39" spans="1:27" ht="12.75">
      <c r="A39" s="27" t="s">
        <v>61</v>
      </c>
      <c r="B39" s="35"/>
      <c r="C39" s="29">
        <f aca="true" t="shared" si="4" ref="C39:Y39">SUM(C37:C38)</f>
        <v>23223000</v>
      </c>
      <c r="D39" s="29">
        <f>SUM(D37:D38)</f>
        <v>0</v>
      </c>
      <c r="E39" s="36">
        <f t="shared" si="4"/>
        <v>22559000</v>
      </c>
      <c r="F39" s="37">
        <f t="shared" si="4"/>
        <v>22559000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11279500</v>
      </c>
      <c r="Y39" s="37">
        <f t="shared" si="4"/>
        <v>-11279500</v>
      </c>
      <c r="Z39" s="38">
        <f>+IF(X39&lt;&gt;0,+(Y39/X39)*100,0)</f>
        <v>-100</v>
      </c>
      <c r="AA39" s="39">
        <f>SUM(AA37:AA38)</f>
        <v>22559000</v>
      </c>
    </row>
    <row r="40" spans="1:27" ht="12.75">
      <c r="A40" s="27" t="s">
        <v>62</v>
      </c>
      <c r="B40" s="28"/>
      <c r="C40" s="29">
        <f aca="true" t="shared" si="5" ref="C40:Y40">+C34+C39</f>
        <v>53333351</v>
      </c>
      <c r="D40" s="29">
        <f>+D34+D39</f>
        <v>0</v>
      </c>
      <c r="E40" s="30">
        <f t="shared" si="5"/>
        <v>34833568</v>
      </c>
      <c r="F40" s="31">
        <f t="shared" si="5"/>
        <v>34833568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2410598</v>
      </c>
      <c r="L40" s="31">
        <f t="shared" si="5"/>
        <v>1258686</v>
      </c>
      <c r="M40" s="31">
        <f t="shared" si="5"/>
        <v>1258686</v>
      </c>
      <c r="N40" s="31">
        <f t="shared" si="5"/>
        <v>1258686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1258686</v>
      </c>
      <c r="X40" s="31">
        <f t="shared" si="5"/>
        <v>17416784</v>
      </c>
      <c r="Y40" s="31">
        <f t="shared" si="5"/>
        <v>-16158098</v>
      </c>
      <c r="Z40" s="32">
        <f>+IF(X40&lt;&gt;0,+(Y40/X40)*100,0)</f>
        <v>-92.77314342303377</v>
      </c>
      <c r="AA40" s="33">
        <f>+AA34+AA39</f>
        <v>34833568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82663843</v>
      </c>
      <c r="D42" s="43">
        <f>+D25-D40</f>
        <v>0</v>
      </c>
      <c r="E42" s="44">
        <f t="shared" si="6"/>
        <v>54799196</v>
      </c>
      <c r="F42" s="45">
        <f t="shared" si="6"/>
        <v>54799196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14740431</v>
      </c>
      <c r="L42" s="45">
        <f t="shared" si="6"/>
        <v>12202921</v>
      </c>
      <c r="M42" s="45">
        <f t="shared" si="6"/>
        <v>12202921</v>
      </c>
      <c r="N42" s="45">
        <f t="shared" si="6"/>
        <v>12202921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12202921</v>
      </c>
      <c r="X42" s="45">
        <f t="shared" si="6"/>
        <v>27399598</v>
      </c>
      <c r="Y42" s="45">
        <f t="shared" si="6"/>
        <v>-15196677</v>
      </c>
      <c r="Z42" s="46">
        <f>+IF(X42&lt;&gt;0,+(Y42/X42)*100,0)</f>
        <v>-55.46313854677722</v>
      </c>
      <c r="AA42" s="47">
        <f>+AA25-AA40</f>
        <v>54799196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68773759</v>
      </c>
      <c r="D45" s="18"/>
      <c r="E45" s="19">
        <v>40602220</v>
      </c>
      <c r="F45" s="20">
        <v>40602220</v>
      </c>
      <c r="G45" s="20"/>
      <c r="H45" s="20"/>
      <c r="I45" s="20"/>
      <c r="J45" s="20"/>
      <c r="K45" s="20">
        <v>14740431</v>
      </c>
      <c r="L45" s="20">
        <v>12202921</v>
      </c>
      <c r="M45" s="20">
        <v>12202921</v>
      </c>
      <c r="N45" s="20">
        <v>12202921</v>
      </c>
      <c r="O45" s="20"/>
      <c r="P45" s="20"/>
      <c r="Q45" s="20"/>
      <c r="R45" s="20"/>
      <c r="S45" s="20"/>
      <c r="T45" s="20"/>
      <c r="U45" s="20"/>
      <c r="V45" s="20"/>
      <c r="W45" s="20">
        <v>12202921</v>
      </c>
      <c r="X45" s="20">
        <v>20301110</v>
      </c>
      <c r="Y45" s="20">
        <v>-8098189</v>
      </c>
      <c r="Z45" s="48">
        <v>-39.89</v>
      </c>
      <c r="AA45" s="22">
        <v>40602220</v>
      </c>
    </row>
    <row r="46" spans="1:27" ht="12.75">
      <c r="A46" s="23" t="s">
        <v>67</v>
      </c>
      <c r="B46" s="17"/>
      <c r="C46" s="18">
        <v>13890084</v>
      </c>
      <c r="D46" s="18"/>
      <c r="E46" s="19">
        <v>14196976</v>
      </c>
      <c r="F46" s="20">
        <v>14196976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7098488</v>
      </c>
      <c r="Y46" s="20">
        <v>-7098488</v>
      </c>
      <c r="Z46" s="48">
        <v>-100</v>
      </c>
      <c r="AA46" s="22">
        <v>14196976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82663843</v>
      </c>
      <c r="D48" s="51">
        <f>SUM(D45:D47)</f>
        <v>0</v>
      </c>
      <c r="E48" s="52">
        <f t="shared" si="7"/>
        <v>54799196</v>
      </c>
      <c r="F48" s="53">
        <f t="shared" si="7"/>
        <v>54799196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14740431</v>
      </c>
      <c r="L48" s="53">
        <f t="shared" si="7"/>
        <v>12202921</v>
      </c>
      <c r="M48" s="53">
        <f t="shared" si="7"/>
        <v>12202921</v>
      </c>
      <c r="N48" s="53">
        <f t="shared" si="7"/>
        <v>12202921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12202921</v>
      </c>
      <c r="X48" s="53">
        <f t="shared" si="7"/>
        <v>27399598</v>
      </c>
      <c r="Y48" s="53">
        <f t="shared" si="7"/>
        <v>-15196677</v>
      </c>
      <c r="Z48" s="54">
        <f>+IF(X48&lt;&gt;0,+(Y48/X48)*100,0)</f>
        <v>-55.46313854677722</v>
      </c>
      <c r="AA48" s="55">
        <f>SUM(AA45:AA47)</f>
        <v>54799196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2646779</v>
      </c>
      <c r="D6" s="18"/>
      <c r="E6" s="19">
        <v>892001</v>
      </c>
      <c r="F6" s="20">
        <v>892001</v>
      </c>
      <c r="G6" s="20">
        <v>3534244</v>
      </c>
      <c r="H6" s="20">
        <v>4638579</v>
      </c>
      <c r="I6" s="20">
        <v>6034485</v>
      </c>
      <c r="J6" s="20">
        <v>6034485</v>
      </c>
      <c r="K6" s="20">
        <v>6034485</v>
      </c>
      <c r="L6" s="20">
        <v>6034485</v>
      </c>
      <c r="M6" s="20">
        <v>6034485</v>
      </c>
      <c r="N6" s="20">
        <v>6034485</v>
      </c>
      <c r="O6" s="20"/>
      <c r="P6" s="20"/>
      <c r="Q6" s="20"/>
      <c r="R6" s="20"/>
      <c r="S6" s="20"/>
      <c r="T6" s="20"/>
      <c r="U6" s="20"/>
      <c r="V6" s="20"/>
      <c r="W6" s="20">
        <v>6034485</v>
      </c>
      <c r="X6" s="20">
        <v>446001</v>
      </c>
      <c r="Y6" s="20">
        <v>5588484</v>
      </c>
      <c r="Z6" s="21">
        <v>1253.02</v>
      </c>
      <c r="AA6" s="22">
        <v>892001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17500180</v>
      </c>
      <c r="H7" s="20">
        <v>264</v>
      </c>
      <c r="I7" s="20">
        <v>264</v>
      </c>
      <c r="J7" s="20">
        <v>264</v>
      </c>
      <c r="K7" s="20">
        <v>264</v>
      </c>
      <c r="L7" s="20">
        <v>264</v>
      </c>
      <c r="M7" s="20">
        <v>264</v>
      </c>
      <c r="N7" s="20">
        <v>264</v>
      </c>
      <c r="O7" s="20"/>
      <c r="P7" s="20"/>
      <c r="Q7" s="20"/>
      <c r="R7" s="20"/>
      <c r="S7" s="20"/>
      <c r="T7" s="20"/>
      <c r="U7" s="20"/>
      <c r="V7" s="20"/>
      <c r="W7" s="20">
        <v>264</v>
      </c>
      <c r="X7" s="20"/>
      <c r="Y7" s="20">
        <v>264</v>
      </c>
      <c r="Z7" s="21"/>
      <c r="AA7" s="22"/>
    </row>
    <row r="8" spans="1:27" ht="12.75">
      <c r="A8" s="23" t="s">
        <v>35</v>
      </c>
      <c r="B8" s="17"/>
      <c r="C8" s="18">
        <v>88628569</v>
      </c>
      <c r="D8" s="18"/>
      <c r="E8" s="19">
        <v>25321880</v>
      </c>
      <c r="F8" s="20">
        <v>25321880</v>
      </c>
      <c r="G8" s="20">
        <v>88628462</v>
      </c>
      <c r="H8" s="20">
        <v>91947667</v>
      </c>
      <c r="I8" s="20">
        <v>92935405</v>
      </c>
      <c r="J8" s="20">
        <v>92935405</v>
      </c>
      <c r="K8" s="20">
        <v>92935405</v>
      </c>
      <c r="L8" s="20">
        <v>92935405</v>
      </c>
      <c r="M8" s="20">
        <v>92935405</v>
      </c>
      <c r="N8" s="20">
        <v>92935405</v>
      </c>
      <c r="O8" s="20"/>
      <c r="P8" s="20"/>
      <c r="Q8" s="20"/>
      <c r="R8" s="20"/>
      <c r="S8" s="20"/>
      <c r="T8" s="20"/>
      <c r="U8" s="20"/>
      <c r="V8" s="20"/>
      <c r="W8" s="20">
        <v>92935405</v>
      </c>
      <c r="X8" s="20">
        <v>12660940</v>
      </c>
      <c r="Y8" s="20">
        <v>80274465</v>
      </c>
      <c r="Z8" s="21">
        <v>634.03</v>
      </c>
      <c r="AA8" s="22">
        <v>25321880</v>
      </c>
    </row>
    <row r="9" spans="1:27" ht="12.75">
      <c r="A9" s="23" t="s">
        <v>36</v>
      </c>
      <c r="B9" s="17"/>
      <c r="C9" s="18">
        <v>15126494</v>
      </c>
      <c r="D9" s="18"/>
      <c r="E9" s="19"/>
      <c r="F9" s="20"/>
      <c r="G9" s="20">
        <v>17668</v>
      </c>
      <c r="H9" s="20">
        <v>17668</v>
      </c>
      <c r="I9" s="20">
        <v>17668</v>
      </c>
      <c r="J9" s="20">
        <v>17668</v>
      </c>
      <c r="K9" s="20">
        <v>17668</v>
      </c>
      <c r="L9" s="20">
        <v>17668</v>
      </c>
      <c r="M9" s="20">
        <v>17668</v>
      </c>
      <c r="N9" s="20">
        <v>17668</v>
      </c>
      <c r="O9" s="20"/>
      <c r="P9" s="20"/>
      <c r="Q9" s="20"/>
      <c r="R9" s="20"/>
      <c r="S9" s="20"/>
      <c r="T9" s="20"/>
      <c r="U9" s="20"/>
      <c r="V9" s="20"/>
      <c r="W9" s="20">
        <v>17668</v>
      </c>
      <c r="X9" s="20"/>
      <c r="Y9" s="20">
        <v>17668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2300623</v>
      </c>
      <c r="D11" s="18"/>
      <c r="E11" s="19">
        <v>4991154</v>
      </c>
      <c r="F11" s="20">
        <v>4991154</v>
      </c>
      <c r="G11" s="20">
        <v>18522</v>
      </c>
      <c r="H11" s="20">
        <v>2300623</v>
      </c>
      <c r="I11" s="20">
        <v>9273</v>
      </c>
      <c r="J11" s="20">
        <v>9273</v>
      </c>
      <c r="K11" s="20">
        <v>9273</v>
      </c>
      <c r="L11" s="20">
        <v>9273</v>
      </c>
      <c r="M11" s="20">
        <v>9273</v>
      </c>
      <c r="N11" s="20">
        <v>9273</v>
      </c>
      <c r="O11" s="20"/>
      <c r="P11" s="20"/>
      <c r="Q11" s="20"/>
      <c r="R11" s="20"/>
      <c r="S11" s="20"/>
      <c r="T11" s="20"/>
      <c r="U11" s="20"/>
      <c r="V11" s="20"/>
      <c r="W11" s="20">
        <v>9273</v>
      </c>
      <c r="X11" s="20">
        <v>2495577</v>
      </c>
      <c r="Y11" s="20">
        <v>-2486304</v>
      </c>
      <c r="Z11" s="21">
        <v>-99.63</v>
      </c>
      <c r="AA11" s="22">
        <v>4991154</v>
      </c>
    </row>
    <row r="12" spans="1:27" ht="12.75">
      <c r="A12" s="27" t="s">
        <v>39</v>
      </c>
      <c r="B12" s="28"/>
      <c r="C12" s="29">
        <f aca="true" t="shared" si="0" ref="C12:Y12">SUM(C6:C11)</f>
        <v>108702465</v>
      </c>
      <c r="D12" s="29">
        <f>SUM(D6:D11)</f>
        <v>0</v>
      </c>
      <c r="E12" s="30">
        <f t="shared" si="0"/>
        <v>31205035</v>
      </c>
      <c r="F12" s="31">
        <f t="shared" si="0"/>
        <v>31205035</v>
      </c>
      <c r="G12" s="31">
        <f t="shared" si="0"/>
        <v>109699076</v>
      </c>
      <c r="H12" s="31">
        <f t="shared" si="0"/>
        <v>98904801</v>
      </c>
      <c r="I12" s="31">
        <f t="shared" si="0"/>
        <v>98997095</v>
      </c>
      <c r="J12" s="31">
        <f t="shared" si="0"/>
        <v>98997095</v>
      </c>
      <c r="K12" s="31">
        <f t="shared" si="0"/>
        <v>98997095</v>
      </c>
      <c r="L12" s="31">
        <f t="shared" si="0"/>
        <v>98997095</v>
      </c>
      <c r="M12" s="31">
        <f t="shared" si="0"/>
        <v>98997095</v>
      </c>
      <c r="N12" s="31">
        <f t="shared" si="0"/>
        <v>98997095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98997095</v>
      </c>
      <c r="X12" s="31">
        <f t="shared" si="0"/>
        <v>15602518</v>
      </c>
      <c r="Y12" s="31">
        <f t="shared" si="0"/>
        <v>83394577</v>
      </c>
      <c r="Z12" s="32">
        <f>+IF(X12&lt;&gt;0,+(Y12/X12)*100,0)</f>
        <v>534.494348924962</v>
      </c>
      <c r="AA12" s="33">
        <f>SUM(AA6:AA11)</f>
        <v>31205035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237277795</v>
      </c>
      <c r="D17" s="18"/>
      <c r="E17" s="19">
        <v>21987714</v>
      </c>
      <c r="F17" s="20">
        <v>21987714</v>
      </c>
      <c r="G17" s="20"/>
      <c r="H17" s="20">
        <v>227899591</v>
      </c>
      <c r="I17" s="20">
        <v>227899591</v>
      </c>
      <c r="J17" s="20">
        <v>227899591</v>
      </c>
      <c r="K17" s="20">
        <v>227899591</v>
      </c>
      <c r="L17" s="20">
        <v>227899591</v>
      </c>
      <c r="M17" s="20">
        <v>227899591</v>
      </c>
      <c r="N17" s="20">
        <v>227899591</v>
      </c>
      <c r="O17" s="20"/>
      <c r="P17" s="20"/>
      <c r="Q17" s="20"/>
      <c r="R17" s="20"/>
      <c r="S17" s="20"/>
      <c r="T17" s="20"/>
      <c r="U17" s="20"/>
      <c r="V17" s="20"/>
      <c r="W17" s="20">
        <v>227899591</v>
      </c>
      <c r="X17" s="20">
        <v>10993857</v>
      </c>
      <c r="Y17" s="20">
        <v>216905734</v>
      </c>
      <c r="Z17" s="21">
        <v>1972.97</v>
      </c>
      <c r="AA17" s="22">
        <v>21987714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738270480</v>
      </c>
      <c r="D19" s="18"/>
      <c r="E19" s="19">
        <v>672768585</v>
      </c>
      <c r="F19" s="20">
        <v>672768585</v>
      </c>
      <c r="G19" s="20">
        <v>533391732</v>
      </c>
      <c r="H19" s="20">
        <v>744717936</v>
      </c>
      <c r="I19" s="20">
        <v>746156001</v>
      </c>
      <c r="J19" s="20">
        <v>746156001</v>
      </c>
      <c r="K19" s="20">
        <v>746156001</v>
      </c>
      <c r="L19" s="20">
        <v>746156001</v>
      </c>
      <c r="M19" s="20">
        <v>746156001</v>
      </c>
      <c r="N19" s="20">
        <v>746156001</v>
      </c>
      <c r="O19" s="20"/>
      <c r="P19" s="20"/>
      <c r="Q19" s="20"/>
      <c r="R19" s="20"/>
      <c r="S19" s="20"/>
      <c r="T19" s="20"/>
      <c r="U19" s="20"/>
      <c r="V19" s="20"/>
      <c r="W19" s="20">
        <v>746156001</v>
      </c>
      <c r="X19" s="20">
        <v>336384293</v>
      </c>
      <c r="Y19" s="20">
        <v>409771708</v>
      </c>
      <c r="Z19" s="21">
        <v>121.82</v>
      </c>
      <c r="AA19" s="22">
        <v>672768585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15000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781304</v>
      </c>
      <c r="D22" s="18"/>
      <c r="E22" s="19">
        <v>116270</v>
      </c>
      <c r="F22" s="20">
        <v>116270</v>
      </c>
      <c r="G22" s="20">
        <v>-705870</v>
      </c>
      <c r="H22" s="20">
        <v>225673</v>
      </c>
      <c r="I22" s="20">
        <v>225673</v>
      </c>
      <c r="J22" s="20">
        <v>225673</v>
      </c>
      <c r="K22" s="20">
        <v>225673</v>
      </c>
      <c r="L22" s="20">
        <v>225673</v>
      </c>
      <c r="M22" s="20">
        <v>225673</v>
      </c>
      <c r="N22" s="20">
        <v>225673</v>
      </c>
      <c r="O22" s="20"/>
      <c r="P22" s="20"/>
      <c r="Q22" s="20"/>
      <c r="R22" s="20"/>
      <c r="S22" s="20"/>
      <c r="T22" s="20"/>
      <c r="U22" s="20"/>
      <c r="V22" s="20"/>
      <c r="W22" s="20">
        <v>225673</v>
      </c>
      <c r="X22" s="20">
        <v>58135</v>
      </c>
      <c r="Y22" s="20">
        <v>167538</v>
      </c>
      <c r="Z22" s="21">
        <v>288.19</v>
      </c>
      <c r="AA22" s="22">
        <v>116270</v>
      </c>
    </row>
    <row r="23" spans="1:27" ht="12.75">
      <c r="A23" s="23" t="s">
        <v>49</v>
      </c>
      <c r="B23" s="17"/>
      <c r="C23" s="18">
        <v>119855</v>
      </c>
      <c r="D23" s="18"/>
      <c r="E23" s="19"/>
      <c r="F23" s="20"/>
      <c r="G23" s="24">
        <v>1290074</v>
      </c>
      <c r="H23" s="24">
        <v>1021977</v>
      </c>
      <c r="I23" s="24">
        <v>1021977</v>
      </c>
      <c r="J23" s="20">
        <v>1021977</v>
      </c>
      <c r="K23" s="24">
        <v>1021977</v>
      </c>
      <c r="L23" s="24">
        <v>1021977</v>
      </c>
      <c r="M23" s="20">
        <v>1021977</v>
      </c>
      <c r="N23" s="24">
        <v>1021977</v>
      </c>
      <c r="O23" s="24"/>
      <c r="P23" s="24"/>
      <c r="Q23" s="20"/>
      <c r="R23" s="24"/>
      <c r="S23" s="24"/>
      <c r="T23" s="20"/>
      <c r="U23" s="24"/>
      <c r="V23" s="24"/>
      <c r="W23" s="24">
        <v>1021977</v>
      </c>
      <c r="X23" s="20"/>
      <c r="Y23" s="24">
        <v>1021977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976464434</v>
      </c>
      <c r="D24" s="29">
        <f>SUM(D15:D23)</f>
        <v>0</v>
      </c>
      <c r="E24" s="36">
        <f t="shared" si="1"/>
        <v>694872569</v>
      </c>
      <c r="F24" s="37">
        <f t="shared" si="1"/>
        <v>694872569</v>
      </c>
      <c r="G24" s="37">
        <f t="shared" si="1"/>
        <v>533975936</v>
      </c>
      <c r="H24" s="37">
        <f t="shared" si="1"/>
        <v>973865177</v>
      </c>
      <c r="I24" s="37">
        <f t="shared" si="1"/>
        <v>975303242</v>
      </c>
      <c r="J24" s="37">
        <f t="shared" si="1"/>
        <v>975303242</v>
      </c>
      <c r="K24" s="37">
        <f t="shared" si="1"/>
        <v>975303242</v>
      </c>
      <c r="L24" s="37">
        <f t="shared" si="1"/>
        <v>975303242</v>
      </c>
      <c r="M24" s="37">
        <f t="shared" si="1"/>
        <v>975303242</v>
      </c>
      <c r="N24" s="37">
        <f t="shared" si="1"/>
        <v>975303242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975303242</v>
      </c>
      <c r="X24" s="37">
        <f t="shared" si="1"/>
        <v>347436285</v>
      </c>
      <c r="Y24" s="37">
        <f t="shared" si="1"/>
        <v>627866957</v>
      </c>
      <c r="Z24" s="38">
        <f>+IF(X24&lt;&gt;0,+(Y24/X24)*100,0)</f>
        <v>180.71427312204884</v>
      </c>
      <c r="AA24" s="39">
        <f>SUM(AA15:AA23)</f>
        <v>694872569</v>
      </c>
    </row>
    <row r="25" spans="1:27" ht="12.75">
      <c r="A25" s="27" t="s">
        <v>51</v>
      </c>
      <c r="B25" s="28"/>
      <c r="C25" s="29">
        <f aca="true" t="shared" si="2" ref="C25:Y25">+C12+C24</f>
        <v>1085166899</v>
      </c>
      <c r="D25" s="29">
        <f>+D12+D24</f>
        <v>0</v>
      </c>
      <c r="E25" s="30">
        <f t="shared" si="2"/>
        <v>726077604</v>
      </c>
      <c r="F25" s="31">
        <f t="shared" si="2"/>
        <v>726077604</v>
      </c>
      <c r="G25" s="31">
        <f t="shared" si="2"/>
        <v>643675012</v>
      </c>
      <c r="H25" s="31">
        <f t="shared" si="2"/>
        <v>1072769978</v>
      </c>
      <c r="I25" s="31">
        <f t="shared" si="2"/>
        <v>1074300337</v>
      </c>
      <c r="J25" s="31">
        <f t="shared" si="2"/>
        <v>1074300337</v>
      </c>
      <c r="K25" s="31">
        <f t="shared" si="2"/>
        <v>1074300337</v>
      </c>
      <c r="L25" s="31">
        <f t="shared" si="2"/>
        <v>1074300337</v>
      </c>
      <c r="M25" s="31">
        <f t="shared" si="2"/>
        <v>1074300337</v>
      </c>
      <c r="N25" s="31">
        <f t="shared" si="2"/>
        <v>1074300337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1074300337</v>
      </c>
      <c r="X25" s="31">
        <f t="shared" si="2"/>
        <v>363038803</v>
      </c>
      <c r="Y25" s="31">
        <f t="shared" si="2"/>
        <v>711261534</v>
      </c>
      <c r="Z25" s="32">
        <f>+IF(X25&lt;&gt;0,+(Y25/X25)*100,0)</f>
        <v>195.91887371885147</v>
      </c>
      <c r="AA25" s="33">
        <f>+AA12+AA24</f>
        <v>726077604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781696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93824176</v>
      </c>
      <c r="D32" s="18"/>
      <c r="E32" s="19">
        <v>12517634</v>
      </c>
      <c r="F32" s="20">
        <v>12517634</v>
      </c>
      <c r="G32" s="20">
        <v>66082283</v>
      </c>
      <c r="H32" s="20">
        <v>58075889</v>
      </c>
      <c r="I32" s="20">
        <v>58075889</v>
      </c>
      <c r="J32" s="20">
        <v>58075889</v>
      </c>
      <c r="K32" s="20">
        <v>58075889</v>
      </c>
      <c r="L32" s="20">
        <v>58075889</v>
      </c>
      <c r="M32" s="20">
        <v>58075889</v>
      </c>
      <c r="N32" s="20">
        <v>58075889</v>
      </c>
      <c r="O32" s="20"/>
      <c r="P32" s="20"/>
      <c r="Q32" s="20"/>
      <c r="R32" s="20"/>
      <c r="S32" s="20"/>
      <c r="T32" s="20"/>
      <c r="U32" s="20"/>
      <c r="V32" s="20"/>
      <c r="W32" s="20">
        <v>58075889</v>
      </c>
      <c r="X32" s="20">
        <v>6258817</v>
      </c>
      <c r="Y32" s="20">
        <v>51817072</v>
      </c>
      <c r="Z32" s="21">
        <v>827.91</v>
      </c>
      <c r="AA32" s="22">
        <v>12517634</v>
      </c>
    </row>
    <row r="33" spans="1:27" ht="12.75">
      <c r="A33" s="23" t="s">
        <v>58</v>
      </c>
      <c r="B33" s="17"/>
      <c r="C33" s="18">
        <v>985155</v>
      </c>
      <c r="D33" s="18"/>
      <c r="E33" s="19">
        <v>798035</v>
      </c>
      <c r="F33" s="20">
        <v>798035</v>
      </c>
      <c r="G33" s="20">
        <v>5941415</v>
      </c>
      <c r="H33" s="20">
        <v>5941415</v>
      </c>
      <c r="I33" s="20">
        <v>5941415</v>
      </c>
      <c r="J33" s="20">
        <v>5941415</v>
      </c>
      <c r="K33" s="20">
        <v>5941415</v>
      </c>
      <c r="L33" s="20">
        <v>5941415</v>
      </c>
      <c r="M33" s="20">
        <v>5941415</v>
      </c>
      <c r="N33" s="20">
        <v>5941415</v>
      </c>
      <c r="O33" s="20"/>
      <c r="P33" s="20"/>
      <c r="Q33" s="20"/>
      <c r="R33" s="20"/>
      <c r="S33" s="20"/>
      <c r="T33" s="20"/>
      <c r="U33" s="20"/>
      <c r="V33" s="20"/>
      <c r="W33" s="20">
        <v>5941415</v>
      </c>
      <c r="X33" s="20">
        <v>399018</v>
      </c>
      <c r="Y33" s="20">
        <v>5542397</v>
      </c>
      <c r="Z33" s="21">
        <v>1389.01</v>
      </c>
      <c r="AA33" s="22">
        <v>798035</v>
      </c>
    </row>
    <row r="34" spans="1:27" ht="12.75">
      <c r="A34" s="27" t="s">
        <v>59</v>
      </c>
      <c r="B34" s="28"/>
      <c r="C34" s="29">
        <f aca="true" t="shared" si="3" ref="C34:Y34">SUM(C29:C33)</f>
        <v>95591027</v>
      </c>
      <c r="D34" s="29">
        <f>SUM(D29:D33)</f>
        <v>0</v>
      </c>
      <c r="E34" s="30">
        <f t="shared" si="3"/>
        <v>13315669</v>
      </c>
      <c r="F34" s="31">
        <f t="shared" si="3"/>
        <v>13315669</v>
      </c>
      <c r="G34" s="31">
        <f t="shared" si="3"/>
        <v>72023698</v>
      </c>
      <c r="H34" s="31">
        <f t="shared" si="3"/>
        <v>64017304</v>
      </c>
      <c r="I34" s="31">
        <f t="shared" si="3"/>
        <v>64017304</v>
      </c>
      <c r="J34" s="31">
        <f t="shared" si="3"/>
        <v>64017304</v>
      </c>
      <c r="K34" s="31">
        <f t="shared" si="3"/>
        <v>64017304</v>
      </c>
      <c r="L34" s="31">
        <f t="shared" si="3"/>
        <v>64017304</v>
      </c>
      <c r="M34" s="31">
        <f t="shared" si="3"/>
        <v>64017304</v>
      </c>
      <c r="N34" s="31">
        <f t="shared" si="3"/>
        <v>64017304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64017304</v>
      </c>
      <c r="X34" s="31">
        <f t="shared" si="3"/>
        <v>6657835</v>
      </c>
      <c r="Y34" s="31">
        <f t="shared" si="3"/>
        <v>57359469</v>
      </c>
      <c r="Z34" s="32">
        <f>+IF(X34&lt;&gt;0,+(Y34/X34)*100,0)</f>
        <v>861.5333513071441</v>
      </c>
      <c r="AA34" s="33">
        <f>SUM(AA29:AA33)</f>
        <v>13315669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3780987</v>
      </c>
      <c r="H37" s="20">
        <v>1082621</v>
      </c>
      <c r="I37" s="20">
        <v>1082621</v>
      </c>
      <c r="J37" s="20">
        <v>1082621</v>
      </c>
      <c r="K37" s="20">
        <v>1082621</v>
      </c>
      <c r="L37" s="20">
        <v>1082621</v>
      </c>
      <c r="M37" s="20">
        <v>1082621</v>
      </c>
      <c r="N37" s="20">
        <v>1082621</v>
      </c>
      <c r="O37" s="20"/>
      <c r="P37" s="20"/>
      <c r="Q37" s="20"/>
      <c r="R37" s="20"/>
      <c r="S37" s="20"/>
      <c r="T37" s="20"/>
      <c r="U37" s="20"/>
      <c r="V37" s="20"/>
      <c r="W37" s="20">
        <v>1082621</v>
      </c>
      <c r="X37" s="20"/>
      <c r="Y37" s="20">
        <v>1082621</v>
      </c>
      <c r="Z37" s="21"/>
      <c r="AA37" s="22"/>
    </row>
    <row r="38" spans="1:27" ht="12.75">
      <c r="A38" s="23" t="s">
        <v>58</v>
      </c>
      <c r="B38" s="17"/>
      <c r="C38" s="18">
        <v>14660944</v>
      </c>
      <c r="D38" s="18"/>
      <c r="E38" s="19">
        <v>12167051</v>
      </c>
      <c r="F38" s="20">
        <v>12167051</v>
      </c>
      <c r="G38" s="20">
        <v>13014465</v>
      </c>
      <c r="H38" s="20">
        <v>8068876</v>
      </c>
      <c r="I38" s="20">
        <v>8068876</v>
      </c>
      <c r="J38" s="20">
        <v>8068876</v>
      </c>
      <c r="K38" s="20">
        <v>8068876</v>
      </c>
      <c r="L38" s="20">
        <v>8068876</v>
      </c>
      <c r="M38" s="20">
        <v>8068876</v>
      </c>
      <c r="N38" s="20">
        <v>8068876</v>
      </c>
      <c r="O38" s="20"/>
      <c r="P38" s="20"/>
      <c r="Q38" s="20"/>
      <c r="R38" s="20"/>
      <c r="S38" s="20"/>
      <c r="T38" s="20"/>
      <c r="U38" s="20"/>
      <c r="V38" s="20"/>
      <c r="W38" s="20">
        <v>8068876</v>
      </c>
      <c r="X38" s="20">
        <v>6083526</v>
      </c>
      <c r="Y38" s="20">
        <v>1985350</v>
      </c>
      <c r="Z38" s="21">
        <v>32.63</v>
      </c>
      <c r="AA38" s="22">
        <v>12167051</v>
      </c>
    </row>
    <row r="39" spans="1:27" ht="12.75">
      <c r="A39" s="27" t="s">
        <v>61</v>
      </c>
      <c r="B39" s="35"/>
      <c r="C39" s="29">
        <f aca="true" t="shared" si="4" ref="C39:Y39">SUM(C37:C38)</f>
        <v>14660944</v>
      </c>
      <c r="D39" s="29">
        <f>SUM(D37:D38)</f>
        <v>0</v>
      </c>
      <c r="E39" s="36">
        <f t="shared" si="4"/>
        <v>12167051</v>
      </c>
      <c r="F39" s="37">
        <f t="shared" si="4"/>
        <v>12167051</v>
      </c>
      <c r="G39" s="37">
        <f t="shared" si="4"/>
        <v>16795452</v>
      </c>
      <c r="H39" s="37">
        <f t="shared" si="4"/>
        <v>9151497</v>
      </c>
      <c r="I39" s="37">
        <f t="shared" si="4"/>
        <v>9151497</v>
      </c>
      <c r="J39" s="37">
        <f t="shared" si="4"/>
        <v>9151497</v>
      </c>
      <c r="K39" s="37">
        <f t="shared" si="4"/>
        <v>9151497</v>
      </c>
      <c r="L39" s="37">
        <f t="shared" si="4"/>
        <v>9151497</v>
      </c>
      <c r="M39" s="37">
        <f t="shared" si="4"/>
        <v>9151497</v>
      </c>
      <c r="N39" s="37">
        <f t="shared" si="4"/>
        <v>9151497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9151497</v>
      </c>
      <c r="X39" s="37">
        <f t="shared" si="4"/>
        <v>6083526</v>
      </c>
      <c r="Y39" s="37">
        <f t="shared" si="4"/>
        <v>3067971</v>
      </c>
      <c r="Z39" s="38">
        <f>+IF(X39&lt;&gt;0,+(Y39/X39)*100,0)</f>
        <v>50.43080279430055</v>
      </c>
      <c r="AA39" s="39">
        <f>SUM(AA37:AA38)</f>
        <v>12167051</v>
      </c>
    </row>
    <row r="40" spans="1:27" ht="12.75">
      <c r="A40" s="27" t="s">
        <v>62</v>
      </c>
      <c r="B40" s="28"/>
      <c r="C40" s="29">
        <f aca="true" t="shared" si="5" ref="C40:Y40">+C34+C39</f>
        <v>110251971</v>
      </c>
      <c r="D40" s="29">
        <f>+D34+D39</f>
        <v>0</v>
      </c>
      <c r="E40" s="30">
        <f t="shared" si="5"/>
        <v>25482720</v>
      </c>
      <c r="F40" s="31">
        <f t="shared" si="5"/>
        <v>25482720</v>
      </c>
      <c r="G40" s="31">
        <f t="shared" si="5"/>
        <v>88819150</v>
      </c>
      <c r="H40" s="31">
        <f t="shared" si="5"/>
        <v>73168801</v>
      </c>
      <c r="I40" s="31">
        <f t="shared" si="5"/>
        <v>73168801</v>
      </c>
      <c r="J40" s="31">
        <f t="shared" si="5"/>
        <v>73168801</v>
      </c>
      <c r="K40" s="31">
        <f t="shared" si="5"/>
        <v>73168801</v>
      </c>
      <c r="L40" s="31">
        <f t="shared" si="5"/>
        <v>73168801</v>
      </c>
      <c r="M40" s="31">
        <f t="shared" si="5"/>
        <v>73168801</v>
      </c>
      <c r="N40" s="31">
        <f t="shared" si="5"/>
        <v>73168801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73168801</v>
      </c>
      <c r="X40" s="31">
        <f t="shared" si="5"/>
        <v>12741361</v>
      </c>
      <c r="Y40" s="31">
        <f t="shared" si="5"/>
        <v>60427440</v>
      </c>
      <c r="Z40" s="32">
        <f>+IF(X40&lt;&gt;0,+(Y40/X40)*100,0)</f>
        <v>474.2620509692803</v>
      </c>
      <c r="AA40" s="33">
        <f>+AA34+AA39</f>
        <v>25482720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974914928</v>
      </c>
      <c r="D42" s="43">
        <f>+D25-D40</f>
        <v>0</v>
      </c>
      <c r="E42" s="44">
        <f t="shared" si="6"/>
        <v>700594884</v>
      </c>
      <c r="F42" s="45">
        <f t="shared" si="6"/>
        <v>700594884</v>
      </c>
      <c r="G42" s="45">
        <f t="shared" si="6"/>
        <v>554855862</v>
      </c>
      <c r="H42" s="45">
        <f t="shared" si="6"/>
        <v>999601177</v>
      </c>
      <c r="I42" s="45">
        <f t="shared" si="6"/>
        <v>1001131536</v>
      </c>
      <c r="J42" s="45">
        <f t="shared" si="6"/>
        <v>1001131536</v>
      </c>
      <c r="K42" s="45">
        <f t="shared" si="6"/>
        <v>1001131536</v>
      </c>
      <c r="L42" s="45">
        <f t="shared" si="6"/>
        <v>1001131536</v>
      </c>
      <c r="M42" s="45">
        <f t="shared" si="6"/>
        <v>1001131536</v>
      </c>
      <c r="N42" s="45">
        <f t="shared" si="6"/>
        <v>1001131536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1001131536</v>
      </c>
      <c r="X42" s="45">
        <f t="shared" si="6"/>
        <v>350297442</v>
      </c>
      <c r="Y42" s="45">
        <f t="shared" si="6"/>
        <v>650834094</v>
      </c>
      <c r="Z42" s="46">
        <f>+IF(X42&lt;&gt;0,+(Y42/X42)*100,0)</f>
        <v>185.79470357651084</v>
      </c>
      <c r="AA42" s="47">
        <f>+AA25-AA40</f>
        <v>700594884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974914928</v>
      </c>
      <c r="D45" s="18"/>
      <c r="E45" s="19">
        <v>700594884</v>
      </c>
      <c r="F45" s="20">
        <v>700594884</v>
      </c>
      <c r="G45" s="20">
        <v>-34068886</v>
      </c>
      <c r="H45" s="20">
        <v>999601177</v>
      </c>
      <c r="I45" s="20">
        <v>1001131536</v>
      </c>
      <c r="J45" s="20">
        <v>1001131536</v>
      </c>
      <c r="K45" s="20">
        <v>1001131536</v>
      </c>
      <c r="L45" s="20">
        <v>1001131536</v>
      </c>
      <c r="M45" s="20">
        <v>1001131536</v>
      </c>
      <c r="N45" s="20">
        <v>1001131536</v>
      </c>
      <c r="O45" s="20"/>
      <c r="P45" s="20"/>
      <c r="Q45" s="20"/>
      <c r="R45" s="20"/>
      <c r="S45" s="20"/>
      <c r="T45" s="20"/>
      <c r="U45" s="20"/>
      <c r="V45" s="20"/>
      <c r="W45" s="20">
        <v>1001131536</v>
      </c>
      <c r="X45" s="20">
        <v>350297442</v>
      </c>
      <c r="Y45" s="20">
        <v>650834094</v>
      </c>
      <c r="Z45" s="48">
        <v>185.79</v>
      </c>
      <c r="AA45" s="22">
        <v>700594884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588924748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974914928</v>
      </c>
      <c r="D48" s="51">
        <f>SUM(D45:D47)</f>
        <v>0</v>
      </c>
      <c r="E48" s="52">
        <f t="shared" si="7"/>
        <v>700594884</v>
      </c>
      <c r="F48" s="53">
        <f t="shared" si="7"/>
        <v>700594884</v>
      </c>
      <c r="G48" s="53">
        <f t="shared" si="7"/>
        <v>554855862</v>
      </c>
      <c r="H48" s="53">
        <f t="shared" si="7"/>
        <v>999601177</v>
      </c>
      <c r="I48" s="53">
        <f t="shared" si="7"/>
        <v>1001131536</v>
      </c>
      <c r="J48" s="53">
        <f t="shared" si="7"/>
        <v>1001131536</v>
      </c>
      <c r="K48" s="53">
        <f t="shared" si="7"/>
        <v>1001131536</v>
      </c>
      <c r="L48" s="53">
        <f t="shared" si="7"/>
        <v>1001131536</v>
      </c>
      <c r="M48" s="53">
        <f t="shared" si="7"/>
        <v>1001131536</v>
      </c>
      <c r="N48" s="53">
        <f t="shared" si="7"/>
        <v>1001131536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1001131536</v>
      </c>
      <c r="X48" s="53">
        <f t="shared" si="7"/>
        <v>350297442</v>
      </c>
      <c r="Y48" s="53">
        <f t="shared" si="7"/>
        <v>650834094</v>
      </c>
      <c r="Z48" s="54">
        <f>+IF(X48&lt;&gt;0,+(Y48/X48)*100,0)</f>
        <v>185.79470357651084</v>
      </c>
      <c r="AA48" s="55">
        <f>SUM(AA45:AA47)</f>
        <v>700594884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1640287</v>
      </c>
      <c r="D6" s="18"/>
      <c r="E6" s="19">
        <v>2062104</v>
      </c>
      <c r="F6" s="20">
        <v>2062104</v>
      </c>
      <c r="G6" s="20">
        <v>1640287</v>
      </c>
      <c r="H6" s="20">
        <v>1640287</v>
      </c>
      <c r="I6" s="20">
        <v>1640287</v>
      </c>
      <c r="J6" s="20">
        <v>1640287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1031052</v>
      </c>
      <c r="Y6" s="20">
        <v>-1031052</v>
      </c>
      <c r="Z6" s="21">
        <v>-100</v>
      </c>
      <c r="AA6" s="22">
        <v>2062104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47273200</v>
      </c>
      <c r="D8" s="18"/>
      <c r="E8" s="19">
        <v>26182516</v>
      </c>
      <c r="F8" s="20">
        <v>26182516</v>
      </c>
      <c r="G8" s="20">
        <v>22137873</v>
      </c>
      <c r="H8" s="20">
        <v>22137873</v>
      </c>
      <c r="I8" s="20">
        <v>22137873</v>
      </c>
      <c r="J8" s="20">
        <v>22137873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13091258</v>
      </c>
      <c r="Y8" s="20">
        <v>-13091258</v>
      </c>
      <c r="Z8" s="21">
        <v>-100</v>
      </c>
      <c r="AA8" s="22">
        <v>26182516</v>
      </c>
    </row>
    <row r="9" spans="1:27" ht="12.75">
      <c r="A9" s="23" t="s">
        <v>36</v>
      </c>
      <c r="B9" s="17"/>
      <c r="C9" s="18"/>
      <c r="D9" s="18"/>
      <c r="E9" s="19">
        <v>9522733</v>
      </c>
      <c r="F9" s="20">
        <v>9522733</v>
      </c>
      <c r="G9" s="20">
        <v>25135327</v>
      </c>
      <c r="H9" s="20">
        <v>25135327</v>
      </c>
      <c r="I9" s="20">
        <v>25135327</v>
      </c>
      <c r="J9" s="20">
        <v>25135327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4761367</v>
      </c>
      <c r="Y9" s="20">
        <v>-4761367</v>
      </c>
      <c r="Z9" s="21">
        <v>-100</v>
      </c>
      <c r="AA9" s="22">
        <v>9522733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121088</v>
      </c>
      <c r="D11" s="18"/>
      <c r="E11" s="19">
        <v>93252</v>
      </c>
      <c r="F11" s="20">
        <v>93252</v>
      </c>
      <c r="G11" s="20">
        <v>121088</v>
      </c>
      <c r="H11" s="20">
        <v>121088</v>
      </c>
      <c r="I11" s="20">
        <v>121088</v>
      </c>
      <c r="J11" s="20">
        <v>121088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46626</v>
      </c>
      <c r="Y11" s="20">
        <v>-46626</v>
      </c>
      <c r="Z11" s="21">
        <v>-100</v>
      </c>
      <c r="AA11" s="22">
        <v>93252</v>
      </c>
    </row>
    <row r="12" spans="1:27" ht="12.75">
      <c r="A12" s="27" t="s">
        <v>39</v>
      </c>
      <c r="B12" s="28"/>
      <c r="C12" s="29">
        <f aca="true" t="shared" si="0" ref="C12:Y12">SUM(C6:C11)</f>
        <v>49034575</v>
      </c>
      <c r="D12" s="29">
        <f>SUM(D6:D11)</f>
        <v>0</v>
      </c>
      <c r="E12" s="30">
        <f t="shared" si="0"/>
        <v>37860605</v>
      </c>
      <c r="F12" s="31">
        <f t="shared" si="0"/>
        <v>37860605</v>
      </c>
      <c r="G12" s="31">
        <f t="shared" si="0"/>
        <v>49034575</v>
      </c>
      <c r="H12" s="31">
        <f t="shared" si="0"/>
        <v>49034575</v>
      </c>
      <c r="I12" s="31">
        <f t="shared" si="0"/>
        <v>49034575</v>
      </c>
      <c r="J12" s="31">
        <f t="shared" si="0"/>
        <v>49034575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18930303</v>
      </c>
      <c r="Y12" s="31">
        <f t="shared" si="0"/>
        <v>-18930303</v>
      </c>
      <c r="Z12" s="32">
        <f>+IF(X12&lt;&gt;0,+(Y12/X12)*100,0)</f>
        <v>-100</v>
      </c>
      <c r="AA12" s="33">
        <f>SUM(AA6:AA11)</f>
        <v>37860605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929154281</v>
      </c>
      <c r="D19" s="18"/>
      <c r="E19" s="19">
        <v>930049151</v>
      </c>
      <c r="F19" s="20">
        <v>930049151</v>
      </c>
      <c r="G19" s="20">
        <v>929154281</v>
      </c>
      <c r="H19" s="20">
        <v>929154281</v>
      </c>
      <c r="I19" s="20">
        <v>929154281</v>
      </c>
      <c r="J19" s="20">
        <v>929154281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465024576</v>
      </c>
      <c r="Y19" s="20">
        <v>-465024576</v>
      </c>
      <c r="Z19" s="21">
        <v>-100</v>
      </c>
      <c r="AA19" s="22">
        <v>930049151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8325</v>
      </c>
      <c r="D22" s="18"/>
      <c r="E22" s="19"/>
      <c r="F22" s="20"/>
      <c r="G22" s="20">
        <v>8325</v>
      </c>
      <c r="H22" s="20">
        <v>8325</v>
      </c>
      <c r="I22" s="20">
        <v>8325</v>
      </c>
      <c r="J22" s="20">
        <v>8325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929162606</v>
      </c>
      <c r="D24" s="29">
        <f>SUM(D15:D23)</f>
        <v>0</v>
      </c>
      <c r="E24" s="36">
        <f t="shared" si="1"/>
        <v>930049151</v>
      </c>
      <c r="F24" s="37">
        <f t="shared" si="1"/>
        <v>930049151</v>
      </c>
      <c r="G24" s="37">
        <f t="shared" si="1"/>
        <v>929162606</v>
      </c>
      <c r="H24" s="37">
        <f t="shared" si="1"/>
        <v>929162606</v>
      </c>
      <c r="I24" s="37">
        <f t="shared" si="1"/>
        <v>929162606</v>
      </c>
      <c r="J24" s="37">
        <f t="shared" si="1"/>
        <v>929162606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465024576</v>
      </c>
      <c r="Y24" s="37">
        <f t="shared" si="1"/>
        <v>-465024576</v>
      </c>
      <c r="Z24" s="38">
        <f>+IF(X24&lt;&gt;0,+(Y24/X24)*100,0)</f>
        <v>-100</v>
      </c>
      <c r="AA24" s="39">
        <f>SUM(AA15:AA23)</f>
        <v>930049151</v>
      </c>
    </row>
    <row r="25" spans="1:27" ht="12.75">
      <c r="A25" s="27" t="s">
        <v>51</v>
      </c>
      <c r="B25" s="28"/>
      <c r="C25" s="29">
        <f aca="true" t="shared" si="2" ref="C25:Y25">+C12+C24</f>
        <v>978197181</v>
      </c>
      <c r="D25" s="29">
        <f>+D12+D24</f>
        <v>0</v>
      </c>
      <c r="E25" s="30">
        <f t="shared" si="2"/>
        <v>967909756</v>
      </c>
      <c r="F25" s="31">
        <f t="shared" si="2"/>
        <v>967909756</v>
      </c>
      <c r="G25" s="31">
        <f t="shared" si="2"/>
        <v>978197181</v>
      </c>
      <c r="H25" s="31">
        <f t="shared" si="2"/>
        <v>978197181</v>
      </c>
      <c r="I25" s="31">
        <f t="shared" si="2"/>
        <v>978197181</v>
      </c>
      <c r="J25" s="31">
        <f t="shared" si="2"/>
        <v>978197181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483954879</v>
      </c>
      <c r="Y25" s="31">
        <f t="shared" si="2"/>
        <v>-483954879</v>
      </c>
      <c r="Z25" s="32">
        <f>+IF(X25&lt;&gt;0,+(Y25/X25)*100,0)</f>
        <v>-100</v>
      </c>
      <c r="AA25" s="33">
        <f>+AA12+AA24</f>
        <v>967909756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179928</v>
      </c>
      <c r="F30" s="20">
        <v>179928</v>
      </c>
      <c r="G30" s="20">
        <v>179928</v>
      </c>
      <c r="H30" s="20">
        <v>179928</v>
      </c>
      <c r="I30" s="20">
        <v>179928</v>
      </c>
      <c r="J30" s="20">
        <v>179928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89964</v>
      </c>
      <c r="Y30" s="20">
        <v>-89964</v>
      </c>
      <c r="Z30" s="21">
        <v>-100</v>
      </c>
      <c r="AA30" s="22">
        <v>179928</v>
      </c>
    </row>
    <row r="31" spans="1:27" ht="12.75">
      <c r="A31" s="23" t="s">
        <v>56</v>
      </c>
      <c r="B31" s="17"/>
      <c r="C31" s="18">
        <v>34166293</v>
      </c>
      <c r="D31" s="18"/>
      <c r="E31" s="19">
        <v>3129473</v>
      </c>
      <c r="F31" s="20">
        <v>3129473</v>
      </c>
      <c r="G31" s="20">
        <v>4042122</v>
      </c>
      <c r="H31" s="20">
        <v>4042122</v>
      </c>
      <c r="I31" s="20">
        <v>4042122</v>
      </c>
      <c r="J31" s="20">
        <v>4042122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1564737</v>
      </c>
      <c r="Y31" s="20">
        <v>-1564737</v>
      </c>
      <c r="Z31" s="21">
        <v>-100</v>
      </c>
      <c r="AA31" s="22">
        <v>3129473</v>
      </c>
    </row>
    <row r="32" spans="1:27" ht="12.75">
      <c r="A32" s="23" t="s">
        <v>57</v>
      </c>
      <c r="B32" s="17"/>
      <c r="C32" s="18">
        <v>382868533</v>
      </c>
      <c r="D32" s="18"/>
      <c r="E32" s="19">
        <v>291442675</v>
      </c>
      <c r="F32" s="20">
        <v>291442675</v>
      </c>
      <c r="G32" s="20">
        <v>411132776</v>
      </c>
      <c r="H32" s="20">
        <v>411132776</v>
      </c>
      <c r="I32" s="20">
        <v>411132776</v>
      </c>
      <c r="J32" s="20">
        <v>411132776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145721338</v>
      </c>
      <c r="Y32" s="20">
        <v>-145721338</v>
      </c>
      <c r="Z32" s="21">
        <v>-100</v>
      </c>
      <c r="AA32" s="22">
        <v>291442675</v>
      </c>
    </row>
    <row r="33" spans="1:27" ht="12.75">
      <c r="A33" s="23" t="s">
        <v>58</v>
      </c>
      <c r="B33" s="17"/>
      <c r="C33" s="18">
        <v>1100429</v>
      </c>
      <c r="D33" s="18"/>
      <c r="E33" s="19">
        <v>17179467</v>
      </c>
      <c r="F33" s="20">
        <v>17179467</v>
      </c>
      <c r="G33" s="20">
        <v>2780429</v>
      </c>
      <c r="H33" s="20">
        <v>2780429</v>
      </c>
      <c r="I33" s="20">
        <v>2780429</v>
      </c>
      <c r="J33" s="20">
        <v>2780429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8589734</v>
      </c>
      <c r="Y33" s="20">
        <v>-8589734</v>
      </c>
      <c r="Z33" s="21">
        <v>-100</v>
      </c>
      <c r="AA33" s="22">
        <v>17179467</v>
      </c>
    </row>
    <row r="34" spans="1:27" ht="12.75">
      <c r="A34" s="27" t="s">
        <v>59</v>
      </c>
      <c r="B34" s="28"/>
      <c r="C34" s="29">
        <f aca="true" t="shared" si="3" ref="C34:Y34">SUM(C29:C33)</f>
        <v>418135255</v>
      </c>
      <c r="D34" s="29">
        <f>SUM(D29:D33)</f>
        <v>0</v>
      </c>
      <c r="E34" s="30">
        <f t="shared" si="3"/>
        <v>311931543</v>
      </c>
      <c r="F34" s="31">
        <f t="shared" si="3"/>
        <v>311931543</v>
      </c>
      <c r="G34" s="31">
        <f t="shared" si="3"/>
        <v>418135255</v>
      </c>
      <c r="H34" s="31">
        <f t="shared" si="3"/>
        <v>418135255</v>
      </c>
      <c r="I34" s="31">
        <f t="shared" si="3"/>
        <v>418135255</v>
      </c>
      <c r="J34" s="31">
        <f t="shared" si="3"/>
        <v>418135255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155965773</v>
      </c>
      <c r="Y34" s="31">
        <f t="shared" si="3"/>
        <v>-155965773</v>
      </c>
      <c r="Z34" s="32">
        <f>+IF(X34&lt;&gt;0,+(Y34/X34)*100,0)</f>
        <v>-100</v>
      </c>
      <c r="AA34" s="33">
        <f>SUM(AA29:AA33)</f>
        <v>311931543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909504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23275375</v>
      </c>
      <c r="D38" s="18"/>
      <c r="E38" s="19"/>
      <c r="F38" s="20"/>
      <c r="G38" s="20">
        <v>24184879</v>
      </c>
      <c r="H38" s="20">
        <v>24184879</v>
      </c>
      <c r="I38" s="20">
        <v>24184879</v>
      </c>
      <c r="J38" s="20">
        <v>24184879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24184879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24184879</v>
      </c>
      <c r="H39" s="37">
        <f t="shared" si="4"/>
        <v>24184879</v>
      </c>
      <c r="I39" s="37">
        <f t="shared" si="4"/>
        <v>24184879</v>
      </c>
      <c r="J39" s="37">
        <f t="shared" si="4"/>
        <v>24184879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442320134</v>
      </c>
      <c r="D40" s="29">
        <f>+D34+D39</f>
        <v>0</v>
      </c>
      <c r="E40" s="30">
        <f t="shared" si="5"/>
        <v>311931543</v>
      </c>
      <c r="F40" s="31">
        <f t="shared" si="5"/>
        <v>311931543</v>
      </c>
      <c r="G40" s="31">
        <f t="shared" si="5"/>
        <v>442320134</v>
      </c>
      <c r="H40" s="31">
        <f t="shared" si="5"/>
        <v>442320134</v>
      </c>
      <c r="I40" s="31">
        <f t="shared" si="5"/>
        <v>442320134</v>
      </c>
      <c r="J40" s="31">
        <f t="shared" si="5"/>
        <v>442320134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155965773</v>
      </c>
      <c r="Y40" s="31">
        <f t="shared" si="5"/>
        <v>-155965773</v>
      </c>
      <c r="Z40" s="32">
        <f>+IF(X40&lt;&gt;0,+(Y40/X40)*100,0)</f>
        <v>-100</v>
      </c>
      <c r="AA40" s="33">
        <f>+AA34+AA39</f>
        <v>311931543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535877047</v>
      </c>
      <c r="D42" s="43">
        <f>+D25-D40</f>
        <v>0</v>
      </c>
      <c r="E42" s="44">
        <f t="shared" si="6"/>
        <v>655978213</v>
      </c>
      <c r="F42" s="45">
        <f t="shared" si="6"/>
        <v>655978213</v>
      </c>
      <c r="G42" s="45">
        <f t="shared" si="6"/>
        <v>535877047</v>
      </c>
      <c r="H42" s="45">
        <f t="shared" si="6"/>
        <v>535877047</v>
      </c>
      <c r="I42" s="45">
        <f t="shared" si="6"/>
        <v>535877047</v>
      </c>
      <c r="J42" s="45">
        <f t="shared" si="6"/>
        <v>535877047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327989106</v>
      </c>
      <c r="Y42" s="45">
        <f t="shared" si="6"/>
        <v>-327989106</v>
      </c>
      <c r="Z42" s="46">
        <f>+IF(X42&lt;&gt;0,+(Y42/X42)*100,0)</f>
        <v>-100</v>
      </c>
      <c r="AA42" s="47">
        <f>+AA25-AA40</f>
        <v>655978213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535877047</v>
      </c>
      <c r="D45" s="18"/>
      <c r="E45" s="19">
        <v>655978213</v>
      </c>
      <c r="F45" s="20">
        <v>655978213</v>
      </c>
      <c r="G45" s="20">
        <v>535877047</v>
      </c>
      <c r="H45" s="20">
        <v>535877047</v>
      </c>
      <c r="I45" s="20">
        <v>535877047</v>
      </c>
      <c r="J45" s="20">
        <v>535877047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327989107</v>
      </c>
      <c r="Y45" s="20">
        <v>-327989107</v>
      </c>
      <c r="Z45" s="48">
        <v>-100</v>
      </c>
      <c r="AA45" s="22">
        <v>655978213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535877047</v>
      </c>
      <c r="D48" s="51">
        <f>SUM(D45:D47)</f>
        <v>0</v>
      </c>
      <c r="E48" s="52">
        <f t="shared" si="7"/>
        <v>655978213</v>
      </c>
      <c r="F48" s="53">
        <f t="shared" si="7"/>
        <v>655978213</v>
      </c>
      <c r="G48" s="53">
        <f t="shared" si="7"/>
        <v>535877047</v>
      </c>
      <c r="H48" s="53">
        <f t="shared" si="7"/>
        <v>535877047</v>
      </c>
      <c r="I48" s="53">
        <f t="shared" si="7"/>
        <v>535877047</v>
      </c>
      <c r="J48" s="53">
        <f t="shared" si="7"/>
        <v>535877047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327989107</v>
      </c>
      <c r="Y48" s="53">
        <f t="shared" si="7"/>
        <v>-327989107</v>
      </c>
      <c r="Z48" s="54">
        <f>+IF(X48&lt;&gt;0,+(Y48/X48)*100,0)</f>
        <v>-100</v>
      </c>
      <c r="AA48" s="55">
        <f>SUM(AA45:AA47)</f>
        <v>655978213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4578406</v>
      </c>
      <c r="D6" s="18"/>
      <c r="E6" s="19">
        <v>1239</v>
      </c>
      <c r="F6" s="20">
        <v>1239</v>
      </c>
      <c r="G6" s="20">
        <v>3630765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620</v>
      </c>
      <c r="Y6" s="20">
        <v>-620</v>
      </c>
      <c r="Z6" s="21">
        <v>-100</v>
      </c>
      <c r="AA6" s="22">
        <v>1239</v>
      </c>
    </row>
    <row r="7" spans="1:27" ht="12.75">
      <c r="A7" s="23" t="s">
        <v>34</v>
      </c>
      <c r="B7" s="17"/>
      <c r="C7" s="18"/>
      <c r="D7" s="18"/>
      <c r="E7" s="19">
        <v>33195942</v>
      </c>
      <c r="F7" s="20">
        <v>33195942</v>
      </c>
      <c r="G7" s="20">
        <v>23088093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16597971</v>
      </c>
      <c r="Y7" s="20">
        <v>-16597971</v>
      </c>
      <c r="Z7" s="21">
        <v>-100</v>
      </c>
      <c r="AA7" s="22">
        <v>33195942</v>
      </c>
    </row>
    <row r="8" spans="1:27" ht="12.75">
      <c r="A8" s="23" t="s">
        <v>35</v>
      </c>
      <c r="B8" s="17"/>
      <c r="C8" s="18">
        <v>31286667</v>
      </c>
      <c r="D8" s="18"/>
      <c r="E8" s="19">
        <v>41235524</v>
      </c>
      <c r="F8" s="20">
        <v>41235524</v>
      </c>
      <c r="G8" s="20">
        <v>209768416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20617762</v>
      </c>
      <c r="Y8" s="20">
        <v>-20617762</v>
      </c>
      <c r="Z8" s="21">
        <v>-100</v>
      </c>
      <c r="AA8" s="22">
        <v>41235524</v>
      </c>
    </row>
    <row r="9" spans="1:27" ht="12.75">
      <c r="A9" s="23" t="s">
        <v>36</v>
      </c>
      <c r="B9" s="17"/>
      <c r="C9" s="18">
        <v>17500403</v>
      </c>
      <c r="D9" s="18"/>
      <c r="E9" s="19">
        <v>13093215</v>
      </c>
      <c r="F9" s="20">
        <v>13093215</v>
      </c>
      <c r="G9" s="20">
        <v>12469729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6546608</v>
      </c>
      <c r="Y9" s="20">
        <v>-6546608</v>
      </c>
      <c r="Z9" s="21">
        <v>-100</v>
      </c>
      <c r="AA9" s="22">
        <v>13093215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761332</v>
      </c>
      <c r="D11" s="18"/>
      <c r="E11" s="19">
        <v>678864</v>
      </c>
      <c r="F11" s="20">
        <v>678864</v>
      </c>
      <c r="G11" s="20">
        <v>646586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339432</v>
      </c>
      <c r="Y11" s="20">
        <v>-339432</v>
      </c>
      <c r="Z11" s="21">
        <v>-100</v>
      </c>
      <c r="AA11" s="22">
        <v>678864</v>
      </c>
    </row>
    <row r="12" spans="1:27" ht="12.75">
      <c r="A12" s="27" t="s">
        <v>39</v>
      </c>
      <c r="B12" s="28"/>
      <c r="C12" s="29">
        <f aca="true" t="shared" si="0" ref="C12:Y12">SUM(C6:C11)</f>
        <v>54126808</v>
      </c>
      <c r="D12" s="29">
        <f>SUM(D6:D11)</f>
        <v>0</v>
      </c>
      <c r="E12" s="30">
        <f t="shared" si="0"/>
        <v>88204784</v>
      </c>
      <c r="F12" s="31">
        <f t="shared" si="0"/>
        <v>88204784</v>
      </c>
      <c r="G12" s="31">
        <f t="shared" si="0"/>
        <v>249603589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44102393</v>
      </c>
      <c r="Y12" s="31">
        <f t="shared" si="0"/>
        <v>-44102393</v>
      </c>
      <c r="Z12" s="32">
        <f>+IF(X12&lt;&gt;0,+(Y12/X12)*100,0)</f>
        <v>-100</v>
      </c>
      <c r="AA12" s="33">
        <f>SUM(AA6:AA11)</f>
        <v>88204784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22176665</v>
      </c>
      <c r="D17" s="18"/>
      <c r="E17" s="19">
        <v>22176665</v>
      </c>
      <c r="F17" s="20">
        <v>22176665</v>
      </c>
      <c r="G17" s="20">
        <v>22176665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11088333</v>
      </c>
      <c r="Y17" s="20">
        <v>-11088333</v>
      </c>
      <c r="Z17" s="21">
        <v>-100</v>
      </c>
      <c r="AA17" s="22">
        <v>22176665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567050239</v>
      </c>
      <c r="D19" s="18"/>
      <c r="E19" s="19">
        <v>553374329</v>
      </c>
      <c r="F19" s="20">
        <v>553374329</v>
      </c>
      <c r="G19" s="20">
        <v>567548310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276687165</v>
      </c>
      <c r="Y19" s="20">
        <v>-276687165</v>
      </c>
      <c r="Z19" s="21">
        <v>-100</v>
      </c>
      <c r="AA19" s="22">
        <v>553374329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423250</v>
      </c>
      <c r="D21" s="18"/>
      <c r="E21" s="19">
        <v>398900</v>
      </c>
      <c r="F21" s="20">
        <v>398900</v>
      </c>
      <c r="G21" s="20">
        <v>379905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199450</v>
      </c>
      <c r="Y21" s="20">
        <v>-199450</v>
      </c>
      <c r="Z21" s="21">
        <v>-100</v>
      </c>
      <c r="AA21" s="22">
        <v>398900</v>
      </c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373706</v>
      </c>
      <c r="D23" s="18"/>
      <c r="E23" s="19">
        <v>358028</v>
      </c>
      <c r="F23" s="20">
        <v>358028</v>
      </c>
      <c r="G23" s="24">
        <v>340979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179014</v>
      </c>
      <c r="Y23" s="24">
        <v>-179014</v>
      </c>
      <c r="Z23" s="25">
        <v>-100</v>
      </c>
      <c r="AA23" s="26">
        <v>358028</v>
      </c>
    </row>
    <row r="24" spans="1:27" ht="12.75">
      <c r="A24" s="27" t="s">
        <v>50</v>
      </c>
      <c r="B24" s="35"/>
      <c r="C24" s="29">
        <f aca="true" t="shared" si="1" ref="C24:Y24">SUM(C15:C23)</f>
        <v>590023860</v>
      </c>
      <c r="D24" s="29">
        <f>SUM(D15:D23)</f>
        <v>0</v>
      </c>
      <c r="E24" s="36">
        <f t="shared" si="1"/>
        <v>576307922</v>
      </c>
      <c r="F24" s="37">
        <f t="shared" si="1"/>
        <v>576307922</v>
      </c>
      <c r="G24" s="37">
        <f t="shared" si="1"/>
        <v>590445859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288153962</v>
      </c>
      <c r="Y24" s="37">
        <f t="shared" si="1"/>
        <v>-288153962</v>
      </c>
      <c r="Z24" s="38">
        <f>+IF(X24&lt;&gt;0,+(Y24/X24)*100,0)</f>
        <v>-100</v>
      </c>
      <c r="AA24" s="39">
        <f>SUM(AA15:AA23)</f>
        <v>576307922</v>
      </c>
    </row>
    <row r="25" spans="1:27" ht="12.75">
      <c r="A25" s="27" t="s">
        <v>51</v>
      </c>
      <c r="B25" s="28"/>
      <c r="C25" s="29">
        <f aca="true" t="shared" si="2" ref="C25:Y25">+C12+C24</f>
        <v>644150668</v>
      </c>
      <c r="D25" s="29">
        <f>+D12+D24</f>
        <v>0</v>
      </c>
      <c r="E25" s="30">
        <f t="shared" si="2"/>
        <v>664512706</v>
      </c>
      <c r="F25" s="31">
        <f t="shared" si="2"/>
        <v>664512706</v>
      </c>
      <c r="G25" s="31">
        <f t="shared" si="2"/>
        <v>840049448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332256355</v>
      </c>
      <c r="Y25" s="31">
        <f t="shared" si="2"/>
        <v>-332256355</v>
      </c>
      <c r="Z25" s="32">
        <f>+IF(X25&lt;&gt;0,+(Y25/X25)*100,0)</f>
        <v>-100</v>
      </c>
      <c r="AA25" s="33">
        <f>+AA12+AA24</f>
        <v>664512706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223564</v>
      </c>
      <c r="D30" s="18"/>
      <c r="E30" s="19">
        <v>303517</v>
      </c>
      <c r="F30" s="20">
        <v>303517</v>
      </c>
      <c r="G30" s="20">
        <v>289064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151759</v>
      </c>
      <c r="Y30" s="20">
        <v>-151759</v>
      </c>
      <c r="Z30" s="21">
        <v>-100</v>
      </c>
      <c r="AA30" s="22">
        <v>303517</v>
      </c>
    </row>
    <row r="31" spans="1:27" ht="12.75">
      <c r="A31" s="23" t="s">
        <v>56</v>
      </c>
      <c r="B31" s="17"/>
      <c r="C31" s="18">
        <v>801236</v>
      </c>
      <c r="D31" s="18"/>
      <c r="E31" s="19">
        <v>859269</v>
      </c>
      <c r="F31" s="20">
        <v>859269</v>
      </c>
      <c r="G31" s="20">
        <v>818351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429635</v>
      </c>
      <c r="Y31" s="20">
        <v>-429635</v>
      </c>
      <c r="Z31" s="21">
        <v>-100</v>
      </c>
      <c r="AA31" s="22">
        <v>859269</v>
      </c>
    </row>
    <row r="32" spans="1:27" ht="12.75">
      <c r="A32" s="23" t="s">
        <v>57</v>
      </c>
      <c r="B32" s="17"/>
      <c r="C32" s="18">
        <v>113765518</v>
      </c>
      <c r="D32" s="18"/>
      <c r="E32" s="19">
        <v>63097425</v>
      </c>
      <c r="F32" s="20">
        <v>63097425</v>
      </c>
      <c r="G32" s="20">
        <v>69303372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31548713</v>
      </c>
      <c r="Y32" s="20">
        <v>-31548713</v>
      </c>
      <c r="Z32" s="21">
        <v>-100</v>
      </c>
      <c r="AA32" s="22">
        <v>63097425</v>
      </c>
    </row>
    <row r="33" spans="1:27" ht="12.75">
      <c r="A33" s="23" t="s">
        <v>58</v>
      </c>
      <c r="B33" s="17"/>
      <c r="C33" s="18">
        <v>532400</v>
      </c>
      <c r="D33" s="18"/>
      <c r="E33" s="19">
        <v>540855</v>
      </c>
      <c r="F33" s="20">
        <v>540855</v>
      </c>
      <c r="G33" s="20">
        <v>515100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270428</v>
      </c>
      <c r="Y33" s="20">
        <v>-270428</v>
      </c>
      <c r="Z33" s="21">
        <v>-100</v>
      </c>
      <c r="AA33" s="22">
        <v>540855</v>
      </c>
    </row>
    <row r="34" spans="1:27" ht="12.75">
      <c r="A34" s="27" t="s">
        <v>59</v>
      </c>
      <c r="B34" s="28"/>
      <c r="C34" s="29">
        <f aca="true" t="shared" si="3" ref="C34:Y34">SUM(C29:C33)</f>
        <v>115322718</v>
      </c>
      <c r="D34" s="29">
        <f>SUM(D29:D33)</f>
        <v>0</v>
      </c>
      <c r="E34" s="30">
        <f t="shared" si="3"/>
        <v>64801066</v>
      </c>
      <c r="F34" s="31">
        <f t="shared" si="3"/>
        <v>64801066</v>
      </c>
      <c r="G34" s="31">
        <f t="shared" si="3"/>
        <v>70925887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32400535</v>
      </c>
      <c r="Y34" s="31">
        <f t="shared" si="3"/>
        <v>-32400535</v>
      </c>
      <c r="Z34" s="32">
        <f>+IF(X34&lt;&gt;0,+(Y34/X34)*100,0)</f>
        <v>-100</v>
      </c>
      <c r="AA34" s="33">
        <f>SUM(AA29:AA33)</f>
        <v>64801066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36143581</v>
      </c>
      <c r="D37" s="18"/>
      <c r="E37" s="19">
        <v>33092621</v>
      </c>
      <c r="F37" s="20">
        <v>33092621</v>
      </c>
      <c r="G37" s="20">
        <v>31516782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16546311</v>
      </c>
      <c r="Y37" s="20">
        <v>-16546311</v>
      </c>
      <c r="Z37" s="21">
        <v>-100</v>
      </c>
      <c r="AA37" s="22">
        <v>33092621</v>
      </c>
    </row>
    <row r="38" spans="1:27" ht="12.75">
      <c r="A38" s="23" t="s">
        <v>58</v>
      </c>
      <c r="B38" s="17"/>
      <c r="C38" s="18">
        <v>19928093</v>
      </c>
      <c r="D38" s="18"/>
      <c r="E38" s="19">
        <v>15691993</v>
      </c>
      <c r="F38" s="20">
        <v>15691993</v>
      </c>
      <c r="G38" s="20">
        <v>14944755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7845997</v>
      </c>
      <c r="Y38" s="20">
        <v>-7845997</v>
      </c>
      <c r="Z38" s="21">
        <v>-100</v>
      </c>
      <c r="AA38" s="22">
        <v>15691993</v>
      </c>
    </row>
    <row r="39" spans="1:27" ht="12.75">
      <c r="A39" s="27" t="s">
        <v>61</v>
      </c>
      <c r="B39" s="35"/>
      <c r="C39" s="29">
        <f aca="true" t="shared" si="4" ref="C39:Y39">SUM(C37:C38)</f>
        <v>56071674</v>
      </c>
      <c r="D39" s="29">
        <f>SUM(D37:D38)</f>
        <v>0</v>
      </c>
      <c r="E39" s="36">
        <f t="shared" si="4"/>
        <v>48784614</v>
      </c>
      <c r="F39" s="37">
        <f t="shared" si="4"/>
        <v>48784614</v>
      </c>
      <c r="G39" s="37">
        <f t="shared" si="4"/>
        <v>46461537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24392308</v>
      </c>
      <c r="Y39" s="37">
        <f t="shared" si="4"/>
        <v>-24392308</v>
      </c>
      <c r="Z39" s="38">
        <f>+IF(X39&lt;&gt;0,+(Y39/X39)*100,0)</f>
        <v>-100</v>
      </c>
      <c r="AA39" s="39">
        <f>SUM(AA37:AA38)</f>
        <v>48784614</v>
      </c>
    </row>
    <row r="40" spans="1:27" ht="12.75">
      <c r="A40" s="27" t="s">
        <v>62</v>
      </c>
      <c r="B40" s="28"/>
      <c r="C40" s="29">
        <f aca="true" t="shared" si="5" ref="C40:Y40">+C34+C39</f>
        <v>171394392</v>
      </c>
      <c r="D40" s="29">
        <f>+D34+D39</f>
        <v>0</v>
      </c>
      <c r="E40" s="30">
        <f t="shared" si="5"/>
        <v>113585680</v>
      </c>
      <c r="F40" s="31">
        <f t="shared" si="5"/>
        <v>113585680</v>
      </c>
      <c r="G40" s="31">
        <f t="shared" si="5"/>
        <v>117387424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56792843</v>
      </c>
      <c r="Y40" s="31">
        <f t="shared" si="5"/>
        <v>-56792843</v>
      </c>
      <c r="Z40" s="32">
        <f>+IF(X40&lt;&gt;0,+(Y40/X40)*100,0)</f>
        <v>-100</v>
      </c>
      <c r="AA40" s="33">
        <f>+AA34+AA39</f>
        <v>113585680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472756276</v>
      </c>
      <c r="D42" s="43">
        <f>+D25-D40</f>
        <v>0</v>
      </c>
      <c r="E42" s="44">
        <f t="shared" si="6"/>
        <v>550927026</v>
      </c>
      <c r="F42" s="45">
        <f t="shared" si="6"/>
        <v>550927026</v>
      </c>
      <c r="G42" s="45">
        <f t="shared" si="6"/>
        <v>722662024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275463512</v>
      </c>
      <c r="Y42" s="45">
        <f t="shared" si="6"/>
        <v>-275463512</v>
      </c>
      <c r="Z42" s="46">
        <f>+IF(X42&lt;&gt;0,+(Y42/X42)*100,0)</f>
        <v>-100</v>
      </c>
      <c r="AA42" s="47">
        <f>+AA25-AA40</f>
        <v>550927026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472756276</v>
      </c>
      <c r="D45" s="18"/>
      <c r="E45" s="19">
        <v>550927026</v>
      </c>
      <c r="F45" s="20">
        <v>550927026</v>
      </c>
      <c r="G45" s="20">
        <v>722662024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275463513</v>
      </c>
      <c r="Y45" s="20">
        <v>-275463513</v>
      </c>
      <c r="Z45" s="48">
        <v>-100</v>
      </c>
      <c r="AA45" s="22">
        <v>550927026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472756276</v>
      </c>
      <c r="D48" s="51">
        <f>SUM(D45:D47)</f>
        <v>0</v>
      </c>
      <c r="E48" s="52">
        <f t="shared" si="7"/>
        <v>550927026</v>
      </c>
      <c r="F48" s="53">
        <f t="shared" si="7"/>
        <v>550927026</v>
      </c>
      <c r="G48" s="53">
        <f t="shared" si="7"/>
        <v>722662024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275463513</v>
      </c>
      <c r="Y48" s="53">
        <f t="shared" si="7"/>
        <v>-275463513</v>
      </c>
      <c r="Z48" s="54">
        <f>+IF(X48&lt;&gt;0,+(Y48/X48)*100,0)</f>
        <v>-100</v>
      </c>
      <c r="AA48" s="55">
        <f>SUM(AA45:AA47)</f>
        <v>550927026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2908913</v>
      </c>
      <c r="D6" s="18"/>
      <c r="E6" s="19">
        <v>2000000</v>
      </c>
      <c r="F6" s="20">
        <v>2000000</v>
      </c>
      <c r="G6" s="20">
        <v>1887289</v>
      </c>
      <c r="H6" s="20">
        <v>1795472</v>
      </c>
      <c r="I6" s="20">
        <v>373306</v>
      </c>
      <c r="J6" s="20">
        <v>373306</v>
      </c>
      <c r="K6" s="20">
        <v>538179</v>
      </c>
      <c r="L6" s="20">
        <v>508121</v>
      </c>
      <c r="M6" s="20">
        <v>67670</v>
      </c>
      <c r="N6" s="20">
        <v>67670</v>
      </c>
      <c r="O6" s="20"/>
      <c r="P6" s="20"/>
      <c r="Q6" s="20"/>
      <c r="R6" s="20"/>
      <c r="S6" s="20"/>
      <c r="T6" s="20"/>
      <c r="U6" s="20"/>
      <c r="V6" s="20"/>
      <c r="W6" s="20">
        <v>67670</v>
      </c>
      <c r="X6" s="20">
        <v>1000000</v>
      </c>
      <c r="Y6" s="20">
        <v>-932330</v>
      </c>
      <c r="Z6" s="21">
        <v>-93.23</v>
      </c>
      <c r="AA6" s="22">
        <v>2000000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10104260</v>
      </c>
      <c r="H7" s="20">
        <v>10158750</v>
      </c>
      <c r="I7" s="20">
        <v>7000000</v>
      </c>
      <c r="J7" s="20">
        <v>7000000</v>
      </c>
      <c r="K7" s="20">
        <v>3135071</v>
      </c>
      <c r="L7" s="20">
        <v>145427</v>
      </c>
      <c r="M7" s="20">
        <v>6173334</v>
      </c>
      <c r="N7" s="20">
        <v>6173334</v>
      </c>
      <c r="O7" s="20"/>
      <c r="P7" s="20"/>
      <c r="Q7" s="20"/>
      <c r="R7" s="20"/>
      <c r="S7" s="20"/>
      <c r="T7" s="20"/>
      <c r="U7" s="20"/>
      <c r="V7" s="20"/>
      <c r="W7" s="20">
        <v>6173334</v>
      </c>
      <c r="X7" s="20"/>
      <c r="Y7" s="20">
        <v>6173334</v>
      </c>
      <c r="Z7" s="21"/>
      <c r="AA7" s="22"/>
    </row>
    <row r="8" spans="1:27" ht="12.75">
      <c r="A8" s="23" t="s">
        <v>35</v>
      </c>
      <c r="B8" s="17"/>
      <c r="C8" s="18"/>
      <c r="D8" s="18"/>
      <c r="E8" s="19">
        <v>2000000</v>
      </c>
      <c r="F8" s="20">
        <v>2000000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1000000</v>
      </c>
      <c r="Y8" s="20">
        <v>-1000000</v>
      </c>
      <c r="Z8" s="21">
        <v>-100</v>
      </c>
      <c r="AA8" s="22">
        <v>2000000</v>
      </c>
    </row>
    <row r="9" spans="1:27" ht="12.75">
      <c r="A9" s="23" t="s">
        <v>36</v>
      </c>
      <c r="B9" s="17"/>
      <c r="C9" s="18">
        <v>1644623</v>
      </c>
      <c r="D9" s="18"/>
      <c r="E9" s="19"/>
      <c r="F9" s="20"/>
      <c r="G9" s="20">
        <v>5725792</v>
      </c>
      <c r="H9" s="20">
        <v>5929709</v>
      </c>
      <c r="I9" s="20">
        <v>6019302</v>
      </c>
      <c r="J9" s="20">
        <v>6019302</v>
      </c>
      <c r="K9" s="20">
        <v>6263298</v>
      </c>
      <c r="L9" s="20">
        <v>2754632</v>
      </c>
      <c r="M9" s="20">
        <v>2854142</v>
      </c>
      <c r="N9" s="20">
        <v>2854142</v>
      </c>
      <c r="O9" s="20"/>
      <c r="P9" s="20"/>
      <c r="Q9" s="20"/>
      <c r="R9" s="20"/>
      <c r="S9" s="20"/>
      <c r="T9" s="20"/>
      <c r="U9" s="20"/>
      <c r="V9" s="20"/>
      <c r="W9" s="20">
        <v>2854142</v>
      </c>
      <c r="X9" s="20"/>
      <c r="Y9" s="20">
        <v>2854142</v>
      </c>
      <c r="Z9" s="21"/>
      <c r="AA9" s="22"/>
    </row>
    <row r="10" spans="1:27" ht="12.75">
      <c r="A10" s="23" t="s">
        <v>37</v>
      </c>
      <c r="B10" s="17"/>
      <c r="C10" s="18">
        <v>1200627</v>
      </c>
      <c r="D10" s="18"/>
      <c r="E10" s="19"/>
      <c r="F10" s="20"/>
      <c r="G10" s="24">
        <v>1042637</v>
      </c>
      <c r="H10" s="24"/>
      <c r="I10" s="24"/>
      <c r="J10" s="20"/>
      <c r="K10" s="24"/>
      <c r="L10" s="24">
        <v>1185508</v>
      </c>
      <c r="M10" s="20">
        <v>2225773</v>
      </c>
      <c r="N10" s="24">
        <v>2225773</v>
      </c>
      <c r="O10" s="24"/>
      <c r="P10" s="24"/>
      <c r="Q10" s="20"/>
      <c r="R10" s="24"/>
      <c r="S10" s="24"/>
      <c r="T10" s="20"/>
      <c r="U10" s="24"/>
      <c r="V10" s="24"/>
      <c r="W10" s="24">
        <v>2225773</v>
      </c>
      <c r="X10" s="20"/>
      <c r="Y10" s="24">
        <v>2225773</v>
      </c>
      <c r="Z10" s="25"/>
      <c r="AA10" s="26"/>
    </row>
    <row r="11" spans="1:27" ht="12.75">
      <c r="A11" s="23" t="s">
        <v>38</v>
      </c>
      <c r="B11" s="17"/>
      <c r="C11" s="18">
        <v>19660</v>
      </c>
      <c r="D11" s="18"/>
      <c r="E11" s="19">
        <v>10000</v>
      </c>
      <c r="F11" s="20">
        <v>10000</v>
      </c>
      <c r="G11" s="20">
        <v>62531</v>
      </c>
      <c r="H11" s="20">
        <v>19660</v>
      </c>
      <c r="I11" s="20">
        <v>19660</v>
      </c>
      <c r="J11" s="20">
        <v>19660</v>
      </c>
      <c r="K11" s="20">
        <v>19660</v>
      </c>
      <c r="L11" s="20">
        <v>19660</v>
      </c>
      <c r="M11" s="20">
        <v>19660</v>
      </c>
      <c r="N11" s="20">
        <v>19660</v>
      </c>
      <c r="O11" s="20"/>
      <c r="P11" s="20"/>
      <c r="Q11" s="20"/>
      <c r="R11" s="20"/>
      <c r="S11" s="20"/>
      <c r="T11" s="20"/>
      <c r="U11" s="20"/>
      <c r="V11" s="20"/>
      <c r="W11" s="20">
        <v>19660</v>
      </c>
      <c r="X11" s="20">
        <v>5000</v>
      </c>
      <c r="Y11" s="20">
        <v>14660</v>
      </c>
      <c r="Z11" s="21">
        <v>293.2</v>
      </c>
      <c r="AA11" s="22">
        <v>10000</v>
      </c>
    </row>
    <row r="12" spans="1:27" ht="12.75">
      <c r="A12" s="27" t="s">
        <v>39</v>
      </c>
      <c r="B12" s="28"/>
      <c r="C12" s="29">
        <f aca="true" t="shared" si="0" ref="C12:Y12">SUM(C6:C11)</f>
        <v>5773823</v>
      </c>
      <c r="D12" s="29">
        <f>SUM(D6:D11)</f>
        <v>0</v>
      </c>
      <c r="E12" s="30">
        <f t="shared" si="0"/>
        <v>4010000</v>
      </c>
      <c r="F12" s="31">
        <f t="shared" si="0"/>
        <v>4010000</v>
      </c>
      <c r="G12" s="31">
        <f t="shared" si="0"/>
        <v>18822509</v>
      </c>
      <c r="H12" s="31">
        <f t="shared" si="0"/>
        <v>17903591</v>
      </c>
      <c r="I12" s="31">
        <f t="shared" si="0"/>
        <v>13412268</v>
      </c>
      <c r="J12" s="31">
        <f t="shared" si="0"/>
        <v>13412268</v>
      </c>
      <c r="K12" s="31">
        <f t="shared" si="0"/>
        <v>9956208</v>
      </c>
      <c r="L12" s="31">
        <f t="shared" si="0"/>
        <v>4613348</v>
      </c>
      <c r="M12" s="31">
        <f t="shared" si="0"/>
        <v>11340579</v>
      </c>
      <c r="N12" s="31">
        <f t="shared" si="0"/>
        <v>11340579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11340579</v>
      </c>
      <c r="X12" s="31">
        <f t="shared" si="0"/>
        <v>2005000</v>
      </c>
      <c r="Y12" s="31">
        <f t="shared" si="0"/>
        <v>9335579</v>
      </c>
      <c r="Z12" s="32">
        <f>+IF(X12&lt;&gt;0,+(Y12/X12)*100,0)</f>
        <v>465.61491271820444</v>
      </c>
      <c r="AA12" s="33">
        <f>SUM(AA6:AA11)</f>
        <v>4010000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14107088</v>
      </c>
      <c r="D19" s="18"/>
      <c r="E19" s="19">
        <v>18257098</v>
      </c>
      <c r="F19" s="20">
        <v>18257098</v>
      </c>
      <c r="G19" s="20">
        <v>17308433</v>
      </c>
      <c r="H19" s="20">
        <v>15745576</v>
      </c>
      <c r="I19" s="20">
        <v>14792702</v>
      </c>
      <c r="J19" s="20">
        <v>14792702</v>
      </c>
      <c r="K19" s="20">
        <v>14389645</v>
      </c>
      <c r="L19" s="20">
        <v>16371114</v>
      </c>
      <c r="M19" s="20">
        <v>16371114</v>
      </c>
      <c r="N19" s="20">
        <v>16371114</v>
      </c>
      <c r="O19" s="20"/>
      <c r="P19" s="20"/>
      <c r="Q19" s="20"/>
      <c r="R19" s="20"/>
      <c r="S19" s="20"/>
      <c r="T19" s="20"/>
      <c r="U19" s="20"/>
      <c r="V19" s="20"/>
      <c r="W19" s="20">
        <v>16371114</v>
      </c>
      <c r="X19" s="20">
        <v>9128549</v>
      </c>
      <c r="Y19" s="20">
        <v>7242565</v>
      </c>
      <c r="Z19" s="21">
        <v>79.34</v>
      </c>
      <c r="AA19" s="22">
        <v>18257098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1860169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1950</v>
      </c>
      <c r="H23" s="24">
        <v>1950</v>
      </c>
      <c r="I23" s="24">
        <v>1950</v>
      </c>
      <c r="J23" s="20">
        <v>1950</v>
      </c>
      <c r="K23" s="24">
        <v>1950</v>
      </c>
      <c r="L23" s="24">
        <v>1950</v>
      </c>
      <c r="M23" s="20">
        <v>1950</v>
      </c>
      <c r="N23" s="24">
        <v>1950</v>
      </c>
      <c r="O23" s="24"/>
      <c r="P23" s="24"/>
      <c r="Q23" s="20"/>
      <c r="R23" s="24"/>
      <c r="S23" s="24"/>
      <c r="T23" s="20"/>
      <c r="U23" s="24"/>
      <c r="V23" s="24"/>
      <c r="W23" s="24">
        <v>1950</v>
      </c>
      <c r="X23" s="20"/>
      <c r="Y23" s="24">
        <v>1950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15967257</v>
      </c>
      <c r="D24" s="29">
        <f>SUM(D15:D23)</f>
        <v>0</v>
      </c>
      <c r="E24" s="36">
        <f t="shared" si="1"/>
        <v>18257098</v>
      </c>
      <c r="F24" s="37">
        <f t="shared" si="1"/>
        <v>18257098</v>
      </c>
      <c r="G24" s="37">
        <f t="shared" si="1"/>
        <v>17310383</v>
      </c>
      <c r="H24" s="37">
        <f t="shared" si="1"/>
        <v>15747526</v>
      </c>
      <c r="I24" s="37">
        <f t="shared" si="1"/>
        <v>14794652</v>
      </c>
      <c r="J24" s="37">
        <f t="shared" si="1"/>
        <v>14794652</v>
      </c>
      <c r="K24" s="37">
        <f t="shared" si="1"/>
        <v>14391595</v>
      </c>
      <c r="L24" s="37">
        <f t="shared" si="1"/>
        <v>16373064</v>
      </c>
      <c r="M24" s="37">
        <f t="shared" si="1"/>
        <v>16373064</v>
      </c>
      <c r="N24" s="37">
        <f t="shared" si="1"/>
        <v>16373064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16373064</v>
      </c>
      <c r="X24" s="37">
        <f t="shared" si="1"/>
        <v>9128549</v>
      </c>
      <c r="Y24" s="37">
        <f t="shared" si="1"/>
        <v>7244515</v>
      </c>
      <c r="Z24" s="38">
        <f>+IF(X24&lt;&gt;0,+(Y24/X24)*100,0)</f>
        <v>79.36107918136825</v>
      </c>
      <c r="AA24" s="39">
        <f>SUM(AA15:AA23)</f>
        <v>18257098</v>
      </c>
    </row>
    <row r="25" spans="1:27" ht="12.75">
      <c r="A25" s="27" t="s">
        <v>51</v>
      </c>
      <c r="B25" s="28"/>
      <c r="C25" s="29">
        <f aca="true" t="shared" si="2" ref="C25:Y25">+C12+C24</f>
        <v>21741080</v>
      </c>
      <c r="D25" s="29">
        <f>+D12+D24</f>
        <v>0</v>
      </c>
      <c r="E25" s="30">
        <f t="shared" si="2"/>
        <v>22267098</v>
      </c>
      <c r="F25" s="31">
        <f t="shared" si="2"/>
        <v>22267098</v>
      </c>
      <c r="G25" s="31">
        <f t="shared" si="2"/>
        <v>36132892</v>
      </c>
      <c r="H25" s="31">
        <f t="shared" si="2"/>
        <v>33651117</v>
      </c>
      <c r="I25" s="31">
        <f t="shared" si="2"/>
        <v>28206920</v>
      </c>
      <c r="J25" s="31">
        <f t="shared" si="2"/>
        <v>28206920</v>
      </c>
      <c r="K25" s="31">
        <f t="shared" si="2"/>
        <v>24347803</v>
      </c>
      <c r="L25" s="31">
        <f t="shared" si="2"/>
        <v>20986412</v>
      </c>
      <c r="M25" s="31">
        <f t="shared" si="2"/>
        <v>27713643</v>
      </c>
      <c r="N25" s="31">
        <f t="shared" si="2"/>
        <v>27713643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27713643</v>
      </c>
      <c r="X25" s="31">
        <f t="shared" si="2"/>
        <v>11133549</v>
      </c>
      <c r="Y25" s="31">
        <f t="shared" si="2"/>
        <v>16580094</v>
      </c>
      <c r="Z25" s="32">
        <f>+IF(X25&lt;&gt;0,+(Y25/X25)*100,0)</f>
        <v>148.9201152301032</v>
      </c>
      <c r="AA25" s="33">
        <f>+AA12+AA24</f>
        <v>22267098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38779</v>
      </c>
      <c r="D30" s="18"/>
      <c r="E30" s="19"/>
      <c r="F30" s="20"/>
      <c r="G30" s="20"/>
      <c r="H30" s="20"/>
      <c r="I30" s="20">
        <v>3608833</v>
      </c>
      <c r="J30" s="20">
        <v>3608833</v>
      </c>
      <c r="K30" s="20">
        <v>3608833</v>
      </c>
      <c r="L30" s="20">
        <v>3608833</v>
      </c>
      <c r="M30" s="20">
        <v>3608833</v>
      </c>
      <c r="N30" s="20">
        <v>3608833</v>
      </c>
      <c r="O30" s="20"/>
      <c r="P30" s="20"/>
      <c r="Q30" s="20"/>
      <c r="R30" s="20"/>
      <c r="S30" s="20"/>
      <c r="T30" s="20"/>
      <c r="U30" s="20"/>
      <c r="V30" s="20"/>
      <c r="W30" s="20">
        <v>3608833</v>
      </c>
      <c r="X30" s="20"/>
      <c r="Y30" s="20">
        <v>3608833</v>
      </c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16046560</v>
      </c>
      <c r="D32" s="18"/>
      <c r="E32" s="19">
        <v>13159489</v>
      </c>
      <c r="F32" s="20">
        <v>13159489</v>
      </c>
      <c r="G32" s="20">
        <v>7390956</v>
      </c>
      <c r="H32" s="20">
        <v>9782647</v>
      </c>
      <c r="I32" s="20">
        <v>11439041</v>
      </c>
      <c r="J32" s="20">
        <v>11439041</v>
      </c>
      <c r="K32" s="20">
        <v>11011595</v>
      </c>
      <c r="L32" s="20">
        <v>10264321</v>
      </c>
      <c r="M32" s="20">
        <v>9243586</v>
      </c>
      <c r="N32" s="20">
        <v>9243586</v>
      </c>
      <c r="O32" s="20"/>
      <c r="P32" s="20"/>
      <c r="Q32" s="20"/>
      <c r="R32" s="20"/>
      <c r="S32" s="20"/>
      <c r="T32" s="20"/>
      <c r="U32" s="20"/>
      <c r="V32" s="20"/>
      <c r="W32" s="20">
        <v>9243586</v>
      </c>
      <c r="X32" s="20">
        <v>6579745</v>
      </c>
      <c r="Y32" s="20">
        <v>2663841</v>
      </c>
      <c r="Z32" s="21">
        <v>40.49</v>
      </c>
      <c r="AA32" s="22">
        <v>13159489</v>
      </c>
    </row>
    <row r="33" spans="1:27" ht="12.75">
      <c r="A33" s="23" t="s">
        <v>58</v>
      </c>
      <c r="B33" s="17"/>
      <c r="C33" s="18">
        <v>93356</v>
      </c>
      <c r="D33" s="18"/>
      <c r="E33" s="19"/>
      <c r="F33" s="20"/>
      <c r="G33" s="20">
        <v>17965187</v>
      </c>
      <c r="H33" s="20">
        <v>19792241</v>
      </c>
      <c r="I33" s="20">
        <v>7976502</v>
      </c>
      <c r="J33" s="20">
        <v>7976502</v>
      </c>
      <c r="K33" s="20">
        <v>7976502</v>
      </c>
      <c r="L33" s="20">
        <v>7976502</v>
      </c>
      <c r="M33" s="20">
        <v>6550511</v>
      </c>
      <c r="N33" s="20">
        <v>6550511</v>
      </c>
      <c r="O33" s="20"/>
      <c r="P33" s="20"/>
      <c r="Q33" s="20"/>
      <c r="R33" s="20"/>
      <c r="S33" s="20"/>
      <c r="T33" s="20"/>
      <c r="U33" s="20"/>
      <c r="V33" s="20"/>
      <c r="W33" s="20">
        <v>6550511</v>
      </c>
      <c r="X33" s="20"/>
      <c r="Y33" s="20">
        <v>6550511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16178695</v>
      </c>
      <c r="D34" s="29">
        <f>SUM(D29:D33)</f>
        <v>0</v>
      </c>
      <c r="E34" s="30">
        <f t="shared" si="3"/>
        <v>13159489</v>
      </c>
      <c r="F34" s="31">
        <f t="shared" si="3"/>
        <v>13159489</v>
      </c>
      <c r="G34" s="31">
        <f t="shared" si="3"/>
        <v>25356143</v>
      </c>
      <c r="H34" s="31">
        <f t="shared" si="3"/>
        <v>29574888</v>
      </c>
      <c r="I34" s="31">
        <f t="shared" si="3"/>
        <v>23024376</v>
      </c>
      <c r="J34" s="31">
        <f t="shared" si="3"/>
        <v>23024376</v>
      </c>
      <c r="K34" s="31">
        <f t="shared" si="3"/>
        <v>22596930</v>
      </c>
      <c r="L34" s="31">
        <f t="shared" si="3"/>
        <v>21849656</v>
      </c>
      <c r="M34" s="31">
        <f t="shared" si="3"/>
        <v>19402930</v>
      </c>
      <c r="N34" s="31">
        <f t="shared" si="3"/>
        <v>19402930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19402930</v>
      </c>
      <c r="X34" s="31">
        <f t="shared" si="3"/>
        <v>6579745</v>
      </c>
      <c r="Y34" s="31">
        <f t="shared" si="3"/>
        <v>12823185</v>
      </c>
      <c r="Z34" s="32">
        <f>+IF(X34&lt;&gt;0,+(Y34/X34)*100,0)</f>
        <v>194.88878368386617</v>
      </c>
      <c r="AA34" s="33">
        <f>SUM(AA29:AA33)</f>
        <v>13159489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1583155</v>
      </c>
      <c r="D38" s="18"/>
      <c r="E38" s="19">
        <v>2000000</v>
      </c>
      <c r="F38" s="20">
        <v>2000000</v>
      </c>
      <c r="G38" s="20"/>
      <c r="H38" s="20"/>
      <c r="I38" s="20"/>
      <c r="J38" s="20"/>
      <c r="K38" s="20">
        <v>6421916</v>
      </c>
      <c r="L38" s="20">
        <v>5221289</v>
      </c>
      <c r="M38" s="20">
        <v>5221289</v>
      </c>
      <c r="N38" s="20">
        <v>5221289</v>
      </c>
      <c r="O38" s="20"/>
      <c r="P38" s="20"/>
      <c r="Q38" s="20"/>
      <c r="R38" s="20"/>
      <c r="S38" s="20"/>
      <c r="T38" s="20"/>
      <c r="U38" s="20"/>
      <c r="V38" s="20"/>
      <c r="W38" s="20">
        <v>5221289</v>
      </c>
      <c r="X38" s="20">
        <v>1000000</v>
      </c>
      <c r="Y38" s="20">
        <v>4221289</v>
      </c>
      <c r="Z38" s="21">
        <v>422.13</v>
      </c>
      <c r="AA38" s="22">
        <v>2000000</v>
      </c>
    </row>
    <row r="39" spans="1:27" ht="12.75">
      <c r="A39" s="27" t="s">
        <v>61</v>
      </c>
      <c r="B39" s="35"/>
      <c r="C39" s="29">
        <f aca="true" t="shared" si="4" ref="C39:Y39">SUM(C37:C38)</f>
        <v>1583155</v>
      </c>
      <c r="D39" s="29">
        <f>SUM(D37:D38)</f>
        <v>0</v>
      </c>
      <c r="E39" s="36">
        <f t="shared" si="4"/>
        <v>2000000</v>
      </c>
      <c r="F39" s="37">
        <f t="shared" si="4"/>
        <v>2000000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6421916</v>
      </c>
      <c r="L39" s="37">
        <f t="shared" si="4"/>
        <v>5221289</v>
      </c>
      <c r="M39" s="37">
        <f t="shared" si="4"/>
        <v>5221289</v>
      </c>
      <c r="N39" s="37">
        <f t="shared" si="4"/>
        <v>5221289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5221289</v>
      </c>
      <c r="X39" s="37">
        <f t="shared" si="4"/>
        <v>1000000</v>
      </c>
      <c r="Y39" s="37">
        <f t="shared" si="4"/>
        <v>4221289</v>
      </c>
      <c r="Z39" s="38">
        <f>+IF(X39&lt;&gt;0,+(Y39/X39)*100,0)</f>
        <v>422.1289</v>
      </c>
      <c r="AA39" s="39">
        <f>SUM(AA37:AA38)</f>
        <v>2000000</v>
      </c>
    </row>
    <row r="40" spans="1:27" ht="12.75">
      <c r="A40" s="27" t="s">
        <v>62</v>
      </c>
      <c r="B40" s="28"/>
      <c r="C40" s="29">
        <f aca="true" t="shared" si="5" ref="C40:Y40">+C34+C39</f>
        <v>17761850</v>
      </c>
      <c r="D40" s="29">
        <f>+D34+D39</f>
        <v>0</v>
      </c>
      <c r="E40" s="30">
        <f t="shared" si="5"/>
        <v>15159489</v>
      </c>
      <c r="F40" s="31">
        <f t="shared" si="5"/>
        <v>15159489</v>
      </c>
      <c r="G40" s="31">
        <f t="shared" si="5"/>
        <v>25356143</v>
      </c>
      <c r="H40" s="31">
        <f t="shared" si="5"/>
        <v>29574888</v>
      </c>
      <c r="I40" s="31">
        <f t="shared" si="5"/>
        <v>23024376</v>
      </c>
      <c r="J40" s="31">
        <f t="shared" si="5"/>
        <v>23024376</v>
      </c>
      <c r="K40" s="31">
        <f t="shared" si="5"/>
        <v>29018846</v>
      </c>
      <c r="L40" s="31">
        <f t="shared" si="5"/>
        <v>27070945</v>
      </c>
      <c r="M40" s="31">
        <f t="shared" si="5"/>
        <v>24624219</v>
      </c>
      <c r="N40" s="31">
        <f t="shared" si="5"/>
        <v>24624219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24624219</v>
      </c>
      <c r="X40" s="31">
        <f t="shared" si="5"/>
        <v>7579745</v>
      </c>
      <c r="Y40" s="31">
        <f t="shared" si="5"/>
        <v>17044474</v>
      </c>
      <c r="Z40" s="32">
        <f>+IF(X40&lt;&gt;0,+(Y40/X40)*100,0)</f>
        <v>224.8686994087532</v>
      </c>
      <c r="AA40" s="33">
        <f>+AA34+AA39</f>
        <v>15159489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3979230</v>
      </c>
      <c r="D42" s="43">
        <f>+D25-D40</f>
        <v>0</v>
      </c>
      <c r="E42" s="44">
        <f t="shared" si="6"/>
        <v>7107609</v>
      </c>
      <c r="F42" s="45">
        <f t="shared" si="6"/>
        <v>7107609</v>
      </c>
      <c r="G42" s="45">
        <f t="shared" si="6"/>
        <v>10776749</v>
      </c>
      <c r="H42" s="45">
        <f t="shared" si="6"/>
        <v>4076229</v>
      </c>
      <c r="I42" s="45">
        <f t="shared" si="6"/>
        <v>5182544</v>
      </c>
      <c r="J42" s="45">
        <f t="shared" si="6"/>
        <v>5182544</v>
      </c>
      <c r="K42" s="45">
        <f t="shared" si="6"/>
        <v>-4671043</v>
      </c>
      <c r="L42" s="45">
        <f t="shared" si="6"/>
        <v>-6084533</v>
      </c>
      <c r="M42" s="45">
        <f t="shared" si="6"/>
        <v>3089424</v>
      </c>
      <c r="N42" s="45">
        <f t="shared" si="6"/>
        <v>3089424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3089424</v>
      </c>
      <c r="X42" s="45">
        <f t="shared" si="6"/>
        <v>3553804</v>
      </c>
      <c r="Y42" s="45">
        <f t="shared" si="6"/>
        <v>-464380</v>
      </c>
      <c r="Z42" s="46">
        <f>+IF(X42&lt;&gt;0,+(Y42/X42)*100,0)</f>
        <v>-13.067124692301546</v>
      </c>
      <c r="AA42" s="47">
        <f>+AA25-AA40</f>
        <v>7107609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3979230</v>
      </c>
      <c r="D45" s="18"/>
      <c r="E45" s="19">
        <v>7107609</v>
      </c>
      <c r="F45" s="20">
        <v>7107609</v>
      </c>
      <c r="G45" s="20">
        <v>10776749</v>
      </c>
      <c r="H45" s="20">
        <v>4076229</v>
      </c>
      <c r="I45" s="20">
        <v>5182544</v>
      </c>
      <c r="J45" s="20">
        <v>5182544</v>
      </c>
      <c r="K45" s="20">
        <v>-4671043</v>
      </c>
      <c r="L45" s="20">
        <v>-6084533</v>
      </c>
      <c r="M45" s="20">
        <v>3089424</v>
      </c>
      <c r="N45" s="20">
        <v>3089424</v>
      </c>
      <c r="O45" s="20"/>
      <c r="P45" s="20"/>
      <c r="Q45" s="20"/>
      <c r="R45" s="20"/>
      <c r="S45" s="20"/>
      <c r="T45" s="20"/>
      <c r="U45" s="20"/>
      <c r="V45" s="20"/>
      <c r="W45" s="20">
        <v>3089424</v>
      </c>
      <c r="X45" s="20">
        <v>3553805</v>
      </c>
      <c r="Y45" s="20">
        <v>-464381</v>
      </c>
      <c r="Z45" s="48">
        <v>-13.07</v>
      </c>
      <c r="AA45" s="22">
        <v>7107609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3979230</v>
      </c>
      <c r="D48" s="51">
        <f>SUM(D45:D47)</f>
        <v>0</v>
      </c>
      <c r="E48" s="52">
        <f t="shared" si="7"/>
        <v>7107609</v>
      </c>
      <c r="F48" s="53">
        <f t="shared" si="7"/>
        <v>7107609</v>
      </c>
      <c r="G48" s="53">
        <f t="shared" si="7"/>
        <v>10776749</v>
      </c>
      <c r="H48" s="53">
        <f t="shared" si="7"/>
        <v>4076229</v>
      </c>
      <c r="I48" s="53">
        <f t="shared" si="7"/>
        <v>5182544</v>
      </c>
      <c r="J48" s="53">
        <f t="shared" si="7"/>
        <v>5182544</v>
      </c>
      <c r="K48" s="53">
        <f t="shared" si="7"/>
        <v>-4671043</v>
      </c>
      <c r="L48" s="53">
        <f t="shared" si="7"/>
        <v>-6084533</v>
      </c>
      <c r="M48" s="53">
        <f t="shared" si="7"/>
        <v>3089424</v>
      </c>
      <c r="N48" s="53">
        <f t="shared" si="7"/>
        <v>3089424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3089424</v>
      </c>
      <c r="X48" s="53">
        <f t="shared" si="7"/>
        <v>3553805</v>
      </c>
      <c r="Y48" s="53">
        <f t="shared" si="7"/>
        <v>-464381</v>
      </c>
      <c r="Z48" s="54">
        <f>+IF(X48&lt;&gt;0,+(Y48/X48)*100,0)</f>
        <v>-13.067149154216395</v>
      </c>
      <c r="AA48" s="55">
        <f>SUM(AA45:AA47)</f>
        <v>7107609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>
        <v>29580925</v>
      </c>
      <c r="H6" s="20">
        <v>-30863931</v>
      </c>
      <c r="I6" s="20">
        <v>-52748142</v>
      </c>
      <c r="J6" s="20">
        <v>-52748142</v>
      </c>
      <c r="K6" s="20">
        <v>-78956531</v>
      </c>
      <c r="L6" s="20">
        <v>-76689106</v>
      </c>
      <c r="M6" s="20">
        <v>-76688406</v>
      </c>
      <c r="N6" s="20">
        <v>-76688406</v>
      </c>
      <c r="O6" s="20"/>
      <c r="P6" s="20"/>
      <c r="Q6" s="20"/>
      <c r="R6" s="20"/>
      <c r="S6" s="20"/>
      <c r="T6" s="20"/>
      <c r="U6" s="20"/>
      <c r="V6" s="20"/>
      <c r="W6" s="20">
        <v>-76688406</v>
      </c>
      <c r="X6" s="20"/>
      <c r="Y6" s="20">
        <v>-76688406</v>
      </c>
      <c r="Z6" s="21"/>
      <c r="AA6" s="22"/>
    </row>
    <row r="7" spans="1:27" ht="12.75">
      <c r="A7" s="23" t="s">
        <v>34</v>
      </c>
      <c r="B7" s="17"/>
      <c r="C7" s="18"/>
      <c r="D7" s="18"/>
      <c r="E7" s="19">
        <v>985000</v>
      </c>
      <c r="F7" s="20">
        <v>985000</v>
      </c>
      <c r="G7" s="20">
        <v>13116300</v>
      </c>
      <c r="H7" s="20">
        <v>13116300</v>
      </c>
      <c r="I7" s="20">
        <v>13116300</v>
      </c>
      <c r="J7" s="20">
        <v>13116300</v>
      </c>
      <c r="K7" s="20">
        <v>13116300</v>
      </c>
      <c r="L7" s="20">
        <v>13116300</v>
      </c>
      <c r="M7" s="20">
        <v>13116300</v>
      </c>
      <c r="N7" s="20">
        <v>13116300</v>
      </c>
      <c r="O7" s="20"/>
      <c r="P7" s="20"/>
      <c r="Q7" s="20"/>
      <c r="R7" s="20"/>
      <c r="S7" s="20"/>
      <c r="T7" s="20"/>
      <c r="U7" s="20"/>
      <c r="V7" s="20"/>
      <c r="W7" s="20">
        <v>13116300</v>
      </c>
      <c r="X7" s="20">
        <v>492500</v>
      </c>
      <c r="Y7" s="20">
        <v>12623800</v>
      </c>
      <c r="Z7" s="21">
        <v>2563.21</v>
      </c>
      <c r="AA7" s="22">
        <v>985000</v>
      </c>
    </row>
    <row r="8" spans="1:27" ht="12.75">
      <c r="A8" s="23" t="s">
        <v>35</v>
      </c>
      <c r="B8" s="17"/>
      <c r="C8" s="18"/>
      <c r="D8" s="18"/>
      <c r="E8" s="19">
        <v>317084000</v>
      </c>
      <c r="F8" s="20">
        <v>317084000</v>
      </c>
      <c r="G8" s="20">
        <v>278519634</v>
      </c>
      <c r="H8" s="20">
        <v>297048906</v>
      </c>
      <c r="I8" s="20">
        <v>798870705</v>
      </c>
      <c r="J8" s="20">
        <v>798870705</v>
      </c>
      <c r="K8" s="20">
        <v>860839347</v>
      </c>
      <c r="L8" s="20">
        <v>876319640</v>
      </c>
      <c r="M8" s="20">
        <v>892940785</v>
      </c>
      <c r="N8" s="20">
        <v>892940785</v>
      </c>
      <c r="O8" s="20"/>
      <c r="P8" s="20"/>
      <c r="Q8" s="20"/>
      <c r="R8" s="20"/>
      <c r="S8" s="20"/>
      <c r="T8" s="20"/>
      <c r="U8" s="20"/>
      <c r="V8" s="20"/>
      <c r="W8" s="20">
        <v>892940785</v>
      </c>
      <c r="X8" s="20">
        <v>158542000</v>
      </c>
      <c r="Y8" s="20">
        <v>734398785</v>
      </c>
      <c r="Z8" s="21">
        <v>463.22</v>
      </c>
      <c r="AA8" s="22">
        <v>317084000</v>
      </c>
    </row>
    <row r="9" spans="1:27" ht="12.75">
      <c r="A9" s="23" t="s">
        <v>36</v>
      </c>
      <c r="B9" s="17"/>
      <c r="C9" s="18"/>
      <c r="D9" s="18"/>
      <c r="E9" s="19"/>
      <c r="F9" s="20"/>
      <c r="G9" s="20">
        <v>82423461</v>
      </c>
      <c r="H9" s="20">
        <v>82863341</v>
      </c>
      <c r="I9" s="20">
        <v>-470511745</v>
      </c>
      <c r="J9" s="20">
        <v>-470511745</v>
      </c>
      <c r="K9" s="20">
        <v>-470353040</v>
      </c>
      <c r="L9" s="20">
        <v>-470341076</v>
      </c>
      <c r="M9" s="20">
        <v>-470330654</v>
      </c>
      <c r="N9" s="20">
        <v>-470330654</v>
      </c>
      <c r="O9" s="20"/>
      <c r="P9" s="20"/>
      <c r="Q9" s="20"/>
      <c r="R9" s="20"/>
      <c r="S9" s="20"/>
      <c r="T9" s="20"/>
      <c r="U9" s="20"/>
      <c r="V9" s="20"/>
      <c r="W9" s="20">
        <v>-470330654</v>
      </c>
      <c r="X9" s="20"/>
      <c r="Y9" s="20">
        <v>-470330654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218716</v>
      </c>
      <c r="H11" s="20">
        <v>218716</v>
      </c>
      <c r="I11" s="20">
        <v>218716</v>
      </c>
      <c r="J11" s="20">
        <v>218716</v>
      </c>
      <c r="K11" s="20">
        <v>218716</v>
      </c>
      <c r="L11" s="20">
        <v>218716</v>
      </c>
      <c r="M11" s="20">
        <v>218715</v>
      </c>
      <c r="N11" s="20">
        <v>218715</v>
      </c>
      <c r="O11" s="20"/>
      <c r="P11" s="20"/>
      <c r="Q11" s="20"/>
      <c r="R11" s="20"/>
      <c r="S11" s="20"/>
      <c r="T11" s="20"/>
      <c r="U11" s="20"/>
      <c r="V11" s="20"/>
      <c r="W11" s="20">
        <v>218715</v>
      </c>
      <c r="X11" s="20"/>
      <c r="Y11" s="20">
        <v>218715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318069000</v>
      </c>
      <c r="F12" s="31">
        <f t="shared" si="0"/>
        <v>318069000</v>
      </c>
      <c r="G12" s="31">
        <f t="shared" si="0"/>
        <v>403859036</v>
      </c>
      <c r="H12" s="31">
        <f t="shared" si="0"/>
        <v>362383332</v>
      </c>
      <c r="I12" s="31">
        <f t="shared" si="0"/>
        <v>288945834</v>
      </c>
      <c r="J12" s="31">
        <f t="shared" si="0"/>
        <v>288945834</v>
      </c>
      <c r="K12" s="31">
        <f t="shared" si="0"/>
        <v>324864792</v>
      </c>
      <c r="L12" s="31">
        <f t="shared" si="0"/>
        <v>342624474</v>
      </c>
      <c r="M12" s="31">
        <f t="shared" si="0"/>
        <v>359256740</v>
      </c>
      <c r="N12" s="31">
        <f t="shared" si="0"/>
        <v>359256740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359256740</v>
      </c>
      <c r="X12" s="31">
        <f t="shared" si="0"/>
        <v>159034500</v>
      </c>
      <c r="Y12" s="31">
        <f t="shared" si="0"/>
        <v>200222240</v>
      </c>
      <c r="Z12" s="32">
        <f>+IF(X12&lt;&gt;0,+(Y12/X12)*100,0)</f>
        <v>125.89861948193631</v>
      </c>
      <c r="AA12" s="33">
        <f>SUM(AA6:AA11)</f>
        <v>318069000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>
        <v>-4025611</v>
      </c>
      <c r="H17" s="20">
        <v>-4025611</v>
      </c>
      <c r="I17" s="20">
        <v>-4025611</v>
      </c>
      <c r="J17" s="20">
        <v>-4025611</v>
      </c>
      <c r="K17" s="20">
        <v>-4025611</v>
      </c>
      <c r="L17" s="20">
        <v>-4025611</v>
      </c>
      <c r="M17" s="20">
        <v>-4025611</v>
      </c>
      <c r="N17" s="20">
        <v>-4025611</v>
      </c>
      <c r="O17" s="20"/>
      <c r="P17" s="20"/>
      <c r="Q17" s="20"/>
      <c r="R17" s="20"/>
      <c r="S17" s="20"/>
      <c r="T17" s="20"/>
      <c r="U17" s="20"/>
      <c r="V17" s="20"/>
      <c r="W17" s="20">
        <v>-4025611</v>
      </c>
      <c r="X17" s="20"/>
      <c r="Y17" s="20">
        <v>-4025611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712610000</v>
      </c>
      <c r="F19" s="20">
        <v>712610000</v>
      </c>
      <c r="G19" s="20">
        <v>718168869</v>
      </c>
      <c r="H19" s="20">
        <v>723652873</v>
      </c>
      <c r="I19" s="20">
        <v>723998611</v>
      </c>
      <c r="J19" s="20">
        <v>723998611</v>
      </c>
      <c r="K19" s="20">
        <v>723998611</v>
      </c>
      <c r="L19" s="20">
        <v>723998611</v>
      </c>
      <c r="M19" s="20">
        <v>723998611</v>
      </c>
      <c r="N19" s="20">
        <v>723998611</v>
      </c>
      <c r="O19" s="20"/>
      <c r="P19" s="20"/>
      <c r="Q19" s="20"/>
      <c r="R19" s="20"/>
      <c r="S19" s="20"/>
      <c r="T19" s="20"/>
      <c r="U19" s="20"/>
      <c r="V19" s="20"/>
      <c r="W19" s="20">
        <v>723998611</v>
      </c>
      <c r="X19" s="20">
        <v>356305000</v>
      </c>
      <c r="Y19" s="20">
        <v>367693611</v>
      </c>
      <c r="Z19" s="21">
        <v>103.2</v>
      </c>
      <c r="AA19" s="22">
        <v>712610000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712610000</v>
      </c>
      <c r="F24" s="37">
        <f t="shared" si="1"/>
        <v>712610000</v>
      </c>
      <c r="G24" s="37">
        <f t="shared" si="1"/>
        <v>714143258</v>
      </c>
      <c r="H24" s="37">
        <f t="shared" si="1"/>
        <v>719627262</v>
      </c>
      <c r="I24" s="37">
        <f t="shared" si="1"/>
        <v>719973000</v>
      </c>
      <c r="J24" s="37">
        <f t="shared" si="1"/>
        <v>719973000</v>
      </c>
      <c r="K24" s="37">
        <f t="shared" si="1"/>
        <v>719973000</v>
      </c>
      <c r="L24" s="37">
        <f t="shared" si="1"/>
        <v>719973000</v>
      </c>
      <c r="M24" s="37">
        <f t="shared" si="1"/>
        <v>719973000</v>
      </c>
      <c r="N24" s="37">
        <f t="shared" si="1"/>
        <v>719973000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719973000</v>
      </c>
      <c r="X24" s="37">
        <f t="shared" si="1"/>
        <v>356305000</v>
      </c>
      <c r="Y24" s="37">
        <f t="shared" si="1"/>
        <v>363668000</v>
      </c>
      <c r="Z24" s="38">
        <f>+IF(X24&lt;&gt;0,+(Y24/X24)*100,0)</f>
        <v>102.06648798080296</v>
      </c>
      <c r="AA24" s="39">
        <f>SUM(AA15:AA23)</f>
        <v>712610000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1030679000</v>
      </c>
      <c r="F25" s="31">
        <f t="shared" si="2"/>
        <v>1030679000</v>
      </c>
      <c r="G25" s="31">
        <f t="shared" si="2"/>
        <v>1118002294</v>
      </c>
      <c r="H25" s="31">
        <f t="shared" si="2"/>
        <v>1082010594</v>
      </c>
      <c r="I25" s="31">
        <f t="shared" si="2"/>
        <v>1008918834</v>
      </c>
      <c r="J25" s="31">
        <f t="shared" si="2"/>
        <v>1008918834</v>
      </c>
      <c r="K25" s="31">
        <f t="shared" si="2"/>
        <v>1044837792</v>
      </c>
      <c r="L25" s="31">
        <f t="shared" si="2"/>
        <v>1062597474</v>
      </c>
      <c r="M25" s="31">
        <f t="shared" si="2"/>
        <v>1079229740</v>
      </c>
      <c r="N25" s="31">
        <f t="shared" si="2"/>
        <v>1079229740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1079229740</v>
      </c>
      <c r="X25" s="31">
        <f t="shared" si="2"/>
        <v>515339500</v>
      </c>
      <c r="Y25" s="31">
        <f t="shared" si="2"/>
        <v>563890240</v>
      </c>
      <c r="Z25" s="32">
        <f>+IF(X25&lt;&gt;0,+(Y25/X25)*100,0)</f>
        <v>109.42111753513946</v>
      </c>
      <c r="AA25" s="33">
        <f>+AA12+AA24</f>
        <v>1030679000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>
        <v>1000000</v>
      </c>
      <c r="F31" s="20">
        <v>1000000</v>
      </c>
      <c r="G31" s="20">
        <v>155915</v>
      </c>
      <c r="H31" s="20">
        <v>171621</v>
      </c>
      <c r="I31" s="20">
        <v>186034</v>
      </c>
      <c r="J31" s="20">
        <v>186034</v>
      </c>
      <c r="K31" s="20">
        <v>209616</v>
      </c>
      <c r="L31" s="20">
        <v>209616</v>
      </c>
      <c r="M31" s="20">
        <v>209616</v>
      </c>
      <c r="N31" s="20">
        <v>209616</v>
      </c>
      <c r="O31" s="20"/>
      <c r="P31" s="20"/>
      <c r="Q31" s="20"/>
      <c r="R31" s="20"/>
      <c r="S31" s="20"/>
      <c r="T31" s="20"/>
      <c r="U31" s="20"/>
      <c r="V31" s="20"/>
      <c r="W31" s="20">
        <v>209616</v>
      </c>
      <c r="X31" s="20">
        <v>500000</v>
      </c>
      <c r="Y31" s="20">
        <v>-290384</v>
      </c>
      <c r="Z31" s="21">
        <v>-58.08</v>
      </c>
      <c r="AA31" s="22">
        <v>1000000</v>
      </c>
    </row>
    <row r="32" spans="1:27" ht="12.75">
      <c r="A32" s="23" t="s">
        <v>57</v>
      </c>
      <c r="B32" s="17"/>
      <c r="C32" s="18"/>
      <c r="D32" s="18"/>
      <c r="E32" s="19">
        <v>141672000</v>
      </c>
      <c r="F32" s="20">
        <v>141672000</v>
      </c>
      <c r="G32" s="20">
        <v>283632705</v>
      </c>
      <c r="H32" s="20">
        <v>302496365</v>
      </c>
      <c r="I32" s="20">
        <v>263687571</v>
      </c>
      <c r="J32" s="20">
        <v>263687571</v>
      </c>
      <c r="K32" s="20">
        <v>235285353</v>
      </c>
      <c r="L32" s="20">
        <v>237116242</v>
      </c>
      <c r="M32" s="20">
        <v>238698316</v>
      </c>
      <c r="N32" s="20">
        <v>238698316</v>
      </c>
      <c r="O32" s="20"/>
      <c r="P32" s="20"/>
      <c r="Q32" s="20"/>
      <c r="R32" s="20"/>
      <c r="S32" s="20"/>
      <c r="T32" s="20"/>
      <c r="U32" s="20"/>
      <c r="V32" s="20"/>
      <c r="W32" s="20">
        <v>238698316</v>
      </c>
      <c r="X32" s="20">
        <v>70836000</v>
      </c>
      <c r="Y32" s="20">
        <v>167862316</v>
      </c>
      <c r="Z32" s="21">
        <v>236.97</v>
      </c>
      <c r="AA32" s="22">
        <v>141672000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>
        <v>10286432</v>
      </c>
      <c r="H33" s="20">
        <v>10286432</v>
      </c>
      <c r="I33" s="20">
        <v>10286432</v>
      </c>
      <c r="J33" s="20">
        <v>10286432</v>
      </c>
      <c r="K33" s="20">
        <v>10286432</v>
      </c>
      <c r="L33" s="20">
        <v>10286432</v>
      </c>
      <c r="M33" s="20">
        <v>10286432</v>
      </c>
      <c r="N33" s="20">
        <v>10286432</v>
      </c>
      <c r="O33" s="20"/>
      <c r="P33" s="20"/>
      <c r="Q33" s="20"/>
      <c r="R33" s="20"/>
      <c r="S33" s="20"/>
      <c r="T33" s="20"/>
      <c r="U33" s="20"/>
      <c r="V33" s="20"/>
      <c r="W33" s="20">
        <v>10286432</v>
      </c>
      <c r="X33" s="20"/>
      <c r="Y33" s="20">
        <v>10286432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142672000</v>
      </c>
      <c r="F34" s="31">
        <f t="shared" si="3"/>
        <v>142672000</v>
      </c>
      <c r="G34" s="31">
        <f t="shared" si="3"/>
        <v>294075052</v>
      </c>
      <c r="H34" s="31">
        <f t="shared" si="3"/>
        <v>312954418</v>
      </c>
      <c r="I34" s="31">
        <f t="shared" si="3"/>
        <v>274160037</v>
      </c>
      <c r="J34" s="31">
        <f t="shared" si="3"/>
        <v>274160037</v>
      </c>
      <c r="K34" s="31">
        <f t="shared" si="3"/>
        <v>245781401</v>
      </c>
      <c r="L34" s="31">
        <f t="shared" si="3"/>
        <v>247612290</v>
      </c>
      <c r="M34" s="31">
        <f t="shared" si="3"/>
        <v>249194364</v>
      </c>
      <c r="N34" s="31">
        <f t="shared" si="3"/>
        <v>249194364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249194364</v>
      </c>
      <c r="X34" s="31">
        <f t="shared" si="3"/>
        <v>71336000</v>
      </c>
      <c r="Y34" s="31">
        <f t="shared" si="3"/>
        <v>177858364</v>
      </c>
      <c r="Z34" s="32">
        <f>+IF(X34&lt;&gt;0,+(Y34/X34)*100,0)</f>
        <v>249.32483458562297</v>
      </c>
      <c r="AA34" s="33">
        <f>SUM(AA29:AA33)</f>
        <v>142672000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1015000</v>
      </c>
      <c r="F37" s="20">
        <v>1015000</v>
      </c>
      <c r="G37" s="20">
        <v>3096158</v>
      </c>
      <c r="H37" s="20">
        <v>3096158</v>
      </c>
      <c r="I37" s="20">
        <v>3096158</v>
      </c>
      <c r="J37" s="20">
        <v>3096158</v>
      </c>
      <c r="K37" s="20">
        <v>2804518</v>
      </c>
      <c r="L37" s="20">
        <v>2804518</v>
      </c>
      <c r="M37" s="20">
        <v>2804518</v>
      </c>
      <c r="N37" s="20">
        <v>2804518</v>
      </c>
      <c r="O37" s="20"/>
      <c r="P37" s="20"/>
      <c r="Q37" s="20"/>
      <c r="R37" s="20"/>
      <c r="S37" s="20"/>
      <c r="T37" s="20"/>
      <c r="U37" s="20"/>
      <c r="V37" s="20"/>
      <c r="W37" s="20">
        <v>2804518</v>
      </c>
      <c r="X37" s="20">
        <v>507500</v>
      </c>
      <c r="Y37" s="20">
        <v>2297018</v>
      </c>
      <c r="Z37" s="21">
        <v>452.61</v>
      </c>
      <c r="AA37" s="22">
        <v>1015000</v>
      </c>
    </row>
    <row r="38" spans="1:27" ht="12.75">
      <c r="A38" s="23" t="s">
        <v>58</v>
      </c>
      <c r="B38" s="17"/>
      <c r="C38" s="18"/>
      <c r="D38" s="18"/>
      <c r="E38" s="19"/>
      <c r="F38" s="20"/>
      <c r="G38" s="20">
        <v>27036766</v>
      </c>
      <c r="H38" s="20">
        <v>27036766</v>
      </c>
      <c r="I38" s="20">
        <v>27036766</v>
      </c>
      <c r="J38" s="20">
        <v>27036766</v>
      </c>
      <c r="K38" s="20">
        <v>27036766</v>
      </c>
      <c r="L38" s="20">
        <v>27036766</v>
      </c>
      <c r="M38" s="20">
        <v>27036766</v>
      </c>
      <c r="N38" s="20">
        <v>27036766</v>
      </c>
      <c r="O38" s="20"/>
      <c r="P38" s="20"/>
      <c r="Q38" s="20"/>
      <c r="R38" s="20"/>
      <c r="S38" s="20"/>
      <c r="T38" s="20"/>
      <c r="U38" s="20"/>
      <c r="V38" s="20"/>
      <c r="W38" s="20">
        <v>27036766</v>
      </c>
      <c r="X38" s="20"/>
      <c r="Y38" s="20">
        <v>27036766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1015000</v>
      </c>
      <c r="F39" s="37">
        <f t="shared" si="4"/>
        <v>1015000</v>
      </c>
      <c r="G39" s="37">
        <f t="shared" si="4"/>
        <v>30132924</v>
      </c>
      <c r="H39" s="37">
        <f t="shared" si="4"/>
        <v>30132924</v>
      </c>
      <c r="I39" s="37">
        <f t="shared" si="4"/>
        <v>30132924</v>
      </c>
      <c r="J39" s="37">
        <f t="shared" si="4"/>
        <v>30132924</v>
      </c>
      <c r="K39" s="37">
        <f t="shared" si="4"/>
        <v>29841284</v>
      </c>
      <c r="L39" s="37">
        <f t="shared" si="4"/>
        <v>29841284</v>
      </c>
      <c r="M39" s="37">
        <f t="shared" si="4"/>
        <v>29841284</v>
      </c>
      <c r="N39" s="37">
        <f t="shared" si="4"/>
        <v>29841284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29841284</v>
      </c>
      <c r="X39" s="37">
        <f t="shared" si="4"/>
        <v>507500</v>
      </c>
      <c r="Y39" s="37">
        <f t="shared" si="4"/>
        <v>29333784</v>
      </c>
      <c r="Z39" s="38">
        <f>+IF(X39&lt;&gt;0,+(Y39/X39)*100,0)</f>
        <v>5780.055960591133</v>
      </c>
      <c r="AA39" s="39">
        <f>SUM(AA37:AA38)</f>
        <v>1015000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143687000</v>
      </c>
      <c r="F40" s="31">
        <f t="shared" si="5"/>
        <v>143687000</v>
      </c>
      <c r="G40" s="31">
        <f t="shared" si="5"/>
        <v>324207976</v>
      </c>
      <c r="H40" s="31">
        <f t="shared" si="5"/>
        <v>343087342</v>
      </c>
      <c r="I40" s="31">
        <f t="shared" si="5"/>
        <v>304292961</v>
      </c>
      <c r="J40" s="31">
        <f t="shared" si="5"/>
        <v>304292961</v>
      </c>
      <c r="K40" s="31">
        <f t="shared" si="5"/>
        <v>275622685</v>
      </c>
      <c r="L40" s="31">
        <f t="shared" si="5"/>
        <v>277453574</v>
      </c>
      <c r="M40" s="31">
        <f t="shared" si="5"/>
        <v>279035648</v>
      </c>
      <c r="N40" s="31">
        <f t="shared" si="5"/>
        <v>279035648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279035648</v>
      </c>
      <c r="X40" s="31">
        <f t="shared" si="5"/>
        <v>71843500</v>
      </c>
      <c r="Y40" s="31">
        <f t="shared" si="5"/>
        <v>207192148</v>
      </c>
      <c r="Z40" s="32">
        <f>+IF(X40&lt;&gt;0,+(Y40/X40)*100,0)</f>
        <v>288.39372803385135</v>
      </c>
      <c r="AA40" s="33">
        <f>+AA34+AA39</f>
        <v>143687000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886992000</v>
      </c>
      <c r="F42" s="45">
        <f t="shared" si="6"/>
        <v>886992000</v>
      </c>
      <c r="G42" s="45">
        <f t="shared" si="6"/>
        <v>793794318</v>
      </c>
      <c r="H42" s="45">
        <f t="shared" si="6"/>
        <v>738923252</v>
      </c>
      <c r="I42" s="45">
        <f t="shared" si="6"/>
        <v>704625873</v>
      </c>
      <c r="J42" s="45">
        <f t="shared" si="6"/>
        <v>704625873</v>
      </c>
      <c r="K42" s="45">
        <f t="shared" si="6"/>
        <v>769215107</v>
      </c>
      <c r="L42" s="45">
        <f t="shared" si="6"/>
        <v>785143900</v>
      </c>
      <c r="M42" s="45">
        <f t="shared" si="6"/>
        <v>800194092</v>
      </c>
      <c r="N42" s="45">
        <f t="shared" si="6"/>
        <v>800194092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800194092</v>
      </c>
      <c r="X42" s="45">
        <f t="shared" si="6"/>
        <v>443496000</v>
      </c>
      <c r="Y42" s="45">
        <f t="shared" si="6"/>
        <v>356698092</v>
      </c>
      <c r="Z42" s="46">
        <f>+IF(X42&lt;&gt;0,+(Y42/X42)*100,0)</f>
        <v>80.42870555766005</v>
      </c>
      <c r="AA42" s="47">
        <f>+AA25-AA40</f>
        <v>886992000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886992000</v>
      </c>
      <c r="F45" s="20">
        <v>886992000</v>
      </c>
      <c r="G45" s="20">
        <v>805958108</v>
      </c>
      <c r="H45" s="20">
        <v>751087041</v>
      </c>
      <c r="I45" s="20">
        <v>716789663</v>
      </c>
      <c r="J45" s="20">
        <v>716789663</v>
      </c>
      <c r="K45" s="20">
        <v>781375897</v>
      </c>
      <c r="L45" s="20">
        <v>797304690</v>
      </c>
      <c r="M45" s="20">
        <v>812354882</v>
      </c>
      <c r="N45" s="20">
        <v>812354882</v>
      </c>
      <c r="O45" s="20"/>
      <c r="P45" s="20"/>
      <c r="Q45" s="20"/>
      <c r="R45" s="20"/>
      <c r="S45" s="20"/>
      <c r="T45" s="20"/>
      <c r="U45" s="20"/>
      <c r="V45" s="20"/>
      <c r="W45" s="20">
        <v>812354882</v>
      </c>
      <c r="X45" s="20">
        <v>443496000</v>
      </c>
      <c r="Y45" s="20">
        <v>368858882</v>
      </c>
      <c r="Z45" s="48">
        <v>83.17</v>
      </c>
      <c r="AA45" s="22">
        <v>886992000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>
        <v>3000</v>
      </c>
      <c r="L46" s="20">
        <v>3000</v>
      </c>
      <c r="M46" s="20">
        <v>3000</v>
      </c>
      <c r="N46" s="20">
        <v>3000</v>
      </c>
      <c r="O46" s="20"/>
      <c r="P46" s="20"/>
      <c r="Q46" s="20"/>
      <c r="R46" s="20"/>
      <c r="S46" s="20"/>
      <c r="T46" s="20"/>
      <c r="U46" s="20"/>
      <c r="V46" s="20"/>
      <c r="W46" s="20">
        <v>3000</v>
      </c>
      <c r="X46" s="20"/>
      <c r="Y46" s="20">
        <v>3000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>
        <v>-12163790</v>
      </c>
      <c r="H47" s="20">
        <v>-12163790</v>
      </c>
      <c r="I47" s="20">
        <v>-12163790</v>
      </c>
      <c r="J47" s="20">
        <v>-12163790</v>
      </c>
      <c r="K47" s="20">
        <v>-12163790</v>
      </c>
      <c r="L47" s="20">
        <v>-12163790</v>
      </c>
      <c r="M47" s="20">
        <v>-12163790</v>
      </c>
      <c r="N47" s="20">
        <v>-12163790</v>
      </c>
      <c r="O47" s="20"/>
      <c r="P47" s="20"/>
      <c r="Q47" s="20"/>
      <c r="R47" s="20"/>
      <c r="S47" s="20"/>
      <c r="T47" s="20"/>
      <c r="U47" s="20"/>
      <c r="V47" s="20"/>
      <c r="W47" s="20">
        <v>-12163790</v>
      </c>
      <c r="X47" s="20"/>
      <c r="Y47" s="20">
        <v>-12163790</v>
      </c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886992000</v>
      </c>
      <c r="F48" s="53">
        <f t="shared" si="7"/>
        <v>886992000</v>
      </c>
      <c r="G48" s="53">
        <f t="shared" si="7"/>
        <v>793794318</v>
      </c>
      <c r="H48" s="53">
        <f t="shared" si="7"/>
        <v>738923251</v>
      </c>
      <c r="I48" s="53">
        <f t="shared" si="7"/>
        <v>704625873</v>
      </c>
      <c r="J48" s="53">
        <f t="shared" si="7"/>
        <v>704625873</v>
      </c>
      <c r="K48" s="53">
        <f t="shared" si="7"/>
        <v>769215107</v>
      </c>
      <c r="L48" s="53">
        <f t="shared" si="7"/>
        <v>785143900</v>
      </c>
      <c r="M48" s="53">
        <f t="shared" si="7"/>
        <v>800194092</v>
      </c>
      <c r="N48" s="53">
        <f t="shared" si="7"/>
        <v>800194092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800194092</v>
      </c>
      <c r="X48" s="53">
        <f t="shared" si="7"/>
        <v>443496000</v>
      </c>
      <c r="Y48" s="53">
        <f t="shared" si="7"/>
        <v>356698092</v>
      </c>
      <c r="Z48" s="54">
        <f>+IF(X48&lt;&gt;0,+(Y48/X48)*100,0)</f>
        <v>80.42870555766005</v>
      </c>
      <c r="AA48" s="55">
        <f>SUM(AA45:AA47)</f>
        <v>886992000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5168327</v>
      </c>
      <c r="D6" s="18"/>
      <c r="E6" s="19">
        <v>345000</v>
      </c>
      <c r="F6" s="20">
        <v>345000</v>
      </c>
      <c r="G6" s="20">
        <v>4862746</v>
      </c>
      <c r="H6" s="20">
        <v>5173269</v>
      </c>
      <c r="I6" s="20">
        <v>2439728</v>
      </c>
      <c r="J6" s="20">
        <v>2439728</v>
      </c>
      <c r="K6" s="20">
        <v>2430982</v>
      </c>
      <c r="L6" s="20">
        <v>389918</v>
      </c>
      <c r="M6" s="20">
        <v>5601716</v>
      </c>
      <c r="N6" s="20">
        <v>5601716</v>
      </c>
      <c r="O6" s="20"/>
      <c r="P6" s="20"/>
      <c r="Q6" s="20"/>
      <c r="R6" s="20"/>
      <c r="S6" s="20"/>
      <c r="T6" s="20"/>
      <c r="U6" s="20"/>
      <c r="V6" s="20"/>
      <c r="W6" s="20">
        <v>5601716</v>
      </c>
      <c r="X6" s="20">
        <v>172500</v>
      </c>
      <c r="Y6" s="20">
        <v>5429216</v>
      </c>
      <c r="Z6" s="21">
        <v>3147.37</v>
      </c>
      <c r="AA6" s="22">
        <v>345000</v>
      </c>
    </row>
    <row r="7" spans="1:27" ht="12.75">
      <c r="A7" s="23" t="s">
        <v>34</v>
      </c>
      <c r="B7" s="17"/>
      <c r="C7" s="18"/>
      <c r="D7" s="18"/>
      <c r="E7" s="19">
        <v>420000</v>
      </c>
      <c r="F7" s="20">
        <v>420000</v>
      </c>
      <c r="G7" s="20">
        <v>474498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210000</v>
      </c>
      <c r="Y7" s="20">
        <v>-210000</v>
      </c>
      <c r="Z7" s="21">
        <v>-100</v>
      </c>
      <c r="AA7" s="22">
        <v>420000</v>
      </c>
    </row>
    <row r="8" spans="1:27" ht="12.75">
      <c r="A8" s="23" t="s">
        <v>35</v>
      </c>
      <c r="B8" s="17"/>
      <c r="C8" s="18">
        <v>7410593</v>
      </c>
      <c r="D8" s="18"/>
      <c r="E8" s="19">
        <v>31398304</v>
      </c>
      <c r="F8" s="20">
        <v>31398304</v>
      </c>
      <c r="G8" s="20">
        <v>71300378</v>
      </c>
      <c r="H8" s="20">
        <v>5317217</v>
      </c>
      <c r="I8" s="20">
        <v>5317217</v>
      </c>
      <c r="J8" s="20">
        <v>5317217</v>
      </c>
      <c r="K8" s="20">
        <v>5317217</v>
      </c>
      <c r="L8" s="20">
        <v>5317217</v>
      </c>
      <c r="M8" s="20">
        <v>5317217</v>
      </c>
      <c r="N8" s="20">
        <v>5317217</v>
      </c>
      <c r="O8" s="20"/>
      <c r="P8" s="20"/>
      <c r="Q8" s="20"/>
      <c r="R8" s="20"/>
      <c r="S8" s="20"/>
      <c r="T8" s="20"/>
      <c r="U8" s="20"/>
      <c r="V8" s="20"/>
      <c r="W8" s="20">
        <v>5317217</v>
      </c>
      <c r="X8" s="20">
        <v>15699152</v>
      </c>
      <c r="Y8" s="20">
        <v>-10381935</v>
      </c>
      <c r="Z8" s="21">
        <v>-66.13</v>
      </c>
      <c r="AA8" s="22">
        <v>31398304</v>
      </c>
    </row>
    <row r="9" spans="1:27" ht="12.75">
      <c r="A9" s="23" t="s">
        <v>36</v>
      </c>
      <c r="B9" s="17"/>
      <c r="C9" s="18">
        <v>5746774</v>
      </c>
      <c r="D9" s="18"/>
      <c r="E9" s="19">
        <v>360000</v>
      </c>
      <c r="F9" s="20">
        <v>360000</v>
      </c>
      <c r="G9" s="20">
        <v>26268668</v>
      </c>
      <c r="H9" s="20">
        <v>7873800</v>
      </c>
      <c r="I9" s="20">
        <v>7873800</v>
      </c>
      <c r="J9" s="20">
        <v>7873800</v>
      </c>
      <c r="K9" s="20">
        <v>7873800</v>
      </c>
      <c r="L9" s="20">
        <v>7873800</v>
      </c>
      <c r="M9" s="20">
        <v>7873800</v>
      </c>
      <c r="N9" s="20">
        <v>7873800</v>
      </c>
      <c r="O9" s="20"/>
      <c r="P9" s="20"/>
      <c r="Q9" s="20"/>
      <c r="R9" s="20"/>
      <c r="S9" s="20"/>
      <c r="T9" s="20"/>
      <c r="U9" s="20"/>
      <c r="V9" s="20"/>
      <c r="W9" s="20">
        <v>7873800</v>
      </c>
      <c r="X9" s="20">
        <v>180000</v>
      </c>
      <c r="Y9" s="20">
        <v>7693800</v>
      </c>
      <c r="Z9" s="21">
        <v>4274.33</v>
      </c>
      <c r="AA9" s="22">
        <v>360000</v>
      </c>
    </row>
    <row r="10" spans="1:27" ht="12.75">
      <c r="A10" s="23" t="s">
        <v>37</v>
      </c>
      <c r="B10" s="17"/>
      <c r="C10" s="18">
        <v>21650782</v>
      </c>
      <c r="D10" s="18"/>
      <c r="E10" s="19">
        <v>17400000</v>
      </c>
      <c r="F10" s="20">
        <v>17400000</v>
      </c>
      <c r="G10" s="24">
        <v>9831022</v>
      </c>
      <c r="H10" s="24">
        <v>21612131</v>
      </c>
      <c r="I10" s="24">
        <v>21612131</v>
      </c>
      <c r="J10" s="20">
        <v>21612131</v>
      </c>
      <c r="K10" s="24">
        <v>21612131</v>
      </c>
      <c r="L10" s="24">
        <v>21612131</v>
      </c>
      <c r="M10" s="20">
        <v>21612131</v>
      </c>
      <c r="N10" s="24">
        <v>21612131</v>
      </c>
      <c r="O10" s="24"/>
      <c r="P10" s="24"/>
      <c r="Q10" s="20"/>
      <c r="R10" s="24"/>
      <c r="S10" s="24"/>
      <c r="T10" s="20"/>
      <c r="U10" s="24"/>
      <c r="V10" s="24"/>
      <c r="W10" s="24">
        <v>21612131</v>
      </c>
      <c r="X10" s="20">
        <v>8700000</v>
      </c>
      <c r="Y10" s="24">
        <v>12912131</v>
      </c>
      <c r="Z10" s="25">
        <v>148.42</v>
      </c>
      <c r="AA10" s="26">
        <v>17400000</v>
      </c>
    </row>
    <row r="11" spans="1:27" ht="12.75">
      <c r="A11" s="23" t="s">
        <v>38</v>
      </c>
      <c r="B11" s="17"/>
      <c r="C11" s="18">
        <v>250715</v>
      </c>
      <c r="D11" s="18"/>
      <c r="E11" s="19">
        <v>154000</v>
      </c>
      <c r="F11" s="20">
        <v>154000</v>
      </c>
      <c r="G11" s="20">
        <v>57858</v>
      </c>
      <c r="H11" s="20">
        <v>250715</v>
      </c>
      <c r="I11" s="20">
        <v>250715</v>
      </c>
      <c r="J11" s="20">
        <v>250715</v>
      </c>
      <c r="K11" s="20">
        <v>250715</v>
      </c>
      <c r="L11" s="20">
        <v>250715</v>
      </c>
      <c r="M11" s="20">
        <v>250715</v>
      </c>
      <c r="N11" s="20">
        <v>250715</v>
      </c>
      <c r="O11" s="20"/>
      <c r="P11" s="20"/>
      <c r="Q11" s="20"/>
      <c r="R11" s="20"/>
      <c r="S11" s="20"/>
      <c r="T11" s="20"/>
      <c r="U11" s="20"/>
      <c r="V11" s="20"/>
      <c r="W11" s="20">
        <v>250715</v>
      </c>
      <c r="X11" s="20">
        <v>77000</v>
      </c>
      <c r="Y11" s="20">
        <v>173715</v>
      </c>
      <c r="Z11" s="21">
        <v>225.6</v>
      </c>
      <c r="AA11" s="22">
        <v>154000</v>
      </c>
    </row>
    <row r="12" spans="1:27" ht="12.75">
      <c r="A12" s="27" t="s">
        <v>39</v>
      </c>
      <c r="B12" s="28"/>
      <c r="C12" s="29">
        <f aca="true" t="shared" si="0" ref="C12:Y12">SUM(C6:C11)</f>
        <v>40227191</v>
      </c>
      <c r="D12" s="29">
        <f>SUM(D6:D11)</f>
        <v>0</v>
      </c>
      <c r="E12" s="30">
        <f t="shared" si="0"/>
        <v>50077304</v>
      </c>
      <c r="F12" s="31">
        <f t="shared" si="0"/>
        <v>50077304</v>
      </c>
      <c r="G12" s="31">
        <f t="shared" si="0"/>
        <v>112795170</v>
      </c>
      <c r="H12" s="31">
        <f t="shared" si="0"/>
        <v>40227132</v>
      </c>
      <c r="I12" s="31">
        <f t="shared" si="0"/>
        <v>37493591</v>
      </c>
      <c r="J12" s="31">
        <f t="shared" si="0"/>
        <v>37493591</v>
      </c>
      <c r="K12" s="31">
        <f t="shared" si="0"/>
        <v>37484845</v>
      </c>
      <c r="L12" s="31">
        <f t="shared" si="0"/>
        <v>35443781</v>
      </c>
      <c r="M12" s="31">
        <f t="shared" si="0"/>
        <v>40655579</v>
      </c>
      <c r="N12" s="31">
        <f t="shared" si="0"/>
        <v>40655579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40655579</v>
      </c>
      <c r="X12" s="31">
        <f t="shared" si="0"/>
        <v>25038652</v>
      </c>
      <c r="Y12" s="31">
        <f t="shared" si="0"/>
        <v>15616927</v>
      </c>
      <c r="Z12" s="32">
        <f>+IF(X12&lt;&gt;0,+(Y12/X12)*100,0)</f>
        <v>62.37127701603106</v>
      </c>
      <c r="AA12" s="33">
        <f>SUM(AA6:AA11)</f>
        <v>50077304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131388</v>
      </c>
      <c r="F16" s="20">
        <v>131388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65694</v>
      </c>
      <c r="Y16" s="24">
        <v>-65694</v>
      </c>
      <c r="Z16" s="25">
        <v>-100</v>
      </c>
      <c r="AA16" s="26">
        <v>131388</v>
      </c>
    </row>
    <row r="17" spans="1:27" ht="12.75">
      <c r="A17" s="23" t="s">
        <v>43</v>
      </c>
      <c r="B17" s="17"/>
      <c r="C17" s="18">
        <v>2822355</v>
      </c>
      <c r="D17" s="18"/>
      <c r="E17" s="19">
        <v>30822355</v>
      </c>
      <c r="F17" s="20">
        <v>30822355</v>
      </c>
      <c r="G17" s="20">
        <v>28153272</v>
      </c>
      <c r="H17" s="20">
        <v>2822355</v>
      </c>
      <c r="I17" s="20">
        <v>2822355</v>
      </c>
      <c r="J17" s="20">
        <v>2822355</v>
      </c>
      <c r="K17" s="20">
        <v>2822355</v>
      </c>
      <c r="L17" s="20">
        <v>2822355</v>
      </c>
      <c r="M17" s="20">
        <v>2822355</v>
      </c>
      <c r="N17" s="20">
        <v>2822355</v>
      </c>
      <c r="O17" s="20"/>
      <c r="P17" s="20"/>
      <c r="Q17" s="20"/>
      <c r="R17" s="20"/>
      <c r="S17" s="20"/>
      <c r="T17" s="20"/>
      <c r="U17" s="20"/>
      <c r="V17" s="20"/>
      <c r="W17" s="20">
        <v>2822355</v>
      </c>
      <c r="X17" s="20">
        <v>15411178</v>
      </c>
      <c r="Y17" s="20">
        <v>-12588823</v>
      </c>
      <c r="Z17" s="21">
        <v>-81.69</v>
      </c>
      <c r="AA17" s="22">
        <v>30822355</v>
      </c>
    </row>
    <row r="18" spans="1:27" ht="12.75">
      <c r="A18" s="23" t="s">
        <v>44</v>
      </c>
      <c r="B18" s="17"/>
      <c r="C18" s="18">
        <v>133493</v>
      </c>
      <c r="D18" s="18"/>
      <c r="E18" s="19"/>
      <c r="F18" s="20"/>
      <c r="G18" s="20"/>
      <c r="H18" s="20">
        <v>133493</v>
      </c>
      <c r="I18" s="20">
        <v>133493</v>
      </c>
      <c r="J18" s="20">
        <v>133493</v>
      </c>
      <c r="K18" s="20">
        <v>133493</v>
      </c>
      <c r="L18" s="20">
        <v>133493</v>
      </c>
      <c r="M18" s="20">
        <v>133493</v>
      </c>
      <c r="N18" s="20">
        <v>133493</v>
      </c>
      <c r="O18" s="20"/>
      <c r="P18" s="20"/>
      <c r="Q18" s="20"/>
      <c r="R18" s="20"/>
      <c r="S18" s="20"/>
      <c r="T18" s="20"/>
      <c r="U18" s="20"/>
      <c r="V18" s="20"/>
      <c r="W18" s="20">
        <v>133493</v>
      </c>
      <c r="X18" s="20"/>
      <c r="Y18" s="20">
        <v>133493</v>
      </c>
      <c r="Z18" s="21"/>
      <c r="AA18" s="22"/>
    </row>
    <row r="19" spans="1:27" ht="12.75">
      <c r="A19" s="23" t="s">
        <v>45</v>
      </c>
      <c r="B19" s="17"/>
      <c r="C19" s="18">
        <v>880208385</v>
      </c>
      <c r="D19" s="18"/>
      <c r="E19" s="19">
        <v>677218661</v>
      </c>
      <c r="F19" s="20">
        <v>677218661</v>
      </c>
      <c r="G19" s="20">
        <v>692155736</v>
      </c>
      <c r="H19" s="20">
        <v>880208391</v>
      </c>
      <c r="I19" s="20">
        <v>880208391</v>
      </c>
      <c r="J19" s="20">
        <v>880208391</v>
      </c>
      <c r="K19" s="20">
        <v>880208391</v>
      </c>
      <c r="L19" s="20">
        <v>880208391</v>
      </c>
      <c r="M19" s="20">
        <v>880208391</v>
      </c>
      <c r="N19" s="20">
        <v>880208391</v>
      </c>
      <c r="O19" s="20"/>
      <c r="P19" s="20"/>
      <c r="Q19" s="20"/>
      <c r="R19" s="20"/>
      <c r="S19" s="20"/>
      <c r="T19" s="20"/>
      <c r="U19" s="20"/>
      <c r="V19" s="20"/>
      <c r="W19" s="20">
        <v>880208391</v>
      </c>
      <c r="X19" s="20">
        <v>338609331</v>
      </c>
      <c r="Y19" s="20">
        <v>541599060</v>
      </c>
      <c r="Z19" s="21">
        <v>159.95</v>
      </c>
      <c r="AA19" s="22">
        <v>677218661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1538750</v>
      </c>
      <c r="D21" s="18"/>
      <c r="E21" s="19">
        <v>1604600</v>
      </c>
      <c r="F21" s="20">
        <v>1604600</v>
      </c>
      <c r="G21" s="20">
        <v>2165200</v>
      </c>
      <c r="H21" s="20">
        <v>1538750</v>
      </c>
      <c r="I21" s="20">
        <v>1538750</v>
      </c>
      <c r="J21" s="20">
        <v>1538750</v>
      </c>
      <c r="K21" s="20">
        <v>1538750</v>
      </c>
      <c r="L21" s="20">
        <v>1538750</v>
      </c>
      <c r="M21" s="20">
        <v>1538750</v>
      </c>
      <c r="N21" s="20">
        <v>1538750</v>
      </c>
      <c r="O21" s="20"/>
      <c r="P21" s="20"/>
      <c r="Q21" s="20"/>
      <c r="R21" s="20"/>
      <c r="S21" s="20"/>
      <c r="T21" s="20"/>
      <c r="U21" s="20"/>
      <c r="V21" s="20"/>
      <c r="W21" s="20">
        <v>1538750</v>
      </c>
      <c r="X21" s="20">
        <v>802300</v>
      </c>
      <c r="Y21" s="20">
        <v>736450</v>
      </c>
      <c r="Z21" s="21">
        <v>91.79</v>
      </c>
      <c r="AA21" s="22">
        <v>1604600</v>
      </c>
    </row>
    <row r="22" spans="1:27" ht="12.75">
      <c r="A22" s="23" t="s">
        <v>48</v>
      </c>
      <c r="B22" s="17"/>
      <c r="C22" s="18">
        <v>1940</v>
      </c>
      <c r="D22" s="18"/>
      <c r="E22" s="19">
        <v>4307</v>
      </c>
      <c r="F22" s="20">
        <v>4307</v>
      </c>
      <c r="G22" s="20"/>
      <c r="H22" s="20">
        <v>1940</v>
      </c>
      <c r="I22" s="20">
        <v>1940</v>
      </c>
      <c r="J22" s="20">
        <v>1940</v>
      </c>
      <c r="K22" s="20">
        <v>1940</v>
      </c>
      <c r="L22" s="20">
        <v>1940</v>
      </c>
      <c r="M22" s="20">
        <v>1940</v>
      </c>
      <c r="N22" s="20">
        <v>1940</v>
      </c>
      <c r="O22" s="20"/>
      <c r="P22" s="20"/>
      <c r="Q22" s="20"/>
      <c r="R22" s="20"/>
      <c r="S22" s="20"/>
      <c r="T22" s="20"/>
      <c r="U22" s="20"/>
      <c r="V22" s="20"/>
      <c r="W22" s="20">
        <v>1940</v>
      </c>
      <c r="X22" s="20">
        <v>2154</v>
      </c>
      <c r="Y22" s="20">
        <v>-214</v>
      </c>
      <c r="Z22" s="21">
        <v>-9.94</v>
      </c>
      <c r="AA22" s="22">
        <v>4307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884704923</v>
      </c>
      <c r="D24" s="29">
        <f>SUM(D15:D23)</f>
        <v>0</v>
      </c>
      <c r="E24" s="36">
        <f t="shared" si="1"/>
        <v>709781311</v>
      </c>
      <c r="F24" s="37">
        <f t="shared" si="1"/>
        <v>709781311</v>
      </c>
      <c r="G24" s="37">
        <f t="shared" si="1"/>
        <v>722474208</v>
      </c>
      <c r="H24" s="37">
        <f t="shared" si="1"/>
        <v>884704929</v>
      </c>
      <c r="I24" s="37">
        <f t="shared" si="1"/>
        <v>884704929</v>
      </c>
      <c r="J24" s="37">
        <f t="shared" si="1"/>
        <v>884704929</v>
      </c>
      <c r="K24" s="37">
        <f t="shared" si="1"/>
        <v>884704929</v>
      </c>
      <c r="L24" s="37">
        <f t="shared" si="1"/>
        <v>884704929</v>
      </c>
      <c r="M24" s="37">
        <f t="shared" si="1"/>
        <v>884704929</v>
      </c>
      <c r="N24" s="37">
        <f t="shared" si="1"/>
        <v>884704929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884704929</v>
      </c>
      <c r="X24" s="37">
        <f t="shared" si="1"/>
        <v>354890657</v>
      </c>
      <c r="Y24" s="37">
        <f t="shared" si="1"/>
        <v>529814272</v>
      </c>
      <c r="Z24" s="38">
        <f>+IF(X24&lt;&gt;0,+(Y24/X24)*100,0)</f>
        <v>149.28943931031694</v>
      </c>
      <c r="AA24" s="39">
        <f>SUM(AA15:AA23)</f>
        <v>709781311</v>
      </c>
    </row>
    <row r="25" spans="1:27" ht="12.75">
      <c r="A25" s="27" t="s">
        <v>51</v>
      </c>
      <c r="B25" s="28"/>
      <c r="C25" s="29">
        <f aca="true" t="shared" si="2" ref="C25:Y25">+C12+C24</f>
        <v>924932114</v>
      </c>
      <c r="D25" s="29">
        <f>+D12+D24</f>
        <v>0</v>
      </c>
      <c r="E25" s="30">
        <f t="shared" si="2"/>
        <v>759858615</v>
      </c>
      <c r="F25" s="31">
        <f t="shared" si="2"/>
        <v>759858615</v>
      </c>
      <c r="G25" s="31">
        <f t="shared" si="2"/>
        <v>835269378</v>
      </c>
      <c r="H25" s="31">
        <f t="shared" si="2"/>
        <v>924932061</v>
      </c>
      <c r="I25" s="31">
        <f t="shared" si="2"/>
        <v>922198520</v>
      </c>
      <c r="J25" s="31">
        <f t="shared" si="2"/>
        <v>922198520</v>
      </c>
      <c r="K25" s="31">
        <f t="shared" si="2"/>
        <v>922189774</v>
      </c>
      <c r="L25" s="31">
        <f t="shared" si="2"/>
        <v>920148710</v>
      </c>
      <c r="M25" s="31">
        <f t="shared" si="2"/>
        <v>925360508</v>
      </c>
      <c r="N25" s="31">
        <f t="shared" si="2"/>
        <v>925360508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925360508</v>
      </c>
      <c r="X25" s="31">
        <f t="shared" si="2"/>
        <v>379929309</v>
      </c>
      <c r="Y25" s="31">
        <f t="shared" si="2"/>
        <v>545431199</v>
      </c>
      <c r="Z25" s="32">
        <f>+IF(X25&lt;&gt;0,+(Y25/X25)*100,0)</f>
        <v>143.5612325976146</v>
      </c>
      <c r="AA25" s="33">
        <f>+AA12+AA24</f>
        <v>759858615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58223</v>
      </c>
      <c r="D30" s="18"/>
      <c r="E30" s="19">
        <v>700528</v>
      </c>
      <c r="F30" s="20">
        <v>700528</v>
      </c>
      <c r="G30" s="20">
        <v>493220</v>
      </c>
      <c r="H30" s="20">
        <v>144995</v>
      </c>
      <c r="I30" s="20">
        <v>144995</v>
      </c>
      <c r="J30" s="20">
        <v>144995</v>
      </c>
      <c r="K30" s="20">
        <v>144995</v>
      </c>
      <c r="L30" s="20">
        <v>144995</v>
      </c>
      <c r="M30" s="20">
        <v>144995</v>
      </c>
      <c r="N30" s="20">
        <v>144995</v>
      </c>
      <c r="O30" s="20"/>
      <c r="P30" s="20"/>
      <c r="Q30" s="20"/>
      <c r="R30" s="20"/>
      <c r="S30" s="20"/>
      <c r="T30" s="20"/>
      <c r="U30" s="20"/>
      <c r="V30" s="20"/>
      <c r="W30" s="20">
        <v>144995</v>
      </c>
      <c r="X30" s="20">
        <v>350264</v>
      </c>
      <c r="Y30" s="20">
        <v>-205269</v>
      </c>
      <c r="Z30" s="21">
        <v>-58.6</v>
      </c>
      <c r="AA30" s="22">
        <v>700528</v>
      </c>
    </row>
    <row r="31" spans="1:27" ht="12.75">
      <c r="A31" s="23" t="s">
        <v>56</v>
      </c>
      <c r="B31" s="17"/>
      <c r="C31" s="18">
        <v>537357</v>
      </c>
      <c r="D31" s="18"/>
      <c r="E31" s="19">
        <v>510920</v>
      </c>
      <c r="F31" s="20">
        <v>510920</v>
      </c>
      <c r="G31" s="20">
        <v>505477</v>
      </c>
      <c r="H31" s="20">
        <v>537357</v>
      </c>
      <c r="I31" s="20">
        <v>537357</v>
      </c>
      <c r="J31" s="20">
        <v>537357</v>
      </c>
      <c r="K31" s="20">
        <v>537357</v>
      </c>
      <c r="L31" s="20">
        <v>537357</v>
      </c>
      <c r="M31" s="20">
        <v>537357</v>
      </c>
      <c r="N31" s="20">
        <v>537357</v>
      </c>
      <c r="O31" s="20"/>
      <c r="P31" s="20"/>
      <c r="Q31" s="20"/>
      <c r="R31" s="20"/>
      <c r="S31" s="20"/>
      <c r="T31" s="20"/>
      <c r="U31" s="20"/>
      <c r="V31" s="20"/>
      <c r="W31" s="20">
        <v>537357</v>
      </c>
      <c r="X31" s="20">
        <v>255460</v>
      </c>
      <c r="Y31" s="20">
        <v>281897</v>
      </c>
      <c r="Z31" s="21">
        <v>110.35</v>
      </c>
      <c r="AA31" s="22">
        <v>510920</v>
      </c>
    </row>
    <row r="32" spans="1:27" ht="12.75">
      <c r="A32" s="23" t="s">
        <v>57</v>
      </c>
      <c r="B32" s="17"/>
      <c r="C32" s="18">
        <v>168484697</v>
      </c>
      <c r="D32" s="18"/>
      <c r="E32" s="19">
        <v>55071952</v>
      </c>
      <c r="F32" s="20">
        <v>55071952</v>
      </c>
      <c r="G32" s="20">
        <v>68625697</v>
      </c>
      <c r="H32" s="20">
        <v>168380118</v>
      </c>
      <c r="I32" s="20">
        <v>168380118</v>
      </c>
      <c r="J32" s="20">
        <v>168380118</v>
      </c>
      <c r="K32" s="20">
        <v>168380118</v>
      </c>
      <c r="L32" s="20">
        <v>168380118</v>
      </c>
      <c r="M32" s="20">
        <v>119841516</v>
      </c>
      <c r="N32" s="20">
        <v>119841516</v>
      </c>
      <c r="O32" s="20"/>
      <c r="P32" s="20"/>
      <c r="Q32" s="20"/>
      <c r="R32" s="20"/>
      <c r="S32" s="20"/>
      <c r="T32" s="20"/>
      <c r="U32" s="20"/>
      <c r="V32" s="20"/>
      <c r="W32" s="20">
        <v>119841516</v>
      </c>
      <c r="X32" s="20">
        <v>27535976</v>
      </c>
      <c r="Y32" s="20">
        <v>92305540</v>
      </c>
      <c r="Z32" s="21">
        <v>335.22</v>
      </c>
      <c r="AA32" s="22">
        <v>55071952</v>
      </c>
    </row>
    <row r="33" spans="1:27" ht="12.75">
      <c r="A33" s="23" t="s">
        <v>58</v>
      </c>
      <c r="B33" s="17"/>
      <c r="C33" s="18">
        <v>1776763</v>
      </c>
      <c r="D33" s="18"/>
      <c r="E33" s="19">
        <v>740100</v>
      </c>
      <c r="F33" s="20">
        <v>740100</v>
      </c>
      <c r="G33" s="20">
        <v>2970852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370050</v>
      </c>
      <c r="Y33" s="20">
        <v>-370050</v>
      </c>
      <c r="Z33" s="21">
        <v>-100</v>
      </c>
      <c r="AA33" s="22">
        <v>740100</v>
      </c>
    </row>
    <row r="34" spans="1:27" ht="12.75">
      <c r="A34" s="27" t="s">
        <v>59</v>
      </c>
      <c r="B34" s="28"/>
      <c r="C34" s="29">
        <f aca="true" t="shared" si="3" ref="C34:Y34">SUM(C29:C33)</f>
        <v>170857040</v>
      </c>
      <c r="D34" s="29">
        <f>SUM(D29:D33)</f>
        <v>0</v>
      </c>
      <c r="E34" s="30">
        <f t="shared" si="3"/>
        <v>57023500</v>
      </c>
      <c r="F34" s="31">
        <f t="shared" si="3"/>
        <v>57023500</v>
      </c>
      <c r="G34" s="31">
        <f t="shared" si="3"/>
        <v>72595246</v>
      </c>
      <c r="H34" s="31">
        <f t="shared" si="3"/>
        <v>169062470</v>
      </c>
      <c r="I34" s="31">
        <f t="shared" si="3"/>
        <v>169062470</v>
      </c>
      <c r="J34" s="31">
        <f t="shared" si="3"/>
        <v>169062470</v>
      </c>
      <c r="K34" s="31">
        <f t="shared" si="3"/>
        <v>169062470</v>
      </c>
      <c r="L34" s="31">
        <f t="shared" si="3"/>
        <v>169062470</v>
      </c>
      <c r="M34" s="31">
        <f t="shared" si="3"/>
        <v>120523868</v>
      </c>
      <c r="N34" s="31">
        <f t="shared" si="3"/>
        <v>120523868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120523868</v>
      </c>
      <c r="X34" s="31">
        <f t="shared" si="3"/>
        <v>28511750</v>
      </c>
      <c r="Y34" s="31">
        <f t="shared" si="3"/>
        <v>92012118</v>
      </c>
      <c r="Z34" s="32">
        <f>+IF(X34&lt;&gt;0,+(Y34/X34)*100,0)</f>
        <v>322.71648706235146</v>
      </c>
      <c r="AA34" s="33">
        <f>SUM(AA29:AA33)</f>
        <v>57023500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110904</v>
      </c>
      <c r="F37" s="20">
        <v>110904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55452</v>
      </c>
      <c r="Y37" s="20">
        <v>-55452</v>
      </c>
      <c r="Z37" s="21">
        <v>-100</v>
      </c>
      <c r="AA37" s="22">
        <v>110904</v>
      </c>
    </row>
    <row r="38" spans="1:27" ht="12.75">
      <c r="A38" s="23" t="s">
        <v>58</v>
      </c>
      <c r="B38" s="17"/>
      <c r="C38" s="18">
        <v>20482892</v>
      </c>
      <c r="D38" s="18"/>
      <c r="E38" s="19">
        <v>9104481</v>
      </c>
      <c r="F38" s="20">
        <v>9104481</v>
      </c>
      <c r="G38" s="20">
        <v>19377177</v>
      </c>
      <c r="H38" s="20">
        <v>22172883</v>
      </c>
      <c r="I38" s="20">
        <v>22172883</v>
      </c>
      <c r="J38" s="20">
        <v>22172883</v>
      </c>
      <c r="K38" s="20">
        <v>22172883</v>
      </c>
      <c r="L38" s="20">
        <v>22172883</v>
      </c>
      <c r="M38" s="20">
        <v>22172883</v>
      </c>
      <c r="N38" s="20">
        <v>22172883</v>
      </c>
      <c r="O38" s="20"/>
      <c r="P38" s="20"/>
      <c r="Q38" s="20"/>
      <c r="R38" s="20"/>
      <c r="S38" s="20"/>
      <c r="T38" s="20"/>
      <c r="U38" s="20"/>
      <c r="V38" s="20"/>
      <c r="W38" s="20">
        <v>22172883</v>
      </c>
      <c r="X38" s="20">
        <v>4552241</v>
      </c>
      <c r="Y38" s="20">
        <v>17620642</v>
      </c>
      <c r="Z38" s="21">
        <v>387.08</v>
      </c>
      <c r="AA38" s="22">
        <v>9104481</v>
      </c>
    </row>
    <row r="39" spans="1:27" ht="12.75">
      <c r="A39" s="27" t="s">
        <v>61</v>
      </c>
      <c r="B39" s="35"/>
      <c r="C39" s="29">
        <f aca="true" t="shared" si="4" ref="C39:Y39">SUM(C37:C38)</f>
        <v>20482892</v>
      </c>
      <c r="D39" s="29">
        <f>SUM(D37:D38)</f>
        <v>0</v>
      </c>
      <c r="E39" s="36">
        <f t="shared" si="4"/>
        <v>9215385</v>
      </c>
      <c r="F39" s="37">
        <f t="shared" si="4"/>
        <v>9215385</v>
      </c>
      <c r="G39" s="37">
        <f t="shared" si="4"/>
        <v>19377177</v>
      </c>
      <c r="H39" s="37">
        <f t="shared" si="4"/>
        <v>22172883</v>
      </c>
      <c r="I39" s="37">
        <f t="shared" si="4"/>
        <v>22172883</v>
      </c>
      <c r="J39" s="37">
        <f t="shared" si="4"/>
        <v>22172883</v>
      </c>
      <c r="K39" s="37">
        <f t="shared" si="4"/>
        <v>22172883</v>
      </c>
      <c r="L39" s="37">
        <f t="shared" si="4"/>
        <v>22172883</v>
      </c>
      <c r="M39" s="37">
        <f t="shared" si="4"/>
        <v>22172883</v>
      </c>
      <c r="N39" s="37">
        <f t="shared" si="4"/>
        <v>22172883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22172883</v>
      </c>
      <c r="X39" s="37">
        <f t="shared" si="4"/>
        <v>4607693</v>
      </c>
      <c r="Y39" s="37">
        <f t="shared" si="4"/>
        <v>17565190</v>
      </c>
      <c r="Z39" s="38">
        <f>+IF(X39&lt;&gt;0,+(Y39/X39)*100,0)</f>
        <v>381.214416845914</v>
      </c>
      <c r="AA39" s="39">
        <f>SUM(AA37:AA38)</f>
        <v>9215385</v>
      </c>
    </row>
    <row r="40" spans="1:27" ht="12.75">
      <c r="A40" s="27" t="s">
        <v>62</v>
      </c>
      <c r="B40" s="28"/>
      <c r="C40" s="29">
        <f aca="true" t="shared" si="5" ref="C40:Y40">+C34+C39</f>
        <v>191339932</v>
      </c>
      <c r="D40" s="29">
        <f>+D34+D39</f>
        <v>0</v>
      </c>
      <c r="E40" s="30">
        <f t="shared" si="5"/>
        <v>66238885</v>
      </c>
      <c r="F40" s="31">
        <f t="shared" si="5"/>
        <v>66238885</v>
      </c>
      <c r="G40" s="31">
        <f t="shared" si="5"/>
        <v>91972423</v>
      </c>
      <c r="H40" s="31">
        <f t="shared" si="5"/>
        <v>191235353</v>
      </c>
      <c r="I40" s="31">
        <f t="shared" si="5"/>
        <v>191235353</v>
      </c>
      <c r="J40" s="31">
        <f t="shared" si="5"/>
        <v>191235353</v>
      </c>
      <c r="K40" s="31">
        <f t="shared" si="5"/>
        <v>191235353</v>
      </c>
      <c r="L40" s="31">
        <f t="shared" si="5"/>
        <v>191235353</v>
      </c>
      <c r="M40" s="31">
        <f t="shared" si="5"/>
        <v>142696751</v>
      </c>
      <c r="N40" s="31">
        <f t="shared" si="5"/>
        <v>142696751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142696751</v>
      </c>
      <c r="X40" s="31">
        <f t="shared" si="5"/>
        <v>33119443</v>
      </c>
      <c r="Y40" s="31">
        <f t="shared" si="5"/>
        <v>109577308</v>
      </c>
      <c r="Z40" s="32">
        <f>+IF(X40&lt;&gt;0,+(Y40/X40)*100,0)</f>
        <v>330.8549241000219</v>
      </c>
      <c r="AA40" s="33">
        <f>+AA34+AA39</f>
        <v>66238885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733592182</v>
      </c>
      <c r="D42" s="43">
        <f>+D25-D40</f>
        <v>0</v>
      </c>
      <c r="E42" s="44">
        <f t="shared" si="6"/>
        <v>693619730</v>
      </c>
      <c r="F42" s="45">
        <f t="shared" si="6"/>
        <v>693619730</v>
      </c>
      <c r="G42" s="45">
        <f t="shared" si="6"/>
        <v>743296955</v>
      </c>
      <c r="H42" s="45">
        <f t="shared" si="6"/>
        <v>733696708</v>
      </c>
      <c r="I42" s="45">
        <f t="shared" si="6"/>
        <v>730963167</v>
      </c>
      <c r="J42" s="45">
        <f t="shared" si="6"/>
        <v>730963167</v>
      </c>
      <c r="K42" s="45">
        <f t="shared" si="6"/>
        <v>730954421</v>
      </c>
      <c r="L42" s="45">
        <f t="shared" si="6"/>
        <v>728913357</v>
      </c>
      <c r="M42" s="45">
        <f t="shared" si="6"/>
        <v>782663757</v>
      </c>
      <c r="N42" s="45">
        <f t="shared" si="6"/>
        <v>782663757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782663757</v>
      </c>
      <c r="X42" s="45">
        <f t="shared" si="6"/>
        <v>346809866</v>
      </c>
      <c r="Y42" s="45">
        <f t="shared" si="6"/>
        <v>435853891</v>
      </c>
      <c r="Z42" s="46">
        <f>+IF(X42&lt;&gt;0,+(Y42/X42)*100,0)</f>
        <v>125.6751706711827</v>
      </c>
      <c r="AA42" s="47">
        <f>+AA25-AA40</f>
        <v>693619730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733592182</v>
      </c>
      <c r="D45" s="18"/>
      <c r="E45" s="19">
        <v>693619730</v>
      </c>
      <c r="F45" s="20">
        <v>693619730</v>
      </c>
      <c r="G45" s="20">
        <v>743296953</v>
      </c>
      <c r="H45" s="20">
        <v>733696708</v>
      </c>
      <c r="I45" s="20">
        <v>730963167</v>
      </c>
      <c r="J45" s="20">
        <v>730963167</v>
      </c>
      <c r="K45" s="20">
        <v>730954421</v>
      </c>
      <c r="L45" s="20">
        <v>728913357</v>
      </c>
      <c r="M45" s="20">
        <v>782663757</v>
      </c>
      <c r="N45" s="20">
        <v>782663757</v>
      </c>
      <c r="O45" s="20"/>
      <c r="P45" s="20"/>
      <c r="Q45" s="20"/>
      <c r="R45" s="20"/>
      <c r="S45" s="20"/>
      <c r="T45" s="20"/>
      <c r="U45" s="20"/>
      <c r="V45" s="20"/>
      <c r="W45" s="20">
        <v>782663757</v>
      </c>
      <c r="X45" s="20">
        <v>346809865</v>
      </c>
      <c r="Y45" s="20">
        <v>435853892</v>
      </c>
      <c r="Z45" s="48">
        <v>125.68</v>
      </c>
      <c r="AA45" s="22">
        <v>693619730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733592182</v>
      </c>
      <c r="D48" s="51">
        <f>SUM(D45:D47)</f>
        <v>0</v>
      </c>
      <c r="E48" s="52">
        <f t="shared" si="7"/>
        <v>693619730</v>
      </c>
      <c r="F48" s="53">
        <f t="shared" si="7"/>
        <v>693619730</v>
      </c>
      <c r="G48" s="53">
        <f t="shared" si="7"/>
        <v>743296953</v>
      </c>
      <c r="H48" s="53">
        <f t="shared" si="7"/>
        <v>733696708</v>
      </c>
      <c r="I48" s="53">
        <f t="shared" si="7"/>
        <v>730963167</v>
      </c>
      <c r="J48" s="53">
        <f t="shared" si="7"/>
        <v>730963167</v>
      </c>
      <c r="K48" s="53">
        <f t="shared" si="7"/>
        <v>730954421</v>
      </c>
      <c r="L48" s="53">
        <f t="shared" si="7"/>
        <v>728913357</v>
      </c>
      <c r="M48" s="53">
        <f t="shared" si="7"/>
        <v>782663757</v>
      </c>
      <c r="N48" s="53">
        <f t="shared" si="7"/>
        <v>782663757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782663757</v>
      </c>
      <c r="X48" s="53">
        <f t="shared" si="7"/>
        <v>346809865</v>
      </c>
      <c r="Y48" s="53">
        <f t="shared" si="7"/>
        <v>435853892</v>
      </c>
      <c r="Z48" s="54">
        <f>+IF(X48&lt;&gt;0,+(Y48/X48)*100,0)</f>
        <v>125.67517132189995</v>
      </c>
      <c r="AA48" s="55">
        <f>SUM(AA45:AA47)</f>
        <v>693619730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96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11135395</v>
      </c>
      <c r="D6" s="18"/>
      <c r="E6" s="19">
        <v>1500000</v>
      </c>
      <c r="F6" s="20">
        <v>1500000</v>
      </c>
      <c r="G6" s="20">
        <v>532748</v>
      </c>
      <c r="H6" s="20">
        <v>532748</v>
      </c>
      <c r="I6" s="20">
        <v>532748</v>
      </c>
      <c r="J6" s="20">
        <v>532748</v>
      </c>
      <c r="K6" s="20">
        <v>532748</v>
      </c>
      <c r="L6" s="20">
        <v>532748</v>
      </c>
      <c r="M6" s="20">
        <v>532748</v>
      </c>
      <c r="N6" s="20">
        <v>532748</v>
      </c>
      <c r="O6" s="20"/>
      <c r="P6" s="20"/>
      <c r="Q6" s="20"/>
      <c r="R6" s="20"/>
      <c r="S6" s="20"/>
      <c r="T6" s="20"/>
      <c r="U6" s="20"/>
      <c r="V6" s="20"/>
      <c r="W6" s="20">
        <v>532748</v>
      </c>
      <c r="X6" s="20">
        <v>750000</v>
      </c>
      <c r="Y6" s="20">
        <v>-217252</v>
      </c>
      <c r="Z6" s="21">
        <v>-28.97</v>
      </c>
      <c r="AA6" s="22">
        <v>1500000</v>
      </c>
    </row>
    <row r="7" spans="1:27" ht="12.75">
      <c r="A7" s="23" t="s">
        <v>34</v>
      </c>
      <c r="B7" s="17"/>
      <c r="C7" s="18"/>
      <c r="D7" s="18"/>
      <c r="E7" s="19">
        <v>1750000</v>
      </c>
      <c r="F7" s="20">
        <v>1750000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875000</v>
      </c>
      <c r="Y7" s="20">
        <v>-875000</v>
      </c>
      <c r="Z7" s="21">
        <v>-100</v>
      </c>
      <c r="AA7" s="22">
        <v>1750000</v>
      </c>
    </row>
    <row r="8" spans="1:27" ht="12.75">
      <c r="A8" s="23" t="s">
        <v>35</v>
      </c>
      <c r="B8" s="17"/>
      <c r="C8" s="18"/>
      <c r="D8" s="18"/>
      <c r="E8" s="19">
        <v>35000000</v>
      </c>
      <c r="F8" s="20">
        <v>35000000</v>
      </c>
      <c r="G8" s="20">
        <v>9557800</v>
      </c>
      <c r="H8" s="20">
        <v>9557800</v>
      </c>
      <c r="I8" s="20">
        <v>9557800</v>
      </c>
      <c r="J8" s="20">
        <v>9557800</v>
      </c>
      <c r="K8" s="20">
        <v>9557800</v>
      </c>
      <c r="L8" s="20">
        <v>9557800</v>
      </c>
      <c r="M8" s="20">
        <v>9557800</v>
      </c>
      <c r="N8" s="20">
        <v>9557800</v>
      </c>
      <c r="O8" s="20"/>
      <c r="P8" s="20"/>
      <c r="Q8" s="20"/>
      <c r="R8" s="20"/>
      <c r="S8" s="20"/>
      <c r="T8" s="20"/>
      <c r="U8" s="20"/>
      <c r="V8" s="20"/>
      <c r="W8" s="20">
        <v>9557800</v>
      </c>
      <c r="X8" s="20">
        <v>17500000</v>
      </c>
      <c r="Y8" s="20">
        <v>-7942200</v>
      </c>
      <c r="Z8" s="21">
        <v>-45.38</v>
      </c>
      <c r="AA8" s="22">
        <v>35000000</v>
      </c>
    </row>
    <row r="9" spans="1:27" ht="12.75">
      <c r="A9" s="23" t="s">
        <v>36</v>
      </c>
      <c r="B9" s="17"/>
      <c r="C9" s="18">
        <v>30389320</v>
      </c>
      <c r="D9" s="18"/>
      <c r="E9" s="19"/>
      <c r="F9" s="20"/>
      <c r="G9" s="20">
        <v>4369158</v>
      </c>
      <c r="H9" s="20">
        <v>4369158</v>
      </c>
      <c r="I9" s="20">
        <v>4369158</v>
      </c>
      <c r="J9" s="20">
        <v>4369158</v>
      </c>
      <c r="K9" s="20">
        <v>4369158</v>
      </c>
      <c r="L9" s="20">
        <v>4369158</v>
      </c>
      <c r="M9" s="20">
        <v>4369158</v>
      </c>
      <c r="N9" s="20">
        <v>4369158</v>
      </c>
      <c r="O9" s="20"/>
      <c r="P9" s="20"/>
      <c r="Q9" s="20"/>
      <c r="R9" s="20"/>
      <c r="S9" s="20"/>
      <c r="T9" s="20"/>
      <c r="U9" s="20"/>
      <c r="V9" s="20"/>
      <c r="W9" s="20">
        <v>4369158</v>
      </c>
      <c r="X9" s="20"/>
      <c r="Y9" s="20">
        <v>4369158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671414</v>
      </c>
      <c r="D11" s="18"/>
      <c r="E11" s="19">
        <v>300000</v>
      </c>
      <c r="F11" s="20">
        <v>300000</v>
      </c>
      <c r="G11" s="20">
        <v>631014</v>
      </c>
      <c r="H11" s="20">
        <v>631014</v>
      </c>
      <c r="I11" s="20">
        <v>631014</v>
      </c>
      <c r="J11" s="20">
        <v>631014</v>
      </c>
      <c r="K11" s="20">
        <v>631014</v>
      </c>
      <c r="L11" s="20">
        <v>631014</v>
      </c>
      <c r="M11" s="20">
        <v>631014</v>
      </c>
      <c r="N11" s="20">
        <v>631014</v>
      </c>
      <c r="O11" s="20"/>
      <c r="P11" s="20"/>
      <c r="Q11" s="20"/>
      <c r="R11" s="20"/>
      <c r="S11" s="20"/>
      <c r="T11" s="20"/>
      <c r="U11" s="20"/>
      <c r="V11" s="20"/>
      <c r="W11" s="20">
        <v>631014</v>
      </c>
      <c r="X11" s="20">
        <v>150000</v>
      </c>
      <c r="Y11" s="20">
        <v>481014</v>
      </c>
      <c r="Z11" s="21">
        <v>320.68</v>
      </c>
      <c r="AA11" s="22">
        <v>300000</v>
      </c>
    </row>
    <row r="12" spans="1:27" ht="12.75">
      <c r="A12" s="27" t="s">
        <v>39</v>
      </c>
      <c r="B12" s="28"/>
      <c r="C12" s="29">
        <f aca="true" t="shared" si="0" ref="C12:Y12">SUM(C6:C11)</f>
        <v>42196129</v>
      </c>
      <c r="D12" s="29">
        <f>SUM(D6:D11)</f>
        <v>0</v>
      </c>
      <c r="E12" s="30">
        <f t="shared" si="0"/>
        <v>38550000</v>
      </c>
      <c r="F12" s="31">
        <f t="shared" si="0"/>
        <v>38550000</v>
      </c>
      <c r="G12" s="31">
        <f t="shared" si="0"/>
        <v>15090720</v>
      </c>
      <c r="H12" s="31">
        <f t="shared" si="0"/>
        <v>15090720</v>
      </c>
      <c r="I12" s="31">
        <f t="shared" si="0"/>
        <v>15090720</v>
      </c>
      <c r="J12" s="31">
        <f t="shared" si="0"/>
        <v>15090720</v>
      </c>
      <c r="K12" s="31">
        <f t="shared" si="0"/>
        <v>15090720</v>
      </c>
      <c r="L12" s="31">
        <f t="shared" si="0"/>
        <v>15090720</v>
      </c>
      <c r="M12" s="31">
        <f t="shared" si="0"/>
        <v>15090720</v>
      </c>
      <c r="N12" s="31">
        <f t="shared" si="0"/>
        <v>15090720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15090720</v>
      </c>
      <c r="X12" s="31">
        <f t="shared" si="0"/>
        <v>19275000</v>
      </c>
      <c r="Y12" s="31">
        <f t="shared" si="0"/>
        <v>-4184280</v>
      </c>
      <c r="Z12" s="32">
        <f>+IF(X12&lt;&gt;0,+(Y12/X12)*100,0)</f>
        <v>-21.708326848249026</v>
      </c>
      <c r="AA12" s="33">
        <f>SUM(AA6:AA11)</f>
        <v>38550000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22178835</v>
      </c>
      <c r="D17" s="18"/>
      <c r="E17" s="19">
        <v>24000000</v>
      </c>
      <c r="F17" s="20">
        <v>24000000</v>
      </c>
      <c r="G17" s="20">
        <v>22518268</v>
      </c>
      <c r="H17" s="20">
        <v>22518268</v>
      </c>
      <c r="I17" s="20">
        <v>22518268</v>
      </c>
      <c r="J17" s="20">
        <v>22518268</v>
      </c>
      <c r="K17" s="20">
        <v>22518268</v>
      </c>
      <c r="L17" s="20">
        <v>22518268</v>
      </c>
      <c r="M17" s="20">
        <v>22518268</v>
      </c>
      <c r="N17" s="20">
        <v>22518268</v>
      </c>
      <c r="O17" s="20"/>
      <c r="P17" s="20"/>
      <c r="Q17" s="20"/>
      <c r="R17" s="20"/>
      <c r="S17" s="20"/>
      <c r="T17" s="20"/>
      <c r="U17" s="20"/>
      <c r="V17" s="20"/>
      <c r="W17" s="20">
        <v>22518268</v>
      </c>
      <c r="X17" s="20">
        <v>12000000</v>
      </c>
      <c r="Y17" s="20">
        <v>10518268</v>
      </c>
      <c r="Z17" s="21">
        <v>87.65</v>
      </c>
      <c r="AA17" s="22">
        <v>24000000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564840339</v>
      </c>
      <c r="D19" s="18"/>
      <c r="E19" s="19">
        <v>570000000</v>
      </c>
      <c r="F19" s="20">
        <v>570000000</v>
      </c>
      <c r="G19" s="20">
        <v>560771290</v>
      </c>
      <c r="H19" s="20">
        <v>560771290</v>
      </c>
      <c r="I19" s="20">
        <v>560771290</v>
      </c>
      <c r="J19" s="20">
        <v>560771290</v>
      </c>
      <c r="K19" s="20">
        <v>560771290</v>
      </c>
      <c r="L19" s="20">
        <v>560771290</v>
      </c>
      <c r="M19" s="20">
        <v>560771290</v>
      </c>
      <c r="N19" s="20">
        <v>560771290</v>
      </c>
      <c r="O19" s="20"/>
      <c r="P19" s="20"/>
      <c r="Q19" s="20"/>
      <c r="R19" s="20"/>
      <c r="S19" s="20"/>
      <c r="T19" s="20"/>
      <c r="U19" s="20"/>
      <c r="V19" s="20"/>
      <c r="W19" s="20">
        <v>560771290</v>
      </c>
      <c r="X19" s="20">
        <v>285000000</v>
      </c>
      <c r="Y19" s="20">
        <v>275771290</v>
      </c>
      <c r="Z19" s="21">
        <v>96.76</v>
      </c>
      <c r="AA19" s="22">
        <v>570000000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1195030</v>
      </c>
      <c r="D21" s="18"/>
      <c r="E21" s="19">
        <v>800000</v>
      </c>
      <c r="F21" s="20">
        <v>800000</v>
      </c>
      <c r="G21" s="20">
        <v>871203</v>
      </c>
      <c r="H21" s="20">
        <v>871203</v>
      </c>
      <c r="I21" s="20">
        <v>871203</v>
      </c>
      <c r="J21" s="20">
        <v>871203</v>
      </c>
      <c r="K21" s="20">
        <v>871203</v>
      </c>
      <c r="L21" s="20">
        <v>871203</v>
      </c>
      <c r="M21" s="20">
        <v>871203</v>
      </c>
      <c r="N21" s="20">
        <v>871203</v>
      </c>
      <c r="O21" s="20"/>
      <c r="P21" s="20"/>
      <c r="Q21" s="20"/>
      <c r="R21" s="20"/>
      <c r="S21" s="20"/>
      <c r="T21" s="20"/>
      <c r="U21" s="20"/>
      <c r="V21" s="20"/>
      <c r="W21" s="20">
        <v>871203</v>
      </c>
      <c r="X21" s="20">
        <v>400000</v>
      </c>
      <c r="Y21" s="20">
        <v>471203</v>
      </c>
      <c r="Z21" s="21">
        <v>117.8</v>
      </c>
      <c r="AA21" s="22">
        <v>800000</v>
      </c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9371874</v>
      </c>
      <c r="D23" s="18"/>
      <c r="E23" s="19"/>
      <c r="F23" s="20"/>
      <c r="G23" s="24">
        <v>70678742</v>
      </c>
      <c r="H23" s="24">
        <v>70678742</v>
      </c>
      <c r="I23" s="24">
        <v>70678742</v>
      </c>
      <c r="J23" s="20">
        <v>70678742</v>
      </c>
      <c r="K23" s="24">
        <v>70678742</v>
      </c>
      <c r="L23" s="24">
        <v>70678742</v>
      </c>
      <c r="M23" s="20">
        <v>70678742</v>
      </c>
      <c r="N23" s="24">
        <v>70678742</v>
      </c>
      <c r="O23" s="24"/>
      <c r="P23" s="24"/>
      <c r="Q23" s="20"/>
      <c r="R23" s="24"/>
      <c r="S23" s="24"/>
      <c r="T23" s="20"/>
      <c r="U23" s="24"/>
      <c r="V23" s="24"/>
      <c r="W23" s="24">
        <v>70678742</v>
      </c>
      <c r="X23" s="20"/>
      <c r="Y23" s="24">
        <v>70678742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597586078</v>
      </c>
      <c r="D24" s="29">
        <f>SUM(D15:D23)</f>
        <v>0</v>
      </c>
      <c r="E24" s="36">
        <f t="shared" si="1"/>
        <v>594800000</v>
      </c>
      <c r="F24" s="37">
        <f t="shared" si="1"/>
        <v>594800000</v>
      </c>
      <c r="G24" s="37">
        <f t="shared" si="1"/>
        <v>654839503</v>
      </c>
      <c r="H24" s="37">
        <f t="shared" si="1"/>
        <v>654839503</v>
      </c>
      <c r="I24" s="37">
        <f t="shared" si="1"/>
        <v>654839503</v>
      </c>
      <c r="J24" s="37">
        <f t="shared" si="1"/>
        <v>654839503</v>
      </c>
      <c r="K24" s="37">
        <f t="shared" si="1"/>
        <v>654839503</v>
      </c>
      <c r="L24" s="37">
        <f t="shared" si="1"/>
        <v>654839503</v>
      </c>
      <c r="M24" s="37">
        <f t="shared" si="1"/>
        <v>654839503</v>
      </c>
      <c r="N24" s="37">
        <f t="shared" si="1"/>
        <v>654839503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654839503</v>
      </c>
      <c r="X24" s="37">
        <f t="shared" si="1"/>
        <v>297400000</v>
      </c>
      <c r="Y24" s="37">
        <f t="shared" si="1"/>
        <v>357439503</v>
      </c>
      <c r="Z24" s="38">
        <f>+IF(X24&lt;&gt;0,+(Y24/X24)*100,0)</f>
        <v>120.18813147276394</v>
      </c>
      <c r="AA24" s="39">
        <f>SUM(AA15:AA23)</f>
        <v>594800000</v>
      </c>
    </row>
    <row r="25" spans="1:27" ht="12.75">
      <c r="A25" s="27" t="s">
        <v>51</v>
      </c>
      <c r="B25" s="28"/>
      <c r="C25" s="29">
        <f aca="true" t="shared" si="2" ref="C25:Y25">+C12+C24</f>
        <v>639782207</v>
      </c>
      <c r="D25" s="29">
        <f>+D12+D24</f>
        <v>0</v>
      </c>
      <c r="E25" s="30">
        <f t="shared" si="2"/>
        <v>633350000</v>
      </c>
      <c r="F25" s="31">
        <f t="shared" si="2"/>
        <v>633350000</v>
      </c>
      <c r="G25" s="31">
        <f t="shared" si="2"/>
        <v>669930223</v>
      </c>
      <c r="H25" s="31">
        <f t="shared" si="2"/>
        <v>669930223</v>
      </c>
      <c r="I25" s="31">
        <f t="shared" si="2"/>
        <v>669930223</v>
      </c>
      <c r="J25" s="31">
        <f t="shared" si="2"/>
        <v>669930223</v>
      </c>
      <c r="K25" s="31">
        <f t="shared" si="2"/>
        <v>669930223</v>
      </c>
      <c r="L25" s="31">
        <f t="shared" si="2"/>
        <v>669930223</v>
      </c>
      <c r="M25" s="31">
        <f t="shared" si="2"/>
        <v>669930223</v>
      </c>
      <c r="N25" s="31">
        <f t="shared" si="2"/>
        <v>669930223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669930223</v>
      </c>
      <c r="X25" s="31">
        <f t="shared" si="2"/>
        <v>316675000</v>
      </c>
      <c r="Y25" s="31">
        <f t="shared" si="2"/>
        <v>353255223</v>
      </c>
      <c r="Z25" s="32">
        <f>+IF(X25&lt;&gt;0,+(Y25/X25)*100,0)</f>
        <v>111.55134538564775</v>
      </c>
      <c r="AA25" s="33">
        <f>+AA12+AA24</f>
        <v>633350000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5511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975055</v>
      </c>
      <c r="D30" s="18"/>
      <c r="E30" s="19"/>
      <c r="F30" s="20"/>
      <c r="G30" s="20">
        <v>3206168</v>
      </c>
      <c r="H30" s="20">
        <v>3206168</v>
      </c>
      <c r="I30" s="20">
        <v>3206168</v>
      </c>
      <c r="J30" s="20">
        <v>3206168</v>
      </c>
      <c r="K30" s="20">
        <v>3206168</v>
      </c>
      <c r="L30" s="20">
        <v>3206168</v>
      </c>
      <c r="M30" s="20">
        <v>3206168</v>
      </c>
      <c r="N30" s="20">
        <v>3206168</v>
      </c>
      <c r="O30" s="20"/>
      <c r="P30" s="20"/>
      <c r="Q30" s="20"/>
      <c r="R30" s="20"/>
      <c r="S30" s="20"/>
      <c r="T30" s="20"/>
      <c r="U30" s="20"/>
      <c r="V30" s="20"/>
      <c r="W30" s="20">
        <v>3206168</v>
      </c>
      <c r="X30" s="20"/>
      <c r="Y30" s="20">
        <v>3206168</v>
      </c>
      <c r="Z30" s="21"/>
      <c r="AA30" s="22"/>
    </row>
    <row r="31" spans="1:27" ht="12.75">
      <c r="A31" s="23" t="s">
        <v>56</v>
      </c>
      <c r="B31" s="17"/>
      <c r="C31" s="18">
        <v>1021609</v>
      </c>
      <c r="D31" s="18"/>
      <c r="E31" s="19">
        <v>1000000</v>
      </c>
      <c r="F31" s="20">
        <v>1000000</v>
      </c>
      <c r="G31" s="20">
        <v>1050942</v>
      </c>
      <c r="H31" s="20">
        <v>1050942</v>
      </c>
      <c r="I31" s="20">
        <v>1050942</v>
      </c>
      <c r="J31" s="20">
        <v>1050942</v>
      </c>
      <c r="K31" s="20">
        <v>1050942</v>
      </c>
      <c r="L31" s="20">
        <v>1050942</v>
      </c>
      <c r="M31" s="20">
        <v>1050942</v>
      </c>
      <c r="N31" s="20">
        <v>1050942</v>
      </c>
      <c r="O31" s="20"/>
      <c r="P31" s="20"/>
      <c r="Q31" s="20"/>
      <c r="R31" s="20"/>
      <c r="S31" s="20"/>
      <c r="T31" s="20"/>
      <c r="U31" s="20"/>
      <c r="V31" s="20"/>
      <c r="W31" s="20">
        <v>1050942</v>
      </c>
      <c r="X31" s="20">
        <v>500000</v>
      </c>
      <c r="Y31" s="20">
        <v>550942</v>
      </c>
      <c r="Z31" s="21">
        <v>110.19</v>
      </c>
      <c r="AA31" s="22">
        <v>1000000</v>
      </c>
    </row>
    <row r="32" spans="1:27" ht="12.75">
      <c r="A32" s="23" t="s">
        <v>57</v>
      </c>
      <c r="B32" s="17"/>
      <c r="C32" s="18">
        <v>93987852</v>
      </c>
      <c r="D32" s="18"/>
      <c r="E32" s="19">
        <v>30000000</v>
      </c>
      <c r="F32" s="20">
        <v>30000000</v>
      </c>
      <c r="G32" s="20">
        <v>48881974</v>
      </c>
      <c r="H32" s="20">
        <v>48881974</v>
      </c>
      <c r="I32" s="20">
        <v>48881974</v>
      </c>
      <c r="J32" s="20">
        <v>48881974</v>
      </c>
      <c r="K32" s="20">
        <v>48881974</v>
      </c>
      <c r="L32" s="20">
        <v>48881974</v>
      </c>
      <c r="M32" s="20">
        <v>48881974</v>
      </c>
      <c r="N32" s="20">
        <v>48881974</v>
      </c>
      <c r="O32" s="20"/>
      <c r="P32" s="20"/>
      <c r="Q32" s="20"/>
      <c r="R32" s="20"/>
      <c r="S32" s="20"/>
      <c r="T32" s="20"/>
      <c r="U32" s="20"/>
      <c r="V32" s="20"/>
      <c r="W32" s="20">
        <v>48881974</v>
      </c>
      <c r="X32" s="20">
        <v>15000000</v>
      </c>
      <c r="Y32" s="20">
        <v>33881974</v>
      </c>
      <c r="Z32" s="21">
        <v>225.88</v>
      </c>
      <c r="AA32" s="22">
        <v>30000000</v>
      </c>
    </row>
    <row r="33" spans="1:27" ht="12.75">
      <c r="A33" s="23" t="s">
        <v>58</v>
      </c>
      <c r="B33" s="17"/>
      <c r="C33" s="18">
        <v>19895324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115885351</v>
      </c>
      <c r="D34" s="29">
        <f>SUM(D29:D33)</f>
        <v>0</v>
      </c>
      <c r="E34" s="30">
        <f t="shared" si="3"/>
        <v>31000000</v>
      </c>
      <c r="F34" s="31">
        <f t="shared" si="3"/>
        <v>31000000</v>
      </c>
      <c r="G34" s="31">
        <f t="shared" si="3"/>
        <v>53139084</v>
      </c>
      <c r="H34" s="31">
        <f t="shared" si="3"/>
        <v>53139084</v>
      </c>
      <c r="I34" s="31">
        <f t="shared" si="3"/>
        <v>53139084</v>
      </c>
      <c r="J34" s="31">
        <f t="shared" si="3"/>
        <v>53139084</v>
      </c>
      <c r="K34" s="31">
        <f t="shared" si="3"/>
        <v>53139084</v>
      </c>
      <c r="L34" s="31">
        <f t="shared" si="3"/>
        <v>53139084</v>
      </c>
      <c r="M34" s="31">
        <f t="shared" si="3"/>
        <v>53139084</v>
      </c>
      <c r="N34" s="31">
        <f t="shared" si="3"/>
        <v>53139084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53139084</v>
      </c>
      <c r="X34" s="31">
        <f t="shared" si="3"/>
        <v>15500000</v>
      </c>
      <c r="Y34" s="31">
        <f t="shared" si="3"/>
        <v>37639084</v>
      </c>
      <c r="Z34" s="32">
        <f>+IF(X34&lt;&gt;0,+(Y34/X34)*100,0)</f>
        <v>242.8328</v>
      </c>
      <c r="AA34" s="33">
        <f>SUM(AA29:AA33)</f>
        <v>31000000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8937286</v>
      </c>
      <c r="D37" s="18"/>
      <c r="E37" s="19">
        <v>15060000</v>
      </c>
      <c r="F37" s="20">
        <v>15060000</v>
      </c>
      <c r="G37" s="20">
        <v>16159552</v>
      </c>
      <c r="H37" s="20">
        <v>16159552</v>
      </c>
      <c r="I37" s="20">
        <v>16159552</v>
      </c>
      <c r="J37" s="20">
        <v>16159552</v>
      </c>
      <c r="K37" s="20">
        <v>16159552</v>
      </c>
      <c r="L37" s="20">
        <v>16159552</v>
      </c>
      <c r="M37" s="20">
        <v>16159552</v>
      </c>
      <c r="N37" s="20">
        <v>16159552</v>
      </c>
      <c r="O37" s="20"/>
      <c r="P37" s="20"/>
      <c r="Q37" s="20"/>
      <c r="R37" s="20"/>
      <c r="S37" s="20"/>
      <c r="T37" s="20"/>
      <c r="U37" s="20"/>
      <c r="V37" s="20"/>
      <c r="W37" s="20">
        <v>16159552</v>
      </c>
      <c r="X37" s="20">
        <v>7530000</v>
      </c>
      <c r="Y37" s="20">
        <v>8629552</v>
      </c>
      <c r="Z37" s="21">
        <v>114.6</v>
      </c>
      <c r="AA37" s="22">
        <v>15060000</v>
      </c>
    </row>
    <row r="38" spans="1:27" ht="12.75">
      <c r="A38" s="23" t="s">
        <v>58</v>
      </c>
      <c r="B38" s="17"/>
      <c r="C38" s="18">
        <v>9367669</v>
      </c>
      <c r="D38" s="18"/>
      <c r="E38" s="19">
        <v>10500000</v>
      </c>
      <c r="F38" s="20">
        <v>10500000</v>
      </c>
      <c r="G38" s="20">
        <v>9660710</v>
      </c>
      <c r="H38" s="20">
        <v>9660710</v>
      </c>
      <c r="I38" s="20">
        <v>9660710</v>
      </c>
      <c r="J38" s="20">
        <v>9660710</v>
      </c>
      <c r="K38" s="20">
        <v>9660710</v>
      </c>
      <c r="L38" s="20">
        <v>9660710</v>
      </c>
      <c r="M38" s="20">
        <v>9660710</v>
      </c>
      <c r="N38" s="20">
        <v>9660710</v>
      </c>
      <c r="O38" s="20"/>
      <c r="P38" s="20"/>
      <c r="Q38" s="20"/>
      <c r="R38" s="20"/>
      <c r="S38" s="20"/>
      <c r="T38" s="20"/>
      <c r="U38" s="20"/>
      <c r="V38" s="20"/>
      <c r="W38" s="20">
        <v>9660710</v>
      </c>
      <c r="X38" s="20">
        <v>5250000</v>
      </c>
      <c r="Y38" s="20">
        <v>4410710</v>
      </c>
      <c r="Z38" s="21">
        <v>84.01</v>
      </c>
      <c r="AA38" s="22">
        <v>10500000</v>
      </c>
    </row>
    <row r="39" spans="1:27" ht="12.75">
      <c r="A39" s="27" t="s">
        <v>61</v>
      </c>
      <c r="B39" s="35"/>
      <c r="C39" s="29">
        <f aca="true" t="shared" si="4" ref="C39:Y39">SUM(C37:C38)</f>
        <v>18304955</v>
      </c>
      <c r="D39" s="29">
        <f>SUM(D37:D38)</f>
        <v>0</v>
      </c>
      <c r="E39" s="36">
        <f t="shared" si="4"/>
        <v>25560000</v>
      </c>
      <c r="F39" s="37">
        <f t="shared" si="4"/>
        <v>25560000</v>
      </c>
      <c r="G39" s="37">
        <f t="shared" si="4"/>
        <v>25820262</v>
      </c>
      <c r="H39" s="37">
        <f t="shared" si="4"/>
        <v>25820262</v>
      </c>
      <c r="I39" s="37">
        <f t="shared" si="4"/>
        <v>25820262</v>
      </c>
      <c r="J39" s="37">
        <f t="shared" si="4"/>
        <v>25820262</v>
      </c>
      <c r="K39" s="37">
        <f t="shared" si="4"/>
        <v>25820262</v>
      </c>
      <c r="L39" s="37">
        <f t="shared" si="4"/>
        <v>25820262</v>
      </c>
      <c r="M39" s="37">
        <f t="shared" si="4"/>
        <v>25820262</v>
      </c>
      <c r="N39" s="37">
        <f t="shared" si="4"/>
        <v>25820262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25820262</v>
      </c>
      <c r="X39" s="37">
        <f t="shared" si="4"/>
        <v>12780000</v>
      </c>
      <c r="Y39" s="37">
        <f t="shared" si="4"/>
        <v>13040262</v>
      </c>
      <c r="Z39" s="38">
        <f>+IF(X39&lt;&gt;0,+(Y39/X39)*100,0)</f>
        <v>102.03647887323943</v>
      </c>
      <c r="AA39" s="39">
        <f>SUM(AA37:AA38)</f>
        <v>25560000</v>
      </c>
    </row>
    <row r="40" spans="1:27" ht="12.75">
      <c r="A40" s="27" t="s">
        <v>62</v>
      </c>
      <c r="B40" s="28"/>
      <c r="C40" s="29">
        <f aca="true" t="shared" si="5" ref="C40:Y40">+C34+C39</f>
        <v>134190306</v>
      </c>
      <c r="D40" s="29">
        <f>+D34+D39</f>
        <v>0</v>
      </c>
      <c r="E40" s="30">
        <f t="shared" si="5"/>
        <v>56560000</v>
      </c>
      <c r="F40" s="31">
        <f t="shared" si="5"/>
        <v>56560000</v>
      </c>
      <c r="G40" s="31">
        <f t="shared" si="5"/>
        <v>78959346</v>
      </c>
      <c r="H40" s="31">
        <f t="shared" si="5"/>
        <v>78959346</v>
      </c>
      <c r="I40" s="31">
        <f t="shared" si="5"/>
        <v>78959346</v>
      </c>
      <c r="J40" s="31">
        <f t="shared" si="5"/>
        <v>78959346</v>
      </c>
      <c r="K40" s="31">
        <f t="shared" si="5"/>
        <v>78959346</v>
      </c>
      <c r="L40" s="31">
        <f t="shared" si="5"/>
        <v>78959346</v>
      </c>
      <c r="M40" s="31">
        <f t="shared" si="5"/>
        <v>78959346</v>
      </c>
      <c r="N40" s="31">
        <f t="shared" si="5"/>
        <v>78959346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78959346</v>
      </c>
      <c r="X40" s="31">
        <f t="shared" si="5"/>
        <v>28280000</v>
      </c>
      <c r="Y40" s="31">
        <f t="shared" si="5"/>
        <v>50679346</v>
      </c>
      <c r="Z40" s="32">
        <f>+IF(X40&lt;&gt;0,+(Y40/X40)*100,0)</f>
        <v>179.2056082036775</v>
      </c>
      <c r="AA40" s="33">
        <f>+AA34+AA39</f>
        <v>56560000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505591901</v>
      </c>
      <c r="D42" s="43">
        <f>+D25-D40</f>
        <v>0</v>
      </c>
      <c r="E42" s="44">
        <f t="shared" si="6"/>
        <v>576790000</v>
      </c>
      <c r="F42" s="45">
        <f t="shared" si="6"/>
        <v>576790000</v>
      </c>
      <c r="G42" s="45">
        <f t="shared" si="6"/>
        <v>590970877</v>
      </c>
      <c r="H42" s="45">
        <f t="shared" si="6"/>
        <v>590970877</v>
      </c>
      <c r="I42" s="45">
        <f t="shared" si="6"/>
        <v>590970877</v>
      </c>
      <c r="J42" s="45">
        <f t="shared" si="6"/>
        <v>590970877</v>
      </c>
      <c r="K42" s="45">
        <f t="shared" si="6"/>
        <v>590970877</v>
      </c>
      <c r="L42" s="45">
        <f t="shared" si="6"/>
        <v>590970877</v>
      </c>
      <c r="M42" s="45">
        <f t="shared" si="6"/>
        <v>590970877</v>
      </c>
      <c r="N42" s="45">
        <f t="shared" si="6"/>
        <v>590970877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590970877</v>
      </c>
      <c r="X42" s="45">
        <f t="shared" si="6"/>
        <v>288395000</v>
      </c>
      <c r="Y42" s="45">
        <f t="shared" si="6"/>
        <v>302575877</v>
      </c>
      <c r="Z42" s="46">
        <f>+IF(X42&lt;&gt;0,+(Y42/X42)*100,0)</f>
        <v>104.91717158757953</v>
      </c>
      <c r="AA42" s="47">
        <f>+AA25-AA40</f>
        <v>576790000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505591901</v>
      </c>
      <c r="D45" s="18"/>
      <c r="E45" s="19">
        <v>576790000</v>
      </c>
      <c r="F45" s="20">
        <v>576790000</v>
      </c>
      <c r="G45" s="20">
        <v>590970877</v>
      </c>
      <c r="H45" s="20">
        <v>590970877</v>
      </c>
      <c r="I45" s="20">
        <v>590970877</v>
      </c>
      <c r="J45" s="20">
        <v>590970877</v>
      </c>
      <c r="K45" s="20">
        <v>590970877</v>
      </c>
      <c r="L45" s="20">
        <v>590970877</v>
      </c>
      <c r="M45" s="20">
        <v>590970877</v>
      </c>
      <c r="N45" s="20">
        <v>590970877</v>
      </c>
      <c r="O45" s="20"/>
      <c r="P45" s="20"/>
      <c r="Q45" s="20"/>
      <c r="R45" s="20"/>
      <c r="S45" s="20"/>
      <c r="T45" s="20"/>
      <c r="U45" s="20"/>
      <c r="V45" s="20"/>
      <c r="W45" s="20">
        <v>590970877</v>
      </c>
      <c r="X45" s="20">
        <v>288395000</v>
      </c>
      <c r="Y45" s="20">
        <v>302575877</v>
      </c>
      <c r="Z45" s="48">
        <v>104.92</v>
      </c>
      <c r="AA45" s="22">
        <v>576790000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505591901</v>
      </c>
      <c r="D48" s="51">
        <f>SUM(D45:D47)</f>
        <v>0</v>
      </c>
      <c r="E48" s="52">
        <f t="shared" si="7"/>
        <v>576790000</v>
      </c>
      <c r="F48" s="53">
        <f t="shared" si="7"/>
        <v>576790000</v>
      </c>
      <c r="G48" s="53">
        <f t="shared" si="7"/>
        <v>590970877</v>
      </c>
      <c r="H48" s="53">
        <f t="shared" si="7"/>
        <v>590970877</v>
      </c>
      <c r="I48" s="53">
        <f t="shared" si="7"/>
        <v>590970877</v>
      </c>
      <c r="J48" s="53">
        <f t="shared" si="7"/>
        <v>590970877</v>
      </c>
      <c r="K48" s="53">
        <f t="shared" si="7"/>
        <v>590970877</v>
      </c>
      <c r="L48" s="53">
        <f t="shared" si="7"/>
        <v>590970877</v>
      </c>
      <c r="M48" s="53">
        <f t="shared" si="7"/>
        <v>590970877</v>
      </c>
      <c r="N48" s="53">
        <f t="shared" si="7"/>
        <v>590970877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590970877</v>
      </c>
      <c r="X48" s="53">
        <f t="shared" si="7"/>
        <v>288395000</v>
      </c>
      <c r="Y48" s="53">
        <f t="shared" si="7"/>
        <v>302575877</v>
      </c>
      <c r="Z48" s="54">
        <f>+IF(X48&lt;&gt;0,+(Y48/X48)*100,0)</f>
        <v>104.91717158757953</v>
      </c>
      <c r="AA48" s="55">
        <f>SUM(AA45:AA47)</f>
        <v>576790000</v>
      </c>
    </row>
    <row r="49" spans="1:27" ht="12.75">
      <c r="A49" s="56" t="s">
        <v>93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94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95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2019-02-04T15:10:34Z</dcterms:created>
  <dcterms:modified xsi:type="dcterms:W3CDTF">2019-02-04T15:11:18Z</dcterms:modified>
  <cp:category/>
  <cp:version/>
  <cp:contentType/>
  <cp:contentStatus/>
</cp:coreProperties>
</file>