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6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4" sheetId="10" r:id="rId10"/>
    <sheet name="GT485" sheetId="11" r:id="rId11"/>
    <sheet name="DC48" sheetId="12" r:id="rId12"/>
  </sheets>
  <definedNames>
    <definedName name="_xlnm.Print_Area" localSheetId="7">'DC42'!$A$1:$AA$54</definedName>
    <definedName name="_xlnm.Print_Area" localSheetId="11">'DC48'!$A$1:$AA$54</definedName>
    <definedName name="_xlnm.Print_Area" localSheetId="1">'EKU'!$A$1:$AA$54</definedName>
    <definedName name="_xlnm.Print_Area" localSheetId="4">'GT421'!$A$1:$AA$54</definedName>
    <definedName name="_xlnm.Print_Area" localSheetId="5">'GT422'!$A$1:$AA$54</definedName>
    <definedName name="_xlnm.Print_Area" localSheetId="6">'GT423'!$A$1:$AA$54</definedName>
    <definedName name="_xlnm.Print_Area" localSheetId="8">'GT481'!$A$1:$AA$54</definedName>
    <definedName name="_xlnm.Print_Area" localSheetId="9">'GT484'!$A$1:$AA$54</definedName>
    <definedName name="_xlnm.Print_Area" localSheetId="10">'GT485'!$A$1:$AA$54</definedName>
    <definedName name="_xlnm.Print_Area" localSheetId="2">'JHB'!$A$1:$AA$54</definedName>
    <definedName name="_xlnm.Print_Area" localSheetId="0">'Summary'!$A$1:$AA$54</definedName>
    <definedName name="_xlnm.Print_Area" localSheetId="3">'TSH'!$A$1:$AA$54</definedName>
  </definedNames>
  <calcPr calcMode="manual" fullCalcOnLoad="1"/>
</workbook>
</file>

<file path=xl/sharedStrings.xml><?xml version="1.0" encoding="utf-8"?>
<sst xmlns="http://schemas.openxmlformats.org/spreadsheetml/2006/main" count="936" uniqueCount="85">
  <si>
    <t>Gauteng: City of Ekurhuleni(EKU) - Table C6 Quarterly Budget Statement - Financial Position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</si>
  <si>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</si>
  <si>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</si>
  <si>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</si>
  <si>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</si>
  <si>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</si>
  <si>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</si>
  <si>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</si>
  <si>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</si>
  <si>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</si>
  <si>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</si>
  <si>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</si>
  <si>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</si>
  <si>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</si>
  <si>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</si>
  <si>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</si>
  <si>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</si>
  <si>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</si>
  <si>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</si>
  <si>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</si>
  <si>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</si>
  <si>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</si>
  <si>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</si>
  <si>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</si>
  <si>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</si>
  <si>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</si>
  <si>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</si>
  <si>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</si>
  <si>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</si>
  <si>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</si>
  <si>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</si>
  <si>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</si>
  <si>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</si>
  <si>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</si>
  <si>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</si>
  <si>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</si>
  <si>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</si>
  <si>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</si>
  <si>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</si>
  <si>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</si>
  <si>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</si>
  <si>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</si>
  <si>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</si>
  <si>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</si>
  <si>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</si>
  <si>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</si>
  <si>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</si>
  <si>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</si>
  <si>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</si>
  <si>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</si>
  <si>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</si>
  <si>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</si>
  <si>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</si>
  <si>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</si>
  <si>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</si>
  <si>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</si>
  <si>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</si>
  <si>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</si>
  <si>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</si>
  <si>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</si>
  <si>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</si>
  <si>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</si>
  <si>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</si>
  <si>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</si>
  <si>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</si>
  <si>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</si>
  <si>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</si>
  <si>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</si>
  <si>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</si>
  <si>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</si>
  <si>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City of Johannesburg(JHB) - Table C6 Quarterly Budget Statement - Financial Position for 2nd Quarter ended 31 December 2018 (Figures Finalised as at 2019/01/30)</t>
  </si>
  <si>
    <t>Gauteng: City of Tshwane(TSH) - Table C6 Quarterly Budget Statement - Financial Position for 2nd Quarter ended 31 December 2018 (Figures Finalised as at 2019/01/30)</t>
  </si>
  <si>
    <t>Gauteng: Emfuleni(GT421) - Table C6 Quarterly Budget Statement - Financial Position for 2nd Quarter ended 31 December 2018 (Figures Finalised as at 2019/01/30)</t>
  </si>
  <si>
    <t>Gauteng: Midvaal(GT422) - Table C6 Quarterly Budget Statement - Financial Position for 2nd Quarter ended 31 December 2018 (Figures Finalised as at 2019/01/30)</t>
  </si>
  <si>
    <t>Gauteng: Lesedi(GT423) - Table C6 Quarterly Budget Statement - Financial Position for 2nd Quarter ended 31 December 2018 (Figures Finalised as at 2019/01/30)</t>
  </si>
  <si>
    <t>Gauteng: Sedibeng(DC42) - Table C6 Quarterly Budget Statement - Financial Position for 2nd Quarter ended 31 December 2018 (Figures Finalised as at 2019/01/30)</t>
  </si>
  <si>
    <t>Gauteng: Mogale City(GT481) - Table C6 Quarterly Budget Statement - Financial Position for 2nd Quarter ended 31 December 2018 (Figures Finalised as at 2019/01/30)</t>
  </si>
  <si>
    <t>Gauteng: Merafong City(GT484) - Table C6 Quarterly Budget Statement - Financial Position for 2nd Quarter ended 31 December 2018 (Figures Finalised as at 2019/01/30)</t>
  </si>
  <si>
    <t>Gauteng: Rand West City(GT485) - Table C6 Quarterly Budget Statement - Financial Position for 2nd Quarter ended 31 December 2018 (Figures Finalised as at 2019/01/30)</t>
  </si>
  <si>
    <t>Gauteng: West Rand(DC48) - Table C6 Quarterly Budget Statement - Financial Position for 2nd Quarter ended 31 December 2018 (Figures Finalised as at 2019/01/30)</t>
  </si>
  <si>
    <t>Summary - Table C6 Quarterly Budget Statement - Financial Position for 2nd Quarter ended 31 December 2018 (Figures Finalised as at 2019/01/30)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</si>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</sst>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#,###,;\(#,###,\)"/>
    <numFmt numFmtId="181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81" fontId="2" fillId="0" borderId="20" xfId="0" applyNumberFormat="1" applyFont="1" applyFill="1" applyBorder="1" applyAlignment="1" applyProtection="1">
      <alignment horizontal="center"/>
      <protection/>
    </xf>
    <xf numFmtId="181" fontId="2" fillId="0" borderId="21" xfId="0" applyNumberFormat="1" applyFont="1" applyFill="1" applyBorder="1" applyAlignment="1" applyProtection="1">
      <alignment horizontal="center"/>
      <protection/>
    </xf>
    <xf numFmtId="181" fontId="2" fillId="0" borderId="10" xfId="0" applyNumberFormat="1" applyFont="1" applyFill="1" applyBorder="1" applyAlignment="1" applyProtection="1">
      <alignment horizontal="center"/>
      <protection/>
    </xf>
    <xf numFmtId="179" fontId="2" fillId="0" borderId="10" xfId="0" applyNumberFormat="1" applyFont="1" applyFill="1" applyBorder="1" applyAlignment="1" applyProtection="1">
      <alignment horizontal="center"/>
      <protection/>
    </xf>
    <xf numFmtId="181" fontId="2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25" xfId="0" applyNumberFormat="1" applyFont="1" applyFill="1" applyBorder="1" applyAlignment="1" applyProtection="1">
      <alignment/>
      <protection/>
    </xf>
    <xf numFmtId="181" fontId="3" fillId="0" borderId="23" xfId="0" applyNumberFormat="1" applyFont="1" applyFill="1" applyBorder="1" applyAlignment="1" applyProtection="1">
      <alignment/>
      <protection/>
    </xf>
    <xf numFmtId="179" fontId="3" fillId="0" borderId="23" xfId="0" applyNumberFormat="1" applyFont="1" applyFill="1" applyBorder="1" applyAlignment="1" applyProtection="1">
      <alignment/>
      <protection/>
    </xf>
    <xf numFmtId="181" fontId="3" fillId="0" borderId="26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181" fontId="3" fillId="0" borderId="23" xfId="42" applyNumberFormat="1" applyFont="1" applyFill="1" applyBorder="1" applyAlignment="1" applyProtection="1">
      <alignment/>
      <protection/>
    </xf>
    <xf numFmtId="179" fontId="3" fillId="0" borderId="23" xfId="42" applyNumberFormat="1" applyFont="1" applyFill="1" applyBorder="1" applyAlignment="1" applyProtection="1">
      <alignment/>
      <protection/>
    </xf>
    <xf numFmtId="181" fontId="3" fillId="0" borderId="26" xfId="42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181" fontId="2" fillId="0" borderId="29" xfId="0" applyNumberFormat="1" applyFont="1" applyFill="1" applyBorder="1" applyAlignment="1" applyProtection="1">
      <alignment/>
      <protection/>
    </xf>
    <xf numFmtId="181" fontId="2" fillId="0" borderId="30" xfId="0" applyNumberFormat="1" applyFont="1" applyFill="1" applyBorder="1" applyAlignment="1" applyProtection="1">
      <alignment/>
      <protection/>
    </xf>
    <xf numFmtId="181" fontId="2" fillId="0" borderId="28" xfId="0" applyNumberFormat="1" applyFont="1" applyFill="1" applyBorder="1" applyAlignment="1" applyProtection="1">
      <alignment/>
      <protection/>
    </xf>
    <xf numFmtId="179" fontId="2" fillId="0" borderId="28" xfId="0" applyNumberFormat="1" applyFont="1" applyFill="1" applyBorder="1" applyAlignment="1" applyProtection="1">
      <alignment/>
      <protection/>
    </xf>
    <xf numFmtId="181" fontId="2" fillId="0" borderId="31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/>
      <protection/>
    </xf>
    <xf numFmtId="181" fontId="2" fillId="0" borderId="33" xfId="0" applyNumberFormat="1" applyFont="1" applyFill="1" applyBorder="1" applyAlignment="1" applyProtection="1">
      <alignment/>
      <protection/>
    </xf>
    <xf numFmtId="181" fontId="2" fillId="0" borderId="34" xfId="0" applyNumberFormat="1" applyFont="1" applyFill="1" applyBorder="1" applyAlignment="1" applyProtection="1">
      <alignment/>
      <protection/>
    </xf>
    <xf numFmtId="179" fontId="2" fillId="0" borderId="34" xfId="0" applyNumberFormat="1" applyFont="1" applyFill="1" applyBorder="1" applyAlignment="1" applyProtection="1">
      <alignment/>
      <protection/>
    </xf>
    <xf numFmtId="181" fontId="2" fillId="0" borderId="35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181" fontId="2" fillId="0" borderId="15" xfId="0" applyNumberFormat="1" applyFont="1" applyFill="1" applyBorder="1" applyAlignment="1" applyProtection="1">
      <alignment/>
      <protection/>
    </xf>
    <xf numFmtId="181" fontId="2" fillId="0" borderId="36" xfId="0" applyNumberFormat="1" applyFont="1" applyFill="1" applyBorder="1" applyAlignment="1" applyProtection="1">
      <alignment/>
      <protection/>
    </xf>
    <xf numFmtId="181" fontId="2" fillId="0" borderId="14" xfId="0" applyNumberFormat="1" applyFont="1" applyFill="1" applyBorder="1" applyAlignment="1" applyProtection="1">
      <alignment/>
      <protection/>
    </xf>
    <xf numFmtId="179" fontId="2" fillId="0" borderId="14" xfId="0" applyNumberFormat="1" applyFont="1" applyFill="1" applyBorder="1" applyAlignment="1" applyProtection="1">
      <alignment/>
      <protection/>
    </xf>
    <xf numFmtId="181" fontId="2" fillId="0" borderId="37" xfId="0" applyNumberFormat="1" applyFont="1" applyFill="1" applyBorder="1" applyAlignment="1" applyProtection="1">
      <alignment/>
      <protection/>
    </xf>
    <xf numFmtId="178" fontId="3" fillId="0" borderId="23" xfId="0" applyNumberFormat="1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181" fontId="2" fillId="0" borderId="18" xfId="0" applyNumberFormat="1" applyFont="1" applyFill="1" applyBorder="1" applyAlignment="1" applyProtection="1">
      <alignment/>
      <protection/>
    </xf>
    <xf numFmtId="181" fontId="2" fillId="0" borderId="39" xfId="0" applyNumberFormat="1" applyFont="1" applyFill="1" applyBorder="1" applyAlignment="1" applyProtection="1">
      <alignment/>
      <protection/>
    </xf>
    <xf numFmtId="181" fontId="2" fillId="0" borderId="17" xfId="0" applyNumberFormat="1" applyFont="1" applyFill="1" applyBorder="1" applyAlignment="1" applyProtection="1">
      <alignment/>
      <protection/>
    </xf>
    <xf numFmtId="178" fontId="2" fillId="0" borderId="17" xfId="0" applyNumberFormat="1" applyFont="1" applyFill="1" applyBorder="1" applyAlignment="1" applyProtection="1">
      <alignment/>
      <protection/>
    </xf>
    <xf numFmtId="181" fontId="2" fillId="0" borderId="4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8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80" fontId="7" fillId="0" borderId="0" xfId="0" applyNumberFormat="1" applyFont="1" applyBorder="1" applyAlignment="1" applyProtection="1">
      <alignment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26" fillId="0" borderId="44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6800499207</v>
      </c>
      <c r="D6" s="18"/>
      <c r="E6" s="19">
        <v>15966561035</v>
      </c>
      <c r="F6" s="20">
        <v>15966561035</v>
      </c>
      <c r="G6" s="20">
        <v>4727034900</v>
      </c>
      <c r="H6" s="20">
        <v>4065722305</v>
      </c>
      <c r="I6" s="20">
        <v>7029918146</v>
      </c>
      <c r="J6" s="20">
        <v>7029918146</v>
      </c>
      <c r="K6" s="20">
        <v>6078280274</v>
      </c>
      <c r="L6" s="20">
        <v>5848451996</v>
      </c>
      <c r="M6" s="20">
        <v>8200554809</v>
      </c>
      <c r="N6" s="20">
        <v>8200554809</v>
      </c>
      <c r="O6" s="20"/>
      <c r="P6" s="20"/>
      <c r="Q6" s="20"/>
      <c r="R6" s="20"/>
      <c r="S6" s="20"/>
      <c r="T6" s="20"/>
      <c r="U6" s="20"/>
      <c r="V6" s="20"/>
      <c r="W6" s="20">
        <v>8200554809</v>
      </c>
      <c r="X6" s="20">
        <v>7983280520</v>
      </c>
      <c r="Y6" s="20">
        <v>217274289</v>
      </c>
      <c r="Z6" s="21">
        <v>2.72</v>
      </c>
      <c r="AA6" s="22">
        <v>15966561035</v>
      </c>
    </row>
    <row r="7" spans="1:27" ht="12.75">
      <c r="A7" s="23" t="s">
        <v>34</v>
      </c>
      <c r="B7" s="17"/>
      <c r="C7" s="18">
        <v>2959650019</v>
      </c>
      <c r="D7" s="18"/>
      <c r="E7" s="19">
        <v>8494006383</v>
      </c>
      <c r="F7" s="20">
        <v>8494006383</v>
      </c>
      <c r="G7" s="20">
        <v>4126051273</v>
      </c>
      <c r="H7" s="20">
        <v>3106271418</v>
      </c>
      <c r="I7" s="20">
        <v>2301442378</v>
      </c>
      <c r="J7" s="20">
        <v>2301442378</v>
      </c>
      <c r="K7" s="20">
        <v>2926480143</v>
      </c>
      <c r="L7" s="20">
        <v>3586442939</v>
      </c>
      <c r="M7" s="20">
        <v>4813672384</v>
      </c>
      <c r="N7" s="20">
        <v>4813672384</v>
      </c>
      <c r="O7" s="20"/>
      <c r="P7" s="20"/>
      <c r="Q7" s="20"/>
      <c r="R7" s="20"/>
      <c r="S7" s="20"/>
      <c r="T7" s="20"/>
      <c r="U7" s="20"/>
      <c r="V7" s="20"/>
      <c r="W7" s="20">
        <v>4813672384</v>
      </c>
      <c r="X7" s="20">
        <v>4247003192</v>
      </c>
      <c r="Y7" s="20">
        <v>566669192</v>
      </c>
      <c r="Z7" s="21">
        <v>13.34</v>
      </c>
      <c r="AA7" s="22">
        <v>8494006383</v>
      </c>
    </row>
    <row r="8" spans="1:27" ht="12.75">
      <c r="A8" s="23" t="s">
        <v>35</v>
      </c>
      <c r="B8" s="17"/>
      <c r="C8" s="18">
        <v>16710544154</v>
      </c>
      <c r="D8" s="18"/>
      <c r="E8" s="19">
        <v>19797524392</v>
      </c>
      <c r="F8" s="20">
        <v>19797524392</v>
      </c>
      <c r="G8" s="20">
        <v>14713938510</v>
      </c>
      <c r="H8" s="20">
        <v>14531942149</v>
      </c>
      <c r="I8" s="20">
        <v>22884784297</v>
      </c>
      <c r="J8" s="20">
        <v>22884784297</v>
      </c>
      <c r="K8" s="20">
        <v>21528637632</v>
      </c>
      <c r="L8" s="20">
        <v>19011824911</v>
      </c>
      <c r="M8" s="20">
        <v>20727988999</v>
      </c>
      <c r="N8" s="20">
        <v>20727988999</v>
      </c>
      <c r="O8" s="20"/>
      <c r="P8" s="20"/>
      <c r="Q8" s="20"/>
      <c r="R8" s="20"/>
      <c r="S8" s="20"/>
      <c r="T8" s="20"/>
      <c r="U8" s="20"/>
      <c r="V8" s="20"/>
      <c r="W8" s="20">
        <v>20727988999</v>
      </c>
      <c r="X8" s="20">
        <v>9898762199</v>
      </c>
      <c r="Y8" s="20">
        <v>10829226800</v>
      </c>
      <c r="Z8" s="21">
        <v>109.4</v>
      </c>
      <c r="AA8" s="22">
        <v>19797524392</v>
      </c>
    </row>
    <row r="9" spans="1:27" ht="12.75">
      <c r="A9" s="23" t="s">
        <v>36</v>
      </c>
      <c r="B9" s="17"/>
      <c r="C9" s="18">
        <v>7193981146</v>
      </c>
      <c r="D9" s="18"/>
      <c r="E9" s="19">
        <v>5265626112</v>
      </c>
      <c r="F9" s="20">
        <v>5265626112</v>
      </c>
      <c r="G9" s="20">
        <v>5550885963</v>
      </c>
      <c r="H9" s="20">
        <v>4232547390</v>
      </c>
      <c r="I9" s="20">
        <v>7823649743</v>
      </c>
      <c r="J9" s="20">
        <v>7823649743</v>
      </c>
      <c r="K9" s="20">
        <v>8354380607</v>
      </c>
      <c r="L9" s="20">
        <v>8534401876</v>
      </c>
      <c r="M9" s="20">
        <v>10208550400</v>
      </c>
      <c r="N9" s="20">
        <v>10208550400</v>
      </c>
      <c r="O9" s="20"/>
      <c r="P9" s="20"/>
      <c r="Q9" s="20"/>
      <c r="R9" s="20"/>
      <c r="S9" s="20"/>
      <c r="T9" s="20"/>
      <c r="U9" s="20"/>
      <c r="V9" s="20"/>
      <c r="W9" s="20">
        <v>10208550400</v>
      </c>
      <c r="X9" s="20">
        <v>2632813058</v>
      </c>
      <c r="Y9" s="20">
        <v>7575737342</v>
      </c>
      <c r="Z9" s="21">
        <v>287.74</v>
      </c>
      <c r="AA9" s="22">
        <v>5265626112</v>
      </c>
    </row>
    <row r="10" spans="1:27" ht="12.75">
      <c r="A10" s="23" t="s">
        <v>37</v>
      </c>
      <c r="B10" s="17"/>
      <c r="C10" s="18">
        <v>602859121</v>
      </c>
      <c r="D10" s="18"/>
      <c r="E10" s="19">
        <v>104967465</v>
      </c>
      <c r="F10" s="20">
        <v>104967465</v>
      </c>
      <c r="G10" s="24">
        <v>92313012</v>
      </c>
      <c r="H10" s="24">
        <v>480347101</v>
      </c>
      <c r="I10" s="24">
        <v>487445593</v>
      </c>
      <c r="J10" s="20">
        <v>487445593</v>
      </c>
      <c r="K10" s="24">
        <v>98729032</v>
      </c>
      <c r="L10" s="24">
        <v>139879196</v>
      </c>
      <c r="M10" s="20">
        <v>139271081</v>
      </c>
      <c r="N10" s="24">
        <v>139271081</v>
      </c>
      <c r="O10" s="24"/>
      <c r="P10" s="24"/>
      <c r="Q10" s="20"/>
      <c r="R10" s="24"/>
      <c r="S10" s="24"/>
      <c r="T10" s="20"/>
      <c r="U10" s="24"/>
      <c r="V10" s="24"/>
      <c r="W10" s="24">
        <v>139271081</v>
      </c>
      <c r="X10" s="20">
        <v>52483733</v>
      </c>
      <c r="Y10" s="24">
        <v>86787348</v>
      </c>
      <c r="Z10" s="25">
        <v>165.36</v>
      </c>
      <c r="AA10" s="26">
        <v>104967465</v>
      </c>
    </row>
    <row r="11" spans="1:27" ht="12.75">
      <c r="A11" s="23" t="s">
        <v>38</v>
      </c>
      <c r="B11" s="17"/>
      <c r="C11" s="18">
        <v>1803726139</v>
      </c>
      <c r="D11" s="18"/>
      <c r="E11" s="19">
        <v>1549553364</v>
      </c>
      <c r="F11" s="20">
        <v>1549553364</v>
      </c>
      <c r="G11" s="20">
        <v>1487333274</v>
      </c>
      <c r="H11" s="20">
        <v>1847656207</v>
      </c>
      <c r="I11" s="20">
        <v>2120495269</v>
      </c>
      <c r="J11" s="20">
        <v>2120495269</v>
      </c>
      <c r="K11" s="20">
        <v>2116113848</v>
      </c>
      <c r="L11" s="20">
        <v>2143798805</v>
      </c>
      <c r="M11" s="20">
        <v>2175364134</v>
      </c>
      <c r="N11" s="20">
        <v>2175364134</v>
      </c>
      <c r="O11" s="20"/>
      <c r="P11" s="20"/>
      <c r="Q11" s="20"/>
      <c r="R11" s="20"/>
      <c r="S11" s="20"/>
      <c r="T11" s="20"/>
      <c r="U11" s="20"/>
      <c r="V11" s="20"/>
      <c r="W11" s="20">
        <v>2175364134</v>
      </c>
      <c r="X11" s="20">
        <v>774776683</v>
      </c>
      <c r="Y11" s="20">
        <v>1400587451</v>
      </c>
      <c r="Z11" s="21">
        <v>180.77</v>
      </c>
      <c r="AA11" s="22">
        <v>1549553364</v>
      </c>
    </row>
    <row r="12" spans="1:27" ht="12.75">
      <c r="A12" s="27" t="s">
        <v>39</v>
      </c>
      <c r="B12" s="28"/>
      <c r="C12" s="29">
        <f aca="true" t="shared" si="0" ref="C12:Y12">SUM(C6:C11)</f>
        <v>36071259786</v>
      </c>
      <c r="D12" s="29">
        <f>SUM(D6:D11)</f>
        <v>0</v>
      </c>
      <c r="E12" s="30">
        <f t="shared" si="0"/>
        <v>51178238751</v>
      </c>
      <c r="F12" s="31">
        <f t="shared" si="0"/>
        <v>51178238751</v>
      </c>
      <c r="G12" s="31">
        <f t="shared" si="0"/>
        <v>30697556932</v>
      </c>
      <c r="H12" s="31">
        <f t="shared" si="0"/>
        <v>28264486570</v>
      </c>
      <c r="I12" s="31">
        <f t="shared" si="0"/>
        <v>42647735426</v>
      </c>
      <c r="J12" s="31">
        <f t="shared" si="0"/>
        <v>42647735426</v>
      </c>
      <c r="K12" s="31">
        <f t="shared" si="0"/>
        <v>41102621536</v>
      </c>
      <c r="L12" s="31">
        <f t="shared" si="0"/>
        <v>39264799723</v>
      </c>
      <c r="M12" s="31">
        <f t="shared" si="0"/>
        <v>46265401807</v>
      </c>
      <c r="N12" s="31">
        <f t="shared" si="0"/>
        <v>46265401807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46265401807</v>
      </c>
      <c r="X12" s="31">
        <f t="shared" si="0"/>
        <v>25589119385</v>
      </c>
      <c r="Y12" s="31">
        <f t="shared" si="0"/>
        <v>20676282422</v>
      </c>
      <c r="Z12" s="32">
        <f>+IF(X12&lt;&gt;0,+(Y12/X12)*100,0)</f>
        <v>80.80107060706497</v>
      </c>
      <c r="AA12" s="33">
        <f>SUM(AA6:AA11)</f>
        <v>51178238751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306737123</v>
      </c>
      <c r="D15" s="18"/>
      <c r="E15" s="19">
        <v>80394459</v>
      </c>
      <c r="F15" s="20">
        <v>80394459</v>
      </c>
      <c r="G15" s="20">
        <v>83155245</v>
      </c>
      <c r="H15" s="20">
        <v>114735877</v>
      </c>
      <c r="I15" s="20">
        <v>109647211</v>
      </c>
      <c r="J15" s="20">
        <v>109647211</v>
      </c>
      <c r="K15" s="20">
        <v>121740413</v>
      </c>
      <c r="L15" s="20">
        <v>35790410</v>
      </c>
      <c r="M15" s="20">
        <v>22494415</v>
      </c>
      <c r="N15" s="20">
        <v>22494415</v>
      </c>
      <c r="O15" s="20"/>
      <c r="P15" s="20"/>
      <c r="Q15" s="20"/>
      <c r="R15" s="20"/>
      <c r="S15" s="20"/>
      <c r="T15" s="20"/>
      <c r="U15" s="20"/>
      <c r="V15" s="20"/>
      <c r="W15" s="20">
        <v>22494415</v>
      </c>
      <c r="X15" s="20">
        <v>40197231</v>
      </c>
      <c r="Y15" s="20">
        <v>-17702816</v>
      </c>
      <c r="Z15" s="21">
        <v>-44.04</v>
      </c>
      <c r="AA15" s="22">
        <v>80394459</v>
      </c>
    </row>
    <row r="16" spans="1:27" ht="12.75">
      <c r="A16" s="23" t="s">
        <v>42</v>
      </c>
      <c r="B16" s="17"/>
      <c r="C16" s="18">
        <v>1770461042</v>
      </c>
      <c r="D16" s="18"/>
      <c r="E16" s="19">
        <v>6628054735</v>
      </c>
      <c r="F16" s="20">
        <v>6628054735</v>
      </c>
      <c r="G16" s="24">
        <v>1862500394</v>
      </c>
      <c r="H16" s="24">
        <v>1483481092</v>
      </c>
      <c r="I16" s="24">
        <v>1863027496</v>
      </c>
      <c r="J16" s="20">
        <v>1863027496</v>
      </c>
      <c r="K16" s="24">
        <v>2158230102</v>
      </c>
      <c r="L16" s="24">
        <v>1626712936</v>
      </c>
      <c r="M16" s="20">
        <v>1670758492</v>
      </c>
      <c r="N16" s="24">
        <v>1670758492</v>
      </c>
      <c r="O16" s="24"/>
      <c r="P16" s="24"/>
      <c r="Q16" s="20"/>
      <c r="R16" s="24"/>
      <c r="S16" s="24"/>
      <c r="T16" s="20"/>
      <c r="U16" s="24"/>
      <c r="V16" s="24"/>
      <c r="W16" s="24">
        <v>1670758492</v>
      </c>
      <c r="X16" s="20">
        <v>3314027369</v>
      </c>
      <c r="Y16" s="24">
        <v>-1643268877</v>
      </c>
      <c r="Z16" s="25">
        <v>-49.59</v>
      </c>
      <c r="AA16" s="26">
        <v>6628054735</v>
      </c>
    </row>
    <row r="17" spans="1:27" ht="12.75">
      <c r="A17" s="23" t="s">
        <v>43</v>
      </c>
      <c r="B17" s="17"/>
      <c r="C17" s="18">
        <v>4500315760</v>
      </c>
      <c r="D17" s="18"/>
      <c r="E17" s="19">
        <v>3181083726</v>
      </c>
      <c r="F17" s="20">
        <v>3181083726</v>
      </c>
      <c r="G17" s="20">
        <v>2976091352</v>
      </c>
      <c r="H17" s="20">
        <v>2924427418</v>
      </c>
      <c r="I17" s="20">
        <v>4111767250</v>
      </c>
      <c r="J17" s="20">
        <v>4111767250</v>
      </c>
      <c r="K17" s="20">
        <v>4111765250</v>
      </c>
      <c r="L17" s="20">
        <v>4472522452</v>
      </c>
      <c r="M17" s="20">
        <v>4472521456</v>
      </c>
      <c r="N17" s="20">
        <v>4472521456</v>
      </c>
      <c r="O17" s="20"/>
      <c r="P17" s="20"/>
      <c r="Q17" s="20"/>
      <c r="R17" s="20"/>
      <c r="S17" s="20"/>
      <c r="T17" s="20"/>
      <c r="U17" s="20"/>
      <c r="V17" s="20"/>
      <c r="W17" s="20">
        <v>4472521456</v>
      </c>
      <c r="X17" s="20">
        <v>1590541864</v>
      </c>
      <c r="Y17" s="20">
        <v>2881979592</v>
      </c>
      <c r="Z17" s="21">
        <v>181.19</v>
      </c>
      <c r="AA17" s="22">
        <v>3181083726</v>
      </c>
    </row>
    <row r="18" spans="1:27" ht="12.75">
      <c r="A18" s="23" t="s">
        <v>44</v>
      </c>
      <c r="B18" s="17"/>
      <c r="C18" s="18">
        <v>14578634</v>
      </c>
      <c r="D18" s="18"/>
      <c r="E18" s="19">
        <v>69337579</v>
      </c>
      <c r="F18" s="20">
        <v>69337579</v>
      </c>
      <c r="G18" s="20">
        <v>14578634</v>
      </c>
      <c r="H18" s="20">
        <v>14578634</v>
      </c>
      <c r="I18" s="20">
        <v>14578634</v>
      </c>
      <c r="J18" s="20">
        <v>14578634</v>
      </c>
      <c r="K18" s="20">
        <v>14578634</v>
      </c>
      <c r="L18" s="20">
        <v>14578528</v>
      </c>
      <c r="M18" s="20">
        <v>14578528</v>
      </c>
      <c r="N18" s="20">
        <v>14578528</v>
      </c>
      <c r="O18" s="20"/>
      <c r="P18" s="20"/>
      <c r="Q18" s="20"/>
      <c r="R18" s="20"/>
      <c r="S18" s="20"/>
      <c r="T18" s="20"/>
      <c r="U18" s="20"/>
      <c r="V18" s="20"/>
      <c r="W18" s="20">
        <v>14578528</v>
      </c>
      <c r="X18" s="20">
        <v>34668790</v>
      </c>
      <c r="Y18" s="20">
        <v>-20090262</v>
      </c>
      <c r="Z18" s="21">
        <v>-57.95</v>
      </c>
      <c r="AA18" s="22">
        <v>69337579</v>
      </c>
    </row>
    <row r="19" spans="1:27" ht="12.75">
      <c r="A19" s="23" t="s">
        <v>45</v>
      </c>
      <c r="B19" s="17"/>
      <c r="C19" s="18">
        <v>186785165864</v>
      </c>
      <c r="D19" s="18"/>
      <c r="E19" s="19">
        <v>200049487018</v>
      </c>
      <c r="F19" s="20">
        <v>200049487018</v>
      </c>
      <c r="G19" s="20">
        <v>114885486836</v>
      </c>
      <c r="H19" s="20">
        <v>113047443168</v>
      </c>
      <c r="I19" s="20">
        <v>182936930517</v>
      </c>
      <c r="J19" s="20">
        <v>182936930517</v>
      </c>
      <c r="K19" s="20">
        <v>183166832038</v>
      </c>
      <c r="L19" s="20">
        <v>182835590684</v>
      </c>
      <c r="M19" s="20">
        <v>183932726218</v>
      </c>
      <c r="N19" s="20">
        <v>183932726218</v>
      </c>
      <c r="O19" s="20"/>
      <c r="P19" s="20"/>
      <c r="Q19" s="20"/>
      <c r="R19" s="20"/>
      <c r="S19" s="20"/>
      <c r="T19" s="20"/>
      <c r="U19" s="20"/>
      <c r="V19" s="20"/>
      <c r="W19" s="20">
        <v>183932726218</v>
      </c>
      <c r="X19" s="20">
        <v>100024743511</v>
      </c>
      <c r="Y19" s="20">
        <v>83907982707</v>
      </c>
      <c r="Z19" s="21">
        <v>83.89</v>
      </c>
      <c r="AA19" s="22">
        <v>200049487018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>
        <v>27813069</v>
      </c>
      <c r="D21" s="18"/>
      <c r="E21" s="19">
        <v>28752796</v>
      </c>
      <c r="F21" s="20">
        <v>28752796</v>
      </c>
      <c r="G21" s="20">
        <v>953069</v>
      </c>
      <c r="H21" s="20">
        <v>953069</v>
      </c>
      <c r="I21" s="20">
        <v>27448069</v>
      </c>
      <c r="J21" s="20">
        <v>27448069</v>
      </c>
      <c r="K21" s="20">
        <v>27179069</v>
      </c>
      <c r="L21" s="20">
        <v>27030069</v>
      </c>
      <c r="M21" s="20">
        <v>26947069</v>
      </c>
      <c r="N21" s="20">
        <v>26947069</v>
      </c>
      <c r="O21" s="20"/>
      <c r="P21" s="20"/>
      <c r="Q21" s="20"/>
      <c r="R21" s="20"/>
      <c r="S21" s="20"/>
      <c r="T21" s="20"/>
      <c r="U21" s="20"/>
      <c r="V21" s="20"/>
      <c r="W21" s="20">
        <v>26947069</v>
      </c>
      <c r="X21" s="20">
        <v>14376399</v>
      </c>
      <c r="Y21" s="20">
        <v>12570670</v>
      </c>
      <c r="Z21" s="21">
        <v>87.44</v>
      </c>
      <c r="AA21" s="22">
        <v>28752796</v>
      </c>
    </row>
    <row r="22" spans="1:27" ht="12.75">
      <c r="A22" s="23" t="s">
        <v>48</v>
      </c>
      <c r="B22" s="17"/>
      <c r="C22" s="18">
        <v>1954115906</v>
      </c>
      <c r="D22" s="18"/>
      <c r="E22" s="19">
        <v>1848292307</v>
      </c>
      <c r="F22" s="20">
        <v>1848292307</v>
      </c>
      <c r="G22" s="20">
        <v>765483480</v>
      </c>
      <c r="H22" s="20">
        <v>1198086149</v>
      </c>
      <c r="I22" s="20">
        <v>2116543290</v>
      </c>
      <c r="J22" s="20">
        <v>2116543290</v>
      </c>
      <c r="K22" s="20">
        <v>2106834252</v>
      </c>
      <c r="L22" s="20">
        <v>2199274306</v>
      </c>
      <c r="M22" s="20">
        <v>2182629398</v>
      </c>
      <c r="N22" s="20">
        <v>2182629398</v>
      </c>
      <c r="O22" s="20"/>
      <c r="P22" s="20"/>
      <c r="Q22" s="20"/>
      <c r="R22" s="20"/>
      <c r="S22" s="20"/>
      <c r="T22" s="20"/>
      <c r="U22" s="20"/>
      <c r="V22" s="20"/>
      <c r="W22" s="20">
        <v>2182629398</v>
      </c>
      <c r="X22" s="20">
        <v>924146156</v>
      </c>
      <c r="Y22" s="20">
        <v>1258483242</v>
      </c>
      <c r="Z22" s="21">
        <v>136.18</v>
      </c>
      <c r="AA22" s="22">
        <v>1848292307</v>
      </c>
    </row>
    <row r="23" spans="1:27" ht="12.75">
      <c r="A23" s="23" t="s">
        <v>49</v>
      </c>
      <c r="B23" s="17"/>
      <c r="C23" s="18">
        <v>3929271925</v>
      </c>
      <c r="D23" s="18"/>
      <c r="E23" s="19">
        <v>1557112614</v>
      </c>
      <c r="F23" s="20">
        <v>1557112614</v>
      </c>
      <c r="G23" s="24">
        <v>4184934948</v>
      </c>
      <c r="H23" s="24">
        <v>4465940646</v>
      </c>
      <c r="I23" s="24">
        <v>7234427310</v>
      </c>
      <c r="J23" s="20">
        <v>7234427310</v>
      </c>
      <c r="K23" s="24">
        <v>7251007324</v>
      </c>
      <c r="L23" s="24">
        <v>6951472702</v>
      </c>
      <c r="M23" s="20">
        <v>6492776702</v>
      </c>
      <c r="N23" s="24">
        <v>6492776702</v>
      </c>
      <c r="O23" s="24"/>
      <c r="P23" s="24"/>
      <c r="Q23" s="20"/>
      <c r="R23" s="24"/>
      <c r="S23" s="24"/>
      <c r="T23" s="20"/>
      <c r="U23" s="24"/>
      <c r="V23" s="24"/>
      <c r="W23" s="24">
        <v>6492776702</v>
      </c>
      <c r="X23" s="20">
        <v>778556308</v>
      </c>
      <c r="Y23" s="24">
        <v>5714220394</v>
      </c>
      <c r="Z23" s="25">
        <v>733.95</v>
      </c>
      <c r="AA23" s="26">
        <v>1557112614</v>
      </c>
    </row>
    <row r="24" spans="1:27" ht="12.75">
      <c r="A24" s="27" t="s">
        <v>50</v>
      </c>
      <c r="B24" s="35"/>
      <c r="C24" s="29">
        <f aca="true" t="shared" si="1" ref="C24:Y24">SUM(C15:C23)</f>
        <v>199288459323</v>
      </c>
      <c r="D24" s="29">
        <f>SUM(D15:D23)</f>
        <v>0</v>
      </c>
      <c r="E24" s="36">
        <f t="shared" si="1"/>
        <v>213442515234</v>
      </c>
      <c r="F24" s="37">
        <f t="shared" si="1"/>
        <v>213442515234</v>
      </c>
      <c r="G24" s="37">
        <f t="shared" si="1"/>
        <v>124773183958</v>
      </c>
      <c r="H24" s="37">
        <f t="shared" si="1"/>
        <v>123249646053</v>
      </c>
      <c r="I24" s="37">
        <f t="shared" si="1"/>
        <v>198414369777</v>
      </c>
      <c r="J24" s="37">
        <f t="shared" si="1"/>
        <v>198414369777</v>
      </c>
      <c r="K24" s="37">
        <f t="shared" si="1"/>
        <v>198958167082</v>
      </c>
      <c r="L24" s="37">
        <f t="shared" si="1"/>
        <v>198162972087</v>
      </c>
      <c r="M24" s="37">
        <f t="shared" si="1"/>
        <v>198815432278</v>
      </c>
      <c r="N24" s="37">
        <f t="shared" si="1"/>
        <v>198815432278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198815432278</v>
      </c>
      <c r="X24" s="37">
        <f t="shared" si="1"/>
        <v>106721257628</v>
      </c>
      <c r="Y24" s="37">
        <f t="shared" si="1"/>
        <v>92094174650</v>
      </c>
      <c r="Z24" s="38">
        <f>+IF(X24&lt;&gt;0,+(Y24/X24)*100,0)</f>
        <v>86.29412424187704</v>
      </c>
      <c r="AA24" s="39">
        <f>SUM(AA15:AA23)</f>
        <v>213442515234</v>
      </c>
    </row>
    <row r="25" spans="1:27" ht="12.75">
      <c r="A25" s="27" t="s">
        <v>51</v>
      </c>
      <c r="B25" s="28"/>
      <c r="C25" s="29">
        <f aca="true" t="shared" si="2" ref="C25:Y25">+C12+C24</f>
        <v>235359719109</v>
      </c>
      <c r="D25" s="29">
        <f>+D12+D24</f>
        <v>0</v>
      </c>
      <c r="E25" s="30">
        <f t="shared" si="2"/>
        <v>264620753985</v>
      </c>
      <c r="F25" s="31">
        <f t="shared" si="2"/>
        <v>264620753985</v>
      </c>
      <c r="G25" s="31">
        <f t="shared" si="2"/>
        <v>155470740890</v>
      </c>
      <c r="H25" s="31">
        <f t="shared" si="2"/>
        <v>151514132623</v>
      </c>
      <c r="I25" s="31">
        <f t="shared" si="2"/>
        <v>241062105203</v>
      </c>
      <c r="J25" s="31">
        <f t="shared" si="2"/>
        <v>241062105203</v>
      </c>
      <c r="K25" s="31">
        <f t="shared" si="2"/>
        <v>240060788618</v>
      </c>
      <c r="L25" s="31">
        <f t="shared" si="2"/>
        <v>237427771810</v>
      </c>
      <c r="M25" s="31">
        <f t="shared" si="2"/>
        <v>245080834085</v>
      </c>
      <c r="N25" s="31">
        <f t="shared" si="2"/>
        <v>245080834085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245080834085</v>
      </c>
      <c r="X25" s="31">
        <f t="shared" si="2"/>
        <v>132310377013</v>
      </c>
      <c r="Y25" s="31">
        <f t="shared" si="2"/>
        <v>112770457072</v>
      </c>
      <c r="Z25" s="32">
        <f>+IF(X25&lt;&gt;0,+(Y25/X25)*100,0)</f>
        <v>85.23175552656755</v>
      </c>
      <c r="AA25" s="33">
        <f>+AA12+AA24</f>
        <v>264620753985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>
        <v>6116418</v>
      </c>
      <c r="D29" s="18"/>
      <c r="E29" s="19">
        <v>50000000</v>
      </c>
      <c r="F29" s="20">
        <v>50000000</v>
      </c>
      <c r="G29" s="20">
        <v>6501445</v>
      </c>
      <c r="H29" s="20">
        <v>35252620</v>
      </c>
      <c r="I29" s="20">
        <v>61964139</v>
      </c>
      <c r="J29" s="20">
        <v>61964139</v>
      </c>
      <c r="K29" s="20">
        <v>70009617</v>
      </c>
      <c r="L29" s="20">
        <v>74854654</v>
      </c>
      <c r="M29" s="20">
        <v>56719554</v>
      </c>
      <c r="N29" s="20">
        <v>56719554</v>
      </c>
      <c r="O29" s="20"/>
      <c r="P29" s="20"/>
      <c r="Q29" s="20"/>
      <c r="R29" s="20"/>
      <c r="S29" s="20"/>
      <c r="T29" s="20"/>
      <c r="U29" s="20"/>
      <c r="V29" s="20"/>
      <c r="W29" s="20">
        <v>56719554</v>
      </c>
      <c r="X29" s="20">
        <v>25000000</v>
      </c>
      <c r="Y29" s="20">
        <v>31719554</v>
      </c>
      <c r="Z29" s="21">
        <v>126.88</v>
      </c>
      <c r="AA29" s="22">
        <v>50000000</v>
      </c>
    </row>
    <row r="30" spans="1:27" ht="12.75">
      <c r="A30" s="23" t="s">
        <v>55</v>
      </c>
      <c r="B30" s="17"/>
      <c r="C30" s="18">
        <v>2498915069</v>
      </c>
      <c r="D30" s="18"/>
      <c r="E30" s="19">
        <v>2706138438</v>
      </c>
      <c r="F30" s="20">
        <v>2706138438</v>
      </c>
      <c r="G30" s="20">
        <v>249953160</v>
      </c>
      <c r="H30" s="20">
        <v>1163999070</v>
      </c>
      <c r="I30" s="20">
        <v>3389514908</v>
      </c>
      <c r="J30" s="20">
        <v>3389514908</v>
      </c>
      <c r="K30" s="20">
        <v>3245473491</v>
      </c>
      <c r="L30" s="20">
        <v>3091750072</v>
      </c>
      <c r="M30" s="20">
        <v>1689663882</v>
      </c>
      <c r="N30" s="20">
        <v>1689663882</v>
      </c>
      <c r="O30" s="20"/>
      <c r="P30" s="20"/>
      <c r="Q30" s="20"/>
      <c r="R30" s="20"/>
      <c r="S30" s="20"/>
      <c r="T30" s="20"/>
      <c r="U30" s="20"/>
      <c r="V30" s="20"/>
      <c r="W30" s="20">
        <v>1689663882</v>
      </c>
      <c r="X30" s="20">
        <v>1353069221</v>
      </c>
      <c r="Y30" s="20">
        <v>336594661</v>
      </c>
      <c r="Z30" s="21">
        <v>24.88</v>
      </c>
      <c r="AA30" s="22">
        <v>2706138438</v>
      </c>
    </row>
    <row r="31" spans="1:27" ht="12.75">
      <c r="A31" s="23" t="s">
        <v>56</v>
      </c>
      <c r="B31" s="17"/>
      <c r="C31" s="18">
        <v>1619971644</v>
      </c>
      <c r="D31" s="18"/>
      <c r="E31" s="19">
        <v>1448358024</v>
      </c>
      <c r="F31" s="20">
        <v>1448358024</v>
      </c>
      <c r="G31" s="20">
        <v>1617630922</v>
      </c>
      <c r="H31" s="20">
        <v>1583900030</v>
      </c>
      <c r="I31" s="20">
        <v>1628340147</v>
      </c>
      <c r="J31" s="20">
        <v>1628340147</v>
      </c>
      <c r="K31" s="20">
        <v>1639763010</v>
      </c>
      <c r="L31" s="20">
        <v>1653054484</v>
      </c>
      <c r="M31" s="20">
        <v>1657642117</v>
      </c>
      <c r="N31" s="20">
        <v>1657642117</v>
      </c>
      <c r="O31" s="20"/>
      <c r="P31" s="20"/>
      <c r="Q31" s="20"/>
      <c r="R31" s="20"/>
      <c r="S31" s="20"/>
      <c r="T31" s="20"/>
      <c r="U31" s="20"/>
      <c r="V31" s="20"/>
      <c r="W31" s="20">
        <v>1657642117</v>
      </c>
      <c r="X31" s="20">
        <v>724179013</v>
      </c>
      <c r="Y31" s="20">
        <v>933463104</v>
      </c>
      <c r="Z31" s="21">
        <v>128.9</v>
      </c>
      <c r="AA31" s="22">
        <v>1448358024</v>
      </c>
    </row>
    <row r="32" spans="1:27" ht="12.75">
      <c r="A32" s="23" t="s">
        <v>57</v>
      </c>
      <c r="B32" s="17"/>
      <c r="C32" s="18">
        <v>36494704697</v>
      </c>
      <c r="D32" s="18"/>
      <c r="E32" s="19">
        <v>33513957214</v>
      </c>
      <c r="F32" s="20">
        <v>33513957214</v>
      </c>
      <c r="G32" s="20">
        <v>19218616258</v>
      </c>
      <c r="H32" s="20">
        <v>16810127722</v>
      </c>
      <c r="I32" s="20">
        <v>28709755869</v>
      </c>
      <c r="J32" s="20">
        <v>28709755869</v>
      </c>
      <c r="K32" s="20">
        <v>27789063639</v>
      </c>
      <c r="L32" s="20">
        <v>29876475272</v>
      </c>
      <c r="M32" s="20">
        <v>32317755794</v>
      </c>
      <c r="N32" s="20">
        <v>32317755794</v>
      </c>
      <c r="O32" s="20"/>
      <c r="P32" s="20"/>
      <c r="Q32" s="20"/>
      <c r="R32" s="20"/>
      <c r="S32" s="20"/>
      <c r="T32" s="20"/>
      <c r="U32" s="20"/>
      <c r="V32" s="20"/>
      <c r="W32" s="20">
        <v>32317755794</v>
      </c>
      <c r="X32" s="20">
        <v>16756978610</v>
      </c>
      <c r="Y32" s="20">
        <v>15560777184</v>
      </c>
      <c r="Z32" s="21">
        <v>92.86</v>
      </c>
      <c r="AA32" s="22">
        <v>33513957214</v>
      </c>
    </row>
    <row r="33" spans="1:27" ht="12.75">
      <c r="A33" s="23" t="s">
        <v>58</v>
      </c>
      <c r="B33" s="17"/>
      <c r="C33" s="18">
        <v>966841001</v>
      </c>
      <c r="D33" s="18"/>
      <c r="E33" s="19">
        <v>4750496790</v>
      </c>
      <c r="F33" s="20">
        <v>4750496790</v>
      </c>
      <c r="G33" s="20">
        <v>823937044</v>
      </c>
      <c r="H33" s="20">
        <v>1068014797</v>
      </c>
      <c r="I33" s="20">
        <v>1586428160</v>
      </c>
      <c r="J33" s="20">
        <v>1586428160</v>
      </c>
      <c r="K33" s="20">
        <v>1309765369</v>
      </c>
      <c r="L33" s="20">
        <v>1203973126</v>
      </c>
      <c r="M33" s="20">
        <v>1094906242</v>
      </c>
      <c r="N33" s="20">
        <v>1094906242</v>
      </c>
      <c r="O33" s="20"/>
      <c r="P33" s="20"/>
      <c r="Q33" s="20"/>
      <c r="R33" s="20"/>
      <c r="S33" s="20"/>
      <c r="T33" s="20"/>
      <c r="U33" s="20"/>
      <c r="V33" s="20"/>
      <c r="W33" s="20">
        <v>1094906242</v>
      </c>
      <c r="X33" s="20">
        <v>2375248397</v>
      </c>
      <c r="Y33" s="20">
        <v>-1280342155</v>
      </c>
      <c r="Z33" s="21">
        <v>-53.9</v>
      </c>
      <c r="AA33" s="22">
        <v>4750496790</v>
      </c>
    </row>
    <row r="34" spans="1:27" ht="12.75">
      <c r="A34" s="27" t="s">
        <v>59</v>
      </c>
      <c r="B34" s="28"/>
      <c r="C34" s="29">
        <f aca="true" t="shared" si="3" ref="C34:Y34">SUM(C29:C33)</f>
        <v>41586548829</v>
      </c>
      <c r="D34" s="29">
        <f>SUM(D29:D33)</f>
        <v>0</v>
      </c>
      <c r="E34" s="30">
        <f t="shared" si="3"/>
        <v>42468950466</v>
      </c>
      <c r="F34" s="31">
        <f t="shared" si="3"/>
        <v>42468950466</v>
      </c>
      <c r="G34" s="31">
        <f t="shared" si="3"/>
        <v>21916638829</v>
      </c>
      <c r="H34" s="31">
        <f t="shared" si="3"/>
        <v>20661294239</v>
      </c>
      <c r="I34" s="31">
        <f t="shared" si="3"/>
        <v>35376003223</v>
      </c>
      <c r="J34" s="31">
        <f t="shared" si="3"/>
        <v>35376003223</v>
      </c>
      <c r="K34" s="31">
        <f t="shared" si="3"/>
        <v>34054075126</v>
      </c>
      <c r="L34" s="31">
        <f t="shared" si="3"/>
        <v>35900107608</v>
      </c>
      <c r="M34" s="31">
        <f t="shared" si="3"/>
        <v>36816687589</v>
      </c>
      <c r="N34" s="31">
        <f t="shared" si="3"/>
        <v>36816687589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36816687589</v>
      </c>
      <c r="X34" s="31">
        <f t="shared" si="3"/>
        <v>21234475241</v>
      </c>
      <c r="Y34" s="31">
        <f t="shared" si="3"/>
        <v>15582212348</v>
      </c>
      <c r="Z34" s="32">
        <f>+IF(X34&lt;&gt;0,+(Y34/X34)*100,0)</f>
        <v>73.3816690601024</v>
      </c>
      <c r="AA34" s="33">
        <f>SUM(AA29:AA33)</f>
        <v>42468950466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43299081674</v>
      </c>
      <c r="D37" s="18"/>
      <c r="E37" s="19">
        <v>45400852979</v>
      </c>
      <c r="F37" s="20">
        <v>45400852979</v>
      </c>
      <c r="G37" s="20">
        <v>18169886940</v>
      </c>
      <c r="H37" s="20">
        <v>16886949486</v>
      </c>
      <c r="I37" s="20">
        <v>41990446501</v>
      </c>
      <c r="J37" s="20">
        <v>41990446501</v>
      </c>
      <c r="K37" s="20">
        <v>43679637948</v>
      </c>
      <c r="L37" s="20">
        <v>42765503762</v>
      </c>
      <c r="M37" s="20">
        <v>44905678541</v>
      </c>
      <c r="N37" s="20">
        <v>44905678541</v>
      </c>
      <c r="O37" s="20"/>
      <c r="P37" s="20"/>
      <c r="Q37" s="20"/>
      <c r="R37" s="20"/>
      <c r="S37" s="20"/>
      <c r="T37" s="20"/>
      <c r="U37" s="20"/>
      <c r="V37" s="20"/>
      <c r="W37" s="20">
        <v>44905678541</v>
      </c>
      <c r="X37" s="20">
        <v>22700426491</v>
      </c>
      <c r="Y37" s="20">
        <v>22205252050</v>
      </c>
      <c r="Z37" s="21">
        <v>97.82</v>
      </c>
      <c r="AA37" s="22">
        <v>45400852979</v>
      </c>
    </row>
    <row r="38" spans="1:27" ht="12.75">
      <c r="A38" s="23" t="s">
        <v>58</v>
      </c>
      <c r="B38" s="17"/>
      <c r="C38" s="18">
        <v>7806628428</v>
      </c>
      <c r="D38" s="18"/>
      <c r="E38" s="19">
        <v>15583371536</v>
      </c>
      <c r="F38" s="20">
        <v>15583371536</v>
      </c>
      <c r="G38" s="20">
        <v>7954499295</v>
      </c>
      <c r="H38" s="20">
        <v>8244994559</v>
      </c>
      <c r="I38" s="20">
        <v>9052106260</v>
      </c>
      <c r="J38" s="20">
        <v>9052106260</v>
      </c>
      <c r="K38" s="20">
        <v>7434929354</v>
      </c>
      <c r="L38" s="20">
        <v>7108700842</v>
      </c>
      <c r="M38" s="20">
        <v>7117082548</v>
      </c>
      <c r="N38" s="20">
        <v>7117082548</v>
      </c>
      <c r="O38" s="20"/>
      <c r="P38" s="20"/>
      <c r="Q38" s="20"/>
      <c r="R38" s="20"/>
      <c r="S38" s="20"/>
      <c r="T38" s="20"/>
      <c r="U38" s="20"/>
      <c r="V38" s="20"/>
      <c r="W38" s="20">
        <v>7117082548</v>
      </c>
      <c r="X38" s="20">
        <v>7791685772</v>
      </c>
      <c r="Y38" s="20">
        <v>-674603224</v>
      </c>
      <c r="Z38" s="21">
        <v>-8.66</v>
      </c>
      <c r="AA38" s="22">
        <v>15583371536</v>
      </c>
    </row>
    <row r="39" spans="1:27" ht="12.75">
      <c r="A39" s="27" t="s">
        <v>61</v>
      </c>
      <c r="B39" s="35"/>
      <c r="C39" s="29">
        <f aca="true" t="shared" si="4" ref="C39:Y39">SUM(C37:C38)</f>
        <v>51105710102</v>
      </c>
      <c r="D39" s="29">
        <f>SUM(D37:D38)</f>
        <v>0</v>
      </c>
      <c r="E39" s="36">
        <f t="shared" si="4"/>
        <v>60984224515</v>
      </c>
      <c r="F39" s="37">
        <f t="shared" si="4"/>
        <v>60984224515</v>
      </c>
      <c r="G39" s="37">
        <f t="shared" si="4"/>
        <v>26124386235</v>
      </c>
      <c r="H39" s="37">
        <f t="shared" si="4"/>
        <v>25131944045</v>
      </c>
      <c r="I39" s="37">
        <f t="shared" si="4"/>
        <v>51042552761</v>
      </c>
      <c r="J39" s="37">
        <f t="shared" si="4"/>
        <v>51042552761</v>
      </c>
      <c r="K39" s="37">
        <f t="shared" si="4"/>
        <v>51114567302</v>
      </c>
      <c r="L39" s="37">
        <f t="shared" si="4"/>
        <v>49874204604</v>
      </c>
      <c r="M39" s="37">
        <f t="shared" si="4"/>
        <v>52022761089</v>
      </c>
      <c r="N39" s="37">
        <f t="shared" si="4"/>
        <v>52022761089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52022761089</v>
      </c>
      <c r="X39" s="37">
        <f t="shared" si="4"/>
        <v>30492112263</v>
      </c>
      <c r="Y39" s="37">
        <f t="shared" si="4"/>
        <v>21530648826</v>
      </c>
      <c r="Z39" s="38">
        <f>+IF(X39&lt;&gt;0,+(Y39/X39)*100,0)</f>
        <v>70.61055213326728</v>
      </c>
      <c r="AA39" s="39">
        <f>SUM(AA37:AA38)</f>
        <v>60984224515</v>
      </c>
    </row>
    <row r="40" spans="1:27" ht="12.75">
      <c r="A40" s="27" t="s">
        <v>62</v>
      </c>
      <c r="B40" s="28"/>
      <c r="C40" s="29">
        <f aca="true" t="shared" si="5" ref="C40:Y40">+C34+C39</f>
        <v>92692258931</v>
      </c>
      <c r="D40" s="29">
        <f>+D34+D39</f>
        <v>0</v>
      </c>
      <c r="E40" s="30">
        <f t="shared" si="5"/>
        <v>103453174981</v>
      </c>
      <c r="F40" s="31">
        <f t="shared" si="5"/>
        <v>103453174981</v>
      </c>
      <c r="G40" s="31">
        <f t="shared" si="5"/>
        <v>48041025064</v>
      </c>
      <c r="H40" s="31">
        <f t="shared" si="5"/>
        <v>45793238284</v>
      </c>
      <c r="I40" s="31">
        <f t="shared" si="5"/>
        <v>86418555984</v>
      </c>
      <c r="J40" s="31">
        <f t="shared" si="5"/>
        <v>86418555984</v>
      </c>
      <c r="K40" s="31">
        <f t="shared" si="5"/>
        <v>85168642428</v>
      </c>
      <c r="L40" s="31">
        <f t="shared" si="5"/>
        <v>85774312212</v>
      </c>
      <c r="M40" s="31">
        <f t="shared" si="5"/>
        <v>88839448678</v>
      </c>
      <c r="N40" s="31">
        <f t="shared" si="5"/>
        <v>88839448678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88839448678</v>
      </c>
      <c r="X40" s="31">
        <f t="shared" si="5"/>
        <v>51726587504</v>
      </c>
      <c r="Y40" s="31">
        <f t="shared" si="5"/>
        <v>37112861174</v>
      </c>
      <c r="Z40" s="32">
        <f>+IF(X40&lt;&gt;0,+(Y40/X40)*100,0)</f>
        <v>71.74813372548513</v>
      </c>
      <c r="AA40" s="33">
        <f>+AA34+AA39</f>
        <v>103453174981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142667460178</v>
      </c>
      <c r="D42" s="43">
        <f>+D25-D40</f>
        <v>0</v>
      </c>
      <c r="E42" s="44">
        <f t="shared" si="6"/>
        <v>161167579004</v>
      </c>
      <c r="F42" s="45">
        <f t="shared" si="6"/>
        <v>161167579004</v>
      </c>
      <c r="G42" s="45">
        <f t="shared" si="6"/>
        <v>107429715826</v>
      </c>
      <c r="H42" s="45">
        <f t="shared" si="6"/>
        <v>105720894339</v>
      </c>
      <c r="I42" s="45">
        <f t="shared" si="6"/>
        <v>154643549219</v>
      </c>
      <c r="J42" s="45">
        <f t="shared" si="6"/>
        <v>154643549219</v>
      </c>
      <c r="K42" s="45">
        <f t="shared" si="6"/>
        <v>154892146190</v>
      </c>
      <c r="L42" s="45">
        <f t="shared" si="6"/>
        <v>151653459598</v>
      </c>
      <c r="M42" s="45">
        <f t="shared" si="6"/>
        <v>156241385407</v>
      </c>
      <c r="N42" s="45">
        <f t="shared" si="6"/>
        <v>156241385407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156241385407</v>
      </c>
      <c r="X42" s="45">
        <f t="shared" si="6"/>
        <v>80583789509</v>
      </c>
      <c r="Y42" s="45">
        <f t="shared" si="6"/>
        <v>75657595898</v>
      </c>
      <c r="Z42" s="46">
        <f>+IF(X42&lt;&gt;0,+(Y42/X42)*100,0)</f>
        <v>93.88686776705902</v>
      </c>
      <c r="AA42" s="47">
        <f>+AA25-AA40</f>
        <v>161167579004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142408139917</v>
      </c>
      <c r="D45" s="18"/>
      <c r="E45" s="19">
        <v>160861088402</v>
      </c>
      <c r="F45" s="20">
        <v>160861088402</v>
      </c>
      <c r="G45" s="20">
        <v>104825674059</v>
      </c>
      <c r="H45" s="20">
        <v>103116881429</v>
      </c>
      <c r="I45" s="20">
        <v>152039534777</v>
      </c>
      <c r="J45" s="20">
        <v>152039534777</v>
      </c>
      <c r="K45" s="20">
        <v>151361057746</v>
      </c>
      <c r="L45" s="20">
        <v>149049453636</v>
      </c>
      <c r="M45" s="20">
        <v>153637379448</v>
      </c>
      <c r="N45" s="20">
        <v>153637379448</v>
      </c>
      <c r="O45" s="20"/>
      <c r="P45" s="20"/>
      <c r="Q45" s="20"/>
      <c r="R45" s="20"/>
      <c r="S45" s="20"/>
      <c r="T45" s="20"/>
      <c r="U45" s="20"/>
      <c r="V45" s="20"/>
      <c r="W45" s="20">
        <v>153637379448</v>
      </c>
      <c r="X45" s="20">
        <v>80430544202</v>
      </c>
      <c r="Y45" s="20">
        <v>73206835246</v>
      </c>
      <c r="Z45" s="48">
        <v>91.02</v>
      </c>
      <c r="AA45" s="22">
        <v>160861088402</v>
      </c>
    </row>
    <row r="46" spans="1:27" ht="12.75">
      <c r="A46" s="23" t="s">
        <v>67</v>
      </c>
      <c r="B46" s="17"/>
      <c r="C46" s="18">
        <v>259320261</v>
      </c>
      <c r="D46" s="18"/>
      <c r="E46" s="19">
        <v>306490599</v>
      </c>
      <c r="F46" s="20">
        <v>306490599</v>
      </c>
      <c r="G46" s="20">
        <v>2604041769</v>
      </c>
      <c r="H46" s="20">
        <v>2604012909</v>
      </c>
      <c r="I46" s="20">
        <v>2604014441</v>
      </c>
      <c r="J46" s="20">
        <v>2604014441</v>
      </c>
      <c r="K46" s="20">
        <v>3531088442</v>
      </c>
      <c r="L46" s="20">
        <v>2604005960</v>
      </c>
      <c r="M46" s="20">
        <v>2604005960</v>
      </c>
      <c r="N46" s="20">
        <v>2604005960</v>
      </c>
      <c r="O46" s="20"/>
      <c r="P46" s="20"/>
      <c r="Q46" s="20"/>
      <c r="R46" s="20"/>
      <c r="S46" s="20"/>
      <c r="T46" s="20"/>
      <c r="U46" s="20"/>
      <c r="V46" s="20"/>
      <c r="W46" s="20">
        <v>2604005960</v>
      </c>
      <c r="X46" s="20">
        <v>153245300</v>
      </c>
      <c r="Y46" s="20">
        <v>2450760660</v>
      </c>
      <c r="Z46" s="48">
        <v>1599.24</v>
      </c>
      <c r="AA46" s="22">
        <v>306490599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142667460178</v>
      </c>
      <c r="D48" s="51">
        <f>SUM(D45:D47)</f>
        <v>0</v>
      </c>
      <c r="E48" s="52">
        <f t="shared" si="7"/>
        <v>161167579001</v>
      </c>
      <c r="F48" s="53">
        <f t="shared" si="7"/>
        <v>161167579001</v>
      </c>
      <c r="G48" s="53">
        <f t="shared" si="7"/>
        <v>107429715828</v>
      </c>
      <c r="H48" s="53">
        <f t="shared" si="7"/>
        <v>105720894338</v>
      </c>
      <c r="I48" s="53">
        <f t="shared" si="7"/>
        <v>154643549218</v>
      </c>
      <c r="J48" s="53">
        <f t="shared" si="7"/>
        <v>154643549218</v>
      </c>
      <c r="K48" s="53">
        <f t="shared" si="7"/>
        <v>154892146188</v>
      </c>
      <c r="L48" s="53">
        <f t="shared" si="7"/>
        <v>151653459596</v>
      </c>
      <c r="M48" s="53">
        <f t="shared" si="7"/>
        <v>156241385408</v>
      </c>
      <c r="N48" s="53">
        <f t="shared" si="7"/>
        <v>156241385408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156241385408</v>
      </c>
      <c r="X48" s="53">
        <f t="shared" si="7"/>
        <v>80583789502</v>
      </c>
      <c r="Y48" s="53">
        <f t="shared" si="7"/>
        <v>75657595906</v>
      </c>
      <c r="Z48" s="54">
        <f>+IF(X48&lt;&gt;0,+(Y48/X48)*100,0)</f>
        <v>93.88686778514214</v>
      </c>
      <c r="AA48" s="55">
        <f>SUM(AA45:AA47)</f>
        <v>161167579001</v>
      </c>
    </row>
    <row r="49" spans="1:27" ht="12.75">
      <c r="A49" s="56" t="s">
        <v>81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82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83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89560930</v>
      </c>
      <c r="D6" s="18"/>
      <c r="E6" s="19"/>
      <c r="F6" s="20"/>
      <c r="G6" s="20">
        <v>124939487</v>
      </c>
      <c r="H6" s="20">
        <v>39409894</v>
      </c>
      <c r="I6" s="20">
        <v>43368223</v>
      </c>
      <c r="J6" s="20">
        <v>43368223</v>
      </c>
      <c r="K6" s="20">
        <v>68413922</v>
      </c>
      <c r="L6" s="20">
        <v>107942810</v>
      </c>
      <c r="M6" s="20">
        <v>145042931</v>
      </c>
      <c r="N6" s="20">
        <v>145042931</v>
      </c>
      <c r="O6" s="20"/>
      <c r="P6" s="20"/>
      <c r="Q6" s="20"/>
      <c r="R6" s="20"/>
      <c r="S6" s="20"/>
      <c r="T6" s="20"/>
      <c r="U6" s="20"/>
      <c r="V6" s="20"/>
      <c r="W6" s="20">
        <v>145042931</v>
      </c>
      <c r="X6" s="20"/>
      <c r="Y6" s="20">
        <v>145042931</v>
      </c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177101706</v>
      </c>
      <c r="D8" s="18"/>
      <c r="E8" s="19">
        <v>237606237</v>
      </c>
      <c r="F8" s="20">
        <v>237606237</v>
      </c>
      <c r="G8" s="20">
        <v>292990219</v>
      </c>
      <c r="H8" s="20">
        <v>170048431</v>
      </c>
      <c r="I8" s="20">
        <v>186339551</v>
      </c>
      <c r="J8" s="20">
        <v>186339551</v>
      </c>
      <c r="K8" s="20">
        <v>217027617</v>
      </c>
      <c r="L8" s="20">
        <v>255137171</v>
      </c>
      <c r="M8" s="20">
        <v>293044687</v>
      </c>
      <c r="N8" s="20">
        <v>293044687</v>
      </c>
      <c r="O8" s="20"/>
      <c r="P8" s="20"/>
      <c r="Q8" s="20"/>
      <c r="R8" s="20"/>
      <c r="S8" s="20"/>
      <c r="T8" s="20"/>
      <c r="U8" s="20"/>
      <c r="V8" s="20"/>
      <c r="W8" s="20">
        <v>293044687</v>
      </c>
      <c r="X8" s="20">
        <v>118803119</v>
      </c>
      <c r="Y8" s="20">
        <v>174241568</v>
      </c>
      <c r="Z8" s="21">
        <v>146.66</v>
      </c>
      <c r="AA8" s="22">
        <v>237606237</v>
      </c>
    </row>
    <row r="9" spans="1:27" ht="12.75">
      <c r="A9" s="23" t="s">
        <v>36</v>
      </c>
      <c r="B9" s="17"/>
      <c r="C9" s="18">
        <v>14278991</v>
      </c>
      <c r="D9" s="18"/>
      <c r="E9" s="19">
        <v>39489516</v>
      </c>
      <c r="F9" s="20">
        <v>39489516</v>
      </c>
      <c r="G9" s="20">
        <v>38646034</v>
      </c>
      <c r="H9" s="20">
        <v>98118167</v>
      </c>
      <c r="I9" s="20">
        <v>103025698</v>
      </c>
      <c r="J9" s="20">
        <v>103025698</v>
      </c>
      <c r="K9" s="20">
        <v>102650815</v>
      </c>
      <c r="L9" s="20">
        <v>102862322</v>
      </c>
      <c r="M9" s="20">
        <v>108174643</v>
      </c>
      <c r="N9" s="20">
        <v>108174643</v>
      </c>
      <c r="O9" s="20"/>
      <c r="P9" s="20"/>
      <c r="Q9" s="20"/>
      <c r="R9" s="20"/>
      <c r="S9" s="20"/>
      <c r="T9" s="20"/>
      <c r="U9" s="20"/>
      <c r="V9" s="20"/>
      <c r="W9" s="20">
        <v>108174643</v>
      </c>
      <c r="X9" s="20">
        <v>19744758</v>
      </c>
      <c r="Y9" s="20">
        <v>88429885</v>
      </c>
      <c r="Z9" s="21">
        <v>447.87</v>
      </c>
      <c r="AA9" s="22">
        <v>39489516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22980819</v>
      </c>
      <c r="D11" s="18"/>
      <c r="E11" s="19">
        <v>25179710</v>
      </c>
      <c r="F11" s="20">
        <v>25179710</v>
      </c>
      <c r="G11" s="20">
        <v>22980819</v>
      </c>
      <c r="H11" s="20">
        <v>22980819</v>
      </c>
      <c r="I11" s="20">
        <v>22980819</v>
      </c>
      <c r="J11" s="20">
        <v>22980819</v>
      </c>
      <c r="K11" s="20">
        <v>22980819</v>
      </c>
      <c r="L11" s="20">
        <v>22980819</v>
      </c>
      <c r="M11" s="20">
        <v>22980819</v>
      </c>
      <c r="N11" s="20">
        <v>22980819</v>
      </c>
      <c r="O11" s="20"/>
      <c r="P11" s="20"/>
      <c r="Q11" s="20"/>
      <c r="R11" s="20"/>
      <c r="S11" s="20"/>
      <c r="T11" s="20"/>
      <c r="U11" s="20"/>
      <c r="V11" s="20"/>
      <c r="W11" s="20">
        <v>22980819</v>
      </c>
      <c r="X11" s="20">
        <v>12589855</v>
      </c>
      <c r="Y11" s="20">
        <v>10390964</v>
      </c>
      <c r="Z11" s="21">
        <v>82.53</v>
      </c>
      <c r="AA11" s="22">
        <v>25179710</v>
      </c>
    </row>
    <row r="12" spans="1:27" ht="12.75">
      <c r="A12" s="27" t="s">
        <v>39</v>
      </c>
      <c r="B12" s="28"/>
      <c r="C12" s="29">
        <f aca="true" t="shared" si="0" ref="C12:Y12">SUM(C6:C11)</f>
        <v>303922446</v>
      </c>
      <c r="D12" s="29">
        <f>SUM(D6:D11)</f>
        <v>0</v>
      </c>
      <c r="E12" s="30">
        <f t="shared" si="0"/>
        <v>302275463</v>
      </c>
      <c r="F12" s="31">
        <f t="shared" si="0"/>
        <v>302275463</v>
      </c>
      <c r="G12" s="31">
        <f t="shared" si="0"/>
        <v>479556559</v>
      </c>
      <c r="H12" s="31">
        <f t="shared" si="0"/>
        <v>330557311</v>
      </c>
      <c r="I12" s="31">
        <f t="shared" si="0"/>
        <v>355714291</v>
      </c>
      <c r="J12" s="31">
        <f t="shared" si="0"/>
        <v>355714291</v>
      </c>
      <c r="K12" s="31">
        <f t="shared" si="0"/>
        <v>411073173</v>
      </c>
      <c r="L12" s="31">
        <f t="shared" si="0"/>
        <v>488923122</v>
      </c>
      <c r="M12" s="31">
        <f t="shared" si="0"/>
        <v>569243080</v>
      </c>
      <c r="N12" s="31">
        <f t="shared" si="0"/>
        <v>569243080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569243080</v>
      </c>
      <c r="X12" s="31">
        <f t="shared" si="0"/>
        <v>151137732</v>
      </c>
      <c r="Y12" s="31">
        <f t="shared" si="0"/>
        <v>418105348</v>
      </c>
      <c r="Z12" s="32">
        <f>+IF(X12&lt;&gt;0,+(Y12/X12)*100,0)</f>
        <v>276.6386278709012</v>
      </c>
      <c r="AA12" s="33">
        <f>SUM(AA6:AA11)</f>
        <v>302275463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>
        <v>50422333</v>
      </c>
      <c r="H16" s="24">
        <v>50422333</v>
      </c>
      <c r="I16" s="24">
        <v>50422333</v>
      </c>
      <c r="J16" s="20">
        <v>50422333</v>
      </c>
      <c r="K16" s="24">
        <v>50422333</v>
      </c>
      <c r="L16" s="24">
        <v>50422333</v>
      </c>
      <c r="M16" s="20">
        <v>50422333</v>
      </c>
      <c r="N16" s="24">
        <v>50422333</v>
      </c>
      <c r="O16" s="24"/>
      <c r="P16" s="24"/>
      <c r="Q16" s="20"/>
      <c r="R16" s="24"/>
      <c r="S16" s="24"/>
      <c r="T16" s="20"/>
      <c r="U16" s="24"/>
      <c r="V16" s="24"/>
      <c r="W16" s="24">
        <v>50422333</v>
      </c>
      <c r="X16" s="20"/>
      <c r="Y16" s="24">
        <v>50422333</v>
      </c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3071266624</v>
      </c>
      <c r="D19" s="18"/>
      <c r="E19" s="19">
        <v>3281284749</v>
      </c>
      <c r="F19" s="20">
        <v>3281284749</v>
      </c>
      <c r="G19" s="20">
        <v>3185762048</v>
      </c>
      <c r="H19" s="20">
        <v>3089745791</v>
      </c>
      <c r="I19" s="20">
        <v>3094065956</v>
      </c>
      <c r="J19" s="20">
        <v>3094065956</v>
      </c>
      <c r="K19" s="20">
        <v>3107689347</v>
      </c>
      <c r="L19" s="20">
        <v>3125826952</v>
      </c>
      <c r="M19" s="20">
        <v>3139224899</v>
      </c>
      <c r="N19" s="20">
        <v>3139224899</v>
      </c>
      <c r="O19" s="20"/>
      <c r="P19" s="20"/>
      <c r="Q19" s="20"/>
      <c r="R19" s="20"/>
      <c r="S19" s="20"/>
      <c r="T19" s="20"/>
      <c r="U19" s="20"/>
      <c r="V19" s="20"/>
      <c r="W19" s="20">
        <v>3139224899</v>
      </c>
      <c r="X19" s="20">
        <v>1640642375</v>
      </c>
      <c r="Y19" s="20">
        <v>1498582524</v>
      </c>
      <c r="Z19" s="21">
        <v>91.34</v>
      </c>
      <c r="AA19" s="22">
        <v>3281284749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/>
      <c r="D22" s="18"/>
      <c r="E22" s="19">
        <v>2307612</v>
      </c>
      <c r="F22" s="20">
        <v>2307612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1153806</v>
      </c>
      <c r="Y22" s="20">
        <v>-1153806</v>
      </c>
      <c r="Z22" s="21">
        <v>-100</v>
      </c>
      <c r="AA22" s="22">
        <v>2307612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3071266624</v>
      </c>
      <c r="D24" s="29">
        <f>SUM(D15:D23)</f>
        <v>0</v>
      </c>
      <c r="E24" s="36">
        <f t="shared" si="1"/>
        <v>3283592361</v>
      </c>
      <c r="F24" s="37">
        <f t="shared" si="1"/>
        <v>3283592361</v>
      </c>
      <c r="G24" s="37">
        <f t="shared" si="1"/>
        <v>3236184381</v>
      </c>
      <c r="H24" s="37">
        <f t="shared" si="1"/>
        <v>3140168124</v>
      </c>
      <c r="I24" s="37">
        <f t="shared" si="1"/>
        <v>3144488289</v>
      </c>
      <c r="J24" s="37">
        <f t="shared" si="1"/>
        <v>3144488289</v>
      </c>
      <c r="K24" s="37">
        <f t="shared" si="1"/>
        <v>3158111680</v>
      </c>
      <c r="L24" s="37">
        <f t="shared" si="1"/>
        <v>3176249285</v>
      </c>
      <c r="M24" s="37">
        <f t="shared" si="1"/>
        <v>3189647232</v>
      </c>
      <c r="N24" s="37">
        <f t="shared" si="1"/>
        <v>3189647232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3189647232</v>
      </c>
      <c r="X24" s="37">
        <f t="shared" si="1"/>
        <v>1641796181</v>
      </c>
      <c r="Y24" s="37">
        <f t="shared" si="1"/>
        <v>1547851051</v>
      </c>
      <c r="Z24" s="38">
        <f>+IF(X24&lt;&gt;0,+(Y24/X24)*100,0)</f>
        <v>94.27790543752033</v>
      </c>
      <c r="AA24" s="39">
        <f>SUM(AA15:AA23)</f>
        <v>3283592361</v>
      </c>
    </row>
    <row r="25" spans="1:27" ht="12.75">
      <c r="A25" s="27" t="s">
        <v>51</v>
      </c>
      <c r="B25" s="28"/>
      <c r="C25" s="29">
        <f aca="true" t="shared" si="2" ref="C25:Y25">+C12+C24</f>
        <v>3375189070</v>
      </c>
      <c r="D25" s="29">
        <f>+D12+D24</f>
        <v>0</v>
      </c>
      <c r="E25" s="30">
        <f t="shared" si="2"/>
        <v>3585867824</v>
      </c>
      <c r="F25" s="31">
        <f t="shared" si="2"/>
        <v>3585867824</v>
      </c>
      <c r="G25" s="31">
        <f t="shared" si="2"/>
        <v>3715740940</v>
      </c>
      <c r="H25" s="31">
        <f t="shared" si="2"/>
        <v>3470725435</v>
      </c>
      <c r="I25" s="31">
        <f t="shared" si="2"/>
        <v>3500202580</v>
      </c>
      <c r="J25" s="31">
        <f t="shared" si="2"/>
        <v>3500202580</v>
      </c>
      <c r="K25" s="31">
        <f t="shared" si="2"/>
        <v>3569184853</v>
      </c>
      <c r="L25" s="31">
        <f t="shared" si="2"/>
        <v>3665172407</v>
      </c>
      <c r="M25" s="31">
        <f t="shared" si="2"/>
        <v>3758890312</v>
      </c>
      <c r="N25" s="31">
        <f t="shared" si="2"/>
        <v>3758890312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3758890312</v>
      </c>
      <c r="X25" s="31">
        <f t="shared" si="2"/>
        <v>1792933913</v>
      </c>
      <c r="Y25" s="31">
        <f t="shared" si="2"/>
        <v>1965956399</v>
      </c>
      <c r="Z25" s="32">
        <f>+IF(X25&lt;&gt;0,+(Y25/X25)*100,0)</f>
        <v>109.6502433662205</v>
      </c>
      <c r="AA25" s="33">
        <f>+AA12+AA24</f>
        <v>3585867824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6336931</v>
      </c>
      <c r="D30" s="18"/>
      <c r="E30" s="19">
        <v>4887531</v>
      </c>
      <c r="F30" s="20">
        <v>4887531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2443766</v>
      </c>
      <c r="Y30" s="20">
        <v>-2443766</v>
      </c>
      <c r="Z30" s="21">
        <v>-100</v>
      </c>
      <c r="AA30" s="22">
        <v>4887531</v>
      </c>
    </row>
    <row r="31" spans="1:27" ht="12.75">
      <c r="A31" s="23" t="s">
        <v>56</v>
      </c>
      <c r="B31" s="17"/>
      <c r="C31" s="18">
        <v>14977141</v>
      </c>
      <c r="D31" s="18"/>
      <c r="E31" s="19">
        <v>15620278</v>
      </c>
      <c r="F31" s="20">
        <v>15620278</v>
      </c>
      <c r="G31" s="20">
        <v>15973660</v>
      </c>
      <c r="H31" s="20">
        <v>16122327</v>
      </c>
      <c r="I31" s="20">
        <v>16189070</v>
      </c>
      <c r="J31" s="20">
        <v>16189070</v>
      </c>
      <c r="K31" s="20">
        <v>16240082</v>
      </c>
      <c r="L31" s="20">
        <v>16350121</v>
      </c>
      <c r="M31" s="20">
        <v>16342472</v>
      </c>
      <c r="N31" s="20">
        <v>16342472</v>
      </c>
      <c r="O31" s="20"/>
      <c r="P31" s="20"/>
      <c r="Q31" s="20"/>
      <c r="R31" s="20"/>
      <c r="S31" s="20"/>
      <c r="T31" s="20"/>
      <c r="U31" s="20"/>
      <c r="V31" s="20"/>
      <c r="W31" s="20">
        <v>16342472</v>
      </c>
      <c r="X31" s="20">
        <v>7810139</v>
      </c>
      <c r="Y31" s="20">
        <v>8532333</v>
      </c>
      <c r="Z31" s="21">
        <v>109.25</v>
      </c>
      <c r="AA31" s="22">
        <v>15620278</v>
      </c>
    </row>
    <row r="32" spans="1:27" ht="12.75">
      <c r="A32" s="23" t="s">
        <v>57</v>
      </c>
      <c r="B32" s="17"/>
      <c r="C32" s="18">
        <v>602473356</v>
      </c>
      <c r="D32" s="18"/>
      <c r="E32" s="19">
        <v>538559301</v>
      </c>
      <c r="F32" s="20">
        <v>538559301</v>
      </c>
      <c r="G32" s="20">
        <v>546873780</v>
      </c>
      <c r="H32" s="20">
        <v>570176602</v>
      </c>
      <c r="I32" s="20">
        <v>629692859</v>
      </c>
      <c r="J32" s="20">
        <v>629692859</v>
      </c>
      <c r="K32" s="20">
        <v>684602413</v>
      </c>
      <c r="L32" s="20">
        <v>761990334</v>
      </c>
      <c r="M32" s="20">
        <v>785305856</v>
      </c>
      <c r="N32" s="20">
        <v>785305856</v>
      </c>
      <c r="O32" s="20"/>
      <c r="P32" s="20"/>
      <c r="Q32" s="20"/>
      <c r="R32" s="20"/>
      <c r="S32" s="20"/>
      <c r="T32" s="20"/>
      <c r="U32" s="20"/>
      <c r="V32" s="20"/>
      <c r="W32" s="20">
        <v>785305856</v>
      </c>
      <c r="X32" s="20">
        <v>269279651</v>
      </c>
      <c r="Y32" s="20">
        <v>516026205</v>
      </c>
      <c r="Z32" s="21">
        <v>191.63</v>
      </c>
      <c r="AA32" s="22">
        <v>538559301</v>
      </c>
    </row>
    <row r="33" spans="1:27" ht="12.75">
      <c r="A33" s="23" t="s">
        <v>58</v>
      </c>
      <c r="B33" s="17"/>
      <c r="C33" s="18">
        <v>37451693</v>
      </c>
      <c r="D33" s="18"/>
      <c r="E33" s="19">
        <v>35260944</v>
      </c>
      <c r="F33" s="20">
        <v>35260944</v>
      </c>
      <c r="G33" s="20">
        <v>37755046</v>
      </c>
      <c r="H33" s="20">
        <v>40180544</v>
      </c>
      <c r="I33" s="20">
        <v>40180544</v>
      </c>
      <c r="J33" s="20">
        <v>40180544</v>
      </c>
      <c r="K33" s="20">
        <v>40180544</v>
      </c>
      <c r="L33" s="20">
        <v>40180544</v>
      </c>
      <c r="M33" s="20">
        <v>40180544</v>
      </c>
      <c r="N33" s="20">
        <v>40180544</v>
      </c>
      <c r="O33" s="20"/>
      <c r="P33" s="20"/>
      <c r="Q33" s="20"/>
      <c r="R33" s="20"/>
      <c r="S33" s="20"/>
      <c r="T33" s="20"/>
      <c r="U33" s="20"/>
      <c r="V33" s="20"/>
      <c r="W33" s="20">
        <v>40180544</v>
      </c>
      <c r="X33" s="20">
        <v>17630472</v>
      </c>
      <c r="Y33" s="20">
        <v>22550072</v>
      </c>
      <c r="Z33" s="21">
        <v>127.9</v>
      </c>
      <c r="AA33" s="22">
        <v>35260944</v>
      </c>
    </row>
    <row r="34" spans="1:27" ht="12.75">
      <c r="A34" s="27" t="s">
        <v>59</v>
      </c>
      <c r="B34" s="28"/>
      <c r="C34" s="29">
        <f aca="true" t="shared" si="3" ref="C34:Y34">SUM(C29:C33)</f>
        <v>661239121</v>
      </c>
      <c r="D34" s="29">
        <f>SUM(D29:D33)</f>
        <v>0</v>
      </c>
      <c r="E34" s="30">
        <f t="shared" si="3"/>
        <v>594328054</v>
      </c>
      <c r="F34" s="31">
        <f t="shared" si="3"/>
        <v>594328054</v>
      </c>
      <c r="G34" s="31">
        <f t="shared" si="3"/>
        <v>600602486</v>
      </c>
      <c r="H34" s="31">
        <f t="shared" si="3"/>
        <v>626479473</v>
      </c>
      <c r="I34" s="31">
        <f t="shared" si="3"/>
        <v>686062473</v>
      </c>
      <c r="J34" s="31">
        <f t="shared" si="3"/>
        <v>686062473</v>
      </c>
      <c r="K34" s="31">
        <f t="shared" si="3"/>
        <v>741023039</v>
      </c>
      <c r="L34" s="31">
        <f t="shared" si="3"/>
        <v>818520999</v>
      </c>
      <c r="M34" s="31">
        <f t="shared" si="3"/>
        <v>841828872</v>
      </c>
      <c r="N34" s="31">
        <f t="shared" si="3"/>
        <v>841828872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841828872</v>
      </c>
      <c r="X34" s="31">
        <f t="shared" si="3"/>
        <v>297164028</v>
      </c>
      <c r="Y34" s="31">
        <f t="shared" si="3"/>
        <v>544664844</v>
      </c>
      <c r="Z34" s="32">
        <f>+IF(X34&lt;&gt;0,+(Y34/X34)*100,0)</f>
        <v>183.28760976412664</v>
      </c>
      <c r="AA34" s="33">
        <f>SUM(AA29:AA33)</f>
        <v>594328054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57747940</v>
      </c>
      <c r="D37" s="18"/>
      <c r="E37" s="19">
        <v>54184412</v>
      </c>
      <c r="F37" s="20">
        <v>54184412</v>
      </c>
      <c r="G37" s="20">
        <v>63990494</v>
      </c>
      <c r="H37" s="20">
        <v>63990494</v>
      </c>
      <c r="I37" s="20">
        <v>61938183</v>
      </c>
      <c r="J37" s="20">
        <v>61938183</v>
      </c>
      <c r="K37" s="20">
        <v>61869671</v>
      </c>
      <c r="L37" s="20">
        <v>61869671</v>
      </c>
      <c r="M37" s="20">
        <v>60812621</v>
      </c>
      <c r="N37" s="20">
        <v>60812621</v>
      </c>
      <c r="O37" s="20"/>
      <c r="P37" s="20"/>
      <c r="Q37" s="20"/>
      <c r="R37" s="20"/>
      <c r="S37" s="20"/>
      <c r="T37" s="20"/>
      <c r="U37" s="20"/>
      <c r="V37" s="20"/>
      <c r="W37" s="20">
        <v>60812621</v>
      </c>
      <c r="X37" s="20">
        <v>27092206</v>
      </c>
      <c r="Y37" s="20">
        <v>33720415</v>
      </c>
      <c r="Z37" s="21">
        <v>124.47</v>
      </c>
      <c r="AA37" s="22">
        <v>54184412</v>
      </c>
    </row>
    <row r="38" spans="1:27" ht="12.75">
      <c r="A38" s="23" t="s">
        <v>58</v>
      </c>
      <c r="B38" s="17"/>
      <c r="C38" s="18">
        <v>169830107</v>
      </c>
      <c r="D38" s="18"/>
      <c r="E38" s="19">
        <v>142803585</v>
      </c>
      <c r="F38" s="20">
        <v>142803585</v>
      </c>
      <c r="G38" s="20">
        <v>143424602</v>
      </c>
      <c r="H38" s="20">
        <v>167101256</v>
      </c>
      <c r="I38" s="20">
        <v>167101256</v>
      </c>
      <c r="J38" s="20">
        <v>167101256</v>
      </c>
      <c r="K38" s="20">
        <v>167101256</v>
      </c>
      <c r="L38" s="20">
        <v>167101256</v>
      </c>
      <c r="M38" s="20">
        <v>167101256</v>
      </c>
      <c r="N38" s="20">
        <v>167101256</v>
      </c>
      <c r="O38" s="20"/>
      <c r="P38" s="20"/>
      <c r="Q38" s="20"/>
      <c r="R38" s="20"/>
      <c r="S38" s="20"/>
      <c r="T38" s="20"/>
      <c r="U38" s="20"/>
      <c r="V38" s="20"/>
      <c r="W38" s="20">
        <v>167101256</v>
      </c>
      <c r="X38" s="20">
        <v>71401793</v>
      </c>
      <c r="Y38" s="20">
        <v>95699463</v>
      </c>
      <c r="Z38" s="21">
        <v>134.03</v>
      </c>
      <c r="AA38" s="22">
        <v>142803585</v>
      </c>
    </row>
    <row r="39" spans="1:27" ht="12.75">
      <c r="A39" s="27" t="s">
        <v>61</v>
      </c>
      <c r="B39" s="35"/>
      <c r="C39" s="29">
        <f aca="true" t="shared" si="4" ref="C39:Y39">SUM(C37:C38)</f>
        <v>227578047</v>
      </c>
      <c r="D39" s="29">
        <f>SUM(D37:D38)</f>
        <v>0</v>
      </c>
      <c r="E39" s="36">
        <f t="shared" si="4"/>
        <v>196987997</v>
      </c>
      <c r="F39" s="37">
        <f t="shared" si="4"/>
        <v>196987997</v>
      </c>
      <c r="G39" s="37">
        <f t="shared" si="4"/>
        <v>207415096</v>
      </c>
      <c r="H39" s="37">
        <f t="shared" si="4"/>
        <v>231091750</v>
      </c>
      <c r="I39" s="37">
        <f t="shared" si="4"/>
        <v>229039439</v>
      </c>
      <c r="J39" s="37">
        <f t="shared" si="4"/>
        <v>229039439</v>
      </c>
      <c r="K39" s="37">
        <f t="shared" si="4"/>
        <v>228970927</v>
      </c>
      <c r="L39" s="37">
        <f t="shared" si="4"/>
        <v>228970927</v>
      </c>
      <c r="M39" s="37">
        <f t="shared" si="4"/>
        <v>227913877</v>
      </c>
      <c r="N39" s="37">
        <f t="shared" si="4"/>
        <v>227913877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227913877</v>
      </c>
      <c r="X39" s="37">
        <f t="shared" si="4"/>
        <v>98493999</v>
      </c>
      <c r="Y39" s="37">
        <f t="shared" si="4"/>
        <v>129419878</v>
      </c>
      <c r="Z39" s="38">
        <f>+IF(X39&lt;&gt;0,+(Y39/X39)*100,0)</f>
        <v>131.39874440472258</v>
      </c>
      <c r="AA39" s="39">
        <f>SUM(AA37:AA38)</f>
        <v>196987997</v>
      </c>
    </row>
    <row r="40" spans="1:27" ht="12.75">
      <c r="A40" s="27" t="s">
        <v>62</v>
      </c>
      <c r="B40" s="28"/>
      <c r="C40" s="29">
        <f aca="true" t="shared" si="5" ref="C40:Y40">+C34+C39</f>
        <v>888817168</v>
      </c>
      <c r="D40" s="29">
        <f>+D34+D39</f>
        <v>0</v>
      </c>
      <c r="E40" s="30">
        <f t="shared" si="5"/>
        <v>791316051</v>
      </c>
      <c r="F40" s="31">
        <f t="shared" si="5"/>
        <v>791316051</v>
      </c>
      <c r="G40" s="31">
        <f t="shared" si="5"/>
        <v>808017582</v>
      </c>
      <c r="H40" s="31">
        <f t="shared" si="5"/>
        <v>857571223</v>
      </c>
      <c r="I40" s="31">
        <f t="shared" si="5"/>
        <v>915101912</v>
      </c>
      <c r="J40" s="31">
        <f t="shared" si="5"/>
        <v>915101912</v>
      </c>
      <c r="K40" s="31">
        <f t="shared" si="5"/>
        <v>969993966</v>
      </c>
      <c r="L40" s="31">
        <f t="shared" si="5"/>
        <v>1047491926</v>
      </c>
      <c r="M40" s="31">
        <f t="shared" si="5"/>
        <v>1069742749</v>
      </c>
      <c r="N40" s="31">
        <f t="shared" si="5"/>
        <v>1069742749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1069742749</v>
      </c>
      <c r="X40" s="31">
        <f t="shared" si="5"/>
        <v>395658027</v>
      </c>
      <c r="Y40" s="31">
        <f t="shared" si="5"/>
        <v>674084722</v>
      </c>
      <c r="Z40" s="32">
        <f>+IF(X40&lt;&gt;0,+(Y40/X40)*100,0)</f>
        <v>170.3705412249857</v>
      </c>
      <c r="AA40" s="33">
        <f>+AA34+AA39</f>
        <v>791316051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2486371902</v>
      </c>
      <c r="D42" s="43">
        <f>+D25-D40</f>
        <v>0</v>
      </c>
      <c r="E42" s="44">
        <f t="shared" si="6"/>
        <v>2794551773</v>
      </c>
      <c r="F42" s="45">
        <f t="shared" si="6"/>
        <v>2794551773</v>
      </c>
      <c r="G42" s="45">
        <f t="shared" si="6"/>
        <v>2907723358</v>
      </c>
      <c r="H42" s="45">
        <f t="shared" si="6"/>
        <v>2613154212</v>
      </c>
      <c r="I42" s="45">
        <f t="shared" si="6"/>
        <v>2585100668</v>
      </c>
      <c r="J42" s="45">
        <f t="shared" si="6"/>
        <v>2585100668</v>
      </c>
      <c r="K42" s="45">
        <f t="shared" si="6"/>
        <v>2599190887</v>
      </c>
      <c r="L42" s="45">
        <f t="shared" si="6"/>
        <v>2617680481</v>
      </c>
      <c r="M42" s="45">
        <f t="shared" si="6"/>
        <v>2689147563</v>
      </c>
      <c r="N42" s="45">
        <f t="shared" si="6"/>
        <v>2689147563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2689147563</v>
      </c>
      <c r="X42" s="45">
        <f t="shared" si="6"/>
        <v>1397275886</v>
      </c>
      <c r="Y42" s="45">
        <f t="shared" si="6"/>
        <v>1291871677</v>
      </c>
      <c r="Z42" s="46">
        <f>+IF(X42&lt;&gt;0,+(Y42/X42)*100,0)</f>
        <v>92.4564497207676</v>
      </c>
      <c r="AA42" s="47">
        <f>+AA25-AA40</f>
        <v>2794551773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2486371902</v>
      </c>
      <c r="D45" s="18"/>
      <c r="E45" s="19">
        <v>2794551773</v>
      </c>
      <c r="F45" s="20">
        <v>2794551773</v>
      </c>
      <c r="G45" s="20">
        <v>563681064</v>
      </c>
      <c r="H45" s="20">
        <v>269111917</v>
      </c>
      <c r="I45" s="20">
        <v>241058374</v>
      </c>
      <c r="J45" s="20">
        <v>241058374</v>
      </c>
      <c r="K45" s="20">
        <v>255148590</v>
      </c>
      <c r="L45" s="20">
        <v>273638186</v>
      </c>
      <c r="M45" s="20">
        <v>345105268</v>
      </c>
      <c r="N45" s="20">
        <v>345105268</v>
      </c>
      <c r="O45" s="20"/>
      <c r="P45" s="20"/>
      <c r="Q45" s="20"/>
      <c r="R45" s="20"/>
      <c r="S45" s="20"/>
      <c r="T45" s="20"/>
      <c r="U45" s="20"/>
      <c r="V45" s="20"/>
      <c r="W45" s="20">
        <v>345105268</v>
      </c>
      <c r="X45" s="20">
        <v>1397275887</v>
      </c>
      <c r="Y45" s="20">
        <v>-1052170619</v>
      </c>
      <c r="Z45" s="48">
        <v>-75.3</v>
      </c>
      <c r="AA45" s="22">
        <v>2794551773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>
        <v>2344042295</v>
      </c>
      <c r="H46" s="20">
        <v>2344042295</v>
      </c>
      <c r="I46" s="20">
        <v>2344042295</v>
      </c>
      <c r="J46" s="20">
        <v>2344042295</v>
      </c>
      <c r="K46" s="20">
        <v>2344042296</v>
      </c>
      <c r="L46" s="20">
        <v>2344042295</v>
      </c>
      <c r="M46" s="20">
        <v>2344042295</v>
      </c>
      <c r="N46" s="20">
        <v>2344042295</v>
      </c>
      <c r="O46" s="20"/>
      <c r="P46" s="20"/>
      <c r="Q46" s="20"/>
      <c r="R46" s="20"/>
      <c r="S46" s="20"/>
      <c r="T46" s="20"/>
      <c r="U46" s="20"/>
      <c r="V46" s="20"/>
      <c r="W46" s="20">
        <v>2344042295</v>
      </c>
      <c r="X46" s="20"/>
      <c r="Y46" s="20">
        <v>2344042295</v>
      </c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2486371902</v>
      </c>
      <c r="D48" s="51">
        <f>SUM(D45:D47)</f>
        <v>0</v>
      </c>
      <c r="E48" s="52">
        <f t="shared" si="7"/>
        <v>2794551773</v>
      </c>
      <c r="F48" s="53">
        <f t="shared" si="7"/>
        <v>2794551773</v>
      </c>
      <c r="G48" s="53">
        <f t="shared" si="7"/>
        <v>2907723359</v>
      </c>
      <c r="H48" s="53">
        <f t="shared" si="7"/>
        <v>2613154212</v>
      </c>
      <c r="I48" s="53">
        <f t="shared" si="7"/>
        <v>2585100669</v>
      </c>
      <c r="J48" s="53">
        <f t="shared" si="7"/>
        <v>2585100669</v>
      </c>
      <c r="K48" s="53">
        <f t="shared" si="7"/>
        <v>2599190886</v>
      </c>
      <c r="L48" s="53">
        <f t="shared" si="7"/>
        <v>2617680481</v>
      </c>
      <c r="M48" s="53">
        <f t="shared" si="7"/>
        <v>2689147563</v>
      </c>
      <c r="N48" s="53">
        <f t="shared" si="7"/>
        <v>2689147563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2689147563</v>
      </c>
      <c r="X48" s="53">
        <f t="shared" si="7"/>
        <v>1397275887</v>
      </c>
      <c r="Y48" s="53">
        <f t="shared" si="7"/>
        <v>1291871676</v>
      </c>
      <c r="Z48" s="54">
        <f>+IF(X48&lt;&gt;0,+(Y48/X48)*100,0)</f>
        <v>92.4564495830307</v>
      </c>
      <c r="AA48" s="55">
        <f>SUM(AA45:AA47)</f>
        <v>2794551773</v>
      </c>
    </row>
    <row r="49" spans="1:27" ht="12.75">
      <c r="A49" s="56" t="s">
        <v>81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82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83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43051043</v>
      </c>
      <c r="D6" s="18"/>
      <c r="E6" s="19">
        <v>165464250</v>
      </c>
      <c r="F6" s="20">
        <v>165464250</v>
      </c>
      <c r="G6" s="20">
        <v>141623079</v>
      </c>
      <c r="H6" s="20">
        <v>81521709</v>
      </c>
      <c r="I6" s="20">
        <v>38256532</v>
      </c>
      <c r="J6" s="20">
        <v>38256532</v>
      </c>
      <c r="K6" s="20">
        <v>66047639</v>
      </c>
      <c r="L6" s="20">
        <v>41649208</v>
      </c>
      <c r="M6" s="20">
        <v>51370270</v>
      </c>
      <c r="N6" s="20">
        <v>51370270</v>
      </c>
      <c r="O6" s="20"/>
      <c r="P6" s="20"/>
      <c r="Q6" s="20"/>
      <c r="R6" s="20"/>
      <c r="S6" s="20"/>
      <c r="T6" s="20"/>
      <c r="U6" s="20"/>
      <c r="V6" s="20"/>
      <c r="W6" s="20">
        <v>51370270</v>
      </c>
      <c r="X6" s="20">
        <v>82732125</v>
      </c>
      <c r="Y6" s="20">
        <v>-31361855</v>
      </c>
      <c r="Z6" s="21">
        <v>-37.91</v>
      </c>
      <c r="AA6" s="22">
        <v>165464250</v>
      </c>
    </row>
    <row r="7" spans="1:27" ht="12.75">
      <c r="A7" s="23" t="s">
        <v>34</v>
      </c>
      <c r="B7" s="17"/>
      <c r="C7" s="18">
        <v>12957188</v>
      </c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189630059</v>
      </c>
      <c r="D8" s="18"/>
      <c r="E8" s="19">
        <v>282137678</v>
      </c>
      <c r="F8" s="20">
        <v>282137678</v>
      </c>
      <c r="G8" s="20">
        <v>273164410</v>
      </c>
      <c r="H8" s="20">
        <v>228621752</v>
      </c>
      <c r="I8" s="20">
        <v>290536726</v>
      </c>
      <c r="J8" s="20">
        <v>290536726</v>
      </c>
      <c r="K8" s="20">
        <v>292365255</v>
      </c>
      <c r="L8" s="20">
        <v>294613743</v>
      </c>
      <c r="M8" s="20">
        <v>293716537</v>
      </c>
      <c r="N8" s="20">
        <v>293716537</v>
      </c>
      <c r="O8" s="20"/>
      <c r="P8" s="20"/>
      <c r="Q8" s="20"/>
      <c r="R8" s="20"/>
      <c r="S8" s="20"/>
      <c r="T8" s="20"/>
      <c r="U8" s="20"/>
      <c r="V8" s="20"/>
      <c r="W8" s="20">
        <v>293716537</v>
      </c>
      <c r="X8" s="20">
        <v>141068839</v>
      </c>
      <c r="Y8" s="20">
        <v>152647698</v>
      </c>
      <c r="Z8" s="21">
        <v>108.21</v>
      </c>
      <c r="AA8" s="22">
        <v>282137678</v>
      </c>
    </row>
    <row r="9" spans="1:27" ht="12.75">
      <c r="A9" s="23" t="s">
        <v>36</v>
      </c>
      <c r="B9" s="17"/>
      <c r="C9" s="18">
        <v>967085</v>
      </c>
      <c r="D9" s="18"/>
      <c r="E9" s="19">
        <v>31394143</v>
      </c>
      <c r="F9" s="20">
        <v>31394143</v>
      </c>
      <c r="G9" s="20">
        <v>40218420</v>
      </c>
      <c r="H9" s="20">
        <v>1194756</v>
      </c>
      <c r="I9" s="20">
        <v>41907115</v>
      </c>
      <c r="J9" s="20">
        <v>41907115</v>
      </c>
      <c r="K9" s="20">
        <v>39689863</v>
      </c>
      <c r="L9" s="20">
        <v>39873603</v>
      </c>
      <c r="M9" s="20">
        <v>39873603</v>
      </c>
      <c r="N9" s="20">
        <v>39873603</v>
      </c>
      <c r="O9" s="20"/>
      <c r="P9" s="20"/>
      <c r="Q9" s="20"/>
      <c r="R9" s="20"/>
      <c r="S9" s="20"/>
      <c r="T9" s="20"/>
      <c r="U9" s="20"/>
      <c r="V9" s="20"/>
      <c r="W9" s="20">
        <v>39873603</v>
      </c>
      <c r="X9" s="20">
        <v>15697072</v>
      </c>
      <c r="Y9" s="20">
        <v>24176531</v>
      </c>
      <c r="Z9" s="21">
        <v>154.02</v>
      </c>
      <c r="AA9" s="22">
        <v>31394143</v>
      </c>
    </row>
    <row r="10" spans="1:27" ht="12.75">
      <c r="A10" s="23" t="s">
        <v>37</v>
      </c>
      <c r="B10" s="17"/>
      <c r="C10" s="18">
        <v>1307795</v>
      </c>
      <c r="D10" s="18"/>
      <c r="E10" s="19">
        <v>1625673</v>
      </c>
      <c r="F10" s="20">
        <v>1625673</v>
      </c>
      <c r="G10" s="24">
        <v>1307795</v>
      </c>
      <c r="H10" s="24">
        <v>1307795</v>
      </c>
      <c r="I10" s="24">
        <v>8406287</v>
      </c>
      <c r="J10" s="20">
        <v>8406287</v>
      </c>
      <c r="K10" s="24">
        <v>7723816</v>
      </c>
      <c r="L10" s="24">
        <v>7107562</v>
      </c>
      <c r="M10" s="20">
        <v>6499447</v>
      </c>
      <c r="N10" s="24">
        <v>6499447</v>
      </c>
      <c r="O10" s="24"/>
      <c r="P10" s="24"/>
      <c r="Q10" s="20"/>
      <c r="R10" s="24"/>
      <c r="S10" s="24"/>
      <c r="T10" s="20"/>
      <c r="U10" s="24"/>
      <c r="V10" s="24"/>
      <c r="W10" s="24">
        <v>6499447</v>
      </c>
      <c r="X10" s="20">
        <v>812837</v>
      </c>
      <c r="Y10" s="24">
        <v>5686610</v>
      </c>
      <c r="Z10" s="25">
        <v>699.6</v>
      </c>
      <c r="AA10" s="26">
        <v>1625673</v>
      </c>
    </row>
    <row r="11" spans="1:27" ht="12.75">
      <c r="A11" s="23" t="s">
        <v>38</v>
      </c>
      <c r="B11" s="17"/>
      <c r="C11" s="18">
        <v>2909183</v>
      </c>
      <c r="D11" s="18"/>
      <c r="E11" s="19">
        <v>4355104</v>
      </c>
      <c r="F11" s="20">
        <v>4355104</v>
      </c>
      <c r="G11" s="20">
        <v>4890309</v>
      </c>
      <c r="H11" s="20">
        <v>4890309</v>
      </c>
      <c r="I11" s="20">
        <v>4579472</v>
      </c>
      <c r="J11" s="20">
        <v>4579472</v>
      </c>
      <c r="K11" s="20">
        <v>2854612</v>
      </c>
      <c r="L11" s="20">
        <v>2367216</v>
      </c>
      <c r="M11" s="20">
        <v>3035024</v>
      </c>
      <c r="N11" s="20">
        <v>3035024</v>
      </c>
      <c r="O11" s="20"/>
      <c r="P11" s="20"/>
      <c r="Q11" s="20"/>
      <c r="R11" s="20"/>
      <c r="S11" s="20"/>
      <c r="T11" s="20"/>
      <c r="U11" s="20"/>
      <c r="V11" s="20"/>
      <c r="W11" s="20">
        <v>3035024</v>
      </c>
      <c r="X11" s="20">
        <v>2177552</v>
      </c>
      <c r="Y11" s="20">
        <v>857472</v>
      </c>
      <c r="Z11" s="21">
        <v>39.38</v>
      </c>
      <c r="AA11" s="22">
        <v>4355104</v>
      </c>
    </row>
    <row r="12" spans="1:27" ht="12.75">
      <c r="A12" s="27" t="s">
        <v>39</v>
      </c>
      <c r="B12" s="28"/>
      <c r="C12" s="29">
        <f aca="true" t="shared" si="0" ref="C12:Y12">SUM(C6:C11)</f>
        <v>250822353</v>
      </c>
      <c r="D12" s="29">
        <f>SUM(D6:D11)</f>
        <v>0</v>
      </c>
      <c r="E12" s="30">
        <f t="shared" si="0"/>
        <v>484976848</v>
      </c>
      <c r="F12" s="31">
        <f t="shared" si="0"/>
        <v>484976848</v>
      </c>
      <c r="G12" s="31">
        <f t="shared" si="0"/>
        <v>461204013</v>
      </c>
      <c r="H12" s="31">
        <f t="shared" si="0"/>
        <v>317536321</v>
      </c>
      <c r="I12" s="31">
        <f t="shared" si="0"/>
        <v>383686132</v>
      </c>
      <c r="J12" s="31">
        <f t="shared" si="0"/>
        <v>383686132</v>
      </c>
      <c r="K12" s="31">
        <f t="shared" si="0"/>
        <v>408681185</v>
      </c>
      <c r="L12" s="31">
        <f t="shared" si="0"/>
        <v>385611332</v>
      </c>
      <c r="M12" s="31">
        <f t="shared" si="0"/>
        <v>394494881</v>
      </c>
      <c r="N12" s="31">
        <f t="shared" si="0"/>
        <v>394494881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394494881</v>
      </c>
      <c r="X12" s="31">
        <f t="shared" si="0"/>
        <v>242488425</v>
      </c>
      <c r="Y12" s="31">
        <f t="shared" si="0"/>
        <v>152006456</v>
      </c>
      <c r="Z12" s="32">
        <f>+IF(X12&lt;&gt;0,+(Y12/X12)*100,0)</f>
        <v>62.686066767929226</v>
      </c>
      <c r="AA12" s="33">
        <f>SUM(AA6:AA11)</f>
        <v>484976848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1049201</v>
      </c>
      <c r="D15" s="18"/>
      <c r="E15" s="19">
        <v>1427886</v>
      </c>
      <c r="F15" s="20">
        <v>1427886</v>
      </c>
      <c r="G15" s="20">
        <v>1049201</v>
      </c>
      <c r="H15" s="20">
        <v>1049201</v>
      </c>
      <c r="I15" s="20">
        <v>1049201</v>
      </c>
      <c r="J15" s="20">
        <v>1049201</v>
      </c>
      <c r="K15" s="20">
        <v>1049201</v>
      </c>
      <c r="L15" s="20">
        <v>1049201</v>
      </c>
      <c r="M15" s="20">
        <v>1049201</v>
      </c>
      <c r="N15" s="20">
        <v>1049201</v>
      </c>
      <c r="O15" s="20"/>
      <c r="P15" s="20"/>
      <c r="Q15" s="20"/>
      <c r="R15" s="20"/>
      <c r="S15" s="20"/>
      <c r="T15" s="20"/>
      <c r="U15" s="20"/>
      <c r="V15" s="20"/>
      <c r="W15" s="20">
        <v>1049201</v>
      </c>
      <c r="X15" s="20">
        <v>713943</v>
      </c>
      <c r="Y15" s="20">
        <v>335258</v>
      </c>
      <c r="Z15" s="21">
        <v>46.96</v>
      </c>
      <c r="AA15" s="22">
        <v>1427886</v>
      </c>
    </row>
    <row r="16" spans="1:27" ht="12.75">
      <c r="A16" s="23" t="s">
        <v>42</v>
      </c>
      <c r="B16" s="17"/>
      <c r="C16" s="18"/>
      <c r="D16" s="18"/>
      <c r="E16" s="19"/>
      <c r="F16" s="20"/>
      <c r="G16" s="24">
        <v>4023768</v>
      </c>
      <c r="H16" s="24">
        <v>4023768</v>
      </c>
      <c r="I16" s="24">
        <v>4077940</v>
      </c>
      <c r="J16" s="20">
        <v>4077940</v>
      </c>
      <c r="K16" s="24">
        <v>4077940</v>
      </c>
      <c r="L16" s="24">
        <v>4077940</v>
      </c>
      <c r="M16" s="20">
        <v>4077940</v>
      </c>
      <c r="N16" s="24">
        <v>4077940</v>
      </c>
      <c r="O16" s="24"/>
      <c r="P16" s="24"/>
      <c r="Q16" s="20"/>
      <c r="R16" s="24"/>
      <c r="S16" s="24"/>
      <c r="T16" s="20"/>
      <c r="U16" s="24"/>
      <c r="V16" s="24"/>
      <c r="W16" s="24">
        <v>4077940</v>
      </c>
      <c r="X16" s="20"/>
      <c r="Y16" s="24">
        <v>4077940</v>
      </c>
      <c r="Z16" s="25"/>
      <c r="AA16" s="26"/>
    </row>
    <row r="17" spans="1:27" ht="12.75">
      <c r="A17" s="23" t="s">
        <v>43</v>
      </c>
      <c r="B17" s="17"/>
      <c r="C17" s="18">
        <v>239590271</v>
      </c>
      <c r="D17" s="18"/>
      <c r="E17" s="19">
        <v>290133983</v>
      </c>
      <c r="F17" s="20">
        <v>290133983</v>
      </c>
      <c r="G17" s="20">
        <v>256280371</v>
      </c>
      <c r="H17" s="20">
        <v>239590271</v>
      </c>
      <c r="I17" s="20">
        <v>239590271</v>
      </c>
      <c r="J17" s="20">
        <v>239590271</v>
      </c>
      <c r="K17" s="20">
        <v>239590271</v>
      </c>
      <c r="L17" s="20">
        <v>239590271</v>
      </c>
      <c r="M17" s="20">
        <v>239590271</v>
      </c>
      <c r="N17" s="20">
        <v>239590271</v>
      </c>
      <c r="O17" s="20"/>
      <c r="P17" s="20"/>
      <c r="Q17" s="20"/>
      <c r="R17" s="20"/>
      <c r="S17" s="20"/>
      <c r="T17" s="20"/>
      <c r="U17" s="20"/>
      <c r="V17" s="20"/>
      <c r="W17" s="20">
        <v>239590271</v>
      </c>
      <c r="X17" s="20">
        <v>145066992</v>
      </c>
      <c r="Y17" s="20">
        <v>94523279</v>
      </c>
      <c r="Z17" s="21">
        <v>65.16</v>
      </c>
      <c r="AA17" s="22">
        <v>290133983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3808586983</v>
      </c>
      <c r="D19" s="18"/>
      <c r="E19" s="19">
        <v>4198499640</v>
      </c>
      <c r="F19" s="20">
        <v>4198499640</v>
      </c>
      <c r="G19" s="20">
        <v>3760016040</v>
      </c>
      <c r="H19" s="20">
        <v>3809899844</v>
      </c>
      <c r="I19" s="20">
        <v>3780626521</v>
      </c>
      <c r="J19" s="20">
        <v>3780626521</v>
      </c>
      <c r="K19" s="20">
        <v>3804678268</v>
      </c>
      <c r="L19" s="20">
        <v>3819859550</v>
      </c>
      <c r="M19" s="20">
        <v>3816922497</v>
      </c>
      <c r="N19" s="20">
        <v>3816922497</v>
      </c>
      <c r="O19" s="20"/>
      <c r="P19" s="20"/>
      <c r="Q19" s="20"/>
      <c r="R19" s="20"/>
      <c r="S19" s="20"/>
      <c r="T19" s="20"/>
      <c r="U19" s="20"/>
      <c r="V19" s="20"/>
      <c r="W19" s="20">
        <v>3816922497</v>
      </c>
      <c r="X19" s="20">
        <v>2099249820</v>
      </c>
      <c r="Y19" s="20">
        <v>1717672677</v>
      </c>
      <c r="Z19" s="21">
        <v>81.82</v>
      </c>
      <c r="AA19" s="22">
        <v>4198499640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>
        <v>614857</v>
      </c>
      <c r="D21" s="18"/>
      <c r="E21" s="19">
        <v>704665</v>
      </c>
      <c r="F21" s="20">
        <v>704665</v>
      </c>
      <c r="G21" s="20">
        <v>614857</v>
      </c>
      <c r="H21" s="20">
        <v>614857</v>
      </c>
      <c r="I21" s="20">
        <v>614857</v>
      </c>
      <c r="J21" s="20">
        <v>614857</v>
      </c>
      <c r="K21" s="20">
        <v>614857</v>
      </c>
      <c r="L21" s="20">
        <v>614857</v>
      </c>
      <c r="M21" s="20">
        <v>614857</v>
      </c>
      <c r="N21" s="20">
        <v>614857</v>
      </c>
      <c r="O21" s="20"/>
      <c r="P21" s="20"/>
      <c r="Q21" s="20"/>
      <c r="R21" s="20"/>
      <c r="S21" s="20"/>
      <c r="T21" s="20"/>
      <c r="U21" s="20"/>
      <c r="V21" s="20"/>
      <c r="W21" s="20">
        <v>614857</v>
      </c>
      <c r="X21" s="20">
        <v>352333</v>
      </c>
      <c r="Y21" s="20">
        <v>262524</v>
      </c>
      <c r="Z21" s="21">
        <v>74.51</v>
      </c>
      <c r="AA21" s="22">
        <v>704665</v>
      </c>
    </row>
    <row r="22" spans="1:27" ht="12.75">
      <c r="A22" s="23" t="s">
        <v>48</v>
      </c>
      <c r="B22" s="17"/>
      <c r="C22" s="18">
        <v>8470715</v>
      </c>
      <c r="D22" s="18"/>
      <c r="E22" s="19">
        <v>6681215</v>
      </c>
      <c r="F22" s="20">
        <v>6681215</v>
      </c>
      <c r="G22" s="20">
        <v>6826733</v>
      </c>
      <c r="H22" s="20">
        <v>9871240</v>
      </c>
      <c r="I22" s="20">
        <v>8217713</v>
      </c>
      <c r="J22" s="20">
        <v>8217713</v>
      </c>
      <c r="K22" s="20">
        <v>8217713</v>
      </c>
      <c r="L22" s="20">
        <v>8217713</v>
      </c>
      <c r="M22" s="20">
        <v>8470716</v>
      </c>
      <c r="N22" s="20">
        <v>8470716</v>
      </c>
      <c r="O22" s="20"/>
      <c r="P22" s="20"/>
      <c r="Q22" s="20"/>
      <c r="R22" s="20"/>
      <c r="S22" s="20"/>
      <c r="T22" s="20"/>
      <c r="U22" s="20"/>
      <c r="V22" s="20"/>
      <c r="W22" s="20">
        <v>8470716</v>
      </c>
      <c r="X22" s="20">
        <v>3340608</v>
      </c>
      <c r="Y22" s="20">
        <v>5130108</v>
      </c>
      <c r="Z22" s="21">
        <v>153.57</v>
      </c>
      <c r="AA22" s="22">
        <v>6681215</v>
      </c>
    </row>
    <row r="23" spans="1:27" ht="12.75">
      <c r="A23" s="23" t="s">
        <v>49</v>
      </c>
      <c r="B23" s="17"/>
      <c r="C23" s="18">
        <v>4284231</v>
      </c>
      <c r="D23" s="18"/>
      <c r="E23" s="19">
        <v>4818780</v>
      </c>
      <c r="F23" s="20">
        <v>4818780</v>
      </c>
      <c r="G23" s="24">
        <v>4256512</v>
      </c>
      <c r="H23" s="24">
        <v>4284231</v>
      </c>
      <c r="I23" s="24">
        <v>4284231</v>
      </c>
      <c r="J23" s="20">
        <v>4284231</v>
      </c>
      <c r="K23" s="24">
        <v>4284231</v>
      </c>
      <c r="L23" s="24">
        <v>4284231</v>
      </c>
      <c r="M23" s="20">
        <v>4284231</v>
      </c>
      <c r="N23" s="24">
        <v>4284231</v>
      </c>
      <c r="O23" s="24"/>
      <c r="P23" s="24"/>
      <c r="Q23" s="20"/>
      <c r="R23" s="24"/>
      <c r="S23" s="24"/>
      <c r="T23" s="20"/>
      <c r="U23" s="24"/>
      <c r="V23" s="24"/>
      <c r="W23" s="24">
        <v>4284231</v>
      </c>
      <c r="X23" s="20">
        <v>2409390</v>
      </c>
      <c r="Y23" s="24">
        <v>1874841</v>
      </c>
      <c r="Z23" s="25">
        <v>77.81</v>
      </c>
      <c r="AA23" s="26">
        <v>4818780</v>
      </c>
    </row>
    <row r="24" spans="1:27" ht="12.75">
      <c r="A24" s="27" t="s">
        <v>50</v>
      </c>
      <c r="B24" s="35"/>
      <c r="C24" s="29">
        <f aca="true" t="shared" si="1" ref="C24:Y24">SUM(C15:C23)</f>
        <v>4062596258</v>
      </c>
      <c r="D24" s="29">
        <f>SUM(D15:D23)</f>
        <v>0</v>
      </c>
      <c r="E24" s="36">
        <f t="shared" si="1"/>
        <v>4502266169</v>
      </c>
      <c r="F24" s="37">
        <f t="shared" si="1"/>
        <v>4502266169</v>
      </c>
      <c r="G24" s="37">
        <f t="shared" si="1"/>
        <v>4033067482</v>
      </c>
      <c r="H24" s="37">
        <f t="shared" si="1"/>
        <v>4069333412</v>
      </c>
      <c r="I24" s="37">
        <f t="shared" si="1"/>
        <v>4038460734</v>
      </c>
      <c r="J24" s="37">
        <f t="shared" si="1"/>
        <v>4038460734</v>
      </c>
      <c r="K24" s="37">
        <f t="shared" si="1"/>
        <v>4062512481</v>
      </c>
      <c r="L24" s="37">
        <f t="shared" si="1"/>
        <v>4077693763</v>
      </c>
      <c r="M24" s="37">
        <f t="shared" si="1"/>
        <v>4075009713</v>
      </c>
      <c r="N24" s="37">
        <f t="shared" si="1"/>
        <v>4075009713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4075009713</v>
      </c>
      <c r="X24" s="37">
        <f t="shared" si="1"/>
        <v>2251133086</v>
      </c>
      <c r="Y24" s="37">
        <f t="shared" si="1"/>
        <v>1823876627</v>
      </c>
      <c r="Z24" s="38">
        <f>+IF(X24&lt;&gt;0,+(Y24/X24)*100,0)</f>
        <v>81.02038206194266</v>
      </c>
      <c r="AA24" s="39">
        <f>SUM(AA15:AA23)</f>
        <v>4502266169</v>
      </c>
    </row>
    <row r="25" spans="1:27" ht="12.75">
      <c r="A25" s="27" t="s">
        <v>51</v>
      </c>
      <c r="B25" s="28"/>
      <c r="C25" s="29">
        <f aca="true" t="shared" si="2" ref="C25:Y25">+C12+C24</f>
        <v>4313418611</v>
      </c>
      <c r="D25" s="29">
        <f>+D12+D24</f>
        <v>0</v>
      </c>
      <c r="E25" s="30">
        <f t="shared" si="2"/>
        <v>4987243017</v>
      </c>
      <c r="F25" s="31">
        <f t="shared" si="2"/>
        <v>4987243017</v>
      </c>
      <c r="G25" s="31">
        <f t="shared" si="2"/>
        <v>4494271495</v>
      </c>
      <c r="H25" s="31">
        <f t="shared" si="2"/>
        <v>4386869733</v>
      </c>
      <c r="I25" s="31">
        <f t="shared" si="2"/>
        <v>4422146866</v>
      </c>
      <c r="J25" s="31">
        <f t="shared" si="2"/>
        <v>4422146866</v>
      </c>
      <c r="K25" s="31">
        <f t="shared" si="2"/>
        <v>4471193666</v>
      </c>
      <c r="L25" s="31">
        <f t="shared" si="2"/>
        <v>4463305095</v>
      </c>
      <c r="M25" s="31">
        <f t="shared" si="2"/>
        <v>4469504594</v>
      </c>
      <c r="N25" s="31">
        <f t="shared" si="2"/>
        <v>4469504594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4469504594</v>
      </c>
      <c r="X25" s="31">
        <f t="shared" si="2"/>
        <v>2493621511</v>
      </c>
      <c r="Y25" s="31">
        <f t="shared" si="2"/>
        <v>1975883083</v>
      </c>
      <c r="Z25" s="32">
        <f>+IF(X25&lt;&gt;0,+(Y25/X25)*100,0)</f>
        <v>79.23748950207063</v>
      </c>
      <c r="AA25" s="33">
        <f>+AA12+AA24</f>
        <v>4987243017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1428712</v>
      </c>
      <c r="D30" s="18"/>
      <c r="E30" s="19"/>
      <c r="F30" s="20"/>
      <c r="G30" s="20">
        <v>1428712</v>
      </c>
      <c r="H30" s="20">
        <v>1428712</v>
      </c>
      <c r="I30" s="20"/>
      <c r="J30" s="20"/>
      <c r="K30" s="20">
        <v>1428712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61048090</v>
      </c>
      <c r="D31" s="18"/>
      <c r="E31" s="19">
        <v>47943801</v>
      </c>
      <c r="F31" s="20">
        <v>47943801</v>
      </c>
      <c r="G31" s="20">
        <v>60955593</v>
      </c>
      <c r="H31" s="20">
        <v>61048090</v>
      </c>
      <c r="I31" s="20">
        <v>61170410</v>
      </c>
      <c r="J31" s="20">
        <v>61170410</v>
      </c>
      <c r="K31" s="20">
        <v>55690245</v>
      </c>
      <c r="L31" s="20">
        <v>55759911</v>
      </c>
      <c r="M31" s="20">
        <v>55839641</v>
      </c>
      <c r="N31" s="20">
        <v>55839641</v>
      </c>
      <c r="O31" s="20"/>
      <c r="P31" s="20"/>
      <c r="Q31" s="20"/>
      <c r="R31" s="20"/>
      <c r="S31" s="20"/>
      <c r="T31" s="20"/>
      <c r="U31" s="20"/>
      <c r="V31" s="20"/>
      <c r="W31" s="20">
        <v>55839641</v>
      </c>
      <c r="X31" s="20">
        <v>23971901</v>
      </c>
      <c r="Y31" s="20">
        <v>31867740</v>
      </c>
      <c r="Z31" s="21">
        <v>132.94</v>
      </c>
      <c r="AA31" s="22">
        <v>47943801</v>
      </c>
    </row>
    <row r="32" spans="1:27" ht="12.75">
      <c r="A32" s="23" t="s">
        <v>57</v>
      </c>
      <c r="B32" s="17"/>
      <c r="C32" s="18">
        <v>777669216</v>
      </c>
      <c r="D32" s="18"/>
      <c r="E32" s="19">
        <v>499588973</v>
      </c>
      <c r="F32" s="20">
        <v>499588973</v>
      </c>
      <c r="G32" s="20">
        <v>498603724</v>
      </c>
      <c r="H32" s="20">
        <v>604170209</v>
      </c>
      <c r="I32" s="20">
        <v>526087140</v>
      </c>
      <c r="J32" s="20">
        <v>526087140</v>
      </c>
      <c r="K32" s="20">
        <v>695995052</v>
      </c>
      <c r="L32" s="20">
        <v>579144376</v>
      </c>
      <c r="M32" s="20">
        <v>551056778</v>
      </c>
      <c r="N32" s="20">
        <v>551056778</v>
      </c>
      <c r="O32" s="20"/>
      <c r="P32" s="20"/>
      <c r="Q32" s="20"/>
      <c r="R32" s="20"/>
      <c r="S32" s="20"/>
      <c r="T32" s="20"/>
      <c r="U32" s="20"/>
      <c r="V32" s="20"/>
      <c r="W32" s="20">
        <v>551056778</v>
      </c>
      <c r="X32" s="20">
        <v>249794487</v>
      </c>
      <c r="Y32" s="20">
        <v>301262291</v>
      </c>
      <c r="Z32" s="21">
        <v>120.6</v>
      </c>
      <c r="AA32" s="22">
        <v>499588973</v>
      </c>
    </row>
    <row r="33" spans="1:27" ht="12.75">
      <c r="A33" s="23" t="s">
        <v>58</v>
      </c>
      <c r="B33" s="17"/>
      <c r="C33" s="18">
        <v>4062180</v>
      </c>
      <c r="D33" s="18"/>
      <c r="E33" s="19">
        <v>3207851</v>
      </c>
      <c r="F33" s="20">
        <v>3207851</v>
      </c>
      <c r="G33" s="20">
        <v>4243702</v>
      </c>
      <c r="H33" s="20">
        <v>4062180</v>
      </c>
      <c r="I33" s="20">
        <v>4062180</v>
      </c>
      <c r="J33" s="20">
        <v>4062180</v>
      </c>
      <c r="K33" s="20">
        <v>4062180</v>
      </c>
      <c r="L33" s="20">
        <v>4062180</v>
      </c>
      <c r="M33" s="20">
        <v>4062180</v>
      </c>
      <c r="N33" s="20">
        <v>4062180</v>
      </c>
      <c r="O33" s="20"/>
      <c r="P33" s="20"/>
      <c r="Q33" s="20"/>
      <c r="R33" s="20"/>
      <c r="S33" s="20"/>
      <c r="T33" s="20"/>
      <c r="U33" s="20"/>
      <c r="V33" s="20"/>
      <c r="W33" s="20">
        <v>4062180</v>
      </c>
      <c r="X33" s="20">
        <v>1603926</v>
      </c>
      <c r="Y33" s="20">
        <v>2458254</v>
      </c>
      <c r="Z33" s="21">
        <v>153.26</v>
      </c>
      <c r="AA33" s="22">
        <v>3207851</v>
      </c>
    </row>
    <row r="34" spans="1:27" ht="12.75">
      <c r="A34" s="27" t="s">
        <v>59</v>
      </c>
      <c r="B34" s="28"/>
      <c r="C34" s="29">
        <f aca="true" t="shared" si="3" ref="C34:Y34">SUM(C29:C33)</f>
        <v>844208198</v>
      </c>
      <c r="D34" s="29">
        <f>SUM(D29:D33)</f>
        <v>0</v>
      </c>
      <c r="E34" s="30">
        <f t="shared" si="3"/>
        <v>550740625</v>
      </c>
      <c r="F34" s="31">
        <f t="shared" si="3"/>
        <v>550740625</v>
      </c>
      <c r="G34" s="31">
        <f t="shared" si="3"/>
        <v>565231731</v>
      </c>
      <c r="H34" s="31">
        <f t="shared" si="3"/>
        <v>670709191</v>
      </c>
      <c r="I34" s="31">
        <f t="shared" si="3"/>
        <v>591319730</v>
      </c>
      <c r="J34" s="31">
        <f t="shared" si="3"/>
        <v>591319730</v>
      </c>
      <c r="K34" s="31">
        <f t="shared" si="3"/>
        <v>757176189</v>
      </c>
      <c r="L34" s="31">
        <f t="shared" si="3"/>
        <v>638966467</v>
      </c>
      <c r="M34" s="31">
        <f t="shared" si="3"/>
        <v>610958599</v>
      </c>
      <c r="N34" s="31">
        <f t="shared" si="3"/>
        <v>610958599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610958599</v>
      </c>
      <c r="X34" s="31">
        <f t="shared" si="3"/>
        <v>275370314</v>
      </c>
      <c r="Y34" s="31">
        <f t="shared" si="3"/>
        <v>335588285</v>
      </c>
      <c r="Z34" s="32">
        <f>+IF(X34&lt;&gt;0,+(Y34/X34)*100,0)</f>
        <v>121.86799663525096</v>
      </c>
      <c r="AA34" s="33">
        <f>SUM(AA29:AA33)</f>
        <v>550740625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319070416</v>
      </c>
      <c r="D38" s="18"/>
      <c r="E38" s="19">
        <v>378618705</v>
      </c>
      <c r="F38" s="20">
        <v>378618705</v>
      </c>
      <c r="G38" s="20">
        <v>351937143</v>
      </c>
      <c r="H38" s="20">
        <v>319070416</v>
      </c>
      <c r="I38" s="20">
        <v>319070416</v>
      </c>
      <c r="J38" s="20">
        <v>319070416</v>
      </c>
      <c r="K38" s="20">
        <v>319070416</v>
      </c>
      <c r="L38" s="20">
        <v>319070416</v>
      </c>
      <c r="M38" s="20">
        <v>319070416</v>
      </c>
      <c r="N38" s="20">
        <v>319070416</v>
      </c>
      <c r="O38" s="20"/>
      <c r="P38" s="20"/>
      <c r="Q38" s="20"/>
      <c r="R38" s="20"/>
      <c r="S38" s="20"/>
      <c r="T38" s="20"/>
      <c r="U38" s="20"/>
      <c r="V38" s="20"/>
      <c r="W38" s="20">
        <v>319070416</v>
      </c>
      <c r="X38" s="20">
        <v>189309353</v>
      </c>
      <c r="Y38" s="20">
        <v>129761063</v>
      </c>
      <c r="Z38" s="21">
        <v>68.54</v>
      </c>
      <c r="AA38" s="22">
        <v>378618705</v>
      </c>
    </row>
    <row r="39" spans="1:27" ht="12.75">
      <c r="A39" s="27" t="s">
        <v>61</v>
      </c>
      <c r="B39" s="35"/>
      <c r="C39" s="29">
        <f aca="true" t="shared" si="4" ref="C39:Y39">SUM(C37:C38)</f>
        <v>319070416</v>
      </c>
      <c r="D39" s="29">
        <f>SUM(D37:D38)</f>
        <v>0</v>
      </c>
      <c r="E39" s="36">
        <f t="shared" si="4"/>
        <v>378618705</v>
      </c>
      <c r="F39" s="37">
        <f t="shared" si="4"/>
        <v>378618705</v>
      </c>
      <c r="G39" s="37">
        <f t="shared" si="4"/>
        <v>351937143</v>
      </c>
      <c r="H39" s="37">
        <f t="shared" si="4"/>
        <v>319070416</v>
      </c>
      <c r="I39" s="37">
        <f t="shared" si="4"/>
        <v>319070416</v>
      </c>
      <c r="J39" s="37">
        <f t="shared" si="4"/>
        <v>319070416</v>
      </c>
      <c r="K39" s="37">
        <f t="shared" si="4"/>
        <v>319070416</v>
      </c>
      <c r="L39" s="37">
        <f t="shared" si="4"/>
        <v>319070416</v>
      </c>
      <c r="M39" s="37">
        <f t="shared" si="4"/>
        <v>319070416</v>
      </c>
      <c r="N39" s="37">
        <f t="shared" si="4"/>
        <v>319070416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319070416</v>
      </c>
      <c r="X39" s="37">
        <f t="shared" si="4"/>
        <v>189309353</v>
      </c>
      <c r="Y39" s="37">
        <f t="shared" si="4"/>
        <v>129761063</v>
      </c>
      <c r="Z39" s="38">
        <f>+IF(X39&lt;&gt;0,+(Y39/X39)*100,0)</f>
        <v>68.54445432497992</v>
      </c>
      <c r="AA39" s="39">
        <f>SUM(AA37:AA38)</f>
        <v>378618705</v>
      </c>
    </row>
    <row r="40" spans="1:27" ht="12.75">
      <c r="A40" s="27" t="s">
        <v>62</v>
      </c>
      <c r="B40" s="28"/>
      <c r="C40" s="29">
        <f aca="true" t="shared" si="5" ref="C40:Y40">+C34+C39</f>
        <v>1163278614</v>
      </c>
      <c r="D40" s="29">
        <f>+D34+D39</f>
        <v>0</v>
      </c>
      <c r="E40" s="30">
        <f t="shared" si="5"/>
        <v>929359330</v>
      </c>
      <c r="F40" s="31">
        <f t="shared" si="5"/>
        <v>929359330</v>
      </c>
      <c r="G40" s="31">
        <f t="shared" si="5"/>
        <v>917168874</v>
      </c>
      <c r="H40" s="31">
        <f t="shared" si="5"/>
        <v>989779607</v>
      </c>
      <c r="I40" s="31">
        <f t="shared" si="5"/>
        <v>910390146</v>
      </c>
      <c r="J40" s="31">
        <f t="shared" si="5"/>
        <v>910390146</v>
      </c>
      <c r="K40" s="31">
        <f t="shared" si="5"/>
        <v>1076246605</v>
      </c>
      <c r="L40" s="31">
        <f t="shared" si="5"/>
        <v>958036883</v>
      </c>
      <c r="M40" s="31">
        <f t="shared" si="5"/>
        <v>930029015</v>
      </c>
      <c r="N40" s="31">
        <f t="shared" si="5"/>
        <v>930029015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930029015</v>
      </c>
      <c r="X40" s="31">
        <f t="shared" si="5"/>
        <v>464679667</v>
      </c>
      <c r="Y40" s="31">
        <f t="shared" si="5"/>
        <v>465349348</v>
      </c>
      <c r="Z40" s="32">
        <f>+IF(X40&lt;&gt;0,+(Y40/X40)*100,0)</f>
        <v>100.14411669964463</v>
      </c>
      <c r="AA40" s="33">
        <f>+AA34+AA39</f>
        <v>929359330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3150139997</v>
      </c>
      <c r="D42" s="43">
        <f>+D25-D40</f>
        <v>0</v>
      </c>
      <c r="E42" s="44">
        <f t="shared" si="6"/>
        <v>4057883687</v>
      </c>
      <c r="F42" s="45">
        <f t="shared" si="6"/>
        <v>4057883687</v>
      </c>
      <c r="G42" s="45">
        <f t="shared" si="6"/>
        <v>3577102621</v>
      </c>
      <c r="H42" s="45">
        <f t="shared" si="6"/>
        <v>3397090126</v>
      </c>
      <c r="I42" s="45">
        <f t="shared" si="6"/>
        <v>3511756720</v>
      </c>
      <c r="J42" s="45">
        <f t="shared" si="6"/>
        <v>3511756720</v>
      </c>
      <c r="K42" s="45">
        <f t="shared" si="6"/>
        <v>3394947061</v>
      </c>
      <c r="L42" s="45">
        <f t="shared" si="6"/>
        <v>3505268212</v>
      </c>
      <c r="M42" s="45">
        <f t="shared" si="6"/>
        <v>3539475579</v>
      </c>
      <c r="N42" s="45">
        <f t="shared" si="6"/>
        <v>3539475579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3539475579</v>
      </c>
      <c r="X42" s="45">
        <f t="shared" si="6"/>
        <v>2028941844</v>
      </c>
      <c r="Y42" s="45">
        <f t="shared" si="6"/>
        <v>1510533735</v>
      </c>
      <c r="Z42" s="46">
        <f>+IF(X42&lt;&gt;0,+(Y42/X42)*100,0)</f>
        <v>74.44933621271403</v>
      </c>
      <c r="AA42" s="47">
        <f>+AA25-AA40</f>
        <v>4057883687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3148469055</v>
      </c>
      <c r="D45" s="18"/>
      <c r="E45" s="19">
        <v>4056212744</v>
      </c>
      <c r="F45" s="20">
        <v>4056212744</v>
      </c>
      <c r="G45" s="20">
        <v>3575431679</v>
      </c>
      <c r="H45" s="20">
        <v>3395419184</v>
      </c>
      <c r="I45" s="20">
        <v>3510085777</v>
      </c>
      <c r="J45" s="20">
        <v>3510085777</v>
      </c>
      <c r="K45" s="20">
        <v>3393276117</v>
      </c>
      <c r="L45" s="20">
        <v>3503597270</v>
      </c>
      <c r="M45" s="20">
        <v>3537804637</v>
      </c>
      <c r="N45" s="20">
        <v>3537804637</v>
      </c>
      <c r="O45" s="20"/>
      <c r="P45" s="20"/>
      <c r="Q45" s="20"/>
      <c r="R45" s="20"/>
      <c r="S45" s="20"/>
      <c r="T45" s="20"/>
      <c r="U45" s="20"/>
      <c r="V45" s="20"/>
      <c r="W45" s="20">
        <v>3537804637</v>
      </c>
      <c r="X45" s="20">
        <v>2028106372</v>
      </c>
      <c r="Y45" s="20">
        <v>1509698265</v>
      </c>
      <c r="Z45" s="48">
        <v>74.44</v>
      </c>
      <c r="AA45" s="22">
        <v>4056212744</v>
      </c>
    </row>
    <row r="46" spans="1:27" ht="12.75">
      <c r="A46" s="23" t="s">
        <v>67</v>
      </c>
      <c r="B46" s="17"/>
      <c r="C46" s="18">
        <v>1670942</v>
      </c>
      <c r="D46" s="18"/>
      <c r="E46" s="19">
        <v>1670942</v>
      </c>
      <c r="F46" s="20">
        <v>1670942</v>
      </c>
      <c r="G46" s="20">
        <v>1670942</v>
      </c>
      <c r="H46" s="20">
        <v>1670942</v>
      </c>
      <c r="I46" s="20">
        <v>1670942</v>
      </c>
      <c r="J46" s="20">
        <v>1670942</v>
      </c>
      <c r="K46" s="20">
        <v>1670942</v>
      </c>
      <c r="L46" s="20">
        <v>1670942</v>
      </c>
      <c r="M46" s="20">
        <v>1670942</v>
      </c>
      <c r="N46" s="20">
        <v>1670942</v>
      </c>
      <c r="O46" s="20"/>
      <c r="P46" s="20"/>
      <c r="Q46" s="20"/>
      <c r="R46" s="20"/>
      <c r="S46" s="20"/>
      <c r="T46" s="20"/>
      <c r="U46" s="20"/>
      <c r="V46" s="20"/>
      <c r="W46" s="20">
        <v>1670942</v>
      </c>
      <c r="X46" s="20">
        <v>835471</v>
      </c>
      <c r="Y46" s="20">
        <v>835471</v>
      </c>
      <c r="Z46" s="48">
        <v>100</v>
      </c>
      <c r="AA46" s="22">
        <v>1670942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3150139997</v>
      </c>
      <c r="D48" s="51">
        <f>SUM(D45:D47)</f>
        <v>0</v>
      </c>
      <c r="E48" s="52">
        <f t="shared" si="7"/>
        <v>4057883686</v>
      </c>
      <c r="F48" s="53">
        <f t="shared" si="7"/>
        <v>4057883686</v>
      </c>
      <c r="G48" s="53">
        <f t="shared" si="7"/>
        <v>3577102621</v>
      </c>
      <c r="H48" s="53">
        <f t="shared" si="7"/>
        <v>3397090126</v>
      </c>
      <c r="I48" s="53">
        <f t="shared" si="7"/>
        <v>3511756719</v>
      </c>
      <c r="J48" s="53">
        <f t="shared" si="7"/>
        <v>3511756719</v>
      </c>
      <c r="K48" s="53">
        <f t="shared" si="7"/>
        <v>3394947059</v>
      </c>
      <c r="L48" s="53">
        <f t="shared" si="7"/>
        <v>3505268212</v>
      </c>
      <c r="M48" s="53">
        <f t="shared" si="7"/>
        <v>3539475579</v>
      </c>
      <c r="N48" s="53">
        <f t="shared" si="7"/>
        <v>3539475579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3539475579</v>
      </c>
      <c r="X48" s="53">
        <f t="shared" si="7"/>
        <v>2028941843</v>
      </c>
      <c r="Y48" s="53">
        <f t="shared" si="7"/>
        <v>1510533736</v>
      </c>
      <c r="Z48" s="54">
        <f>+IF(X48&lt;&gt;0,+(Y48/X48)*100,0)</f>
        <v>74.44933629869449</v>
      </c>
      <c r="AA48" s="55">
        <f>SUM(AA45:AA47)</f>
        <v>4057883686</v>
      </c>
    </row>
    <row r="49" spans="1:27" ht="12.75">
      <c r="A49" s="56" t="s">
        <v>81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82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83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3364</v>
      </c>
      <c r="D6" s="18"/>
      <c r="E6" s="19"/>
      <c r="F6" s="20"/>
      <c r="G6" s="20">
        <v>16743550</v>
      </c>
      <c r="H6" s="20">
        <v>13024109</v>
      </c>
      <c r="I6" s="20"/>
      <c r="J6" s="20"/>
      <c r="K6" s="20"/>
      <c r="L6" s="20">
        <v>3153428</v>
      </c>
      <c r="M6" s="20">
        <v>23286823</v>
      </c>
      <c r="N6" s="20">
        <v>23286823</v>
      </c>
      <c r="O6" s="20"/>
      <c r="P6" s="20"/>
      <c r="Q6" s="20"/>
      <c r="R6" s="20"/>
      <c r="S6" s="20"/>
      <c r="T6" s="20"/>
      <c r="U6" s="20"/>
      <c r="V6" s="20"/>
      <c r="W6" s="20">
        <v>23286823</v>
      </c>
      <c r="X6" s="20"/>
      <c r="Y6" s="20">
        <v>23286823</v>
      </c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>
        <v>76264368</v>
      </c>
      <c r="H7" s="20">
        <v>2966</v>
      </c>
      <c r="I7" s="20">
        <v>2966</v>
      </c>
      <c r="J7" s="20">
        <v>2966</v>
      </c>
      <c r="K7" s="20">
        <v>2966</v>
      </c>
      <c r="L7" s="20">
        <v>2966</v>
      </c>
      <c r="M7" s="20">
        <v>6005932</v>
      </c>
      <c r="N7" s="20">
        <v>6005932</v>
      </c>
      <c r="O7" s="20"/>
      <c r="P7" s="20"/>
      <c r="Q7" s="20"/>
      <c r="R7" s="20"/>
      <c r="S7" s="20"/>
      <c r="T7" s="20"/>
      <c r="U7" s="20"/>
      <c r="V7" s="20"/>
      <c r="W7" s="20">
        <v>6005932</v>
      </c>
      <c r="X7" s="20"/>
      <c r="Y7" s="20">
        <v>6005932</v>
      </c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/>
      <c r="C9" s="18">
        <v>40346157</v>
      </c>
      <c r="D9" s="18"/>
      <c r="E9" s="19">
        <v>41138283</v>
      </c>
      <c r="F9" s="20">
        <v>41138283</v>
      </c>
      <c r="G9" s="20">
        <v>25627090</v>
      </c>
      <c r="H9" s="20">
        <v>51753185</v>
      </c>
      <c r="I9" s="20">
        <v>50908291</v>
      </c>
      <c r="J9" s="20">
        <v>50908291</v>
      </c>
      <c r="K9" s="20">
        <v>53569954</v>
      </c>
      <c r="L9" s="20">
        <v>41740867</v>
      </c>
      <c r="M9" s="20">
        <v>41801707</v>
      </c>
      <c r="N9" s="20">
        <v>41801707</v>
      </c>
      <c r="O9" s="20"/>
      <c r="P9" s="20"/>
      <c r="Q9" s="20"/>
      <c r="R9" s="20"/>
      <c r="S9" s="20"/>
      <c r="T9" s="20"/>
      <c r="U9" s="20"/>
      <c r="V9" s="20"/>
      <c r="W9" s="20">
        <v>41801707</v>
      </c>
      <c r="X9" s="20">
        <v>20569142</v>
      </c>
      <c r="Y9" s="20">
        <v>21232565</v>
      </c>
      <c r="Z9" s="21">
        <v>103.23</v>
      </c>
      <c r="AA9" s="22">
        <v>41138283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466809</v>
      </c>
      <c r="D11" s="18"/>
      <c r="E11" s="19">
        <v>421784</v>
      </c>
      <c r="F11" s="20">
        <v>421784</v>
      </c>
      <c r="G11" s="20">
        <v>184298</v>
      </c>
      <c r="H11" s="20">
        <v>178505</v>
      </c>
      <c r="I11" s="20">
        <v>177516</v>
      </c>
      <c r="J11" s="20">
        <v>177516</v>
      </c>
      <c r="K11" s="20">
        <v>177516</v>
      </c>
      <c r="L11" s="20">
        <v>177516</v>
      </c>
      <c r="M11" s="20">
        <v>164007</v>
      </c>
      <c r="N11" s="20">
        <v>164007</v>
      </c>
      <c r="O11" s="20"/>
      <c r="P11" s="20"/>
      <c r="Q11" s="20"/>
      <c r="R11" s="20"/>
      <c r="S11" s="20"/>
      <c r="T11" s="20"/>
      <c r="U11" s="20"/>
      <c r="V11" s="20"/>
      <c r="W11" s="20">
        <v>164007</v>
      </c>
      <c r="X11" s="20">
        <v>210892</v>
      </c>
      <c r="Y11" s="20">
        <v>-46885</v>
      </c>
      <c r="Z11" s="21">
        <v>-22.23</v>
      </c>
      <c r="AA11" s="22">
        <v>421784</v>
      </c>
    </row>
    <row r="12" spans="1:27" ht="12.75">
      <c r="A12" s="27" t="s">
        <v>39</v>
      </c>
      <c r="B12" s="28"/>
      <c r="C12" s="29">
        <f aca="true" t="shared" si="0" ref="C12:Y12">SUM(C6:C11)</f>
        <v>40816330</v>
      </c>
      <c r="D12" s="29">
        <f>SUM(D6:D11)</f>
        <v>0</v>
      </c>
      <c r="E12" s="30">
        <f t="shared" si="0"/>
        <v>41560067</v>
      </c>
      <c r="F12" s="31">
        <f t="shared" si="0"/>
        <v>41560067</v>
      </c>
      <c r="G12" s="31">
        <f t="shared" si="0"/>
        <v>118819306</v>
      </c>
      <c r="H12" s="31">
        <f t="shared" si="0"/>
        <v>64958765</v>
      </c>
      <c r="I12" s="31">
        <f t="shared" si="0"/>
        <v>51088773</v>
      </c>
      <c r="J12" s="31">
        <f t="shared" si="0"/>
        <v>51088773</v>
      </c>
      <c r="K12" s="31">
        <f t="shared" si="0"/>
        <v>53750436</v>
      </c>
      <c r="L12" s="31">
        <f t="shared" si="0"/>
        <v>45074777</v>
      </c>
      <c r="M12" s="31">
        <f t="shared" si="0"/>
        <v>71258469</v>
      </c>
      <c r="N12" s="31">
        <f t="shared" si="0"/>
        <v>71258469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71258469</v>
      </c>
      <c r="X12" s="31">
        <f t="shared" si="0"/>
        <v>20780034</v>
      </c>
      <c r="Y12" s="31">
        <f t="shared" si="0"/>
        <v>50478435</v>
      </c>
      <c r="Z12" s="32">
        <f>+IF(X12&lt;&gt;0,+(Y12/X12)*100,0)</f>
        <v>242.9179615394277</v>
      </c>
      <c r="AA12" s="33">
        <f>SUM(AA6:AA11)</f>
        <v>41560067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1053768</v>
      </c>
      <c r="D15" s="18"/>
      <c r="E15" s="19">
        <v>1054815</v>
      </c>
      <c r="F15" s="20">
        <v>1054815</v>
      </c>
      <c r="G15" s="20">
        <v>1053768</v>
      </c>
      <c r="H15" s="20">
        <v>1053768</v>
      </c>
      <c r="I15" s="20">
        <v>1053768</v>
      </c>
      <c r="J15" s="20">
        <v>1053768</v>
      </c>
      <c r="K15" s="20">
        <v>1053768</v>
      </c>
      <c r="L15" s="20">
        <v>1053768</v>
      </c>
      <c r="M15" s="20">
        <v>1053768</v>
      </c>
      <c r="N15" s="20">
        <v>1053768</v>
      </c>
      <c r="O15" s="20"/>
      <c r="P15" s="20"/>
      <c r="Q15" s="20"/>
      <c r="R15" s="20"/>
      <c r="S15" s="20"/>
      <c r="T15" s="20"/>
      <c r="U15" s="20"/>
      <c r="V15" s="20"/>
      <c r="W15" s="20">
        <v>1053768</v>
      </c>
      <c r="X15" s="20">
        <v>527408</v>
      </c>
      <c r="Y15" s="20">
        <v>526360</v>
      </c>
      <c r="Z15" s="21">
        <v>99.8</v>
      </c>
      <c r="AA15" s="22">
        <v>1054815</v>
      </c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5100000</v>
      </c>
      <c r="D17" s="18"/>
      <c r="E17" s="19">
        <v>4979520</v>
      </c>
      <c r="F17" s="20">
        <v>4979520</v>
      </c>
      <c r="G17" s="20">
        <v>5100000</v>
      </c>
      <c r="H17" s="20">
        <v>5100000</v>
      </c>
      <c r="I17" s="20">
        <v>5100000</v>
      </c>
      <c r="J17" s="20">
        <v>5100000</v>
      </c>
      <c r="K17" s="20">
        <v>5100000</v>
      </c>
      <c r="L17" s="20">
        <v>5100000</v>
      </c>
      <c r="M17" s="20">
        <v>5100000</v>
      </c>
      <c r="N17" s="20">
        <v>5100000</v>
      </c>
      <c r="O17" s="20"/>
      <c r="P17" s="20"/>
      <c r="Q17" s="20"/>
      <c r="R17" s="20"/>
      <c r="S17" s="20"/>
      <c r="T17" s="20"/>
      <c r="U17" s="20"/>
      <c r="V17" s="20"/>
      <c r="W17" s="20">
        <v>5100000</v>
      </c>
      <c r="X17" s="20">
        <v>2489760</v>
      </c>
      <c r="Y17" s="20">
        <v>2610240</v>
      </c>
      <c r="Z17" s="21">
        <v>104.84</v>
      </c>
      <c r="AA17" s="22">
        <v>4979520</v>
      </c>
    </row>
    <row r="18" spans="1:27" ht="12.75">
      <c r="A18" s="23" t="s">
        <v>44</v>
      </c>
      <c r="B18" s="17"/>
      <c r="C18" s="18">
        <v>14578528</v>
      </c>
      <c r="D18" s="18"/>
      <c r="E18" s="19">
        <v>14579000</v>
      </c>
      <c r="F18" s="20">
        <v>14579000</v>
      </c>
      <c r="G18" s="20">
        <v>14578528</v>
      </c>
      <c r="H18" s="20">
        <v>14578528</v>
      </c>
      <c r="I18" s="20">
        <v>14578528</v>
      </c>
      <c r="J18" s="20">
        <v>14578528</v>
      </c>
      <c r="K18" s="20">
        <v>14578528</v>
      </c>
      <c r="L18" s="20">
        <v>14578528</v>
      </c>
      <c r="M18" s="20">
        <v>14578528</v>
      </c>
      <c r="N18" s="20">
        <v>14578528</v>
      </c>
      <c r="O18" s="20"/>
      <c r="P18" s="20"/>
      <c r="Q18" s="20"/>
      <c r="R18" s="20"/>
      <c r="S18" s="20"/>
      <c r="T18" s="20"/>
      <c r="U18" s="20"/>
      <c r="V18" s="20"/>
      <c r="W18" s="20">
        <v>14578528</v>
      </c>
      <c r="X18" s="20">
        <v>7289500</v>
      </c>
      <c r="Y18" s="20">
        <v>7289028</v>
      </c>
      <c r="Z18" s="21">
        <v>99.99</v>
      </c>
      <c r="AA18" s="22">
        <v>14579000</v>
      </c>
    </row>
    <row r="19" spans="1:27" ht="12.75">
      <c r="A19" s="23" t="s">
        <v>45</v>
      </c>
      <c r="B19" s="17"/>
      <c r="C19" s="18">
        <v>65844469</v>
      </c>
      <c r="D19" s="18"/>
      <c r="E19" s="19">
        <v>86390362</v>
      </c>
      <c r="F19" s="20">
        <v>86390362</v>
      </c>
      <c r="G19" s="20">
        <v>66921087</v>
      </c>
      <c r="H19" s="20">
        <v>66200242</v>
      </c>
      <c r="I19" s="20">
        <v>65479397</v>
      </c>
      <c r="J19" s="20">
        <v>65479397</v>
      </c>
      <c r="K19" s="20">
        <v>64758552</v>
      </c>
      <c r="L19" s="20">
        <v>64037707</v>
      </c>
      <c r="M19" s="20">
        <v>63316862</v>
      </c>
      <c r="N19" s="20">
        <v>63316862</v>
      </c>
      <c r="O19" s="20"/>
      <c r="P19" s="20"/>
      <c r="Q19" s="20"/>
      <c r="R19" s="20"/>
      <c r="S19" s="20"/>
      <c r="T19" s="20"/>
      <c r="U19" s="20"/>
      <c r="V19" s="20"/>
      <c r="W19" s="20">
        <v>63316862</v>
      </c>
      <c r="X19" s="20">
        <v>43195181</v>
      </c>
      <c r="Y19" s="20">
        <v>20121681</v>
      </c>
      <c r="Z19" s="21">
        <v>46.58</v>
      </c>
      <c r="AA19" s="22">
        <v>86390362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>
        <v>338212</v>
      </c>
      <c r="D21" s="18"/>
      <c r="E21" s="19">
        <v>1312131</v>
      </c>
      <c r="F21" s="20">
        <v>1312131</v>
      </c>
      <c r="G21" s="20">
        <v>338212</v>
      </c>
      <c r="H21" s="20">
        <v>338212</v>
      </c>
      <c r="I21" s="20">
        <v>338212</v>
      </c>
      <c r="J21" s="20">
        <v>338212</v>
      </c>
      <c r="K21" s="20">
        <v>338212</v>
      </c>
      <c r="L21" s="20">
        <v>338212</v>
      </c>
      <c r="M21" s="20">
        <v>338212</v>
      </c>
      <c r="N21" s="20">
        <v>338212</v>
      </c>
      <c r="O21" s="20"/>
      <c r="P21" s="20"/>
      <c r="Q21" s="20"/>
      <c r="R21" s="20"/>
      <c r="S21" s="20"/>
      <c r="T21" s="20"/>
      <c r="U21" s="20"/>
      <c r="V21" s="20"/>
      <c r="W21" s="20">
        <v>338212</v>
      </c>
      <c r="X21" s="20">
        <v>656066</v>
      </c>
      <c r="Y21" s="20">
        <v>-317854</v>
      </c>
      <c r="Z21" s="21">
        <v>-48.45</v>
      </c>
      <c r="AA21" s="22">
        <v>1312131</v>
      </c>
    </row>
    <row r="22" spans="1:27" ht="12.75">
      <c r="A22" s="23" t="s">
        <v>48</v>
      </c>
      <c r="B22" s="17"/>
      <c r="C22" s="18">
        <v>3</v>
      </c>
      <c r="D22" s="18"/>
      <c r="E22" s="19"/>
      <c r="F22" s="20"/>
      <c r="G22" s="20"/>
      <c r="H22" s="20"/>
      <c r="I22" s="20"/>
      <c r="J22" s="20"/>
      <c r="K22" s="20"/>
      <c r="L22" s="20"/>
      <c r="M22" s="20">
        <v>3</v>
      </c>
      <c r="N22" s="20">
        <v>3</v>
      </c>
      <c r="O22" s="20"/>
      <c r="P22" s="20"/>
      <c r="Q22" s="20"/>
      <c r="R22" s="20"/>
      <c r="S22" s="20"/>
      <c r="T22" s="20"/>
      <c r="U22" s="20"/>
      <c r="V22" s="20"/>
      <c r="W22" s="20">
        <v>3</v>
      </c>
      <c r="X22" s="20"/>
      <c r="Y22" s="20">
        <v>3</v>
      </c>
      <c r="Z22" s="21"/>
      <c r="AA22" s="22"/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86914980</v>
      </c>
      <c r="D24" s="29">
        <f>SUM(D15:D23)</f>
        <v>0</v>
      </c>
      <c r="E24" s="36">
        <f t="shared" si="1"/>
        <v>108315828</v>
      </c>
      <c r="F24" s="37">
        <f t="shared" si="1"/>
        <v>108315828</v>
      </c>
      <c r="G24" s="37">
        <f t="shared" si="1"/>
        <v>87991595</v>
      </c>
      <c r="H24" s="37">
        <f t="shared" si="1"/>
        <v>87270750</v>
      </c>
      <c r="I24" s="37">
        <f t="shared" si="1"/>
        <v>86549905</v>
      </c>
      <c r="J24" s="37">
        <f t="shared" si="1"/>
        <v>86549905</v>
      </c>
      <c r="K24" s="37">
        <f t="shared" si="1"/>
        <v>85829060</v>
      </c>
      <c r="L24" s="37">
        <f t="shared" si="1"/>
        <v>85108215</v>
      </c>
      <c r="M24" s="37">
        <f t="shared" si="1"/>
        <v>84387373</v>
      </c>
      <c r="N24" s="37">
        <f t="shared" si="1"/>
        <v>84387373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84387373</v>
      </c>
      <c r="X24" s="37">
        <f t="shared" si="1"/>
        <v>54157915</v>
      </c>
      <c r="Y24" s="37">
        <f t="shared" si="1"/>
        <v>30229458</v>
      </c>
      <c r="Z24" s="38">
        <f>+IF(X24&lt;&gt;0,+(Y24/X24)*100,0)</f>
        <v>55.81724850375056</v>
      </c>
      <c r="AA24" s="39">
        <f>SUM(AA15:AA23)</f>
        <v>108315828</v>
      </c>
    </row>
    <row r="25" spans="1:27" ht="12.75">
      <c r="A25" s="27" t="s">
        <v>51</v>
      </c>
      <c r="B25" s="28"/>
      <c r="C25" s="29">
        <f aca="true" t="shared" si="2" ref="C25:Y25">+C12+C24</f>
        <v>127731310</v>
      </c>
      <c r="D25" s="29">
        <f>+D12+D24</f>
        <v>0</v>
      </c>
      <c r="E25" s="30">
        <f t="shared" si="2"/>
        <v>149875895</v>
      </c>
      <c r="F25" s="31">
        <f t="shared" si="2"/>
        <v>149875895</v>
      </c>
      <c r="G25" s="31">
        <f t="shared" si="2"/>
        <v>206810901</v>
      </c>
      <c r="H25" s="31">
        <f t="shared" si="2"/>
        <v>152229515</v>
      </c>
      <c r="I25" s="31">
        <f t="shared" si="2"/>
        <v>137638678</v>
      </c>
      <c r="J25" s="31">
        <f t="shared" si="2"/>
        <v>137638678</v>
      </c>
      <c r="K25" s="31">
        <f t="shared" si="2"/>
        <v>139579496</v>
      </c>
      <c r="L25" s="31">
        <f t="shared" si="2"/>
        <v>130182992</v>
      </c>
      <c r="M25" s="31">
        <f t="shared" si="2"/>
        <v>155645842</v>
      </c>
      <c r="N25" s="31">
        <f t="shared" si="2"/>
        <v>155645842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155645842</v>
      </c>
      <c r="X25" s="31">
        <f t="shared" si="2"/>
        <v>74937949</v>
      </c>
      <c r="Y25" s="31">
        <f t="shared" si="2"/>
        <v>80707893</v>
      </c>
      <c r="Z25" s="32">
        <f>+IF(X25&lt;&gt;0,+(Y25/X25)*100,0)</f>
        <v>107.69962892899565</v>
      </c>
      <c r="AA25" s="33">
        <f>+AA12+AA24</f>
        <v>149875895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>
        <v>6116418</v>
      </c>
      <c r="D29" s="18"/>
      <c r="E29" s="19">
        <v>50000000</v>
      </c>
      <c r="F29" s="20">
        <v>50000000</v>
      </c>
      <c r="G29" s="20"/>
      <c r="H29" s="20"/>
      <c r="I29" s="20">
        <v>669982</v>
      </c>
      <c r="J29" s="20">
        <v>669982</v>
      </c>
      <c r="K29" s="20">
        <v>1996131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25000000</v>
      </c>
      <c r="Y29" s="20">
        <v>-25000000</v>
      </c>
      <c r="Z29" s="21">
        <v>-100</v>
      </c>
      <c r="AA29" s="22">
        <v>50000000</v>
      </c>
    </row>
    <row r="30" spans="1:27" ht="12.75">
      <c r="A30" s="23" t="s">
        <v>55</v>
      </c>
      <c r="B30" s="17"/>
      <c r="C30" s="18">
        <v>13326018</v>
      </c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>
        <v>167153279</v>
      </c>
      <c r="D32" s="18"/>
      <c r="E32" s="19">
        <v>68239488</v>
      </c>
      <c r="F32" s="20">
        <v>68239488</v>
      </c>
      <c r="G32" s="20">
        <v>22519000</v>
      </c>
      <c r="H32" s="20">
        <v>110192842</v>
      </c>
      <c r="I32" s="20">
        <v>118615500</v>
      </c>
      <c r="J32" s="20">
        <v>118615500</v>
      </c>
      <c r="K32" s="20">
        <v>149715525</v>
      </c>
      <c r="L32" s="20">
        <v>151278577</v>
      </c>
      <c r="M32" s="20">
        <v>121059358</v>
      </c>
      <c r="N32" s="20">
        <v>121059358</v>
      </c>
      <c r="O32" s="20"/>
      <c r="P32" s="20"/>
      <c r="Q32" s="20"/>
      <c r="R32" s="20"/>
      <c r="S32" s="20"/>
      <c r="T32" s="20"/>
      <c r="U32" s="20"/>
      <c r="V32" s="20"/>
      <c r="W32" s="20">
        <v>121059358</v>
      </c>
      <c r="X32" s="20">
        <v>34119744</v>
      </c>
      <c r="Y32" s="20">
        <v>86939614</v>
      </c>
      <c r="Z32" s="21">
        <v>254.81</v>
      </c>
      <c r="AA32" s="22">
        <v>68239488</v>
      </c>
    </row>
    <row r="33" spans="1:27" ht="12.75">
      <c r="A33" s="23" t="s">
        <v>58</v>
      </c>
      <c r="B33" s="17"/>
      <c r="C33" s="18">
        <v>5322571</v>
      </c>
      <c r="D33" s="18"/>
      <c r="E33" s="19">
        <v>5085443</v>
      </c>
      <c r="F33" s="20">
        <v>5085443</v>
      </c>
      <c r="G33" s="20">
        <v>3027374</v>
      </c>
      <c r="H33" s="20">
        <v>3027374</v>
      </c>
      <c r="I33" s="20">
        <v>3027374</v>
      </c>
      <c r="J33" s="20">
        <v>3027374</v>
      </c>
      <c r="K33" s="20">
        <v>3027374</v>
      </c>
      <c r="L33" s="20">
        <v>3027374</v>
      </c>
      <c r="M33" s="20">
        <v>3027374</v>
      </c>
      <c r="N33" s="20">
        <v>3027374</v>
      </c>
      <c r="O33" s="20"/>
      <c r="P33" s="20"/>
      <c r="Q33" s="20"/>
      <c r="R33" s="20"/>
      <c r="S33" s="20"/>
      <c r="T33" s="20"/>
      <c r="U33" s="20"/>
      <c r="V33" s="20"/>
      <c r="W33" s="20">
        <v>3027374</v>
      </c>
      <c r="X33" s="20">
        <v>2542722</v>
      </c>
      <c r="Y33" s="20">
        <v>484652</v>
      </c>
      <c r="Z33" s="21">
        <v>19.06</v>
      </c>
      <c r="AA33" s="22">
        <v>5085443</v>
      </c>
    </row>
    <row r="34" spans="1:27" ht="12.75">
      <c r="A34" s="27" t="s">
        <v>59</v>
      </c>
      <c r="B34" s="28"/>
      <c r="C34" s="29">
        <f aca="true" t="shared" si="3" ref="C34:Y34">SUM(C29:C33)</f>
        <v>191918286</v>
      </c>
      <c r="D34" s="29">
        <f>SUM(D29:D33)</f>
        <v>0</v>
      </c>
      <c r="E34" s="30">
        <f t="shared" si="3"/>
        <v>123324931</v>
      </c>
      <c r="F34" s="31">
        <f t="shared" si="3"/>
        <v>123324931</v>
      </c>
      <c r="G34" s="31">
        <f t="shared" si="3"/>
        <v>25546374</v>
      </c>
      <c r="H34" s="31">
        <f t="shared" si="3"/>
        <v>113220216</v>
      </c>
      <c r="I34" s="31">
        <f t="shared" si="3"/>
        <v>122312856</v>
      </c>
      <c r="J34" s="31">
        <f t="shared" si="3"/>
        <v>122312856</v>
      </c>
      <c r="K34" s="31">
        <f t="shared" si="3"/>
        <v>154739030</v>
      </c>
      <c r="L34" s="31">
        <f t="shared" si="3"/>
        <v>154305951</v>
      </c>
      <c r="M34" s="31">
        <f t="shared" si="3"/>
        <v>124086732</v>
      </c>
      <c r="N34" s="31">
        <f t="shared" si="3"/>
        <v>124086732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124086732</v>
      </c>
      <c r="X34" s="31">
        <f t="shared" si="3"/>
        <v>61662466</v>
      </c>
      <c r="Y34" s="31">
        <f t="shared" si="3"/>
        <v>62424266</v>
      </c>
      <c r="Z34" s="32">
        <f>+IF(X34&lt;&gt;0,+(Y34/X34)*100,0)</f>
        <v>101.23543550788254</v>
      </c>
      <c r="AA34" s="33">
        <f>SUM(AA29:AA33)</f>
        <v>123324931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6897227</v>
      </c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54927163</v>
      </c>
      <c r="D38" s="18"/>
      <c r="E38" s="19">
        <v>70834543</v>
      </c>
      <c r="F38" s="20">
        <v>70834543</v>
      </c>
      <c r="G38" s="20">
        <v>12303366</v>
      </c>
      <c r="H38" s="20">
        <v>12303366</v>
      </c>
      <c r="I38" s="20">
        <v>12303366</v>
      </c>
      <c r="J38" s="20">
        <v>12303366</v>
      </c>
      <c r="K38" s="20">
        <v>70834543</v>
      </c>
      <c r="L38" s="20">
        <v>70834543</v>
      </c>
      <c r="M38" s="20">
        <v>70834543</v>
      </c>
      <c r="N38" s="20">
        <v>70834543</v>
      </c>
      <c r="O38" s="20"/>
      <c r="P38" s="20"/>
      <c r="Q38" s="20"/>
      <c r="R38" s="20"/>
      <c r="S38" s="20"/>
      <c r="T38" s="20"/>
      <c r="U38" s="20"/>
      <c r="V38" s="20"/>
      <c r="W38" s="20">
        <v>70834543</v>
      </c>
      <c r="X38" s="20">
        <v>35417272</v>
      </c>
      <c r="Y38" s="20">
        <v>35417271</v>
      </c>
      <c r="Z38" s="21">
        <v>100</v>
      </c>
      <c r="AA38" s="22">
        <v>70834543</v>
      </c>
    </row>
    <row r="39" spans="1:27" ht="12.75">
      <c r="A39" s="27" t="s">
        <v>61</v>
      </c>
      <c r="B39" s="35"/>
      <c r="C39" s="29">
        <f aca="true" t="shared" si="4" ref="C39:Y39">SUM(C37:C38)</f>
        <v>61824390</v>
      </c>
      <c r="D39" s="29">
        <f>SUM(D37:D38)</f>
        <v>0</v>
      </c>
      <c r="E39" s="36">
        <f t="shared" si="4"/>
        <v>70834543</v>
      </c>
      <c r="F39" s="37">
        <f t="shared" si="4"/>
        <v>70834543</v>
      </c>
      <c r="G39" s="37">
        <f t="shared" si="4"/>
        <v>12303366</v>
      </c>
      <c r="H39" s="37">
        <f t="shared" si="4"/>
        <v>12303366</v>
      </c>
      <c r="I39" s="37">
        <f t="shared" si="4"/>
        <v>12303366</v>
      </c>
      <c r="J39" s="37">
        <f t="shared" si="4"/>
        <v>12303366</v>
      </c>
      <c r="K39" s="37">
        <f t="shared" si="4"/>
        <v>70834543</v>
      </c>
      <c r="L39" s="37">
        <f t="shared" si="4"/>
        <v>70834543</v>
      </c>
      <c r="M39" s="37">
        <f t="shared" si="4"/>
        <v>70834543</v>
      </c>
      <c r="N39" s="37">
        <f t="shared" si="4"/>
        <v>70834543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70834543</v>
      </c>
      <c r="X39" s="37">
        <f t="shared" si="4"/>
        <v>35417272</v>
      </c>
      <c r="Y39" s="37">
        <f t="shared" si="4"/>
        <v>35417271</v>
      </c>
      <c r="Z39" s="38">
        <f>+IF(X39&lt;&gt;0,+(Y39/X39)*100,0)</f>
        <v>99.99999717651885</v>
      </c>
      <c r="AA39" s="39">
        <f>SUM(AA37:AA38)</f>
        <v>70834543</v>
      </c>
    </row>
    <row r="40" spans="1:27" ht="12.75">
      <c r="A40" s="27" t="s">
        <v>62</v>
      </c>
      <c r="B40" s="28"/>
      <c r="C40" s="29">
        <f aca="true" t="shared" si="5" ref="C40:Y40">+C34+C39</f>
        <v>253742676</v>
      </c>
      <c r="D40" s="29">
        <f>+D34+D39</f>
        <v>0</v>
      </c>
      <c r="E40" s="30">
        <f t="shared" si="5"/>
        <v>194159474</v>
      </c>
      <c r="F40" s="31">
        <f t="shared" si="5"/>
        <v>194159474</v>
      </c>
      <c r="G40" s="31">
        <f t="shared" si="5"/>
        <v>37849740</v>
      </c>
      <c r="H40" s="31">
        <f t="shared" si="5"/>
        <v>125523582</v>
      </c>
      <c r="I40" s="31">
        <f t="shared" si="5"/>
        <v>134616222</v>
      </c>
      <c r="J40" s="31">
        <f t="shared" si="5"/>
        <v>134616222</v>
      </c>
      <c r="K40" s="31">
        <f t="shared" si="5"/>
        <v>225573573</v>
      </c>
      <c r="L40" s="31">
        <f t="shared" si="5"/>
        <v>225140494</v>
      </c>
      <c r="M40" s="31">
        <f t="shared" si="5"/>
        <v>194921275</v>
      </c>
      <c r="N40" s="31">
        <f t="shared" si="5"/>
        <v>194921275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194921275</v>
      </c>
      <c r="X40" s="31">
        <f t="shared" si="5"/>
        <v>97079738</v>
      </c>
      <c r="Y40" s="31">
        <f t="shared" si="5"/>
        <v>97841537</v>
      </c>
      <c r="Z40" s="32">
        <f>+IF(X40&lt;&gt;0,+(Y40/X40)*100,0)</f>
        <v>100.78471472595034</v>
      </c>
      <c r="AA40" s="33">
        <f>+AA34+AA39</f>
        <v>194159474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-126011366</v>
      </c>
      <c r="D42" s="43">
        <f>+D25-D40</f>
        <v>0</v>
      </c>
      <c r="E42" s="44">
        <f t="shared" si="6"/>
        <v>-44283579</v>
      </c>
      <c r="F42" s="45">
        <f t="shared" si="6"/>
        <v>-44283579</v>
      </c>
      <c r="G42" s="45">
        <f t="shared" si="6"/>
        <v>168961161</v>
      </c>
      <c r="H42" s="45">
        <f t="shared" si="6"/>
        <v>26705933</v>
      </c>
      <c r="I42" s="45">
        <f t="shared" si="6"/>
        <v>3022456</v>
      </c>
      <c r="J42" s="45">
        <f t="shared" si="6"/>
        <v>3022456</v>
      </c>
      <c r="K42" s="45">
        <f t="shared" si="6"/>
        <v>-85994077</v>
      </c>
      <c r="L42" s="45">
        <f t="shared" si="6"/>
        <v>-94957502</v>
      </c>
      <c r="M42" s="45">
        <f t="shared" si="6"/>
        <v>-39275433</v>
      </c>
      <c r="N42" s="45">
        <f t="shared" si="6"/>
        <v>-39275433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-39275433</v>
      </c>
      <c r="X42" s="45">
        <f t="shared" si="6"/>
        <v>-22141789</v>
      </c>
      <c r="Y42" s="45">
        <f t="shared" si="6"/>
        <v>-17133644</v>
      </c>
      <c r="Z42" s="46">
        <f>+IF(X42&lt;&gt;0,+(Y42/X42)*100,0)</f>
        <v>77.38147987951652</v>
      </c>
      <c r="AA42" s="47">
        <f>+AA25-AA40</f>
        <v>-44283579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-126011366</v>
      </c>
      <c r="D45" s="18"/>
      <c r="E45" s="19">
        <v>-44283579</v>
      </c>
      <c r="F45" s="20">
        <v>-44283579</v>
      </c>
      <c r="G45" s="20">
        <v>168961161</v>
      </c>
      <c r="H45" s="20">
        <v>26705932</v>
      </c>
      <c r="I45" s="20">
        <v>3022456</v>
      </c>
      <c r="J45" s="20">
        <v>3022456</v>
      </c>
      <c r="K45" s="20">
        <v>-85994077</v>
      </c>
      <c r="L45" s="20">
        <v>-94957502</v>
      </c>
      <c r="M45" s="20">
        <v>-39275433</v>
      </c>
      <c r="N45" s="20">
        <v>-39275433</v>
      </c>
      <c r="O45" s="20"/>
      <c r="P45" s="20"/>
      <c r="Q45" s="20"/>
      <c r="R45" s="20"/>
      <c r="S45" s="20"/>
      <c r="T45" s="20"/>
      <c r="U45" s="20"/>
      <c r="V45" s="20"/>
      <c r="W45" s="20">
        <v>-39275433</v>
      </c>
      <c r="X45" s="20">
        <v>-22141790</v>
      </c>
      <c r="Y45" s="20">
        <v>-17133643</v>
      </c>
      <c r="Z45" s="48">
        <v>77.38</v>
      </c>
      <c r="AA45" s="22">
        <v>-44283579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-126011366</v>
      </c>
      <c r="D48" s="51">
        <f>SUM(D45:D47)</f>
        <v>0</v>
      </c>
      <c r="E48" s="52">
        <f t="shared" si="7"/>
        <v>-44283579</v>
      </c>
      <c r="F48" s="53">
        <f t="shared" si="7"/>
        <v>-44283579</v>
      </c>
      <c r="G48" s="53">
        <f t="shared" si="7"/>
        <v>168961161</v>
      </c>
      <c r="H48" s="53">
        <f t="shared" si="7"/>
        <v>26705932</v>
      </c>
      <c r="I48" s="53">
        <f t="shared" si="7"/>
        <v>3022456</v>
      </c>
      <c r="J48" s="53">
        <f t="shared" si="7"/>
        <v>3022456</v>
      </c>
      <c r="K48" s="53">
        <f t="shared" si="7"/>
        <v>-85994077</v>
      </c>
      <c r="L48" s="53">
        <f t="shared" si="7"/>
        <v>-94957502</v>
      </c>
      <c r="M48" s="53">
        <f t="shared" si="7"/>
        <v>-39275433</v>
      </c>
      <c r="N48" s="53">
        <f t="shared" si="7"/>
        <v>-39275433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-39275433</v>
      </c>
      <c r="X48" s="53">
        <f t="shared" si="7"/>
        <v>-22141790</v>
      </c>
      <c r="Y48" s="53">
        <f t="shared" si="7"/>
        <v>-17133643</v>
      </c>
      <c r="Z48" s="54">
        <f>+IF(X48&lt;&gt;0,+(Y48/X48)*100,0)</f>
        <v>77.38147186835391</v>
      </c>
      <c r="AA48" s="55">
        <f>SUM(AA45:AA47)</f>
        <v>-44283579</v>
      </c>
    </row>
    <row r="49" spans="1:27" ht="12.75">
      <c r="A49" s="56" t="s">
        <v>81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82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83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3534467662</v>
      </c>
      <c r="D6" s="18"/>
      <c r="E6" s="19">
        <v>13636593663</v>
      </c>
      <c r="F6" s="20">
        <v>13636593663</v>
      </c>
      <c r="G6" s="20">
        <v>3642804787</v>
      </c>
      <c r="H6" s="20">
        <v>3436589106</v>
      </c>
      <c r="I6" s="20">
        <v>3250048523</v>
      </c>
      <c r="J6" s="20">
        <v>3250048523</v>
      </c>
      <c r="K6" s="20">
        <v>2751273287</v>
      </c>
      <c r="L6" s="20">
        <v>2458430322</v>
      </c>
      <c r="M6" s="20">
        <v>2794264791</v>
      </c>
      <c r="N6" s="20">
        <v>2794264791</v>
      </c>
      <c r="O6" s="20"/>
      <c r="P6" s="20"/>
      <c r="Q6" s="20"/>
      <c r="R6" s="20"/>
      <c r="S6" s="20"/>
      <c r="T6" s="20"/>
      <c r="U6" s="20"/>
      <c r="V6" s="20"/>
      <c r="W6" s="20">
        <v>2794264791</v>
      </c>
      <c r="X6" s="20">
        <v>6818296832</v>
      </c>
      <c r="Y6" s="20">
        <v>-4024032041</v>
      </c>
      <c r="Z6" s="21">
        <v>-59.02</v>
      </c>
      <c r="AA6" s="22">
        <v>13636593663</v>
      </c>
    </row>
    <row r="7" spans="1:27" ht="12.75">
      <c r="A7" s="23" t="s">
        <v>34</v>
      </c>
      <c r="B7" s="17"/>
      <c r="C7" s="18">
        <v>547044533</v>
      </c>
      <c r="D7" s="18"/>
      <c r="E7" s="19">
        <v>126270360</v>
      </c>
      <c r="F7" s="20">
        <v>126270360</v>
      </c>
      <c r="G7" s="20"/>
      <c r="H7" s="20"/>
      <c r="I7" s="20"/>
      <c r="J7" s="20"/>
      <c r="K7" s="20"/>
      <c r="L7" s="20">
        <v>555526155</v>
      </c>
      <c r="M7" s="20">
        <v>555526155</v>
      </c>
      <c r="N7" s="20">
        <v>555526155</v>
      </c>
      <c r="O7" s="20"/>
      <c r="P7" s="20"/>
      <c r="Q7" s="20"/>
      <c r="R7" s="20"/>
      <c r="S7" s="20"/>
      <c r="T7" s="20"/>
      <c r="U7" s="20"/>
      <c r="V7" s="20"/>
      <c r="W7" s="20">
        <v>555526155</v>
      </c>
      <c r="X7" s="20">
        <v>63135180</v>
      </c>
      <c r="Y7" s="20">
        <v>492390975</v>
      </c>
      <c r="Z7" s="21">
        <v>779.9</v>
      </c>
      <c r="AA7" s="22">
        <v>126270360</v>
      </c>
    </row>
    <row r="8" spans="1:27" ht="12.75">
      <c r="A8" s="23" t="s">
        <v>35</v>
      </c>
      <c r="B8" s="17"/>
      <c r="C8" s="18">
        <v>5486430787</v>
      </c>
      <c r="D8" s="18"/>
      <c r="E8" s="19">
        <v>3510795641</v>
      </c>
      <c r="F8" s="20">
        <v>3510795641</v>
      </c>
      <c r="G8" s="20">
        <v>6511065108</v>
      </c>
      <c r="H8" s="20">
        <v>5448889641</v>
      </c>
      <c r="I8" s="20">
        <v>5375997553</v>
      </c>
      <c r="J8" s="20">
        <v>5375997553</v>
      </c>
      <c r="K8" s="20">
        <v>4877280368</v>
      </c>
      <c r="L8" s="20">
        <v>6119434711</v>
      </c>
      <c r="M8" s="20">
        <v>6388475789</v>
      </c>
      <c r="N8" s="20">
        <v>6388475789</v>
      </c>
      <c r="O8" s="20"/>
      <c r="P8" s="20"/>
      <c r="Q8" s="20"/>
      <c r="R8" s="20"/>
      <c r="S8" s="20"/>
      <c r="T8" s="20"/>
      <c r="U8" s="20"/>
      <c r="V8" s="20"/>
      <c r="W8" s="20">
        <v>6388475789</v>
      </c>
      <c r="X8" s="20">
        <v>1755397821</v>
      </c>
      <c r="Y8" s="20">
        <v>4633077968</v>
      </c>
      <c r="Z8" s="21">
        <v>263.93</v>
      </c>
      <c r="AA8" s="22">
        <v>3510795641</v>
      </c>
    </row>
    <row r="9" spans="1:27" ht="12.75">
      <c r="A9" s="23" t="s">
        <v>36</v>
      </c>
      <c r="B9" s="17"/>
      <c r="C9" s="18">
        <v>1196405742</v>
      </c>
      <c r="D9" s="18"/>
      <c r="E9" s="19">
        <v>579675000</v>
      </c>
      <c r="F9" s="20">
        <v>579675000</v>
      </c>
      <c r="G9" s="20">
        <v>4072794178</v>
      </c>
      <c r="H9" s="20">
        <v>2299645804</v>
      </c>
      <c r="I9" s="20">
        <v>3026220885</v>
      </c>
      <c r="J9" s="20">
        <v>3026220885</v>
      </c>
      <c r="K9" s="20">
        <v>3341198918</v>
      </c>
      <c r="L9" s="20">
        <v>2201897172</v>
      </c>
      <c r="M9" s="20">
        <v>2556228308</v>
      </c>
      <c r="N9" s="20">
        <v>2556228308</v>
      </c>
      <c r="O9" s="20"/>
      <c r="P9" s="20"/>
      <c r="Q9" s="20"/>
      <c r="R9" s="20"/>
      <c r="S9" s="20"/>
      <c r="T9" s="20"/>
      <c r="U9" s="20"/>
      <c r="V9" s="20"/>
      <c r="W9" s="20">
        <v>2556228308</v>
      </c>
      <c r="X9" s="20">
        <v>289837500</v>
      </c>
      <c r="Y9" s="20">
        <v>2266390808</v>
      </c>
      <c r="Z9" s="21">
        <v>781.95</v>
      </c>
      <c r="AA9" s="22">
        <v>579675000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751525326</v>
      </c>
      <c r="D11" s="18"/>
      <c r="E11" s="19">
        <v>217889492</v>
      </c>
      <c r="F11" s="20">
        <v>217889492</v>
      </c>
      <c r="G11" s="20">
        <v>705445392</v>
      </c>
      <c r="H11" s="20">
        <v>1055743772</v>
      </c>
      <c r="I11" s="20">
        <v>1032657077</v>
      </c>
      <c r="J11" s="20">
        <v>1032657077</v>
      </c>
      <c r="K11" s="20">
        <v>1024512828</v>
      </c>
      <c r="L11" s="20">
        <v>1038135011</v>
      </c>
      <c r="M11" s="20">
        <v>1016150365</v>
      </c>
      <c r="N11" s="20">
        <v>1016150365</v>
      </c>
      <c r="O11" s="20"/>
      <c r="P11" s="20"/>
      <c r="Q11" s="20"/>
      <c r="R11" s="20"/>
      <c r="S11" s="20"/>
      <c r="T11" s="20"/>
      <c r="U11" s="20"/>
      <c r="V11" s="20"/>
      <c r="W11" s="20">
        <v>1016150365</v>
      </c>
      <c r="X11" s="20">
        <v>108944746</v>
      </c>
      <c r="Y11" s="20">
        <v>907205619</v>
      </c>
      <c r="Z11" s="21">
        <v>832.72</v>
      </c>
      <c r="AA11" s="22">
        <v>217889492</v>
      </c>
    </row>
    <row r="12" spans="1:27" ht="12.75">
      <c r="A12" s="27" t="s">
        <v>39</v>
      </c>
      <c r="B12" s="28"/>
      <c r="C12" s="29">
        <f aca="true" t="shared" si="0" ref="C12:Y12">SUM(C6:C11)</f>
        <v>11515874050</v>
      </c>
      <c r="D12" s="29">
        <f>SUM(D6:D11)</f>
        <v>0</v>
      </c>
      <c r="E12" s="30">
        <f t="shared" si="0"/>
        <v>18071224156</v>
      </c>
      <c r="F12" s="31">
        <f t="shared" si="0"/>
        <v>18071224156</v>
      </c>
      <c r="G12" s="31">
        <f t="shared" si="0"/>
        <v>14932109465</v>
      </c>
      <c r="H12" s="31">
        <f t="shared" si="0"/>
        <v>12240868323</v>
      </c>
      <c r="I12" s="31">
        <f t="shared" si="0"/>
        <v>12684924038</v>
      </c>
      <c r="J12" s="31">
        <f t="shared" si="0"/>
        <v>12684924038</v>
      </c>
      <c r="K12" s="31">
        <f t="shared" si="0"/>
        <v>11994265401</v>
      </c>
      <c r="L12" s="31">
        <f t="shared" si="0"/>
        <v>12373423371</v>
      </c>
      <c r="M12" s="31">
        <f t="shared" si="0"/>
        <v>13310645408</v>
      </c>
      <c r="N12" s="31">
        <f t="shared" si="0"/>
        <v>13310645408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13310645408</v>
      </c>
      <c r="X12" s="31">
        <f t="shared" si="0"/>
        <v>9035612079</v>
      </c>
      <c r="Y12" s="31">
        <f t="shared" si="0"/>
        <v>4275033329</v>
      </c>
      <c r="Z12" s="32">
        <f>+IF(X12&lt;&gt;0,+(Y12/X12)*100,0)</f>
        <v>47.31315700167964</v>
      </c>
      <c r="AA12" s="33">
        <f>SUM(AA6:AA11)</f>
        <v>18071224156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3384168</v>
      </c>
      <c r="D15" s="18"/>
      <c r="E15" s="19">
        <v>4725642</v>
      </c>
      <c r="F15" s="20">
        <v>4725642</v>
      </c>
      <c r="G15" s="20">
        <v>6528473</v>
      </c>
      <c r="H15" s="20">
        <v>3489159</v>
      </c>
      <c r="I15" s="20">
        <v>3489215</v>
      </c>
      <c r="J15" s="20">
        <v>3489215</v>
      </c>
      <c r="K15" s="20">
        <v>3477725</v>
      </c>
      <c r="L15" s="20">
        <v>6760770</v>
      </c>
      <c r="M15" s="20">
        <v>6761887</v>
      </c>
      <c r="N15" s="20">
        <v>6761887</v>
      </c>
      <c r="O15" s="20"/>
      <c r="P15" s="20"/>
      <c r="Q15" s="20"/>
      <c r="R15" s="20"/>
      <c r="S15" s="20"/>
      <c r="T15" s="20"/>
      <c r="U15" s="20"/>
      <c r="V15" s="20"/>
      <c r="W15" s="20">
        <v>6761887</v>
      </c>
      <c r="X15" s="20">
        <v>2362821</v>
      </c>
      <c r="Y15" s="20">
        <v>4399066</v>
      </c>
      <c r="Z15" s="21">
        <v>186.18</v>
      </c>
      <c r="AA15" s="22">
        <v>4725642</v>
      </c>
    </row>
    <row r="16" spans="1:27" ht="12.75">
      <c r="A16" s="23" t="s">
        <v>42</v>
      </c>
      <c r="B16" s="17"/>
      <c r="C16" s="18">
        <v>1722523097</v>
      </c>
      <c r="D16" s="18"/>
      <c r="E16" s="19">
        <v>2860163857</v>
      </c>
      <c r="F16" s="20">
        <v>2860163857</v>
      </c>
      <c r="G16" s="24">
        <v>1806579776</v>
      </c>
      <c r="H16" s="24">
        <v>1427531194</v>
      </c>
      <c r="I16" s="24">
        <v>1807025670</v>
      </c>
      <c r="J16" s="20">
        <v>1807025670</v>
      </c>
      <c r="K16" s="24">
        <v>1843021738</v>
      </c>
      <c r="L16" s="24">
        <v>1311292517</v>
      </c>
      <c r="M16" s="20">
        <v>1355309086</v>
      </c>
      <c r="N16" s="24">
        <v>1355309086</v>
      </c>
      <c r="O16" s="24"/>
      <c r="P16" s="24"/>
      <c r="Q16" s="20"/>
      <c r="R16" s="24"/>
      <c r="S16" s="24"/>
      <c r="T16" s="20"/>
      <c r="U16" s="24"/>
      <c r="V16" s="24"/>
      <c r="W16" s="24">
        <v>1355309086</v>
      </c>
      <c r="X16" s="20">
        <v>1430081929</v>
      </c>
      <c r="Y16" s="24">
        <v>-74772843</v>
      </c>
      <c r="Z16" s="25">
        <v>-5.23</v>
      </c>
      <c r="AA16" s="26">
        <v>2860163857</v>
      </c>
    </row>
    <row r="17" spans="1:27" ht="12.75">
      <c r="A17" s="23" t="s">
        <v>43</v>
      </c>
      <c r="B17" s="17"/>
      <c r="C17" s="18">
        <v>558669742</v>
      </c>
      <c r="D17" s="18"/>
      <c r="E17" s="19">
        <v>230414688</v>
      </c>
      <c r="F17" s="20">
        <v>230414688</v>
      </c>
      <c r="G17" s="20">
        <v>407604165</v>
      </c>
      <c r="H17" s="20">
        <v>414144247</v>
      </c>
      <c r="I17" s="20">
        <v>418155898</v>
      </c>
      <c r="J17" s="20">
        <v>418155898</v>
      </c>
      <c r="K17" s="20">
        <v>418155898</v>
      </c>
      <c r="L17" s="20">
        <v>681612562</v>
      </c>
      <c r="M17" s="20">
        <v>681612562</v>
      </c>
      <c r="N17" s="20">
        <v>681612562</v>
      </c>
      <c r="O17" s="20"/>
      <c r="P17" s="20"/>
      <c r="Q17" s="20"/>
      <c r="R17" s="20"/>
      <c r="S17" s="20"/>
      <c r="T17" s="20"/>
      <c r="U17" s="20"/>
      <c r="V17" s="20"/>
      <c r="W17" s="20">
        <v>681612562</v>
      </c>
      <c r="X17" s="20">
        <v>115207344</v>
      </c>
      <c r="Y17" s="20">
        <v>566405218</v>
      </c>
      <c r="Z17" s="21">
        <v>491.64</v>
      </c>
      <c r="AA17" s="22">
        <v>230414688</v>
      </c>
    </row>
    <row r="18" spans="1:27" ht="12.75">
      <c r="A18" s="23" t="s">
        <v>44</v>
      </c>
      <c r="B18" s="17"/>
      <c r="C18" s="18">
        <v>106</v>
      </c>
      <c r="D18" s="18"/>
      <c r="E18" s="19">
        <v>106</v>
      </c>
      <c r="F18" s="20">
        <v>106</v>
      </c>
      <c r="G18" s="20">
        <v>106</v>
      </c>
      <c r="H18" s="20">
        <v>106</v>
      </c>
      <c r="I18" s="20">
        <v>106</v>
      </c>
      <c r="J18" s="20">
        <v>106</v>
      </c>
      <c r="K18" s="20">
        <v>106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>
        <v>53</v>
      </c>
      <c r="Y18" s="20">
        <v>-53</v>
      </c>
      <c r="Z18" s="21">
        <v>-100</v>
      </c>
      <c r="AA18" s="22">
        <v>106</v>
      </c>
    </row>
    <row r="19" spans="1:27" ht="12.75">
      <c r="A19" s="23" t="s">
        <v>45</v>
      </c>
      <c r="B19" s="17"/>
      <c r="C19" s="18">
        <v>52848830027</v>
      </c>
      <c r="D19" s="18"/>
      <c r="E19" s="19">
        <v>60192677550</v>
      </c>
      <c r="F19" s="20">
        <v>60192677550</v>
      </c>
      <c r="G19" s="20">
        <v>54418557229</v>
      </c>
      <c r="H19" s="20">
        <v>52288893882</v>
      </c>
      <c r="I19" s="20">
        <v>54554835165</v>
      </c>
      <c r="J19" s="20">
        <v>54554835165</v>
      </c>
      <c r="K19" s="20">
        <v>54707030142</v>
      </c>
      <c r="L19" s="20">
        <v>53950163312</v>
      </c>
      <c r="M19" s="20">
        <v>54119900038</v>
      </c>
      <c r="N19" s="20">
        <v>54119900038</v>
      </c>
      <c r="O19" s="20"/>
      <c r="P19" s="20"/>
      <c r="Q19" s="20"/>
      <c r="R19" s="20"/>
      <c r="S19" s="20"/>
      <c r="T19" s="20"/>
      <c r="U19" s="20"/>
      <c r="V19" s="20"/>
      <c r="W19" s="20">
        <v>54119900038</v>
      </c>
      <c r="X19" s="20">
        <v>30096338775</v>
      </c>
      <c r="Y19" s="20">
        <v>24023561263</v>
      </c>
      <c r="Z19" s="21">
        <v>79.82</v>
      </c>
      <c r="AA19" s="22">
        <v>60192677550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654713196</v>
      </c>
      <c r="D22" s="18"/>
      <c r="E22" s="19">
        <v>506915427</v>
      </c>
      <c r="F22" s="20">
        <v>506915427</v>
      </c>
      <c r="G22" s="20">
        <v>318674440</v>
      </c>
      <c r="H22" s="20">
        <v>741981157</v>
      </c>
      <c r="I22" s="20">
        <v>749599836</v>
      </c>
      <c r="J22" s="20">
        <v>749599836</v>
      </c>
      <c r="K22" s="20">
        <v>751958259</v>
      </c>
      <c r="L22" s="20">
        <v>826558386</v>
      </c>
      <c r="M22" s="20">
        <v>830462472</v>
      </c>
      <c r="N22" s="20">
        <v>830462472</v>
      </c>
      <c r="O22" s="20"/>
      <c r="P22" s="20"/>
      <c r="Q22" s="20"/>
      <c r="R22" s="20"/>
      <c r="S22" s="20"/>
      <c r="T22" s="20"/>
      <c r="U22" s="20"/>
      <c r="V22" s="20"/>
      <c r="W22" s="20">
        <v>830462472</v>
      </c>
      <c r="X22" s="20">
        <v>253457714</v>
      </c>
      <c r="Y22" s="20">
        <v>577004758</v>
      </c>
      <c r="Z22" s="21">
        <v>227.65</v>
      </c>
      <c r="AA22" s="22">
        <v>506915427</v>
      </c>
    </row>
    <row r="23" spans="1:27" ht="12.75">
      <c r="A23" s="23" t="s">
        <v>49</v>
      </c>
      <c r="B23" s="17"/>
      <c r="C23" s="18">
        <v>62576392</v>
      </c>
      <c r="D23" s="18"/>
      <c r="E23" s="19">
        <v>40639118</v>
      </c>
      <c r="F23" s="20">
        <v>40639118</v>
      </c>
      <c r="G23" s="24">
        <v>62576392</v>
      </c>
      <c r="H23" s="24">
        <v>62576392</v>
      </c>
      <c r="I23" s="24">
        <v>62576392</v>
      </c>
      <c r="J23" s="20">
        <v>62576392</v>
      </c>
      <c r="K23" s="24">
        <v>62576392</v>
      </c>
      <c r="L23" s="24">
        <v>76223837</v>
      </c>
      <c r="M23" s="20">
        <v>76223837</v>
      </c>
      <c r="N23" s="24">
        <v>76223837</v>
      </c>
      <c r="O23" s="24"/>
      <c r="P23" s="24"/>
      <c r="Q23" s="20"/>
      <c r="R23" s="24"/>
      <c r="S23" s="24"/>
      <c r="T23" s="20"/>
      <c r="U23" s="24"/>
      <c r="V23" s="24"/>
      <c r="W23" s="24">
        <v>76223837</v>
      </c>
      <c r="X23" s="20">
        <v>20319559</v>
      </c>
      <c r="Y23" s="24">
        <v>55904278</v>
      </c>
      <c r="Z23" s="25">
        <v>275.13</v>
      </c>
      <c r="AA23" s="26">
        <v>40639118</v>
      </c>
    </row>
    <row r="24" spans="1:27" ht="12.75">
      <c r="A24" s="27" t="s">
        <v>50</v>
      </c>
      <c r="B24" s="35"/>
      <c r="C24" s="29">
        <f aca="true" t="shared" si="1" ref="C24:Y24">SUM(C15:C23)</f>
        <v>55850696728</v>
      </c>
      <c r="D24" s="29">
        <f>SUM(D15:D23)</f>
        <v>0</v>
      </c>
      <c r="E24" s="36">
        <f t="shared" si="1"/>
        <v>63835536388</v>
      </c>
      <c r="F24" s="37">
        <f t="shared" si="1"/>
        <v>63835536388</v>
      </c>
      <c r="G24" s="37">
        <f t="shared" si="1"/>
        <v>57020520581</v>
      </c>
      <c r="H24" s="37">
        <f t="shared" si="1"/>
        <v>54938616137</v>
      </c>
      <c r="I24" s="37">
        <f t="shared" si="1"/>
        <v>57595682282</v>
      </c>
      <c r="J24" s="37">
        <f t="shared" si="1"/>
        <v>57595682282</v>
      </c>
      <c r="K24" s="37">
        <f t="shared" si="1"/>
        <v>57786220260</v>
      </c>
      <c r="L24" s="37">
        <f t="shared" si="1"/>
        <v>56852611384</v>
      </c>
      <c r="M24" s="37">
        <f t="shared" si="1"/>
        <v>57070269882</v>
      </c>
      <c r="N24" s="37">
        <f t="shared" si="1"/>
        <v>57070269882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57070269882</v>
      </c>
      <c r="X24" s="37">
        <f t="shared" si="1"/>
        <v>31917768195</v>
      </c>
      <c r="Y24" s="37">
        <f t="shared" si="1"/>
        <v>25152501687</v>
      </c>
      <c r="Z24" s="38">
        <f>+IF(X24&lt;&gt;0,+(Y24/X24)*100,0)</f>
        <v>78.80407406098088</v>
      </c>
      <c r="AA24" s="39">
        <f>SUM(AA15:AA23)</f>
        <v>63835536388</v>
      </c>
    </row>
    <row r="25" spans="1:27" ht="12.75">
      <c r="A25" s="27" t="s">
        <v>51</v>
      </c>
      <c r="B25" s="28"/>
      <c r="C25" s="29">
        <f aca="true" t="shared" si="2" ref="C25:Y25">+C12+C24</f>
        <v>67366570778</v>
      </c>
      <c r="D25" s="29">
        <f>+D12+D24</f>
        <v>0</v>
      </c>
      <c r="E25" s="30">
        <f t="shared" si="2"/>
        <v>81906760544</v>
      </c>
      <c r="F25" s="31">
        <f t="shared" si="2"/>
        <v>81906760544</v>
      </c>
      <c r="G25" s="31">
        <f t="shared" si="2"/>
        <v>71952630046</v>
      </c>
      <c r="H25" s="31">
        <f t="shared" si="2"/>
        <v>67179484460</v>
      </c>
      <c r="I25" s="31">
        <f t="shared" si="2"/>
        <v>70280606320</v>
      </c>
      <c r="J25" s="31">
        <f t="shared" si="2"/>
        <v>70280606320</v>
      </c>
      <c r="K25" s="31">
        <f t="shared" si="2"/>
        <v>69780485661</v>
      </c>
      <c r="L25" s="31">
        <f t="shared" si="2"/>
        <v>69226034755</v>
      </c>
      <c r="M25" s="31">
        <f t="shared" si="2"/>
        <v>70380915290</v>
      </c>
      <c r="N25" s="31">
        <f t="shared" si="2"/>
        <v>70380915290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70380915290</v>
      </c>
      <c r="X25" s="31">
        <f t="shared" si="2"/>
        <v>40953380274</v>
      </c>
      <c r="Y25" s="31">
        <f t="shared" si="2"/>
        <v>29427535016</v>
      </c>
      <c r="Z25" s="32">
        <f>+IF(X25&lt;&gt;0,+(Y25/X25)*100,0)</f>
        <v>71.8561809040281</v>
      </c>
      <c r="AA25" s="33">
        <f>+AA12+AA24</f>
        <v>81906760544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502529860</v>
      </c>
      <c r="D30" s="18"/>
      <c r="E30" s="19">
        <v>420172767</v>
      </c>
      <c r="F30" s="20">
        <v>420172767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210086384</v>
      </c>
      <c r="Y30" s="20">
        <v>-210086384</v>
      </c>
      <c r="Z30" s="21">
        <v>-100</v>
      </c>
      <c r="AA30" s="22">
        <v>420172767</v>
      </c>
    </row>
    <row r="31" spans="1:27" ht="12.75">
      <c r="A31" s="23" t="s">
        <v>56</v>
      </c>
      <c r="B31" s="17"/>
      <c r="C31" s="18">
        <v>866331112</v>
      </c>
      <c r="D31" s="18"/>
      <c r="E31" s="19">
        <v>780560870</v>
      </c>
      <c r="F31" s="20">
        <v>780560870</v>
      </c>
      <c r="G31" s="20">
        <v>882233022</v>
      </c>
      <c r="H31" s="20">
        <v>843991564</v>
      </c>
      <c r="I31" s="20">
        <v>857247921</v>
      </c>
      <c r="J31" s="20">
        <v>857247921</v>
      </c>
      <c r="K31" s="20">
        <v>864696036</v>
      </c>
      <c r="L31" s="20">
        <v>874942753</v>
      </c>
      <c r="M31" s="20">
        <v>875307643</v>
      </c>
      <c r="N31" s="20">
        <v>875307643</v>
      </c>
      <c r="O31" s="20"/>
      <c r="P31" s="20"/>
      <c r="Q31" s="20"/>
      <c r="R31" s="20"/>
      <c r="S31" s="20"/>
      <c r="T31" s="20"/>
      <c r="U31" s="20"/>
      <c r="V31" s="20"/>
      <c r="W31" s="20">
        <v>875307643</v>
      </c>
      <c r="X31" s="20">
        <v>390280435</v>
      </c>
      <c r="Y31" s="20">
        <v>485027208</v>
      </c>
      <c r="Z31" s="21">
        <v>124.28</v>
      </c>
      <c r="AA31" s="22">
        <v>780560870</v>
      </c>
    </row>
    <row r="32" spans="1:27" ht="12.75">
      <c r="A32" s="23" t="s">
        <v>57</v>
      </c>
      <c r="B32" s="17"/>
      <c r="C32" s="18">
        <v>8116752925</v>
      </c>
      <c r="D32" s="18"/>
      <c r="E32" s="19">
        <v>6677517000</v>
      </c>
      <c r="F32" s="20">
        <v>6677517000</v>
      </c>
      <c r="G32" s="20">
        <v>7871898788</v>
      </c>
      <c r="H32" s="20">
        <v>4693661685</v>
      </c>
      <c r="I32" s="20">
        <v>5355536902</v>
      </c>
      <c r="J32" s="20">
        <v>5355536902</v>
      </c>
      <c r="K32" s="20">
        <v>4356027480</v>
      </c>
      <c r="L32" s="20">
        <v>5738189647</v>
      </c>
      <c r="M32" s="20">
        <v>7131977588</v>
      </c>
      <c r="N32" s="20">
        <v>7131977588</v>
      </c>
      <c r="O32" s="20"/>
      <c r="P32" s="20"/>
      <c r="Q32" s="20"/>
      <c r="R32" s="20"/>
      <c r="S32" s="20"/>
      <c r="T32" s="20"/>
      <c r="U32" s="20"/>
      <c r="V32" s="20"/>
      <c r="W32" s="20">
        <v>7131977588</v>
      </c>
      <c r="X32" s="20">
        <v>3338758500</v>
      </c>
      <c r="Y32" s="20">
        <v>3793219088</v>
      </c>
      <c r="Z32" s="21">
        <v>113.61</v>
      </c>
      <c r="AA32" s="22">
        <v>6677517000</v>
      </c>
    </row>
    <row r="33" spans="1:27" ht="12.75">
      <c r="A33" s="23" t="s">
        <v>58</v>
      </c>
      <c r="B33" s="17"/>
      <c r="C33" s="18">
        <v>601392631</v>
      </c>
      <c r="D33" s="18"/>
      <c r="E33" s="19">
        <v>4255313708</v>
      </c>
      <c r="F33" s="20">
        <v>4255313708</v>
      </c>
      <c r="G33" s="20">
        <v>658754802</v>
      </c>
      <c r="H33" s="20">
        <v>593459439</v>
      </c>
      <c r="I33" s="20">
        <v>556208306</v>
      </c>
      <c r="J33" s="20">
        <v>556208306</v>
      </c>
      <c r="K33" s="20">
        <v>498763324</v>
      </c>
      <c r="L33" s="20">
        <v>439566805</v>
      </c>
      <c r="M33" s="20">
        <v>401725903</v>
      </c>
      <c r="N33" s="20">
        <v>401725903</v>
      </c>
      <c r="O33" s="20"/>
      <c r="P33" s="20"/>
      <c r="Q33" s="20"/>
      <c r="R33" s="20"/>
      <c r="S33" s="20"/>
      <c r="T33" s="20"/>
      <c r="U33" s="20"/>
      <c r="V33" s="20"/>
      <c r="W33" s="20">
        <v>401725903</v>
      </c>
      <c r="X33" s="20">
        <v>2127656854</v>
      </c>
      <c r="Y33" s="20">
        <v>-1725930951</v>
      </c>
      <c r="Z33" s="21">
        <v>-81.12</v>
      </c>
      <c r="AA33" s="22">
        <v>4255313708</v>
      </c>
    </row>
    <row r="34" spans="1:27" ht="12.75">
      <c r="A34" s="27" t="s">
        <v>59</v>
      </c>
      <c r="B34" s="28"/>
      <c r="C34" s="29">
        <f aca="true" t="shared" si="3" ref="C34:Y34">SUM(C29:C33)</f>
        <v>10087006528</v>
      </c>
      <c r="D34" s="29">
        <f>SUM(D29:D33)</f>
        <v>0</v>
      </c>
      <c r="E34" s="30">
        <f t="shared" si="3"/>
        <v>12133564345</v>
      </c>
      <c r="F34" s="31">
        <f t="shared" si="3"/>
        <v>12133564345</v>
      </c>
      <c r="G34" s="31">
        <f t="shared" si="3"/>
        <v>9412886612</v>
      </c>
      <c r="H34" s="31">
        <f t="shared" si="3"/>
        <v>6131112688</v>
      </c>
      <c r="I34" s="31">
        <f t="shared" si="3"/>
        <v>6768993129</v>
      </c>
      <c r="J34" s="31">
        <f t="shared" si="3"/>
        <v>6768993129</v>
      </c>
      <c r="K34" s="31">
        <f t="shared" si="3"/>
        <v>5719486840</v>
      </c>
      <c r="L34" s="31">
        <f t="shared" si="3"/>
        <v>7052699205</v>
      </c>
      <c r="M34" s="31">
        <f t="shared" si="3"/>
        <v>8409011134</v>
      </c>
      <c r="N34" s="31">
        <f t="shared" si="3"/>
        <v>8409011134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8409011134</v>
      </c>
      <c r="X34" s="31">
        <f t="shared" si="3"/>
        <v>6066782173</v>
      </c>
      <c r="Y34" s="31">
        <f t="shared" si="3"/>
        <v>2342228961</v>
      </c>
      <c r="Z34" s="32">
        <f>+IF(X34&lt;&gt;0,+(Y34/X34)*100,0)</f>
        <v>38.60743462034961</v>
      </c>
      <c r="AA34" s="33">
        <f>SUM(AA29:AA33)</f>
        <v>12133564345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5415151524</v>
      </c>
      <c r="D37" s="18"/>
      <c r="E37" s="19">
        <v>11742086000</v>
      </c>
      <c r="F37" s="20">
        <v>11742086000</v>
      </c>
      <c r="G37" s="20">
        <v>6453820983</v>
      </c>
      <c r="H37" s="20">
        <v>5989759203</v>
      </c>
      <c r="I37" s="20">
        <v>7045894777</v>
      </c>
      <c r="J37" s="20">
        <v>7045894777</v>
      </c>
      <c r="K37" s="20">
        <v>7010253142</v>
      </c>
      <c r="L37" s="20">
        <v>5898537744</v>
      </c>
      <c r="M37" s="20">
        <v>5780430552</v>
      </c>
      <c r="N37" s="20">
        <v>5780430552</v>
      </c>
      <c r="O37" s="20"/>
      <c r="P37" s="20"/>
      <c r="Q37" s="20"/>
      <c r="R37" s="20"/>
      <c r="S37" s="20"/>
      <c r="T37" s="20"/>
      <c r="U37" s="20"/>
      <c r="V37" s="20"/>
      <c r="W37" s="20">
        <v>5780430552</v>
      </c>
      <c r="X37" s="20">
        <v>5871043000</v>
      </c>
      <c r="Y37" s="20">
        <v>-90612448</v>
      </c>
      <c r="Z37" s="21">
        <v>-1.54</v>
      </c>
      <c r="AA37" s="22">
        <v>11742086000</v>
      </c>
    </row>
    <row r="38" spans="1:27" ht="12.75">
      <c r="A38" s="23" t="s">
        <v>58</v>
      </c>
      <c r="B38" s="17"/>
      <c r="C38" s="18">
        <v>3324161977</v>
      </c>
      <c r="D38" s="18"/>
      <c r="E38" s="19">
        <v>3438815000</v>
      </c>
      <c r="F38" s="20">
        <v>3438815000</v>
      </c>
      <c r="G38" s="20">
        <v>2943156163</v>
      </c>
      <c r="H38" s="20">
        <v>3021891448</v>
      </c>
      <c r="I38" s="20">
        <v>3021891448</v>
      </c>
      <c r="J38" s="20">
        <v>3021891448</v>
      </c>
      <c r="K38" s="20">
        <v>3021891448</v>
      </c>
      <c r="L38" s="20">
        <v>2880285850</v>
      </c>
      <c r="M38" s="20">
        <v>2881119553</v>
      </c>
      <c r="N38" s="20">
        <v>2881119553</v>
      </c>
      <c r="O38" s="20"/>
      <c r="P38" s="20"/>
      <c r="Q38" s="20"/>
      <c r="R38" s="20"/>
      <c r="S38" s="20"/>
      <c r="T38" s="20"/>
      <c r="U38" s="20"/>
      <c r="V38" s="20"/>
      <c r="W38" s="20">
        <v>2881119553</v>
      </c>
      <c r="X38" s="20">
        <v>1719407500</v>
      </c>
      <c r="Y38" s="20">
        <v>1161712053</v>
      </c>
      <c r="Z38" s="21">
        <v>67.56</v>
      </c>
      <c r="AA38" s="22">
        <v>3438815000</v>
      </c>
    </row>
    <row r="39" spans="1:27" ht="12.75">
      <c r="A39" s="27" t="s">
        <v>61</v>
      </c>
      <c r="B39" s="35"/>
      <c r="C39" s="29">
        <f aca="true" t="shared" si="4" ref="C39:Y39">SUM(C37:C38)</f>
        <v>8739313501</v>
      </c>
      <c r="D39" s="29">
        <f>SUM(D37:D38)</f>
        <v>0</v>
      </c>
      <c r="E39" s="36">
        <f t="shared" si="4"/>
        <v>15180901000</v>
      </c>
      <c r="F39" s="37">
        <f t="shared" si="4"/>
        <v>15180901000</v>
      </c>
      <c r="G39" s="37">
        <f t="shared" si="4"/>
        <v>9396977146</v>
      </c>
      <c r="H39" s="37">
        <f t="shared" si="4"/>
        <v>9011650651</v>
      </c>
      <c r="I39" s="37">
        <f t="shared" si="4"/>
        <v>10067786225</v>
      </c>
      <c r="J39" s="37">
        <f t="shared" si="4"/>
        <v>10067786225</v>
      </c>
      <c r="K39" s="37">
        <f t="shared" si="4"/>
        <v>10032144590</v>
      </c>
      <c r="L39" s="37">
        <f t="shared" si="4"/>
        <v>8778823594</v>
      </c>
      <c r="M39" s="37">
        <f t="shared" si="4"/>
        <v>8661550105</v>
      </c>
      <c r="N39" s="37">
        <f t="shared" si="4"/>
        <v>8661550105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8661550105</v>
      </c>
      <c r="X39" s="37">
        <f t="shared" si="4"/>
        <v>7590450500</v>
      </c>
      <c r="Y39" s="37">
        <f t="shared" si="4"/>
        <v>1071099605</v>
      </c>
      <c r="Z39" s="38">
        <f>+IF(X39&lt;&gt;0,+(Y39/X39)*100,0)</f>
        <v>14.11114669676062</v>
      </c>
      <c r="AA39" s="39">
        <f>SUM(AA37:AA38)</f>
        <v>15180901000</v>
      </c>
    </row>
    <row r="40" spans="1:27" ht="12.75">
      <c r="A40" s="27" t="s">
        <v>62</v>
      </c>
      <c r="B40" s="28"/>
      <c r="C40" s="29">
        <f aca="true" t="shared" si="5" ref="C40:Y40">+C34+C39</f>
        <v>18826320029</v>
      </c>
      <c r="D40" s="29">
        <f>+D34+D39</f>
        <v>0</v>
      </c>
      <c r="E40" s="30">
        <f t="shared" si="5"/>
        <v>27314465345</v>
      </c>
      <c r="F40" s="31">
        <f t="shared" si="5"/>
        <v>27314465345</v>
      </c>
      <c r="G40" s="31">
        <f t="shared" si="5"/>
        <v>18809863758</v>
      </c>
      <c r="H40" s="31">
        <f t="shared" si="5"/>
        <v>15142763339</v>
      </c>
      <c r="I40" s="31">
        <f t="shared" si="5"/>
        <v>16836779354</v>
      </c>
      <c r="J40" s="31">
        <f t="shared" si="5"/>
        <v>16836779354</v>
      </c>
      <c r="K40" s="31">
        <f t="shared" si="5"/>
        <v>15751631430</v>
      </c>
      <c r="L40" s="31">
        <f t="shared" si="5"/>
        <v>15831522799</v>
      </c>
      <c r="M40" s="31">
        <f t="shared" si="5"/>
        <v>17070561239</v>
      </c>
      <c r="N40" s="31">
        <f t="shared" si="5"/>
        <v>17070561239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17070561239</v>
      </c>
      <c r="X40" s="31">
        <f t="shared" si="5"/>
        <v>13657232673</v>
      </c>
      <c r="Y40" s="31">
        <f t="shared" si="5"/>
        <v>3413328566</v>
      </c>
      <c r="Z40" s="32">
        <f>+IF(X40&lt;&gt;0,+(Y40/X40)*100,0)</f>
        <v>24.992827227349384</v>
      </c>
      <c r="AA40" s="33">
        <f>+AA34+AA39</f>
        <v>27314465345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48540250749</v>
      </c>
      <c r="D42" s="43">
        <f>+D25-D40</f>
        <v>0</v>
      </c>
      <c r="E42" s="44">
        <f t="shared" si="6"/>
        <v>54592295199</v>
      </c>
      <c r="F42" s="45">
        <f t="shared" si="6"/>
        <v>54592295199</v>
      </c>
      <c r="G42" s="45">
        <f t="shared" si="6"/>
        <v>53142766288</v>
      </c>
      <c r="H42" s="45">
        <f t="shared" si="6"/>
        <v>52036721121</v>
      </c>
      <c r="I42" s="45">
        <f t="shared" si="6"/>
        <v>53443826966</v>
      </c>
      <c r="J42" s="45">
        <f t="shared" si="6"/>
        <v>53443826966</v>
      </c>
      <c r="K42" s="45">
        <f t="shared" si="6"/>
        <v>54028854231</v>
      </c>
      <c r="L42" s="45">
        <f t="shared" si="6"/>
        <v>53394511956</v>
      </c>
      <c r="M42" s="45">
        <f t="shared" si="6"/>
        <v>53310354051</v>
      </c>
      <c r="N42" s="45">
        <f t="shared" si="6"/>
        <v>53310354051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53310354051</v>
      </c>
      <c r="X42" s="45">
        <f t="shared" si="6"/>
        <v>27296147601</v>
      </c>
      <c r="Y42" s="45">
        <f t="shared" si="6"/>
        <v>26014206450</v>
      </c>
      <c r="Z42" s="46">
        <f>+IF(X42&lt;&gt;0,+(Y42/X42)*100,0)</f>
        <v>95.30358214009279</v>
      </c>
      <c r="AA42" s="47">
        <f>+AA25-AA40</f>
        <v>54592295199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48540250749</v>
      </c>
      <c r="D45" s="18"/>
      <c r="E45" s="19">
        <v>54592295199</v>
      </c>
      <c r="F45" s="20">
        <v>54592295199</v>
      </c>
      <c r="G45" s="20">
        <v>53142766288</v>
      </c>
      <c r="H45" s="20">
        <v>52036721121</v>
      </c>
      <c r="I45" s="20">
        <v>53443826966</v>
      </c>
      <c r="J45" s="20">
        <v>53443826966</v>
      </c>
      <c r="K45" s="20">
        <v>54028854231</v>
      </c>
      <c r="L45" s="20">
        <v>53394511956</v>
      </c>
      <c r="M45" s="20">
        <v>53310354051</v>
      </c>
      <c r="N45" s="20">
        <v>53310354051</v>
      </c>
      <c r="O45" s="20"/>
      <c r="P45" s="20"/>
      <c r="Q45" s="20"/>
      <c r="R45" s="20"/>
      <c r="S45" s="20"/>
      <c r="T45" s="20"/>
      <c r="U45" s="20"/>
      <c r="V45" s="20"/>
      <c r="W45" s="20">
        <v>53310354051</v>
      </c>
      <c r="X45" s="20">
        <v>27296147600</v>
      </c>
      <c r="Y45" s="20">
        <v>26014206451</v>
      </c>
      <c r="Z45" s="48">
        <v>95.3</v>
      </c>
      <c r="AA45" s="22">
        <v>54592295199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48540250749</v>
      </c>
      <c r="D48" s="51">
        <f>SUM(D45:D47)</f>
        <v>0</v>
      </c>
      <c r="E48" s="52">
        <f t="shared" si="7"/>
        <v>54592295199</v>
      </c>
      <c r="F48" s="53">
        <f t="shared" si="7"/>
        <v>54592295199</v>
      </c>
      <c r="G48" s="53">
        <f t="shared" si="7"/>
        <v>53142766288</v>
      </c>
      <c r="H48" s="53">
        <f t="shared" si="7"/>
        <v>52036721121</v>
      </c>
      <c r="I48" s="53">
        <f t="shared" si="7"/>
        <v>53443826966</v>
      </c>
      <c r="J48" s="53">
        <f t="shared" si="7"/>
        <v>53443826966</v>
      </c>
      <c r="K48" s="53">
        <f t="shared" si="7"/>
        <v>54028854231</v>
      </c>
      <c r="L48" s="53">
        <f t="shared" si="7"/>
        <v>53394511956</v>
      </c>
      <c r="M48" s="53">
        <f t="shared" si="7"/>
        <v>53310354051</v>
      </c>
      <c r="N48" s="53">
        <f t="shared" si="7"/>
        <v>53310354051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53310354051</v>
      </c>
      <c r="X48" s="53">
        <f t="shared" si="7"/>
        <v>27296147600</v>
      </c>
      <c r="Y48" s="53">
        <f t="shared" si="7"/>
        <v>26014206451</v>
      </c>
      <c r="Z48" s="54">
        <f>+IF(X48&lt;&gt;0,+(Y48/X48)*100,0)</f>
        <v>95.30358214724777</v>
      </c>
      <c r="AA48" s="55">
        <f>SUM(AA45:AA47)</f>
        <v>54592295199</v>
      </c>
    </row>
    <row r="49" spans="1:27" ht="12.75">
      <c r="A49" s="56" t="s">
        <v>81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82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83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2239824000</v>
      </c>
      <c r="D6" s="18"/>
      <c r="E6" s="19">
        <v>1213859113</v>
      </c>
      <c r="F6" s="20">
        <v>1213859113</v>
      </c>
      <c r="G6" s="20"/>
      <c r="H6" s="20"/>
      <c r="I6" s="20">
        <v>3164514000</v>
      </c>
      <c r="J6" s="20">
        <v>3164514000</v>
      </c>
      <c r="K6" s="20">
        <v>2699394000</v>
      </c>
      <c r="L6" s="20">
        <v>2663413000</v>
      </c>
      <c r="M6" s="20">
        <v>4808314000</v>
      </c>
      <c r="N6" s="20">
        <v>4808314000</v>
      </c>
      <c r="O6" s="20"/>
      <c r="P6" s="20"/>
      <c r="Q6" s="20"/>
      <c r="R6" s="20"/>
      <c r="S6" s="20"/>
      <c r="T6" s="20"/>
      <c r="U6" s="20"/>
      <c r="V6" s="20"/>
      <c r="W6" s="20">
        <v>4808314000</v>
      </c>
      <c r="X6" s="20">
        <v>606929557</v>
      </c>
      <c r="Y6" s="20">
        <v>4201384443</v>
      </c>
      <c r="Z6" s="21">
        <v>692.24</v>
      </c>
      <c r="AA6" s="22">
        <v>1213859113</v>
      </c>
    </row>
    <row r="7" spans="1:27" ht="12.75">
      <c r="A7" s="23" t="s">
        <v>34</v>
      </c>
      <c r="B7" s="17"/>
      <c r="C7" s="18"/>
      <c r="D7" s="18"/>
      <c r="E7" s="19">
        <v>5825187000</v>
      </c>
      <c r="F7" s="20">
        <v>5825187000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2912593500</v>
      </c>
      <c r="Y7" s="20">
        <v>-2912593500</v>
      </c>
      <c r="Z7" s="21">
        <v>-100</v>
      </c>
      <c r="AA7" s="22">
        <v>5825187000</v>
      </c>
    </row>
    <row r="8" spans="1:27" ht="12.75">
      <c r="A8" s="23" t="s">
        <v>35</v>
      </c>
      <c r="B8" s="17"/>
      <c r="C8" s="18">
        <v>6093031000</v>
      </c>
      <c r="D8" s="18"/>
      <c r="E8" s="19">
        <v>6570747394</v>
      </c>
      <c r="F8" s="20">
        <v>6570747394</v>
      </c>
      <c r="G8" s="20"/>
      <c r="H8" s="20"/>
      <c r="I8" s="20">
        <v>7713789000</v>
      </c>
      <c r="J8" s="20">
        <v>7713789000</v>
      </c>
      <c r="K8" s="20">
        <v>7062677000</v>
      </c>
      <c r="L8" s="20">
        <v>5804877000</v>
      </c>
      <c r="M8" s="20">
        <v>6521004000</v>
      </c>
      <c r="N8" s="20">
        <v>6521004000</v>
      </c>
      <c r="O8" s="20"/>
      <c r="P8" s="20"/>
      <c r="Q8" s="20"/>
      <c r="R8" s="20"/>
      <c r="S8" s="20"/>
      <c r="T8" s="20"/>
      <c r="U8" s="20"/>
      <c r="V8" s="20"/>
      <c r="W8" s="20">
        <v>6521004000</v>
      </c>
      <c r="X8" s="20">
        <v>3285373697</v>
      </c>
      <c r="Y8" s="20">
        <v>3235630303</v>
      </c>
      <c r="Z8" s="21">
        <v>98.49</v>
      </c>
      <c r="AA8" s="22">
        <v>6570747394</v>
      </c>
    </row>
    <row r="9" spans="1:27" ht="12.75">
      <c r="A9" s="23" t="s">
        <v>36</v>
      </c>
      <c r="B9" s="17"/>
      <c r="C9" s="18">
        <v>3528328000</v>
      </c>
      <c r="D9" s="18"/>
      <c r="E9" s="19">
        <v>2847907244</v>
      </c>
      <c r="F9" s="20">
        <v>2847907244</v>
      </c>
      <c r="G9" s="20"/>
      <c r="H9" s="20"/>
      <c r="I9" s="20">
        <v>2779363000</v>
      </c>
      <c r="J9" s="20">
        <v>2779363000</v>
      </c>
      <c r="K9" s="20">
        <v>2982448000</v>
      </c>
      <c r="L9" s="20">
        <v>4234248000</v>
      </c>
      <c r="M9" s="20">
        <v>5411655000</v>
      </c>
      <c r="N9" s="20">
        <v>5411655000</v>
      </c>
      <c r="O9" s="20"/>
      <c r="P9" s="20"/>
      <c r="Q9" s="20"/>
      <c r="R9" s="20"/>
      <c r="S9" s="20"/>
      <c r="T9" s="20"/>
      <c r="U9" s="20"/>
      <c r="V9" s="20"/>
      <c r="W9" s="20">
        <v>5411655000</v>
      </c>
      <c r="X9" s="20">
        <v>1423953622</v>
      </c>
      <c r="Y9" s="20">
        <v>3987701378</v>
      </c>
      <c r="Z9" s="21">
        <v>280.04</v>
      </c>
      <c r="AA9" s="22">
        <v>2847907244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303185000</v>
      </c>
      <c r="D11" s="18"/>
      <c r="E11" s="19">
        <v>359125793</v>
      </c>
      <c r="F11" s="20">
        <v>359125793</v>
      </c>
      <c r="G11" s="20"/>
      <c r="H11" s="20"/>
      <c r="I11" s="20">
        <v>298153000</v>
      </c>
      <c r="J11" s="20">
        <v>298153000</v>
      </c>
      <c r="K11" s="20">
        <v>324003000</v>
      </c>
      <c r="L11" s="20">
        <v>333212000</v>
      </c>
      <c r="M11" s="20">
        <v>371649000</v>
      </c>
      <c r="N11" s="20">
        <v>371649000</v>
      </c>
      <c r="O11" s="20"/>
      <c r="P11" s="20"/>
      <c r="Q11" s="20"/>
      <c r="R11" s="20"/>
      <c r="S11" s="20"/>
      <c r="T11" s="20"/>
      <c r="U11" s="20"/>
      <c r="V11" s="20"/>
      <c r="W11" s="20">
        <v>371649000</v>
      </c>
      <c r="X11" s="20">
        <v>179562897</v>
      </c>
      <c r="Y11" s="20">
        <v>192086103</v>
      </c>
      <c r="Z11" s="21">
        <v>106.97</v>
      </c>
      <c r="AA11" s="22">
        <v>359125793</v>
      </c>
    </row>
    <row r="12" spans="1:27" ht="12.75">
      <c r="A12" s="27" t="s">
        <v>39</v>
      </c>
      <c r="B12" s="28"/>
      <c r="C12" s="29">
        <f aca="true" t="shared" si="0" ref="C12:Y12">SUM(C6:C11)</f>
        <v>12164368000</v>
      </c>
      <c r="D12" s="29">
        <f>SUM(D6:D11)</f>
        <v>0</v>
      </c>
      <c r="E12" s="30">
        <f t="shared" si="0"/>
        <v>16816826544</v>
      </c>
      <c r="F12" s="31">
        <f t="shared" si="0"/>
        <v>16816826544</v>
      </c>
      <c r="G12" s="31">
        <f t="shared" si="0"/>
        <v>0</v>
      </c>
      <c r="H12" s="31">
        <f t="shared" si="0"/>
        <v>0</v>
      </c>
      <c r="I12" s="31">
        <f t="shared" si="0"/>
        <v>13955819000</v>
      </c>
      <c r="J12" s="31">
        <f t="shared" si="0"/>
        <v>13955819000</v>
      </c>
      <c r="K12" s="31">
        <f t="shared" si="0"/>
        <v>13068522000</v>
      </c>
      <c r="L12" s="31">
        <f t="shared" si="0"/>
        <v>13035750000</v>
      </c>
      <c r="M12" s="31">
        <f t="shared" si="0"/>
        <v>17112622000</v>
      </c>
      <c r="N12" s="31">
        <f t="shared" si="0"/>
        <v>17112622000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17112622000</v>
      </c>
      <c r="X12" s="31">
        <f t="shared" si="0"/>
        <v>8408413273</v>
      </c>
      <c r="Y12" s="31">
        <f t="shared" si="0"/>
        <v>8704208727</v>
      </c>
      <c r="Z12" s="32">
        <f>+IF(X12&lt;&gt;0,+(Y12/X12)*100,0)</f>
        <v>103.51785104271481</v>
      </c>
      <c r="AA12" s="33">
        <f>SUM(AA6:AA11)</f>
        <v>16816826544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>
        <v>45620627</v>
      </c>
      <c r="F15" s="20">
        <v>45620627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22810314</v>
      </c>
      <c r="Y15" s="20">
        <v>-22810314</v>
      </c>
      <c r="Z15" s="21">
        <v>-100</v>
      </c>
      <c r="AA15" s="22">
        <v>45620627</v>
      </c>
    </row>
    <row r="16" spans="1:27" ht="12.75">
      <c r="A16" s="23" t="s">
        <v>42</v>
      </c>
      <c r="B16" s="17"/>
      <c r="C16" s="18"/>
      <c r="D16" s="18"/>
      <c r="E16" s="19">
        <v>3025843687</v>
      </c>
      <c r="F16" s="20">
        <v>3025843687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1512921844</v>
      </c>
      <c r="Y16" s="24">
        <v>-1512921844</v>
      </c>
      <c r="Z16" s="25">
        <v>-100</v>
      </c>
      <c r="AA16" s="26">
        <v>3025843687</v>
      </c>
    </row>
    <row r="17" spans="1:27" ht="12.75">
      <c r="A17" s="23" t="s">
        <v>43</v>
      </c>
      <c r="B17" s="17"/>
      <c r="C17" s="18">
        <v>1000544000</v>
      </c>
      <c r="D17" s="18"/>
      <c r="E17" s="19">
        <v>1015368000</v>
      </c>
      <c r="F17" s="20">
        <v>1015368000</v>
      </c>
      <c r="G17" s="20"/>
      <c r="H17" s="20"/>
      <c r="I17" s="20">
        <v>999997000</v>
      </c>
      <c r="J17" s="20">
        <v>999997000</v>
      </c>
      <c r="K17" s="20">
        <v>999995000</v>
      </c>
      <c r="L17" s="20">
        <v>999993000</v>
      </c>
      <c r="M17" s="20">
        <v>999992000</v>
      </c>
      <c r="N17" s="20">
        <v>999992000</v>
      </c>
      <c r="O17" s="20"/>
      <c r="P17" s="20"/>
      <c r="Q17" s="20"/>
      <c r="R17" s="20"/>
      <c r="S17" s="20"/>
      <c r="T17" s="20"/>
      <c r="U17" s="20"/>
      <c r="V17" s="20"/>
      <c r="W17" s="20">
        <v>999992000</v>
      </c>
      <c r="X17" s="20">
        <v>507684000</v>
      </c>
      <c r="Y17" s="20">
        <v>492308000</v>
      </c>
      <c r="Z17" s="21">
        <v>96.97</v>
      </c>
      <c r="AA17" s="22">
        <v>1015368000</v>
      </c>
    </row>
    <row r="18" spans="1:27" ht="12.75">
      <c r="A18" s="23" t="s">
        <v>44</v>
      </c>
      <c r="B18" s="17"/>
      <c r="C18" s="18"/>
      <c r="D18" s="18"/>
      <c r="E18" s="19">
        <v>54758473</v>
      </c>
      <c r="F18" s="20">
        <v>54758473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>
        <v>27379237</v>
      </c>
      <c r="Y18" s="20">
        <v>-27379237</v>
      </c>
      <c r="Z18" s="21">
        <v>-100</v>
      </c>
      <c r="AA18" s="22">
        <v>54758473</v>
      </c>
    </row>
    <row r="19" spans="1:27" ht="12.75">
      <c r="A19" s="23" t="s">
        <v>45</v>
      </c>
      <c r="B19" s="17"/>
      <c r="C19" s="18">
        <v>68091345000</v>
      </c>
      <c r="D19" s="18"/>
      <c r="E19" s="19">
        <v>72485703899</v>
      </c>
      <c r="F19" s="20">
        <v>72485703899</v>
      </c>
      <c r="G19" s="20"/>
      <c r="H19" s="20"/>
      <c r="I19" s="20">
        <v>67020443000</v>
      </c>
      <c r="J19" s="20">
        <v>67020443000</v>
      </c>
      <c r="K19" s="20">
        <v>66889621000</v>
      </c>
      <c r="L19" s="20">
        <v>67085686000</v>
      </c>
      <c r="M19" s="20">
        <v>67797654000</v>
      </c>
      <c r="N19" s="20">
        <v>67797654000</v>
      </c>
      <c r="O19" s="20"/>
      <c r="P19" s="20"/>
      <c r="Q19" s="20"/>
      <c r="R19" s="20"/>
      <c r="S19" s="20"/>
      <c r="T19" s="20"/>
      <c r="U19" s="20"/>
      <c r="V19" s="20"/>
      <c r="W19" s="20">
        <v>67797654000</v>
      </c>
      <c r="X19" s="20">
        <v>36242851950</v>
      </c>
      <c r="Y19" s="20">
        <v>31554802050</v>
      </c>
      <c r="Z19" s="21">
        <v>87.06</v>
      </c>
      <c r="AA19" s="22">
        <v>72485703899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>
        <v>26860000</v>
      </c>
      <c r="D21" s="18"/>
      <c r="E21" s="19">
        <v>26736000</v>
      </c>
      <c r="F21" s="20">
        <v>26736000</v>
      </c>
      <c r="G21" s="20"/>
      <c r="H21" s="20"/>
      <c r="I21" s="20">
        <v>26495000</v>
      </c>
      <c r="J21" s="20">
        <v>26495000</v>
      </c>
      <c r="K21" s="20">
        <v>26226000</v>
      </c>
      <c r="L21" s="20">
        <v>26077000</v>
      </c>
      <c r="M21" s="20">
        <v>25994000</v>
      </c>
      <c r="N21" s="20">
        <v>25994000</v>
      </c>
      <c r="O21" s="20"/>
      <c r="P21" s="20"/>
      <c r="Q21" s="20"/>
      <c r="R21" s="20"/>
      <c r="S21" s="20"/>
      <c r="T21" s="20"/>
      <c r="U21" s="20"/>
      <c r="V21" s="20"/>
      <c r="W21" s="20">
        <v>25994000</v>
      </c>
      <c r="X21" s="20">
        <v>13368000</v>
      </c>
      <c r="Y21" s="20">
        <v>12626000</v>
      </c>
      <c r="Z21" s="21">
        <v>94.45</v>
      </c>
      <c r="AA21" s="22">
        <v>26736000</v>
      </c>
    </row>
    <row r="22" spans="1:27" ht="12.75">
      <c r="A22" s="23" t="s">
        <v>48</v>
      </c>
      <c r="B22" s="17"/>
      <c r="C22" s="18">
        <v>864081000</v>
      </c>
      <c r="D22" s="18"/>
      <c r="E22" s="19">
        <v>886245000</v>
      </c>
      <c r="F22" s="20">
        <v>886245000</v>
      </c>
      <c r="G22" s="20"/>
      <c r="H22" s="20"/>
      <c r="I22" s="20">
        <v>909455000</v>
      </c>
      <c r="J22" s="20">
        <v>909455000</v>
      </c>
      <c r="K22" s="20">
        <v>895971000</v>
      </c>
      <c r="L22" s="20">
        <v>918326000</v>
      </c>
      <c r="M22" s="20">
        <v>897524000</v>
      </c>
      <c r="N22" s="20">
        <v>897524000</v>
      </c>
      <c r="O22" s="20"/>
      <c r="P22" s="20"/>
      <c r="Q22" s="20"/>
      <c r="R22" s="20"/>
      <c r="S22" s="20"/>
      <c r="T22" s="20"/>
      <c r="U22" s="20"/>
      <c r="V22" s="20"/>
      <c r="W22" s="20">
        <v>897524000</v>
      </c>
      <c r="X22" s="20">
        <v>443122500</v>
      </c>
      <c r="Y22" s="20">
        <v>454401500</v>
      </c>
      <c r="Z22" s="21">
        <v>102.55</v>
      </c>
      <c r="AA22" s="22">
        <v>886245000</v>
      </c>
    </row>
    <row r="23" spans="1:27" ht="12.75">
      <c r="A23" s="23" t="s">
        <v>49</v>
      </c>
      <c r="B23" s="17"/>
      <c r="C23" s="18">
        <v>3850744000</v>
      </c>
      <c r="D23" s="18"/>
      <c r="E23" s="19">
        <v>1502510473</v>
      </c>
      <c r="F23" s="20">
        <v>1502510473</v>
      </c>
      <c r="G23" s="24"/>
      <c r="H23" s="24"/>
      <c r="I23" s="24">
        <v>2763824000</v>
      </c>
      <c r="J23" s="20">
        <v>2763824000</v>
      </c>
      <c r="K23" s="24">
        <v>3121114000</v>
      </c>
      <c r="L23" s="24">
        <v>2776323000</v>
      </c>
      <c r="M23" s="20">
        <v>2317627000</v>
      </c>
      <c r="N23" s="24">
        <v>2317627000</v>
      </c>
      <c r="O23" s="24"/>
      <c r="P23" s="24"/>
      <c r="Q23" s="20"/>
      <c r="R23" s="24"/>
      <c r="S23" s="24"/>
      <c r="T23" s="20"/>
      <c r="U23" s="24"/>
      <c r="V23" s="24"/>
      <c r="W23" s="24">
        <v>2317627000</v>
      </c>
      <c r="X23" s="20">
        <v>751255237</v>
      </c>
      <c r="Y23" s="24">
        <v>1566371763</v>
      </c>
      <c r="Z23" s="25">
        <v>208.5</v>
      </c>
      <c r="AA23" s="26">
        <v>1502510473</v>
      </c>
    </row>
    <row r="24" spans="1:27" ht="12.75">
      <c r="A24" s="27" t="s">
        <v>50</v>
      </c>
      <c r="B24" s="35"/>
      <c r="C24" s="29">
        <f aca="true" t="shared" si="1" ref="C24:Y24">SUM(C15:C23)</f>
        <v>73833574000</v>
      </c>
      <c r="D24" s="29">
        <f>SUM(D15:D23)</f>
        <v>0</v>
      </c>
      <c r="E24" s="36">
        <f t="shared" si="1"/>
        <v>79042786159</v>
      </c>
      <c r="F24" s="37">
        <f t="shared" si="1"/>
        <v>79042786159</v>
      </c>
      <c r="G24" s="37">
        <f t="shared" si="1"/>
        <v>0</v>
      </c>
      <c r="H24" s="37">
        <f t="shared" si="1"/>
        <v>0</v>
      </c>
      <c r="I24" s="37">
        <f t="shared" si="1"/>
        <v>71720214000</v>
      </c>
      <c r="J24" s="37">
        <f t="shared" si="1"/>
        <v>71720214000</v>
      </c>
      <c r="K24" s="37">
        <f t="shared" si="1"/>
        <v>71932927000</v>
      </c>
      <c r="L24" s="37">
        <f t="shared" si="1"/>
        <v>71806405000</v>
      </c>
      <c r="M24" s="37">
        <f t="shared" si="1"/>
        <v>72038791000</v>
      </c>
      <c r="N24" s="37">
        <f t="shared" si="1"/>
        <v>72038791000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72038791000</v>
      </c>
      <c r="X24" s="37">
        <f t="shared" si="1"/>
        <v>39521393082</v>
      </c>
      <c r="Y24" s="37">
        <f t="shared" si="1"/>
        <v>32517397918</v>
      </c>
      <c r="Z24" s="38">
        <f>+IF(X24&lt;&gt;0,+(Y24/X24)*100,0)</f>
        <v>82.2779648746998</v>
      </c>
      <c r="AA24" s="39">
        <f>SUM(AA15:AA23)</f>
        <v>79042786159</v>
      </c>
    </row>
    <row r="25" spans="1:27" ht="12.75">
      <c r="A25" s="27" t="s">
        <v>51</v>
      </c>
      <c r="B25" s="28"/>
      <c r="C25" s="29">
        <f aca="true" t="shared" si="2" ref="C25:Y25">+C12+C24</f>
        <v>85997942000</v>
      </c>
      <c r="D25" s="29">
        <f>+D12+D24</f>
        <v>0</v>
      </c>
      <c r="E25" s="30">
        <f t="shared" si="2"/>
        <v>95859612703</v>
      </c>
      <c r="F25" s="31">
        <f t="shared" si="2"/>
        <v>95859612703</v>
      </c>
      <c r="G25" s="31">
        <f t="shared" si="2"/>
        <v>0</v>
      </c>
      <c r="H25" s="31">
        <f t="shared" si="2"/>
        <v>0</v>
      </c>
      <c r="I25" s="31">
        <f t="shared" si="2"/>
        <v>85676033000</v>
      </c>
      <c r="J25" s="31">
        <f t="shared" si="2"/>
        <v>85676033000</v>
      </c>
      <c r="K25" s="31">
        <f t="shared" si="2"/>
        <v>85001449000</v>
      </c>
      <c r="L25" s="31">
        <f t="shared" si="2"/>
        <v>84842155000</v>
      </c>
      <c r="M25" s="31">
        <f t="shared" si="2"/>
        <v>89151413000</v>
      </c>
      <c r="N25" s="31">
        <f t="shared" si="2"/>
        <v>89151413000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89151413000</v>
      </c>
      <c r="X25" s="31">
        <f t="shared" si="2"/>
        <v>47929806355</v>
      </c>
      <c r="Y25" s="31">
        <f t="shared" si="2"/>
        <v>41221606645</v>
      </c>
      <c r="Z25" s="32">
        <f>+IF(X25&lt;&gt;0,+(Y25/X25)*100,0)</f>
        <v>86.0041168113332</v>
      </c>
      <c r="AA25" s="33">
        <f>+AA12+AA24</f>
        <v>95859612703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761803000</v>
      </c>
      <c r="D30" s="18"/>
      <c r="E30" s="19">
        <v>632022846</v>
      </c>
      <c r="F30" s="20">
        <v>632022846</v>
      </c>
      <c r="G30" s="20"/>
      <c r="H30" s="20"/>
      <c r="I30" s="20">
        <v>2223329000</v>
      </c>
      <c r="J30" s="20">
        <v>2223329000</v>
      </c>
      <c r="K30" s="20">
        <v>2134456000</v>
      </c>
      <c r="L30" s="20">
        <v>2134456000</v>
      </c>
      <c r="M30" s="20">
        <v>741399000</v>
      </c>
      <c r="N30" s="20">
        <v>741399000</v>
      </c>
      <c r="O30" s="20"/>
      <c r="P30" s="20"/>
      <c r="Q30" s="20"/>
      <c r="R30" s="20"/>
      <c r="S30" s="20"/>
      <c r="T30" s="20"/>
      <c r="U30" s="20"/>
      <c r="V30" s="20"/>
      <c r="W30" s="20">
        <v>741399000</v>
      </c>
      <c r="X30" s="20">
        <v>316011423</v>
      </c>
      <c r="Y30" s="20">
        <v>425387577</v>
      </c>
      <c r="Z30" s="21">
        <v>134.61</v>
      </c>
      <c r="AA30" s="22">
        <v>632022846</v>
      </c>
    </row>
    <row r="31" spans="1:27" ht="12.75">
      <c r="A31" s="23" t="s">
        <v>56</v>
      </c>
      <c r="B31" s="17"/>
      <c r="C31" s="18">
        <v>15185000</v>
      </c>
      <c r="D31" s="18"/>
      <c r="E31" s="19">
        <v>46152384</v>
      </c>
      <c r="F31" s="20">
        <v>46152384</v>
      </c>
      <c r="G31" s="20"/>
      <c r="H31" s="20"/>
      <c r="I31" s="20">
        <v>13060000</v>
      </c>
      <c r="J31" s="20">
        <v>13060000</v>
      </c>
      <c r="K31" s="20">
        <v>15689000</v>
      </c>
      <c r="L31" s="20">
        <v>15717000</v>
      </c>
      <c r="M31" s="20">
        <v>15769000</v>
      </c>
      <c r="N31" s="20">
        <v>15769000</v>
      </c>
      <c r="O31" s="20"/>
      <c r="P31" s="20"/>
      <c r="Q31" s="20"/>
      <c r="R31" s="20"/>
      <c r="S31" s="20"/>
      <c r="T31" s="20"/>
      <c r="U31" s="20"/>
      <c r="V31" s="20"/>
      <c r="W31" s="20">
        <v>15769000</v>
      </c>
      <c r="X31" s="20">
        <v>23076192</v>
      </c>
      <c r="Y31" s="20">
        <v>-7307192</v>
      </c>
      <c r="Z31" s="21">
        <v>-31.67</v>
      </c>
      <c r="AA31" s="22">
        <v>46152384</v>
      </c>
    </row>
    <row r="32" spans="1:27" ht="12.75">
      <c r="A32" s="23" t="s">
        <v>57</v>
      </c>
      <c r="B32" s="17"/>
      <c r="C32" s="18">
        <v>12516971000</v>
      </c>
      <c r="D32" s="18"/>
      <c r="E32" s="19">
        <v>14162028229</v>
      </c>
      <c r="F32" s="20">
        <v>14162028229</v>
      </c>
      <c r="G32" s="20"/>
      <c r="H32" s="20"/>
      <c r="I32" s="20">
        <v>11006512000</v>
      </c>
      <c r="J32" s="20">
        <v>11006512000</v>
      </c>
      <c r="K32" s="20">
        <v>9842325000</v>
      </c>
      <c r="L32" s="20">
        <v>10386716000</v>
      </c>
      <c r="M32" s="20">
        <v>11472187000</v>
      </c>
      <c r="N32" s="20">
        <v>11472187000</v>
      </c>
      <c r="O32" s="20"/>
      <c r="P32" s="20"/>
      <c r="Q32" s="20"/>
      <c r="R32" s="20"/>
      <c r="S32" s="20"/>
      <c r="T32" s="20"/>
      <c r="U32" s="20"/>
      <c r="V32" s="20"/>
      <c r="W32" s="20">
        <v>11472187000</v>
      </c>
      <c r="X32" s="20">
        <v>7081014115</v>
      </c>
      <c r="Y32" s="20">
        <v>4391172885</v>
      </c>
      <c r="Z32" s="21">
        <v>62.01</v>
      </c>
      <c r="AA32" s="22">
        <v>14162028229</v>
      </c>
    </row>
    <row r="33" spans="1:27" ht="12.75">
      <c r="A33" s="23" t="s">
        <v>58</v>
      </c>
      <c r="B33" s="17"/>
      <c r="C33" s="18">
        <v>287987000</v>
      </c>
      <c r="D33" s="18"/>
      <c r="E33" s="19">
        <v>306330972</v>
      </c>
      <c r="F33" s="20">
        <v>306330972</v>
      </c>
      <c r="G33" s="20"/>
      <c r="H33" s="20"/>
      <c r="I33" s="20">
        <v>314783000</v>
      </c>
      <c r="J33" s="20">
        <v>314783000</v>
      </c>
      <c r="K33" s="20">
        <v>325632000</v>
      </c>
      <c r="L33" s="20">
        <v>333602000</v>
      </c>
      <c r="M33" s="20">
        <v>262690000</v>
      </c>
      <c r="N33" s="20">
        <v>262690000</v>
      </c>
      <c r="O33" s="20"/>
      <c r="P33" s="20"/>
      <c r="Q33" s="20"/>
      <c r="R33" s="20"/>
      <c r="S33" s="20"/>
      <c r="T33" s="20"/>
      <c r="U33" s="20"/>
      <c r="V33" s="20"/>
      <c r="W33" s="20">
        <v>262690000</v>
      </c>
      <c r="X33" s="20">
        <v>153165486</v>
      </c>
      <c r="Y33" s="20">
        <v>109524514</v>
      </c>
      <c r="Z33" s="21">
        <v>71.51</v>
      </c>
      <c r="AA33" s="22">
        <v>306330972</v>
      </c>
    </row>
    <row r="34" spans="1:27" ht="12.75">
      <c r="A34" s="27" t="s">
        <v>59</v>
      </c>
      <c r="B34" s="28"/>
      <c r="C34" s="29">
        <f aca="true" t="shared" si="3" ref="C34:Y34">SUM(C29:C33)</f>
        <v>13581946000</v>
      </c>
      <c r="D34" s="29">
        <f>SUM(D29:D33)</f>
        <v>0</v>
      </c>
      <c r="E34" s="30">
        <f t="shared" si="3"/>
        <v>15146534431</v>
      </c>
      <c r="F34" s="31">
        <f t="shared" si="3"/>
        <v>15146534431</v>
      </c>
      <c r="G34" s="31">
        <f t="shared" si="3"/>
        <v>0</v>
      </c>
      <c r="H34" s="31">
        <f t="shared" si="3"/>
        <v>0</v>
      </c>
      <c r="I34" s="31">
        <f t="shared" si="3"/>
        <v>13557684000</v>
      </c>
      <c r="J34" s="31">
        <f t="shared" si="3"/>
        <v>13557684000</v>
      </c>
      <c r="K34" s="31">
        <f t="shared" si="3"/>
        <v>12318102000</v>
      </c>
      <c r="L34" s="31">
        <f t="shared" si="3"/>
        <v>12870491000</v>
      </c>
      <c r="M34" s="31">
        <f t="shared" si="3"/>
        <v>12492045000</v>
      </c>
      <c r="N34" s="31">
        <f t="shared" si="3"/>
        <v>12492045000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12492045000</v>
      </c>
      <c r="X34" s="31">
        <f t="shared" si="3"/>
        <v>7573267216</v>
      </c>
      <c r="Y34" s="31">
        <f t="shared" si="3"/>
        <v>4918777784</v>
      </c>
      <c r="Z34" s="32">
        <f>+IF(X34&lt;&gt;0,+(Y34/X34)*100,0)</f>
        <v>64.94921734186437</v>
      </c>
      <c r="AA34" s="33">
        <f>SUM(AA29:AA33)</f>
        <v>15146534431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25137603000</v>
      </c>
      <c r="D37" s="18"/>
      <c r="E37" s="19">
        <v>21505670268</v>
      </c>
      <c r="F37" s="20">
        <v>21505670268</v>
      </c>
      <c r="G37" s="20"/>
      <c r="H37" s="20"/>
      <c r="I37" s="20">
        <v>24052677000</v>
      </c>
      <c r="J37" s="20">
        <v>24052677000</v>
      </c>
      <c r="K37" s="20">
        <v>24135692000</v>
      </c>
      <c r="L37" s="20">
        <v>24072312000</v>
      </c>
      <c r="M37" s="20">
        <v>26568015000</v>
      </c>
      <c r="N37" s="20">
        <v>26568015000</v>
      </c>
      <c r="O37" s="20"/>
      <c r="P37" s="20"/>
      <c r="Q37" s="20"/>
      <c r="R37" s="20"/>
      <c r="S37" s="20"/>
      <c r="T37" s="20"/>
      <c r="U37" s="20"/>
      <c r="V37" s="20"/>
      <c r="W37" s="20">
        <v>26568015000</v>
      </c>
      <c r="X37" s="20">
        <v>10752835134</v>
      </c>
      <c r="Y37" s="20">
        <v>15815179866</v>
      </c>
      <c r="Z37" s="21">
        <v>147.08</v>
      </c>
      <c r="AA37" s="22">
        <v>21505670268</v>
      </c>
    </row>
    <row r="38" spans="1:27" ht="12.75">
      <c r="A38" s="23" t="s">
        <v>58</v>
      </c>
      <c r="B38" s="17"/>
      <c r="C38" s="18">
        <v>764208000</v>
      </c>
      <c r="D38" s="18"/>
      <c r="E38" s="19">
        <v>7535223221</v>
      </c>
      <c r="F38" s="20">
        <v>7535223221</v>
      </c>
      <c r="G38" s="20"/>
      <c r="H38" s="20"/>
      <c r="I38" s="20">
        <v>773885000</v>
      </c>
      <c r="J38" s="20">
        <v>773885000</v>
      </c>
      <c r="K38" s="20">
        <v>777111000</v>
      </c>
      <c r="L38" s="20">
        <v>780337000</v>
      </c>
      <c r="M38" s="20">
        <v>783563000</v>
      </c>
      <c r="N38" s="20">
        <v>783563000</v>
      </c>
      <c r="O38" s="20"/>
      <c r="P38" s="20"/>
      <c r="Q38" s="20"/>
      <c r="R38" s="20"/>
      <c r="S38" s="20"/>
      <c r="T38" s="20"/>
      <c r="U38" s="20"/>
      <c r="V38" s="20"/>
      <c r="W38" s="20">
        <v>783563000</v>
      </c>
      <c r="X38" s="20">
        <v>3767611611</v>
      </c>
      <c r="Y38" s="20">
        <v>-2984048611</v>
      </c>
      <c r="Z38" s="21">
        <v>-79.2</v>
      </c>
      <c r="AA38" s="22">
        <v>7535223221</v>
      </c>
    </row>
    <row r="39" spans="1:27" ht="12.75">
      <c r="A39" s="27" t="s">
        <v>61</v>
      </c>
      <c r="B39" s="35"/>
      <c r="C39" s="29">
        <f aca="true" t="shared" si="4" ref="C39:Y39">SUM(C37:C38)</f>
        <v>25901811000</v>
      </c>
      <c r="D39" s="29">
        <f>SUM(D37:D38)</f>
        <v>0</v>
      </c>
      <c r="E39" s="36">
        <f t="shared" si="4"/>
        <v>29040893489</v>
      </c>
      <c r="F39" s="37">
        <f t="shared" si="4"/>
        <v>29040893489</v>
      </c>
      <c r="G39" s="37">
        <f t="shared" si="4"/>
        <v>0</v>
      </c>
      <c r="H39" s="37">
        <f t="shared" si="4"/>
        <v>0</v>
      </c>
      <c r="I39" s="37">
        <f t="shared" si="4"/>
        <v>24826562000</v>
      </c>
      <c r="J39" s="37">
        <f t="shared" si="4"/>
        <v>24826562000</v>
      </c>
      <c r="K39" s="37">
        <f t="shared" si="4"/>
        <v>24912803000</v>
      </c>
      <c r="L39" s="37">
        <f t="shared" si="4"/>
        <v>24852649000</v>
      </c>
      <c r="M39" s="37">
        <f t="shared" si="4"/>
        <v>27351578000</v>
      </c>
      <c r="N39" s="37">
        <f t="shared" si="4"/>
        <v>27351578000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27351578000</v>
      </c>
      <c r="X39" s="37">
        <f t="shared" si="4"/>
        <v>14520446745</v>
      </c>
      <c r="Y39" s="37">
        <f t="shared" si="4"/>
        <v>12831131255</v>
      </c>
      <c r="Z39" s="38">
        <f>+IF(X39&lt;&gt;0,+(Y39/X39)*100,0)</f>
        <v>88.36595375013718</v>
      </c>
      <c r="AA39" s="39">
        <f>SUM(AA37:AA38)</f>
        <v>29040893489</v>
      </c>
    </row>
    <row r="40" spans="1:27" ht="12.75">
      <c r="A40" s="27" t="s">
        <v>62</v>
      </c>
      <c r="B40" s="28"/>
      <c r="C40" s="29">
        <f aca="true" t="shared" si="5" ref="C40:Y40">+C34+C39</f>
        <v>39483757000</v>
      </c>
      <c r="D40" s="29">
        <f>+D34+D39</f>
        <v>0</v>
      </c>
      <c r="E40" s="30">
        <f t="shared" si="5"/>
        <v>44187427920</v>
      </c>
      <c r="F40" s="31">
        <f t="shared" si="5"/>
        <v>44187427920</v>
      </c>
      <c r="G40" s="31">
        <f t="shared" si="5"/>
        <v>0</v>
      </c>
      <c r="H40" s="31">
        <f t="shared" si="5"/>
        <v>0</v>
      </c>
      <c r="I40" s="31">
        <f t="shared" si="5"/>
        <v>38384246000</v>
      </c>
      <c r="J40" s="31">
        <f t="shared" si="5"/>
        <v>38384246000</v>
      </c>
      <c r="K40" s="31">
        <f t="shared" si="5"/>
        <v>37230905000</v>
      </c>
      <c r="L40" s="31">
        <f t="shared" si="5"/>
        <v>37723140000</v>
      </c>
      <c r="M40" s="31">
        <f t="shared" si="5"/>
        <v>39843623000</v>
      </c>
      <c r="N40" s="31">
        <f t="shared" si="5"/>
        <v>39843623000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39843623000</v>
      </c>
      <c r="X40" s="31">
        <f t="shared" si="5"/>
        <v>22093713961</v>
      </c>
      <c r="Y40" s="31">
        <f t="shared" si="5"/>
        <v>17749909039</v>
      </c>
      <c r="Z40" s="32">
        <f>+IF(X40&lt;&gt;0,+(Y40/X40)*100,0)</f>
        <v>80.3391818611044</v>
      </c>
      <c r="AA40" s="33">
        <f>+AA34+AA39</f>
        <v>44187427920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46514185000</v>
      </c>
      <c r="D42" s="43">
        <f>+D25-D40</f>
        <v>0</v>
      </c>
      <c r="E42" s="44">
        <f t="shared" si="6"/>
        <v>51672184783</v>
      </c>
      <c r="F42" s="45">
        <f t="shared" si="6"/>
        <v>51672184783</v>
      </c>
      <c r="G42" s="45">
        <f t="shared" si="6"/>
        <v>0</v>
      </c>
      <c r="H42" s="45">
        <f t="shared" si="6"/>
        <v>0</v>
      </c>
      <c r="I42" s="45">
        <f t="shared" si="6"/>
        <v>47291787000</v>
      </c>
      <c r="J42" s="45">
        <f t="shared" si="6"/>
        <v>47291787000</v>
      </c>
      <c r="K42" s="45">
        <f t="shared" si="6"/>
        <v>47770544000</v>
      </c>
      <c r="L42" s="45">
        <f t="shared" si="6"/>
        <v>47119015000</v>
      </c>
      <c r="M42" s="45">
        <f t="shared" si="6"/>
        <v>49307790000</v>
      </c>
      <c r="N42" s="45">
        <f t="shared" si="6"/>
        <v>49307790000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49307790000</v>
      </c>
      <c r="X42" s="45">
        <f t="shared" si="6"/>
        <v>25836092394</v>
      </c>
      <c r="Y42" s="45">
        <f t="shared" si="6"/>
        <v>23471697606</v>
      </c>
      <c r="Z42" s="46">
        <f>+IF(X42&lt;&gt;0,+(Y42/X42)*100,0)</f>
        <v>90.84848145012405</v>
      </c>
      <c r="AA42" s="47">
        <f>+AA25-AA40</f>
        <v>51672184783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46514185000</v>
      </c>
      <c r="D45" s="18"/>
      <c r="E45" s="19">
        <v>51672184783</v>
      </c>
      <c r="F45" s="20">
        <v>51672184783</v>
      </c>
      <c r="G45" s="20"/>
      <c r="H45" s="20"/>
      <c r="I45" s="20">
        <v>47291787000</v>
      </c>
      <c r="J45" s="20">
        <v>47291787000</v>
      </c>
      <c r="K45" s="20">
        <v>46843470000</v>
      </c>
      <c r="L45" s="20">
        <v>47119015000</v>
      </c>
      <c r="M45" s="20">
        <v>49307790000</v>
      </c>
      <c r="N45" s="20">
        <v>49307790000</v>
      </c>
      <c r="O45" s="20"/>
      <c r="P45" s="20"/>
      <c r="Q45" s="20"/>
      <c r="R45" s="20"/>
      <c r="S45" s="20"/>
      <c r="T45" s="20"/>
      <c r="U45" s="20"/>
      <c r="V45" s="20"/>
      <c r="W45" s="20">
        <v>49307790000</v>
      </c>
      <c r="X45" s="20">
        <v>25836092392</v>
      </c>
      <c r="Y45" s="20">
        <v>23471697608</v>
      </c>
      <c r="Z45" s="48">
        <v>90.85</v>
      </c>
      <c r="AA45" s="22">
        <v>51672184783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>
        <v>927074000</v>
      </c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46514185000</v>
      </c>
      <c r="D48" s="51">
        <f>SUM(D45:D47)</f>
        <v>0</v>
      </c>
      <c r="E48" s="52">
        <f t="shared" si="7"/>
        <v>51672184783</v>
      </c>
      <c r="F48" s="53">
        <f t="shared" si="7"/>
        <v>51672184783</v>
      </c>
      <c r="G48" s="53">
        <f t="shared" si="7"/>
        <v>0</v>
      </c>
      <c r="H48" s="53">
        <f t="shared" si="7"/>
        <v>0</v>
      </c>
      <c r="I48" s="53">
        <f t="shared" si="7"/>
        <v>47291787000</v>
      </c>
      <c r="J48" s="53">
        <f t="shared" si="7"/>
        <v>47291787000</v>
      </c>
      <c r="K48" s="53">
        <f t="shared" si="7"/>
        <v>47770544000</v>
      </c>
      <c r="L48" s="53">
        <f t="shared" si="7"/>
        <v>47119015000</v>
      </c>
      <c r="M48" s="53">
        <f t="shared" si="7"/>
        <v>49307790000</v>
      </c>
      <c r="N48" s="53">
        <f t="shared" si="7"/>
        <v>49307790000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49307790000</v>
      </c>
      <c r="X48" s="53">
        <f t="shared" si="7"/>
        <v>25836092392</v>
      </c>
      <c r="Y48" s="53">
        <f t="shared" si="7"/>
        <v>23471697608</v>
      </c>
      <c r="Z48" s="54">
        <f>+IF(X48&lt;&gt;0,+(Y48/X48)*100,0)</f>
        <v>90.84848146489783</v>
      </c>
      <c r="AA48" s="55">
        <f>SUM(AA45:AA47)</f>
        <v>51672184783</v>
      </c>
    </row>
    <row r="49" spans="1:27" ht="12.75">
      <c r="A49" s="56" t="s">
        <v>81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82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83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562495690</v>
      </c>
      <c r="D6" s="18"/>
      <c r="E6" s="19">
        <v>552702388</v>
      </c>
      <c r="F6" s="20">
        <v>552702388</v>
      </c>
      <c r="G6" s="20">
        <v>113394496</v>
      </c>
      <c r="H6" s="20">
        <v>95825968</v>
      </c>
      <c r="I6" s="20">
        <v>190775595</v>
      </c>
      <c r="J6" s="20">
        <v>190775595</v>
      </c>
      <c r="K6" s="20">
        <v>97678976</v>
      </c>
      <c r="L6" s="20">
        <v>298368997</v>
      </c>
      <c r="M6" s="20">
        <v>638215</v>
      </c>
      <c r="N6" s="20">
        <v>638215</v>
      </c>
      <c r="O6" s="20"/>
      <c r="P6" s="20"/>
      <c r="Q6" s="20"/>
      <c r="R6" s="20"/>
      <c r="S6" s="20"/>
      <c r="T6" s="20"/>
      <c r="U6" s="20"/>
      <c r="V6" s="20"/>
      <c r="W6" s="20">
        <v>638215</v>
      </c>
      <c r="X6" s="20">
        <v>276351194</v>
      </c>
      <c r="Y6" s="20">
        <v>-275712979</v>
      </c>
      <c r="Z6" s="21">
        <v>-99.77</v>
      </c>
      <c r="AA6" s="22">
        <v>552702388</v>
      </c>
    </row>
    <row r="7" spans="1:27" ht="12.75">
      <c r="A7" s="23" t="s">
        <v>34</v>
      </c>
      <c r="B7" s="17"/>
      <c r="C7" s="18">
        <v>2356562644</v>
      </c>
      <c r="D7" s="18"/>
      <c r="E7" s="19">
        <v>2426062776</v>
      </c>
      <c r="F7" s="20">
        <v>2426062776</v>
      </c>
      <c r="G7" s="20">
        <v>3915487745</v>
      </c>
      <c r="H7" s="20">
        <v>2932572874</v>
      </c>
      <c r="I7" s="20">
        <v>2136368607</v>
      </c>
      <c r="J7" s="20">
        <v>2136368607</v>
      </c>
      <c r="K7" s="20">
        <v>2721155743</v>
      </c>
      <c r="L7" s="20">
        <v>2812135632</v>
      </c>
      <c r="M7" s="20">
        <v>3932766077</v>
      </c>
      <c r="N7" s="20">
        <v>3932766077</v>
      </c>
      <c r="O7" s="20"/>
      <c r="P7" s="20"/>
      <c r="Q7" s="20"/>
      <c r="R7" s="20"/>
      <c r="S7" s="20"/>
      <c r="T7" s="20"/>
      <c r="U7" s="20"/>
      <c r="V7" s="20"/>
      <c r="W7" s="20">
        <v>3932766077</v>
      </c>
      <c r="X7" s="20">
        <v>1213031388</v>
      </c>
      <c r="Y7" s="20">
        <v>2719734689</v>
      </c>
      <c r="Z7" s="21">
        <v>224.21</v>
      </c>
      <c r="AA7" s="22">
        <v>2426062776</v>
      </c>
    </row>
    <row r="8" spans="1:27" ht="12.75">
      <c r="A8" s="23" t="s">
        <v>35</v>
      </c>
      <c r="B8" s="17"/>
      <c r="C8" s="18">
        <v>4117378659</v>
      </c>
      <c r="D8" s="18"/>
      <c r="E8" s="19">
        <v>5812009610</v>
      </c>
      <c r="F8" s="20">
        <v>5812009610</v>
      </c>
      <c r="G8" s="20">
        <v>4899864063</v>
      </c>
      <c r="H8" s="20">
        <v>6080939360</v>
      </c>
      <c r="I8" s="20">
        <v>6298078749</v>
      </c>
      <c r="J8" s="20">
        <v>6298078749</v>
      </c>
      <c r="K8" s="20">
        <v>6216870646</v>
      </c>
      <c r="L8" s="20">
        <v>3829557916</v>
      </c>
      <c r="M8" s="20">
        <v>3791985992</v>
      </c>
      <c r="N8" s="20">
        <v>3791985992</v>
      </c>
      <c r="O8" s="20"/>
      <c r="P8" s="20"/>
      <c r="Q8" s="20"/>
      <c r="R8" s="20"/>
      <c r="S8" s="20"/>
      <c r="T8" s="20"/>
      <c r="U8" s="20"/>
      <c r="V8" s="20"/>
      <c r="W8" s="20">
        <v>3791985992</v>
      </c>
      <c r="X8" s="20">
        <v>2906004805</v>
      </c>
      <c r="Y8" s="20">
        <v>885981187</v>
      </c>
      <c r="Z8" s="21">
        <v>30.49</v>
      </c>
      <c r="AA8" s="22">
        <v>5812009610</v>
      </c>
    </row>
    <row r="9" spans="1:27" ht="12.75">
      <c r="A9" s="23" t="s">
        <v>36</v>
      </c>
      <c r="B9" s="17"/>
      <c r="C9" s="18">
        <v>1414393187</v>
      </c>
      <c r="D9" s="18"/>
      <c r="E9" s="19">
        <v>1499740852</v>
      </c>
      <c r="F9" s="20">
        <v>1499740852</v>
      </c>
      <c r="G9" s="20">
        <v>1094237654</v>
      </c>
      <c r="H9" s="20">
        <v>1420226392</v>
      </c>
      <c r="I9" s="20">
        <v>1443448255</v>
      </c>
      <c r="J9" s="20">
        <v>1443448255</v>
      </c>
      <c r="K9" s="20">
        <v>1441529034</v>
      </c>
      <c r="L9" s="20">
        <v>1300776054</v>
      </c>
      <c r="M9" s="20">
        <v>1330055535</v>
      </c>
      <c r="N9" s="20">
        <v>1330055535</v>
      </c>
      <c r="O9" s="20"/>
      <c r="P9" s="20"/>
      <c r="Q9" s="20"/>
      <c r="R9" s="20"/>
      <c r="S9" s="20"/>
      <c r="T9" s="20"/>
      <c r="U9" s="20"/>
      <c r="V9" s="20"/>
      <c r="W9" s="20">
        <v>1330055535</v>
      </c>
      <c r="X9" s="20">
        <v>749870426</v>
      </c>
      <c r="Y9" s="20">
        <v>580185109</v>
      </c>
      <c r="Z9" s="21">
        <v>77.37</v>
      </c>
      <c r="AA9" s="22">
        <v>1499740852</v>
      </c>
    </row>
    <row r="10" spans="1:27" ht="12.75">
      <c r="A10" s="23" t="s">
        <v>37</v>
      </c>
      <c r="B10" s="17"/>
      <c r="C10" s="18">
        <v>601551326</v>
      </c>
      <c r="D10" s="18"/>
      <c r="E10" s="19">
        <v>103341792</v>
      </c>
      <c r="F10" s="20">
        <v>103341792</v>
      </c>
      <c r="G10" s="24">
        <v>91005217</v>
      </c>
      <c r="H10" s="24">
        <v>479039306</v>
      </c>
      <c r="I10" s="24">
        <v>479039306</v>
      </c>
      <c r="J10" s="20">
        <v>479039306</v>
      </c>
      <c r="K10" s="24">
        <v>91005216</v>
      </c>
      <c r="L10" s="24">
        <v>132771634</v>
      </c>
      <c r="M10" s="20">
        <v>132771634</v>
      </c>
      <c r="N10" s="24">
        <v>132771634</v>
      </c>
      <c r="O10" s="24"/>
      <c r="P10" s="24"/>
      <c r="Q10" s="20"/>
      <c r="R10" s="24"/>
      <c r="S10" s="24"/>
      <c r="T10" s="20"/>
      <c r="U10" s="24"/>
      <c r="V10" s="24"/>
      <c r="W10" s="24">
        <v>132771634</v>
      </c>
      <c r="X10" s="20">
        <v>51670896</v>
      </c>
      <c r="Y10" s="24">
        <v>81100738</v>
      </c>
      <c r="Z10" s="25">
        <v>156.96</v>
      </c>
      <c r="AA10" s="26">
        <v>103341792</v>
      </c>
    </row>
    <row r="11" spans="1:27" ht="12.75">
      <c r="A11" s="23" t="s">
        <v>38</v>
      </c>
      <c r="B11" s="17"/>
      <c r="C11" s="18">
        <v>635565193</v>
      </c>
      <c r="D11" s="18"/>
      <c r="E11" s="19">
        <v>837754872</v>
      </c>
      <c r="F11" s="20">
        <v>837754872</v>
      </c>
      <c r="G11" s="20">
        <v>674347430</v>
      </c>
      <c r="H11" s="20">
        <v>682175728</v>
      </c>
      <c r="I11" s="20">
        <v>673247584</v>
      </c>
      <c r="J11" s="20">
        <v>673247584</v>
      </c>
      <c r="K11" s="20">
        <v>651322688</v>
      </c>
      <c r="L11" s="20">
        <v>654074780</v>
      </c>
      <c r="M11" s="20">
        <v>669823034</v>
      </c>
      <c r="N11" s="20">
        <v>669823034</v>
      </c>
      <c r="O11" s="20"/>
      <c r="P11" s="20"/>
      <c r="Q11" s="20"/>
      <c r="R11" s="20"/>
      <c r="S11" s="20"/>
      <c r="T11" s="20"/>
      <c r="U11" s="20"/>
      <c r="V11" s="20"/>
      <c r="W11" s="20">
        <v>669823034</v>
      </c>
      <c r="X11" s="20">
        <v>418877436</v>
      </c>
      <c r="Y11" s="20">
        <v>250945598</v>
      </c>
      <c r="Z11" s="21">
        <v>59.91</v>
      </c>
      <c r="AA11" s="22">
        <v>837754872</v>
      </c>
    </row>
    <row r="12" spans="1:27" ht="12.75">
      <c r="A12" s="27" t="s">
        <v>39</v>
      </c>
      <c r="B12" s="28"/>
      <c r="C12" s="29">
        <f aca="true" t="shared" si="0" ref="C12:Y12">SUM(C6:C11)</f>
        <v>9687946699</v>
      </c>
      <c r="D12" s="29">
        <f>SUM(D6:D11)</f>
        <v>0</v>
      </c>
      <c r="E12" s="30">
        <f t="shared" si="0"/>
        <v>11231612290</v>
      </c>
      <c r="F12" s="31">
        <f t="shared" si="0"/>
        <v>11231612290</v>
      </c>
      <c r="G12" s="31">
        <f t="shared" si="0"/>
        <v>10788336605</v>
      </c>
      <c r="H12" s="31">
        <f t="shared" si="0"/>
        <v>11690779628</v>
      </c>
      <c r="I12" s="31">
        <f t="shared" si="0"/>
        <v>11220958096</v>
      </c>
      <c r="J12" s="31">
        <f t="shared" si="0"/>
        <v>11220958096</v>
      </c>
      <c r="K12" s="31">
        <f t="shared" si="0"/>
        <v>11219562303</v>
      </c>
      <c r="L12" s="31">
        <f t="shared" si="0"/>
        <v>9027685013</v>
      </c>
      <c r="M12" s="31">
        <f t="shared" si="0"/>
        <v>9858040487</v>
      </c>
      <c r="N12" s="31">
        <f t="shared" si="0"/>
        <v>9858040487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9858040487</v>
      </c>
      <c r="X12" s="31">
        <f t="shared" si="0"/>
        <v>5615806145</v>
      </c>
      <c r="Y12" s="31">
        <f t="shared" si="0"/>
        <v>4242234342</v>
      </c>
      <c r="Z12" s="32">
        <f>+IF(X12&lt;&gt;0,+(Y12/X12)*100,0)</f>
        <v>75.5409683394618</v>
      </c>
      <c r="AA12" s="33">
        <f>SUM(AA6:AA11)</f>
        <v>11231612290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301249986</v>
      </c>
      <c r="D15" s="18"/>
      <c r="E15" s="19">
        <v>27565489</v>
      </c>
      <c r="F15" s="20">
        <v>27565489</v>
      </c>
      <c r="G15" s="20">
        <v>74523803</v>
      </c>
      <c r="H15" s="20">
        <v>109143749</v>
      </c>
      <c r="I15" s="20">
        <v>104055027</v>
      </c>
      <c r="J15" s="20">
        <v>104055027</v>
      </c>
      <c r="K15" s="20">
        <v>116159719</v>
      </c>
      <c r="L15" s="20">
        <v>26926671</v>
      </c>
      <c r="M15" s="20">
        <v>13629559</v>
      </c>
      <c r="N15" s="20">
        <v>13629559</v>
      </c>
      <c r="O15" s="20"/>
      <c r="P15" s="20"/>
      <c r="Q15" s="20"/>
      <c r="R15" s="20"/>
      <c r="S15" s="20"/>
      <c r="T15" s="20"/>
      <c r="U15" s="20"/>
      <c r="V15" s="20"/>
      <c r="W15" s="20">
        <v>13629559</v>
      </c>
      <c r="X15" s="20">
        <v>13782745</v>
      </c>
      <c r="Y15" s="20">
        <v>-153186</v>
      </c>
      <c r="Z15" s="21">
        <v>-1.11</v>
      </c>
      <c r="AA15" s="22">
        <v>27565489</v>
      </c>
    </row>
    <row r="16" spans="1:27" ht="12.75">
      <c r="A16" s="23" t="s">
        <v>42</v>
      </c>
      <c r="B16" s="17"/>
      <c r="C16" s="18">
        <v>47235142</v>
      </c>
      <c r="D16" s="18"/>
      <c r="E16" s="19">
        <v>742047191</v>
      </c>
      <c r="F16" s="20">
        <v>742047191</v>
      </c>
      <c r="G16" s="24">
        <v>710520</v>
      </c>
      <c r="H16" s="24">
        <v>710520</v>
      </c>
      <c r="I16" s="24">
        <v>710520</v>
      </c>
      <c r="J16" s="20">
        <v>710520</v>
      </c>
      <c r="K16" s="24">
        <v>259964394</v>
      </c>
      <c r="L16" s="24">
        <v>260151366</v>
      </c>
      <c r="M16" s="20">
        <v>260151366</v>
      </c>
      <c r="N16" s="24">
        <v>260151366</v>
      </c>
      <c r="O16" s="24"/>
      <c r="P16" s="24"/>
      <c r="Q16" s="20"/>
      <c r="R16" s="24"/>
      <c r="S16" s="24"/>
      <c r="T16" s="20"/>
      <c r="U16" s="24"/>
      <c r="V16" s="24"/>
      <c r="W16" s="24">
        <v>260151366</v>
      </c>
      <c r="X16" s="20">
        <v>371023596</v>
      </c>
      <c r="Y16" s="24">
        <v>-110872230</v>
      </c>
      <c r="Z16" s="25">
        <v>-29.88</v>
      </c>
      <c r="AA16" s="26">
        <v>742047191</v>
      </c>
    </row>
    <row r="17" spans="1:27" ht="12.75">
      <c r="A17" s="23" t="s">
        <v>43</v>
      </c>
      <c r="B17" s="17"/>
      <c r="C17" s="18">
        <v>828889079</v>
      </c>
      <c r="D17" s="18"/>
      <c r="E17" s="19">
        <v>917747760</v>
      </c>
      <c r="F17" s="20">
        <v>917747760</v>
      </c>
      <c r="G17" s="20">
        <v>773100457</v>
      </c>
      <c r="H17" s="20">
        <v>731586541</v>
      </c>
      <c r="I17" s="20">
        <v>731586541</v>
      </c>
      <c r="J17" s="20">
        <v>731586541</v>
      </c>
      <c r="K17" s="20">
        <v>731586541</v>
      </c>
      <c r="L17" s="20">
        <v>828889079</v>
      </c>
      <c r="M17" s="20">
        <v>828889079</v>
      </c>
      <c r="N17" s="20">
        <v>828889079</v>
      </c>
      <c r="O17" s="20"/>
      <c r="P17" s="20"/>
      <c r="Q17" s="20"/>
      <c r="R17" s="20"/>
      <c r="S17" s="20"/>
      <c r="T17" s="20"/>
      <c r="U17" s="20"/>
      <c r="V17" s="20"/>
      <c r="W17" s="20">
        <v>828889079</v>
      </c>
      <c r="X17" s="20">
        <v>458873880</v>
      </c>
      <c r="Y17" s="20">
        <v>370015199</v>
      </c>
      <c r="Z17" s="21">
        <v>80.64</v>
      </c>
      <c r="AA17" s="22">
        <v>917747760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40296553216</v>
      </c>
      <c r="D19" s="18"/>
      <c r="E19" s="19">
        <v>40755539006</v>
      </c>
      <c r="F19" s="20">
        <v>40755539006</v>
      </c>
      <c r="G19" s="20">
        <v>35513959413</v>
      </c>
      <c r="H19" s="20">
        <v>35828511495</v>
      </c>
      <c r="I19" s="20">
        <v>35812313906</v>
      </c>
      <c r="J19" s="20">
        <v>35812313906</v>
      </c>
      <c r="K19" s="20">
        <v>35965565333</v>
      </c>
      <c r="L19" s="20">
        <v>36160909524</v>
      </c>
      <c r="M19" s="20">
        <v>36288105913</v>
      </c>
      <c r="N19" s="20">
        <v>36288105913</v>
      </c>
      <c r="O19" s="20"/>
      <c r="P19" s="20"/>
      <c r="Q19" s="20"/>
      <c r="R19" s="20"/>
      <c r="S19" s="20"/>
      <c r="T19" s="20"/>
      <c r="U19" s="20"/>
      <c r="V19" s="20"/>
      <c r="W19" s="20">
        <v>36288105913</v>
      </c>
      <c r="X19" s="20">
        <v>20377769503</v>
      </c>
      <c r="Y19" s="20">
        <v>15910336410</v>
      </c>
      <c r="Z19" s="21">
        <v>78.08</v>
      </c>
      <c r="AA19" s="22">
        <v>40755539006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390137806</v>
      </c>
      <c r="D22" s="18"/>
      <c r="E22" s="19">
        <v>387292959</v>
      </c>
      <c r="F22" s="20">
        <v>387292959</v>
      </c>
      <c r="G22" s="20">
        <v>388541873</v>
      </c>
      <c r="H22" s="20">
        <v>394776899</v>
      </c>
      <c r="I22" s="20">
        <v>394776899</v>
      </c>
      <c r="J22" s="20">
        <v>394776899</v>
      </c>
      <c r="K22" s="20">
        <v>394776899</v>
      </c>
      <c r="L22" s="20">
        <v>390084966</v>
      </c>
      <c r="M22" s="20">
        <v>390084966</v>
      </c>
      <c r="N22" s="20">
        <v>390084966</v>
      </c>
      <c r="O22" s="20"/>
      <c r="P22" s="20"/>
      <c r="Q22" s="20"/>
      <c r="R22" s="20"/>
      <c r="S22" s="20"/>
      <c r="T22" s="20"/>
      <c r="U22" s="20"/>
      <c r="V22" s="20"/>
      <c r="W22" s="20">
        <v>390084966</v>
      </c>
      <c r="X22" s="20">
        <v>193646480</v>
      </c>
      <c r="Y22" s="20">
        <v>196438486</v>
      </c>
      <c r="Z22" s="21">
        <v>101.44</v>
      </c>
      <c r="AA22" s="22">
        <v>387292959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>
        <v>4113563447</v>
      </c>
      <c r="H23" s="24">
        <v>4394541426</v>
      </c>
      <c r="I23" s="24">
        <v>4394541426</v>
      </c>
      <c r="J23" s="20">
        <v>4394541426</v>
      </c>
      <c r="K23" s="24">
        <v>4053831440</v>
      </c>
      <c r="L23" s="24">
        <v>4085008312</v>
      </c>
      <c r="M23" s="20">
        <v>4085008312</v>
      </c>
      <c r="N23" s="24">
        <v>4085008312</v>
      </c>
      <c r="O23" s="24"/>
      <c r="P23" s="24"/>
      <c r="Q23" s="20"/>
      <c r="R23" s="24"/>
      <c r="S23" s="24"/>
      <c r="T23" s="20"/>
      <c r="U23" s="24"/>
      <c r="V23" s="24"/>
      <c r="W23" s="24">
        <v>4085008312</v>
      </c>
      <c r="X23" s="20"/>
      <c r="Y23" s="24">
        <v>4085008312</v>
      </c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41864065229</v>
      </c>
      <c r="D24" s="29">
        <f>SUM(D15:D23)</f>
        <v>0</v>
      </c>
      <c r="E24" s="36">
        <f t="shared" si="1"/>
        <v>42830192405</v>
      </c>
      <c r="F24" s="37">
        <f t="shared" si="1"/>
        <v>42830192405</v>
      </c>
      <c r="G24" s="37">
        <f t="shared" si="1"/>
        <v>40864399513</v>
      </c>
      <c r="H24" s="37">
        <f t="shared" si="1"/>
        <v>41459270630</v>
      </c>
      <c r="I24" s="37">
        <f t="shared" si="1"/>
        <v>41437984319</v>
      </c>
      <c r="J24" s="37">
        <f t="shared" si="1"/>
        <v>41437984319</v>
      </c>
      <c r="K24" s="37">
        <f t="shared" si="1"/>
        <v>41521884326</v>
      </c>
      <c r="L24" s="37">
        <f t="shared" si="1"/>
        <v>41751969918</v>
      </c>
      <c r="M24" s="37">
        <f t="shared" si="1"/>
        <v>41865869195</v>
      </c>
      <c r="N24" s="37">
        <f t="shared" si="1"/>
        <v>41865869195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41865869195</v>
      </c>
      <c r="X24" s="37">
        <f t="shared" si="1"/>
        <v>21415096204</v>
      </c>
      <c r="Y24" s="37">
        <f t="shared" si="1"/>
        <v>20450772991</v>
      </c>
      <c r="Z24" s="38">
        <f>+IF(X24&lt;&gt;0,+(Y24/X24)*100,0)</f>
        <v>95.49699331810669</v>
      </c>
      <c r="AA24" s="39">
        <f>SUM(AA15:AA23)</f>
        <v>42830192405</v>
      </c>
    </row>
    <row r="25" spans="1:27" ht="12.75">
      <c r="A25" s="27" t="s">
        <v>51</v>
      </c>
      <c r="B25" s="28"/>
      <c r="C25" s="29">
        <f aca="true" t="shared" si="2" ref="C25:Y25">+C12+C24</f>
        <v>51552011928</v>
      </c>
      <c r="D25" s="29">
        <f>+D12+D24</f>
        <v>0</v>
      </c>
      <c r="E25" s="30">
        <f t="shared" si="2"/>
        <v>54061804695</v>
      </c>
      <c r="F25" s="31">
        <f t="shared" si="2"/>
        <v>54061804695</v>
      </c>
      <c r="G25" s="31">
        <f t="shared" si="2"/>
        <v>51652736118</v>
      </c>
      <c r="H25" s="31">
        <f t="shared" si="2"/>
        <v>53150050258</v>
      </c>
      <c r="I25" s="31">
        <f t="shared" si="2"/>
        <v>52658942415</v>
      </c>
      <c r="J25" s="31">
        <f t="shared" si="2"/>
        <v>52658942415</v>
      </c>
      <c r="K25" s="31">
        <f t="shared" si="2"/>
        <v>52741446629</v>
      </c>
      <c r="L25" s="31">
        <f t="shared" si="2"/>
        <v>50779654931</v>
      </c>
      <c r="M25" s="31">
        <f t="shared" si="2"/>
        <v>51723909682</v>
      </c>
      <c r="N25" s="31">
        <f t="shared" si="2"/>
        <v>51723909682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51723909682</v>
      </c>
      <c r="X25" s="31">
        <f t="shared" si="2"/>
        <v>27030902349</v>
      </c>
      <c r="Y25" s="31">
        <f t="shared" si="2"/>
        <v>24693007333</v>
      </c>
      <c r="Z25" s="32">
        <f>+IF(X25&lt;&gt;0,+(Y25/X25)*100,0)</f>
        <v>91.3510285901111</v>
      </c>
      <c r="AA25" s="33">
        <f>+AA12+AA24</f>
        <v>54061804695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>
        <v>2620144</v>
      </c>
      <c r="N29" s="20">
        <v>2620144</v>
      </c>
      <c r="O29" s="20"/>
      <c r="P29" s="20"/>
      <c r="Q29" s="20"/>
      <c r="R29" s="20"/>
      <c r="S29" s="20"/>
      <c r="T29" s="20"/>
      <c r="U29" s="20"/>
      <c r="V29" s="20"/>
      <c r="W29" s="20">
        <v>2620144</v>
      </c>
      <c r="X29" s="20"/>
      <c r="Y29" s="20">
        <v>2620144</v>
      </c>
      <c r="Z29" s="21"/>
      <c r="AA29" s="22"/>
    </row>
    <row r="30" spans="1:27" ht="12.75">
      <c r="A30" s="23" t="s">
        <v>55</v>
      </c>
      <c r="B30" s="17"/>
      <c r="C30" s="18">
        <v>1129695444</v>
      </c>
      <c r="D30" s="18"/>
      <c r="E30" s="19">
        <v>1559731086</v>
      </c>
      <c r="F30" s="20">
        <v>1559731086</v>
      </c>
      <c r="G30" s="20">
        <v>182926805</v>
      </c>
      <c r="H30" s="20">
        <v>1097774461</v>
      </c>
      <c r="I30" s="20">
        <v>1097774461</v>
      </c>
      <c r="J30" s="20">
        <v>1097774461</v>
      </c>
      <c r="K30" s="20">
        <v>1042304271</v>
      </c>
      <c r="L30" s="20">
        <v>890432021</v>
      </c>
      <c r="M30" s="20">
        <v>890432021</v>
      </c>
      <c r="N30" s="20">
        <v>890432021</v>
      </c>
      <c r="O30" s="20"/>
      <c r="P30" s="20"/>
      <c r="Q30" s="20"/>
      <c r="R30" s="20"/>
      <c r="S30" s="20"/>
      <c r="T30" s="20"/>
      <c r="U30" s="20"/>
      <c r="V30" s="20"/>
      <c r="W30" s="20">
        <v>890432021</v>
      </c>
      <c r="X30" s="20">
        <v>779865543</v>
      </c>
      <c r="Y30" s="20">
        <v>110566478</v>
      </c>
      <c r="Z30" s="21">
        <v>14.18</v>
      </c>
      <c r="AA30" s="22">
        <v>1559731086</v>
      </c>
    </row>
    <row r="31" spans="1:27" ht="12.75">
      <c r="A31" s="23" t="s">
        <v>56</v>
      </c>
      <c r="B31" s="17"/>
      <c r="C31" s="18">
        <v>516053782</v>
      </c>
      <c r="D31" s="18"/>
      <c r="E31" s="19">
        <v>427963538</v>
      </c>
      <c r="F31" s="20">
        <v>427963538</v>
      </c>
      <c r="G31" s="20">
        <v>523147252</v>
      </c>
      <c r="H31" s="20">
        <v>526573868</v>
      </c>
      <c r="I31" s="20">
        <v>528796382</v>
      </c>
      <c r="J31" s="20">
        <v>528796382</v>
      </c>
      <c r="K31" s="20">
        <v>534893437</v>
      </c>
      <c r="L31" s="20">
        <v>537285986</v>
      </c>
      <c r="M31" s="20">
        <v>539598464</v>
      </c>
      <c r="N31" s="20">
        <v>539598464</v>
      </c>
      <c r="O31" s="20"/>
      <c r="P31" s="20"/>
      <c r="Q31" s="20"/>
      <c r="R31" s="20"/>
      <c r="S31" s="20"/>
      <c r="T31" s="20"/>
      <c r="U31" s="20"/>
      <c r="V31" s="20"/>
      <c r="W31" s="20">
        <v>539598464</v>
      </c>
      <c r="X31" s="20">
        <v>213981769</v>
      </c>
      <c r="Y31" s="20">
        <v>325616695</v>
      </c>
      <c r="Z31" s="21">
        <v>152.17</v>
      </c>
      <c r="AA31" s="22">
        <v>427963538</v>
      </c>
    </row>
    <row r="32" spans="1:27" ht="12.75">
      <c r="A32" s="23" t="s">
        <v>57</v>
      </c>
      <c r="B32" s="17"/>
      <c r="C32" s="18">
        <v>10178230071</v>
      </c>
      <c r="D32" s="18"/>
      <c r="E32" s="19">
        <v>9258896212</v>
      </c>
      <c r="F32" s="20">
        <v>9258896212</v>
      </c>
      <c r="G32" s="20">
        <v>7210989172</v>
      </c>
      <c r="H32" s="20">
        <v>8061644440</v>
      </c>
      <c r="I32" s="20">
        <v>8052420801</v>
      </c>
      <c r="J32" s="20">
        <v>8052420801</v>
      </c>
      <c r="K32" s="20">
        <v>8408267457</v>
      </c>
      <c r="L32" s="20">
        <v>8840202592</v>
      </c>
      <c r="M32" s="20">
        <v>8805322163</v>
      </c>
      <c r="N32" s="20">
        <v>8805322163</v>
      </c>
      <c r="O32" s="20"/>
      <c r="P32" s="20"/>
      <c r="Q32" s="20"/>
      <c r="R32" s="20"/>
      <c r="S32" s="20"/>
      <c r="T32" s="20"/>
      <c r="U32" s="20"/>
      <c r="V32" s="20"/>
      <c r="W32" s="20">
        <v>8805322163</v>
      </c>
      <c r="X32" s="20">
        <v>4629448106</v>
      </c>
      <c r="Y32" s="20">
        <v>4175874057</v>
      </c>
      <c r="Z32" s="21">
        <v>90.2</v>
      </c>
      <c r="AA32" s="22">
        <v>9258896212</v>
      </c>
    </row>
    <row r="33" spans="1:27" ht="12.75">
      <c r="A33" s="23" t="s">
        <v>58</v>
      </c>
      <c r="B33" s="17"/>
      <c r="C33" s="18"/>
      <c r="D33" s="18"/>
      <c r="E33" s="19"/>
      <c r="F33" s="20"/>
      <c r="G33" s="20"/>
      <c r="H33" s="20">
        <v>307179298</v>
      </c>
      <c r="I33" s="20">
        <v>307179298</v>
      </c>
      <c r="J33" s="20">
        <v>307179298</v>
      </c>
      <c r="K33" s="20">
        <v>307179298</v>
      </c>
      <c r="L33" s="20">
        <v>307179298</v>
      </c>
      <c r="M33" s="20">
        <v>307179298</v>
      </c>
      <c r="N33" s="20">
        <v>307179298</v>
      </c>
      <c r="O33" s="20"/>
      <c r="P33" s="20"/>
      <c r="Q33" s="20"/>
      <c r="R33" s="20"/>
      <c r="S33" s="20"/>
      <c r="T33" s="20"/>
      <c r="U33" s="20"/>
      <c r="V33" s="20"/>
      <c r="W33" s="20">
        <v>307179298</v>
      </c>
      <c r="X33" s="20"/>
      <c r="Y33" s="20">
        <v>307179298</v>
      </c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11823979297</v>
      </c>
      <c r="D34" s="29">
        <f>SUM(D29:D33)</f>
        <v>0</v>
      </c>
      <c r="E34" s="30">
        <f t="shared" si="3"/>
        <v>11246590836</v>
      </c>
      <c r="F34" s="31">
        <f t="shared" si="3"/>
        <v>11246590836</v>
      </c>
      <c r="G34" s="31">
        <f t="shared" si="3"/>
        <v>7917063229</v>
      </c>
      <c r="H34" s="31">
        <f t="shared" si="3"/>
        <v>9993172067</v>
      </c>
      <c r="I34" s="31">
        <f t="shared" si="3"/>
        <v>9986170942</v>
      </c>
      <c r="J34" s="31">
        <f t="shared" si="3"/>
        <v>9986170942</v>
      </c>
      <c r="K34" s="31">
        <f t="shared" si="3"/>
        <v>10292644463</v>
      </c>
      <c r="L34" s="31">
        <f t="shared" si="3"/>
        <v>10575099897</v>
      </c>
      <c r="M34" s="31">
        <f t="shared" si="3"/>
        <v>10545152090</v>
      </c>
      <c r="N34" s="31">
        <f t="shared" si="3"/>
        <v>10545152090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10545152090</v>
      </c>
      <c r="X34" s="31">
        <f t="shared" si="3"/>
        <v>5623295418</v>
      </c>
      <c r="Y34" s="31">
        <f t="shared" si="3"/>
        <v>4921856672</v>
      </c>
      <c r="Z34" s="32">
        <f>+IF(X34&lt;&gt;0,+(Y34/X34)*100,0)</f>
        <v>87.52619782779479</v>
      </c>
      <c r="AA34" s="33">
        <f>SUM(AA29:AA33)</f>
        <v>11246590836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12143313153</v>
      </c>
      <c r="D37" s="18"/>
      <c r="E37" s="19">
        <v>11369708432</v>
      </c>
      <c r="F37" s="20">
        <v>11369708432</v>
      </c>
      <c r="G37" s="20">
        <v>11167174253</v>
      </c>
      <c r="H37" s="20">
        <v>10350509174</v>
      </c>
      <c r="I37" s="20">
        <v>10300465921</v>
      </c>
      <c r="J37" s="20">
        <v>10300465921</v>
      </c>
      <c r="K37" s="20">
        <v>11945754575</v>
      </c>
      <c r="L37" s="20">
        <v>12209566850</v>
      </c>
      <c r="M37" s="20">
        <v>11980424735</v>
      </c>
      <c r="N37" s="20">
        <v>11980424735</v>
      </c>
      <c r="O37" s="20"/>
      <c r="P37" s="20"/>
      <c r="Q37" s="20"/>
      <c r="R37" s="20"/>
      <c r="S37" s="20"/>
      <c r="T37" s="20"/>
      <c r="U37" s="20"/>
      <c r="V37" s="20"/>
      <c r="W37" s="20">
        <v>11980424735</v>
      </c>
      <c r="X37" s="20">
        <v>5684854216</v>
      </c>
      <c r="Y37" s="20">
        <v>6295570519</v>
      </c>
      <c r="Z37" s="21">
        <v>110.74</v>
      </c>
      <c r="AA37" s="22">
        <v>11369708432</v>
      </c>
    </row>
    <row r="38" spans="1:27" ht="12.75">
      <c r="A38" s="23" t="s">
        <v>58</v>
      </c>
      <c r="B38" s="17"/>
      <c r="C38" s="18">
        <v>2467758329</v>
      </c>
      <c r="D38" s="18"/>
      <c r="E38" s="19">
        <v>3620494501</v>
      </c>
      <c r="F38" s="20">
        <v>3620494501</v>
      </c>
      <c r="G38" s="20">
        <v>3839764381</v>
      </c>
      <c r="H38" s="20">
        <v>4060714432</v>
      </c>
      <c r="I38" s="20">
        <v>4060714432</v>
      </c>
      <c r="J38" s="20">
        <v>4060714432</v>
      </c>
      <c r="K38" s="20">
        <v>2381780349</v>
      </c>
      <c r="L38" s="20">
        <v>2193931435</v>
      </c>
      <c r="M38" s="20">
        <v>2201814457</v>
      </c>
      <c r="N38" s="20">
        <v>2201814457</v>
      </c>
      <c r="O38" s="20"/>
      <c r="P38" s="20"/>
      <c r="Q38" s="20"/>
      <c r="R38" s="20"/>
      <c r="S38" s="20"/>
      <c r="T38" s="20"/>
      <c r="U38" s="20"/>
      <c r="V38" s="20"/>
      <c r="W38" s="20">
        <v>2201814457</v>
      </c>
      <c r="X38" s="20">
        <v>1810247251</v>
      </c>
      <c r="Y38" s="20">
        <v>391567206</v>
      </c>
      <c r="Z38" s="21">
        <v>21.63</v>
      </c>
      <c r="AA38" s="22">
        <v>3620494501</v>
      </c>
    </row>
    <row r="39" spans="1:27" ht="12.75">
      <c r="A39" s="27" t="s">
        <v>61</v>
      </c>
      <c r="B39" s="35"/>
      <c r="C39" s="29">
        <f aca="true" t="shared" si="4" ref="C39:Y39">SUM(C37:C38)</f>
        <v>14611071482</v>
      </c>
      <c r="D39" s="29">
        <f>SUM(D37:D38)</f>
        <v>0</v>
      </c>
      <c r="E39" s="36">
        <f t="shared" si="4"/>
        <v>14990202933</v>
      </c>
      <c r="F39" s="37">
        <f t="shared" si="4"/>
        <v>14990202933</v>
      </c>
      <c r="G39" s="37">
        <f t="shared" si="4"/>
        <v>15006938634</v>
      </c>
      <c r="H39" s="37">
        <f t="shared" si="4"/>
        <v>14411223606</v>
      </c>
      <c r="I39" s="37">
        <f t="shared" si="4"/>
        <v>14361180353</v>
      </c>
      <c r="J39" s="37">
        <f t="shared" si="4"/>
        <v>14361180353</v>
      </c>
      <c r="K39" s="37">
        <f t="shared" si="4"/>
        <v>14327534924</v>
      </c>
      <c r="L39" s="37">
        <f t="shared" si="4"/>
        <v>14403498285</v>
      </c>
      <c r="M39" s="37">
        <f t="shared" si="4"/>
        <v>14182239192</v>
      </c>
      <c r="N39" s="37">
        <f t="shared" si="4"/>
        <v>14182239192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14182239192</v>
      </c>
      <c r="X39" s="37">
        <f t="shared" si="4"/>
        <v>7495101467</v>
      </c>
      <c r="Y39" s="37">
        <f t="shared" si="4"/>
        <v>6687137725</v>
      </c>
      <c r="Z39" s="38">
        <f>+IF(X39&lt;&gt;0,+(Y39/X39)*100,0)</f>
        <v>89.22010935332412</v>
      </c>
      <c r="AA39" s="39">
        <f>SUM(AA37:AA38)</f>
        <v>14990202933</v>
      </c>
    </row>
    <row r="40" spans="1:27" ht="12.75">
      <c r="A40" s="27" t="s">
        <v>62</v>
      </c>
      <c r="B40" s="28"/>
      <c r="C40" s="29">
        <f aca="true" t="shared" si="5" ref="C40:Y40">+C34+C39</f>
        <v>26435050779</v>
      </c>
      <c r="D40" s="29">
        <f>+D34+D39</f>
        <v>0</v>
      </c>
      <c r="E40" s="30">
        <f t="shared" si="5"/>
        <v>26236793769</v>
      </c>
      <c r="F40" s="31">
        <f t="shared" si="5"/>
        <v>26236793769</v>
      </c>
      <c r="G40" s="31">
        <f t="shared" si="5"/>
        <v>22924001863</v>
      </c>
      <c r="H40" s="31">
        <f t="shared" si="5"/>
        <v>24404395673</v>
      </c>
      <c r="I40" s="31">
        <f t="shared" si="5"/>
        <v>24347351295</v>
      </c>
      <c r="J40" s="31">
        <f t="shared" si="5"/>
        <v>24347351295</v>
      </c>
      <c r="K40" s="31">
        <f t="shared" si="5"/>
        <v>24620179387</v>
      </c>
      <c r="L40" s="31">
        <f t="shared" si="5"/>
        <v>24978598182</v>
      </c>
      <c r="M40" s="31">
        <f t="shared" si="5"/>
        <v>24727391282</v>
      </c>
      <c r="N40" s="31">
        <f t="shared" si="5"/>
        <v>24727391282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24727391282</v>
      </c>
      <c r="X40" s="31">
        <f t="shared" si="5"/>
        <v>13118396885</v>
      </c>
      <c r="Y40" s="31">
        <f t="shared" si="5"/>
        <v>11608994397</v>
      </c>
      <c r="Z40" s="32">
        <f>+IF(X40&lt;&gt;0,+(Y40/X40)*100,0)</f>
        <v>88.49400196356386</v>
      </c>
      <c r="AA40" s="33">
        <f>+AA34+AA39</f>
        <v>26236793769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25116961149</v>
      </c>
      <c r="D42" s="43">
        <f>+D25-D40</f>
        <v>0</v>
      </c>
      <c r="E42" s="44">
        <f t="shared" si="6"/>
        <v>27825010926</v>
      </c>
      <c r="F42" s="45">
        <f t="shared" si="6"/>
        <v>27825010926</v>
      </c>
      <c r="G42" s="45">
        <f t="shared" si="6"/>
        <v>28728734255</v>
      </c>
      <c r="H42" s="45">
        <f t="shared" si="6"/>
        <v>28745654585</v>
      </c>
      <c r="I42" s="45">
        <f t="shared" si="6"/>
        <v>28311591120</v>
      </c>
      <c r="J42" s="45">
        <f t="shared" si="6"/>
        <v>28311591120</v>
      </c>
      <c r="K42" s="45">
        <f t="shared" si="6"/>
        <v>28121267242</v>
      </c>
      <c r="L42" s="45">
        <f t="shared" si="6"/>
        <v>25801056749</v>
      </c>
      <c r="M42" s="45">
        <f t="shared" si="6"/>
        <v>26996518400</v>
      </c>
      <c r="N42" s="45">
        <f t="shared" si="6"/>
        <v>26996518400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26996518400</v>
      </c>
      <c r="X42" s="45">
        <f t="shared" si="6"/>
        <v>13912505464</v>
      </c>
      <c r="Y42" s="45">
        <f t="shared" si="6"/>
        <v>13084012936</v>
      </c>
      <c r="Z42" s="46">
        <f>+IF(X42&lt;&gt;0,+(Y42/X42)*100,0)</f>
        <v>94.04497967570394</v>
      </c>
      <c r="AA42" s="47">
        <f>+AA25-AA40</f>
        <v>27825010926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24877571553</v>
      </c>
      <c r="D45" s="18"/>
      <c r="E45" s="19">
        <v>27566318274</v>
      </c>
      <c r="F45" s="20">
        <v>27566318274</v>
      </c>
      <c r="G45" s="20">
        <v>28489344659</v>
      </c>
      <c r="H45" s="20">
        <v>28506264988</v>
      </c>
      <c r="I45" s="20">
        <v>28072201523</v>
      </c>
      <c r="J45" s="20">
        <v>28072201523</v>
      </c>
      <c r="K45" s="20">
        <v>27881877645</v>
      </c>
      <c r="L45" s="20">
        <v>25561667151</v>
      </c>
      <c r="M45" s="20">
        <v>26757128804</v>
      </c>
      <c r="N45" s="20">
        <v>26757128804</v>
      </c>
      <c r="O45" s="20"/>
      <c r="P45" s="20"/>
      <c r="Q45" s="20"/>
      <c r="R45" s="20"/>
      <c r="S45" s="20"/>
      <c r="T45" s="20"/>
      <c r="U45" s="20"/>
      <c r="V45" s="20"/>
      <c r="W45" s="20">
        <v>26757128804</v>
      </c>
      <c r="X45" s="20">
        <v>13783159137</v>
      </c>
      <c r="Y45" s="20">
        <v>12973969667</v>
      </c>
      <c r="Z45" s="48">
        <v>94.13</v>
      </c>
      <c r="AA45" s="22">
        <v>27566318274</v>
      </c>
    </row>
    <row r="46" spans="1:27" ht="12.75">
      <c r="A46" s="23" t="s">
        <v>67</v>
      </c>
      <c r="B46" s="17"/>
      <c r="C46" s="18">
        <v>239389596</v>
      </c>
      <c r="D46" s="18"/>
      <c r="E46" s="19">
        <v>258692652</v>
      </c>
      <c r="F46" s="20">
        <v>258692652</v>
      </c>
      <c r="G46" s="20">
        <v>239389596</v>
      </c>
      <c r="H46" s="20">
        <v>239389597</v>
      </c>
      <c r="I46" s="20">
        <v>239389597</v>
      </c>
      <c r="J46" s="20">
        <v>239389597</v>
      </c>
      <c r="K46" s="20">
        <v>239389597</v>
      </c>
      <c r="L46" s="20">
        <v>239389597</v>
      </c>
      <c r="M46" s="20">
        <v>239389597</v>
      </c>
      <c r="N46" s="20">
        <v>239389597</v>
      </c>
      <c r="O46" s="20"/>
      <c r="P46" s="20"/>
      <c r="Q46" s="20"/>
      <c r="R46" s="20"/>
      <c r="S46" s="20"/>
      <c r="T46" s="20"/>
      <c r="U46" s="20"/>
      <c r="V46" s="20"/>
      <c r="W46" s="20">
        <v>239389597</v>
      </c>
      <c r="X46" s="20">
        <v>129346326</v>
      </c>
      <c r="Y46" s="20">
        <v>110043271</v>
      </c>
      <c r="Z46" s="48">
        <v>85.08</v>
      </c>
      <c r="AA46" s="22">
        <v>258692652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25116961149</v>
      </c>
      <c r="D48" s="51">
        <f>SUM(D45:D47)</f>
        <v>0</v>
      </c>
      <c r="E48" s="52">
        <f t="shared" si="7"/>
        <v>27825010926</v>
      </c>
      <c r="F48" s="53">
        <f t="shared" si="7"/>
        <v>27825010926</v>
      </c>
      <c r="G48" s="53">
        <f t="shared" si="7"/>
        <v>28728734255</v>
      </c>
      <c r="H48" s="53">
        <f t="shared" si="7"/>
        <v>28745654585</v>
      </c>
      <c r="I48" s="53">
        <f t="shared" si="7"/>
        <v>28311591120</v>
      </c>
      <c r="J48" s="53">
        <f t="shared" si="7"/>
        <v>28311591120</v>
      </c>
      <c r="K48" s="53">
        <f t="shared" si="7"/>
        <v>28121267242</v>
      </c>
      <c r="L48" s="53">
        <f t="shared" si="7"/>
        <v>25801056748</v>
      </c>
      <c r="M48" s="53">
        <f t="shared" si="7"/>
        <v>26996518401</v>
      </c>
      <c r="N48" s="53">
        <f t="shared" si="7"/>
        <v>26996518401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26996518401</v>
      </c>
      <c r="X48" s="53">
        <f t="shared" si="7"/>
        <v>13912505463</v>
      </c>
      <c r="Y48" s="53">
        <f t="shared" si="7"/>
        <v>13084012938</v>
      </c>
      <c r="Z48" s="54">
        <f>+IF(X48&lt;&gt;0,+(Y48/X48)*100,0)</f>
        <v>94.04497969683923</v>
      </c>
      <c r="AA48" s="55">
        <f>SUM(AA45:AA47)</f>
        <v>27825010926</v>
      </c>
    </row>
    <row r="49" spans="1:27" ht="12.75">
      <c r="A49" s="56" t="s">
        <v>81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82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83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33949555</v>
      </c>
      <c r="D6" s="18"/>
      <c r="E6" s="19">
        <v>31692087</v>
      </c>
      <c r="F6" s="20">
        <v>31692087</v>
      </c>
      <c r="G6" s="20">
        <v>367380879</v>
      </c>
      <c r="H6" s="20">
        <v>102043048</v>
      </c>
      <c r="I6" s="20">
        <v>99926248</v>
      </c>
      <c r="J6" s="20">
        <v>99926248</v>
      </c>
      <c r="K6" s="20">
        <v>161984538</v>
      </c>
      <c r="L6" s="20">
        <v>59926429</v>
      </c>
      <c r="M6" s="20">
        <v>98247483</v>
      </c>
      <c r="N6" s="20">
        <v>98247483</v>
      </c>
      <c r="O6" s="20"/>
      <c r="P6" s="20"/>
      <c r="Q6" s="20"/>
      <c r="R6" s="20"/>
      <c r="S6" s="20"/>
      <c r="T6" s="20"/>
      <c r="U6" s="20"/>
      <c r="V6" s="20"/>
      <c r="W6" s="20">
        <v>98247483</v>
      </c>
      <c r="X6" s="20">
        <v>15846044</v>
      </c>
      <c r="Y6" s="20">
        <v>82401439</v>
      </c>
      <c r="Z6" s="21">
        <v>520.01</v>
      </c>
      <c r="AA6" s="22">
        <v>31692087</v>
      </c>
    </row>
    <row r="7" spans="1:27" ht="12.75">
      <c r="A7" s="23" t="s">
        <v>34</v>
      </c>
      <c r="B7" s="17"/>
      <c r="C7" s="18">
        <v>33503306</v>
      </c>
      <c r="D7" s="18"/>
      <c r="E7" s="19"/>
      <c r="F7" s="20"/>
      <c r="G7" s="20">
        <v>38503306</v>
      </c>
      <c r="H7" s="20">
        <v>90871227</v>
      </c>
      <c r="I7" s="20">
        <v>70773357</v>
      </c>
      <c r="J7" s="20">
        <v>70773357</v>
      </c>
      <c r="K7" s="20">
        <v>69846283</v>
      </c>
      <c r="L7" s="20">
        <v>72545492</v>
      </c>
      <c r="M7" s="20">
        <v>146935424</v>
      </c>
      <c r="N7" s="20">
        <v>146935424</v>
      </c>
      <c r="O7" s="20"/>
      <c r="P7" s="20"/>
      <c r="Q7" s="20"/>
      <c r="R7" s="20"/>
      <c r="S7" s="20"/>
      <c r="T7" s="20"/>
      <c r="U7" s="20"/>
      <c r="V7" s="20"/>
      <c r="W7" s="20">
        <v>146935424</v>
      </c>
      <c r="X7" s="20"/>
      <c r="Y7" s="20">
        <v>146935424</v>
      </c>
      <c r="Z7" s="21"/>
      <c r="AA7" s="22"/>
    </row>
    <row r="8" spans="1:27" ht="12.75">
      <c r="A8" s="23" t="s">
        <v>35</v>
      </c>
      <c r="B8" s="17"/>
      <c r="C8" s="18"/>
      <c r="D8" s="18"/>
      <c r="E8" s="19">
        <v>2651025083</v>
      </c>
      <c r="F8" s="20">
        <v>2651025083</v>
      </c>
      <c r="G8" s="20">
        <v>921504497</v>
      </c>
      <c r="H8" s="20">
        <v>1054519642</v>
      </c>
      <c r="I8" s="20">
        <v>1289632271</v>
      </c>
      <c r="J8" s="20">
        <v>1289632271</v>
      </c>
      <c r="K8" s="20">
        <v>1403107697</v>
      </c>
      <c r="L8" s="20">
        <v>985384017</v>
      </c>
      <c r="M8" s="20">
        <v>1710902058</v>
      </c>
      <c r="N8" s="20">
        <v>1710902058</v>
      </c>
      <c r="O8" s="20"/>
      <c r="P8" s="20"/>
      <c r="Q8" s="20"/>
      <c r="R8" s="20"/>
      <c r="S8" s="20"/>
      <c r="T8" s="20"/>
      <c r="U8" s="20"/>
      <c r="V8" s="20"/>
      <c r="W8" s="20">
        <v>1710902058</v>
      </c>
      <c r="X8" s="20">
        <v>1325512542</v>
      </c>
      <c r="Y8" s="20">
        <v>385389516</v>
      </c>
      <c r="Z8" s="21">
        <v>29.07</v>
      </c>
      <c r="AA8" s="22">
        <v>2651025083</v>
      </c>
    </row>
    <row r="9" spans="1:27" ht="12.75">
      <c r="A9" s="23" t="s">
        <v>36</v>
      </c>
      <c r="B9" s="17"/>
      <c r="C9" s="18">
        <v>883009791</v>
      </c>
      <c r="D9" s="18"/>
      <c r="E9" s="19">
        <v>113223768</v>
      </c>
      <c r="F9" s="20">
        <v>113223768</v>
      </c>
      <c r="G9" s="20">
        <v>145156665</v>
      </c>
      <c r="H9" s="20">
        <v>229181455</v>
      </c>
      <c r="I9" s="20">
        <v>164925640</v>
      </c>
      <c r="J9" s="20">
        <v>164925640</v>
      </c>
      <c r="K9" s="20">
        <v>171057029</v>
      </c>
      <c r="L9" s="20">
        <v>428025826</v>
      </c>
      <c r="M9" s="20">
        <v>523019500</v>
      </c>
      <c r="N9" s="20">
        <v>523019500</v>
      </c>
      <c r="O9" s="20"/>
      <c r="P9" s="20"/>
      <c r="Q9" s="20"/>
      <c r="R9" s="20"/>
      <c r="S9" s="20"/>
      <c r="T9" s="20"/>
      <c r="U9" s="20"/>
      <c r="V9" s="20"/>
      <c r="W9" s="20">
        <v>523019500</v>
      </c>
      <c r="X9" s="20">
        <v>56611884</v>
      </c>
      <c r="Y9" s="20">
        <v>466407616</v>
      </c>
      <c r="Z9" s="21">
        <v>823.87</v>
      </c>
      <c r="AA9" s="22">
        <v>113223768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53574489</v>
      </c>
      <c r="D11" s="18"/>
      <c r="E11" s="19">
        <v>74977896</v>
      </c>
      <c r="F11" s="20">
        <v>74977896</v>
      </c>
      <c r="G11" s="20">
        <v>53574489</v>
      </c>
      <c r="H11" s="20">
        <v>54230674</v>
      </c>
      <c r="I11" s="20">
        <v>54655182</v>
      </c>
      <c r="J11" s="20">
        <v>54655182</v>
      </c>
      <c r="K11" s="20">
        <v>54664220</v>
      </c>
      <c r="L11" s="20">
        <v>55041437</v>
      </c>
      <c r="M11" s="20">
        <v>56203138</v>
      </c>
      <c r="N11" s="20">
        <v>56203138</v>
      </c>
      <c r="O11" s="20"/>
      <c r="P11" s="20"/>
      <c r="Q11" s="20"/>
      <c r="R11" s="20"/>
      <c r="S11" s="20"/>
      <c r="T11" s="20"/>
      <c r="U11" s="20"/>
      <c r="V11" s="20"/>
      <c r="W11" s="20">
        <v>56203138</v>
      </c>
      <c r="X11" s="20">
        <v>37488948</v>
      </c>
      <c r="Y11" s="20">
        <v>18714190</v>
      </c>
      <c r="Z11" s="21">
        <v>49.92</v>
      </c>
      <c r="AA11" s="22">
        <v>74977896</v>
      </c>
    </row>
    <row r="12" spans="1:27" ht="12.75">
      <c r="A12" s="27" t="s">
        <v>39</v>
      </c>
      <c r="B12" s="28"/>
      <c r="C12" s="29">
        <f aca="true" t="shared" si="0" ref="C12:Y12">SUM(C6:C11)</f>
        <v>1004037141</v>
      </c>
      <c r="D12" s="29">
        <f>SUM(D6:D11)</f>
        <v>0</v>
      </c>
      <c r="E12" s="30">
        <f t="shared" si="0"/>
        <v>2870918834</v>
      </c>
      <c r="F12" s="31">
        <f t="shared" si="0"/>
        <v>2870918834</v>
      </c>
      <c r="G12" s="31">
        <f t="shared" si="0"/>
        <v>1526119836</v>
      </c>
      <c r="H12" s="31">
        <f t="shared" si="0"/>
        <v>1530846046</v>
      </c>
      <c r="I12" s="31">
        <f t="shared" si="0"/>
        <v>1679912698</v>
      </c>
      <c r="J12" s="31">
        <f t="shared" si="0"/>
        <v>1679912698</v>
      </c>
      <c r="K12" s="31">
        <f t="shared" si="0"/>
        <v>1860659767</v>
      </c>
      <c r="L12" s="31">
        <f t="shared" si="0"/>
        <v>1600923201</v>
      </c>
      <c r="M12" s="31">
        <f t="shared" si="0"/>
        <v>2535307603</v>
      </c>
      <c r="N12" s="31">
        <f t="shared" si="0"/>
        <v>2535307603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2535307603</v>
      </c>
      <c r="X12" s="31">
        <f t="shared" si="0"/>
        <v>1435459418</v>
      </c>
      <c r="Y12" s="31">
        <f t="shared" si="0"/>
        <v>1099848185</v>
      </c>
      <c r="Z12" s="32">
        <f>+IF(X12&lt;&gt;0,+(Y12/X12)*100,0)</f>
        <v>76.61994280077934</v>
      </c>
      <c r="AA12" s="33">
        <f>SUM(AA6:AA11)</f>
        <v>2870918834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>
        <v>18919</v>
      </c>
      <c r="D16" s="18"/>
      <c r="E16" s="19"/>
      <c r="F16" s="20"/>
      <c r="G16" s="24">
        <v>18919</v>
      </c>
      <c r="H16" s="24">
        <v>18919</v>
      </c>
      <c r="I16" s="24">
        <v>18919</v>
      </c>
      <c r="J16" s="20">
        <v>18919</v>
      </c>
      <c r="K16" s="24">
        <v>18919</v>
      </c>
      <c r="L16" s="24">
        <v>18919</v>
      </c>
      <c r="M16" s="20">
        <v>18919</v>
      </c>
      <c r="N16" s="24">
        <v>18919</v>
      </c>
      <c r="O16" s="24"/>
      <c r="P16" s="24"/>
      <c r="Q16" s="20"/>
      <c r="R16" s="24"/>
      <c r="S16" s="24"/>
      <c r="T16" s="20"/>
      <c r="U16" s="24"/>
      <c r="V16" s="24"/>
      <c r="W16" s="24">
        <v>18919</v>
      </c>
      <c r="X16" s="20"/>
      <c r="Y16" s="24">
        <v>18919</v>
      </c>
      <c r="Z16" s="25"/>
      <c r="AA16" s="26"/>
    </row>
    <row r="17" spans="1:27" ht="12.75">
      <c r="A17" s="23" t="s">
        <v>43</v>
      </c>
      <c r="B17" s="17"/>
      <c r="C17" s="18">
        <v>962305300</v>
      </c>
      <c r="D17" s="18"/>
      <c r="E17" s="19"/>
      <c r="F17" s="20"/>
      <c r="G17" s="20">
        <v>962305300</v>
      </c>
      <c r="H17" s="20">
        <v>962305300</v>
      </c>
      <c r="I17" s="20">
        <v>962305300</v>
      </c>
      <c r="J17" s="20">
        <v>962305300</v>
      </c>
      <c r="K17" s="20">
        <v>962305300</v>
      </c>
      <c r="L17" s="20">
        <v>962305300</v>
      </c>
      <c r="M17" s="20">
        <v>962305300</v>
      </c>
      <c r="N17" s="20">
        <v>962305300</v>
      </c>
      <c r="O17" s="20"/>
      <c r="P17" s="20"/>
      <c r="Q17" s="20"/>
      <c r="R17" s="20"/>
      <c r="S17" s="20"/>
      <c r="T17" s="20"/>
      <c r="U17" s="20"/>
      <c r="V17" s="20"/>
      <c r="W17" s="20">
        <v>962305300</v>
      </c>
      <c r="X17" s="20"/>
      <c r="Y17" s="20">
        <v>962305300</v>
      </c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10244658408</v>
      </c>
      <c r="D19" s="18"/>
      <c r="E19" s="19">
        <v>10391363300</v>
      </c>
      <c r="F19" s="20">
        <v>10391363300</v>
      </c>
      <c r="G19" s="20">
        <v>10244658403</v>
      </c>
      <c r="H19" s="20">
        <v>10261525100</v>
      </c>
      <c r="I19" s="20">
        <v>10274031697</v>
      </c>
      <c r="J19" s="20">
        <v>10274031697</v>
      </c>
      <c r="K19" s="20">
        <v>10289880896</v>
      </c>
      <c r="L19" s="20">
        <v>10302381511</v>
      </c>
      <c r="M19" s="20">
        <v>10378278634</v>
      </c>
      <c r="N19" s="20">
        <v>10378278634</v>
      </c>
      <c r="O19" s="20"/>
      <c r="P19" s="20"/>
      <c r="Q19" s="20"/>
      <c r="R19" s="20"/>
      <c r="S19" s="20"/>
      <c r="T19" s="20"/>
      <c r="U19" s="20"/>
      <c r="V19" s="20"/>
      <c r="W19" s="20">
        <v>10378278634</v>
      </c>
      <c r="X19" s="20">
        <v>5195681650</v>
      </c>
      <c r="Y19" s="20">
        <v>5182596984</v>
      </c>
      <c r="Z19" s="21">
        <v>99.75</v>
      </c>
      <c r="AA19" s="22">
        <v>10391363300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25179096</v>
      </c>
      <c r="D22" s="18"/>
      <c r="E22" s="19">
        <v>26454736</v>
      </c>
      <c r="F22" s="20">
        <v>26454736</v>
      </c>
      <c r="G22" s="20">
        <v>25179098</v>
      </c>
      <c r="H22" s="20">
        <v>25179098</v>
      </c>
      <c r="I22" s="20">
        <v>25179098</v>
      </c>
      <c r="J22" s="20">
        <v>25179098</v>
      </c>
      <c r="K22" s="20">
        <v>25179098</v>
      </c>
      <c r="L22" s="20">
        <v>25179098</v>
      </c>
      <c r="M22" s="20">
        <v>25179098</v>
      </c>
      <c r="N22" s="20">
        <v>25179098</v>
      </c>
      <c r="O22" s="20"/>
      <c r="P22" s="20"/>
      <c r="Q22" s="20"/>
      <c r="R22" s="20"/>
      <c r="S22" s="20"/>
      <c r="T22" s="20"/>
      <c r="U22" s="20"/>
      <c r="V22" s="20"/>
      <c r="W22" s="20">
        <v>25179098</v>
      </c>
      <c r="X22" s="20">
        <v>13227368</v>
      </c>
      <c r="Y22" s="20">
        <v>11951730</v>
      </c>
      <c r="Z22" s="21">
        <v>90.36</v>
      </c>
      <c r="AA22" s="22">
        <v>26454736</v>
      </c>
    </row>
    <row r="23" spans="1:27" ht="12.75">
      <c r="A23" s="23" t="s">
        <v>49</v>
      </c>
      <c r="B23" s="17"/>
      <c r="C23" s="18">
        <v>57016</v>
      </c>
      <c r="D23" s="18"/>
      <c r="E23" s="19"/>
      <c r="F23" s="20"/>
      <c r="G23" s="24">
        <v>57016</v>
      </c>
      <c r="H23" s="24">
        <v>57016</v>
      </c>
      <c r="I23" s="24">
        <v>57016</v>
      </c>
      <c r="J23" s="20">
        <v>57016</v>
      </c>
      <c r="K23" s="24">
        <v>57016</v>
      </c>
      <c r="L23" s="24">
        <v>57016</v>
      </c>
      <c r="M23" s="20">
        <v>57016</v>
      </c>
      <c r="N23" s="24">
        <v>57016</v>
      </c>
      <c r="O23" s="24"/>
      <c r="P23" s="24"/>
      <c r="Q23" s="20"/>
      <c r="R23" s="24"/>
      <c r="S23" s="24"/>
      <c r="T23" s="20"/>
      <c r="U23" s="24"/>
      <c r="V23" s="24"/>
      <c r="W23" s="24">
        <v>57016</v>
      </c>
      <c r="X23" s="20"/>
      <c r="Y23" s="24">
        <v>57016</v>
      </c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11232218739</v>
      </c>
      <c r="D24" s="29">
        <f>SUM(D15:D23)</f>
        <v>0</v>
      </c>
      <c r="E24" s="36">
        <f t="shared" si="1"/>
        <v>10417818036</v>
      </c>
      <c r="F24" s="37">
        <f t="shared" si="1"/>
        <v>10417818036</v>
      </c>
      <c r="G24" s="37">
        <f t="shared" si="1"/>
        <v>11232218736</v>
      </c>
      <c r="H24" s="37">
        <f t="shared" si="1"/>
        <v>11249085433</v>
      </c>
      <c r="I24" s="37">
        <f t="shared" si="1"/>
        <v>11261592030</v>
      </c>
      <c r="J24" s="37">
        <f t="shared" si="1"/>
        <v>11261592030</v>
      </c>
      <c r="K24" s="37">
        <f t="shared" si="1"/>
        <v>11277441229</v>
      </c>
      <c r="L24" s="37">
        <f t="shared" si="1"/>
        <v>11289941844</v>
      </c>
      <c r="M24" s="37">
        <f t="shared" si="1"/>
        <v>11365838967</v>
      </c>
      <c r="N24" s="37">
        <f t="shared" si="1"/>
        <v>11365838967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11365838967</v>
      </c>
      <c r="X24" s="37">
        <f t="shared" si="1"/>
        <v>5208909018</v>
      </c>
      <c r="Y24" s="37">
        <f t="shared" si="1"/>
        <v>6156929949</v>
      </c>
      <c r="Z24" s="38">
        <f>+IF(X24&lt;&gt;0,+(Y24/X24)*100,0)</f>
        <v>118.1999902037836</v>
      </c>
      <c r="AA24" s="39">
        <f>SUM(AA15:AA23)</f>
        <v>10417818036</v>
      </c>
    </row>
    <row r="25" spans="1:27" ht="12.75">
      <c r="A25" s="27" t="s">
        <v>51</v>
      </c>
      <c r="B25" s="28"/>
      <c r="C25" s="29">
        <f aca="true" t="shared" si="2" ref="C25:Y25">+C12+C24</f>
        <v>12236255880</v>
      </c>
      <c r="D25" s="29">
        <f>+D12+D24</f>
        <v>0</v>
      </c>
      <c r="E25" s="30">
        <f t="shared" si="2"/>
        <v>13288736870</v>
      </c>
      <c r="F25" s="31">
        <f t="shared" si="2"/>
        <v>13288736870</v>
      </c>
      <c r="G25" s="31">
        <f t="shared" si="2"/>
        <v>12758338572</v>
      </c>
      <c r="H25" s="31">
        <f t="shared" si="2"/>
        <v>12779931479</v>
      </c>
      <c r="I25" s="31">
        <f t="shared" si="2"/>
        <v>12941504728</v>
      </c>
      <c r="J25" s="31">
        <f t="shared" si="2"/>
        <v>12941504728</v>
      </c>
      <c r="K25" s="31">
        <f t="shared" si="2"/>
        <v>13138100996</v>
      </c>
      <c r="L25" s="31">
        <f t="shared" si="2"/>
        <v>12890865045</v>
      </c>
      <c r="M25" s="31">
        <f t="shared" si="2"/>
        <v>13901146570</v>
      </c>
      <c r="N25" s="31">
        <f t="shared" si="2"/>
        <v>13901146570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13901146570</v>
      </c>
      <c r="X25" s="31">
        <f t="shared" si="2"/>
        <v>6644368436</v>
      </c>
      <c r="Y25" s="31">
        <f t="shared" si="2"/>
        <v>7256778134</v>
      </c>
      <c r="Z25" s="32">
        <f>+IF(X25&lt;&gt;0,+(Y25/X25)*100,0)</f>
        <v>109.21697380118009</v>
      </c>
      <c r="AA25" s="33">
        <f>+AA12+AA24</f>
        <v>13288736870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3162631</v>
      </c>
      <c r="D30" s="18"/>
      <c r="E30" s="19">
        <v>11570319</v>
      </c>
      <c r="F30" s="20">
        <v>11570319</v>
      </c>
      <c r="G30" s="20">
        <v>3162631</v>
      </c>
      <c r="H30" s="20">
        <v>3162631</v>
      </c>
      <c r="I30" s="20">
        <v>1643798</v>
      </c>
      <c r="J30" s="20">
        <v>1643798</v>
      </c>
      <c r="K30" s="20">
        <v>1643798</v>
      </c>
      <c r="L30" s="20">
        <v>1643798</v>
      </c>
      <c r="M30" s="20">
        <v>1643798</v>
      </c>
      <c r="N30" s="20">
        <v>1643798</v>
      </c>
      <c r="O30" s="20"/>
      <c r="P30" s="20"/>
      <c r="Q30" s="20"/>
      <c r="R30" s="20"/>
      <c r="S30" s="20"/>
      <c r="T30" s="20"/>
      <c r="U30" s="20"/>
      <c r="V30" s="20"/>
      <c r="W30" s="20">
        <v>1643798</v>
      </c>
      <c r="X30" s="20">
        <v>5785160</v>
      </c>
      <c r="Y30" s="20">
        <v>-4141362</v>
      </c>
      <c r="Z30" s="21">
        <v>-71.59</v>
      </c>
      <c r="AA30" s="22">
        <v>11570319</v>
      </c>
    </row>
    <row r="31" spans="1:27" ht="12.75">
      <c r="A31" s="23" t="s">
        <v>56</v>
      </c>
      <c r="B31" s="17"/>
      <c r="C31" s="18">
        <v>51309073</v>
      </c>
      <c r="D31" s="18"/>
      <c r="E31" s="19">
        <v>34503841</v>
      </c>
      <c r="F31" s="20">
        <v>34503841</v>
      </c>
      <c r="G31" s="20">
        <v>51449847</v>
      </c>
      <c r="H31" s="20">
        <v>52164851</v>
      </c>
      <c r="I31" s="20">
        <v>52316115</v>
      </c>
      <c r="J31" s="20">
        <v>52316115</v>
      </c>
      <c r="K31" s="20">
        <v>52603504</v>
      </c>
      <c r="L31" s="20">
        <v>52836858</v>
      </c>
      <c r="M31" s="20">
        <v>54585287</v>
      </c>
      <c r="N31" s="20">
        <v>54585287</v>
      </c>
      <c r="O31" s="20"/>
      <c r="P31" s="20"/>
      <c r="Q31" s="20"/>
      <c r="R31" s="20"/>
      <c r="S31" s="20"/>
      <c r="T31" s="20"/>
      <c r="U31" s="20"/>
      <c r="V31" s="20"/>
      <c r="W31" s="20">
        <v>54585287</v>
      </c>
      <c r="X31" s="20">
        <v>17251921</v>
      </c>
      <c r="Y31" s="20">
        <v>37333366</v>
      </c>
      <c r="Z31" s="21">
        <v>216.4</v>
      </c>
      <c r="AA31" s="22">
        <v>34503841</v>
      </c>
    </row>
    <row r="32" spans="1:27" ht="12.75">
      <c r="A32" s="23" t="s">
        <v>57</v>
      </c>
      <c r="B32" s="17"/>
      <c r="C32" s="18">
        <v>2820071935</v>
      </c>
      <c r="D32" s="18"/>
      <c r="E32" s="19">
        <v>1476396814</v>
      </c>
      <c r="F32" s="20">
        <v>1476396814</v>
      </c>
      <c r="G32" s="20">
        <v>2514320334</v>
      </c>
      <c r="H32" s="20">
        <v>2169577003</v>
      </c>
      <c r="I32" s="20">
        <v>2237053519</v>
      </c>
      <c r="J32" s="20">
        <v>2237053519</v>
      </c>
      <c r="K32" s="20">
        <v>2885299894</v>
      </c>
      <c r="L32" s="20">
        <v>2603119902</v>
      </c>
      <c r="M32" s="20">
        <v>2706806518</v>
      </c>
      <c r="N32" s="20">
        <v>2706806518</v>
      </c>
      <c r="O32" s="20"/>
      <c r="P32" s="20"/>
      <c r="Q32" s="20"/>
      <c r="R32" s="20"/>
      <c r="S32" s="20"/>
      <c r="T32" s="20"/>
      <c r="U32" s="20"/>
      <c r="V32" s="20"/>
      <c r="W32" s="20">
        <v>2706806518</v>
      </c>
      <c r="X32" s="20">
        <v>738198407</v>
      </c>
      <c r="Y32" s="20">
        <v>1968608111</v>
      </c>
      <c r="Z32" s="21">
        <v>266.68</v>
      </c>
      <c r="AA32" s="22">
        <v>1476396814</v>
      </c>
    </row>
    <row r="33" spans="1:27" ht="12.75">
      <c r="A33" s="23" t="s">
        <v>58</v>
      </c>
      <c r="B33" s="17"/>
      <c r="C33" s="18"/>
      <c r="D33" s="18"/>
      <c r="E33" s="19">
        <v>112824941</v>
      </c>
      <c r="F33" s="20">
        <v>112824941</v>
      </c>
      <c r="G33" s="20">
        <v>69052457</v>
      </c>
      <c r="H33" s="20">
        <v>69052457</v>
      </c>
      <c r="I33" s="20">
        <v>298075506</v>
      </c>
      <c r="J33" s="20">
        <v>298075506</v>
      </c>
      <c r="K33" s="20">
        <v>69052457</v>
      </c>
      <c r="L33" s="20">
        <v>13885861</v>
      </c>
      <c r="M33" s="20">
        <v>13885861</v>
      </c>
      <c r="N33" s="20">
        <v>13885861</v>
      </c>
      <c r="O33" s="20"/>
      <c r="P33" s="20"/>
      <c r="Q33" s="20"/>
      <c r="R33" s="20"/>
      <c r="S33" s="20"/>
      <c r="T33" s="20"/>
      <c r="U33" s="20"/>
      <c r="V33" s="20"/>
      <c r="W33" s="20">
        <v>13885861</v>
      </c>
      <c r="X33" s="20">
        <v>56412471</v>
      </c>
      <c r="Y33" s="20">
        <v>-42526610</v>
      </c>
      <c r="Z33" s="21">
        <v>-75.39</v>
      </c>
      <c r="AA33" s="22">
        <v>112824941</v>
      </c>
    </row>
    <row r="34" spans="1:27" ht="12.75">
      <c r="A34" s="27" t="s">
        <v>59</v>
      </c>
      <c r="B34" s="28"/>
      <c r="C34" s="29">
        <f aca="true" t="shared" si="3" ref="C34:Y34">SUM(C29:C33)</f>
        <v>2874543639</v>
      </c>
      <c r="D34" s="29">
        <f>SUM(D29:D33)</f>
        <v>0</v>
      </c>
      <c r="E34" s="30">
        <f t="shared" si="3"/>
        <v>1635295915</v>
      </c>
      <c r="F34" s="31">
        <f t="shared" si="3"/>
        <v>1635295915</v>
      </c>
      <c r="G34" s="31">
        <f t="shared" si="3"/>
        <v>2637985269</v>
      </c>
      <c r="H34" s="31">
        <f t="shared" si="3"/>
        <v>2293956942</v>
      </c>
      <c r="I34" s="31">
        <f t="shared" si="3"/>
        <v>2589088938</v>
      </c>
      <c r="J34" s="31">
        <f t="shared" si="3"/>
        <v>2589088938</v>
      </c>
      <c r="K34" s="31">
        <f t="shared" si="3"/>
        <v>3008599653</v>
      </c>
      <c r="L34" s="31">
        <f t="shared" si="3"/>
        <v>2671486419</v>
      </c>
      <c r="M34" s="31">
        <f t="shared" si="3"/>
        <v>2776921464</v>
      </c>
      <c r="N34" s="31">
        <f t="shared" si="3"/>
        <v>2776921464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2776921464</v>
      </c>
      <c r="X34" s="31">
        <f t="shared" si="3"/>
        <v>817647959</v>
      </c>
      <c r="Y34" s="31">
        <f t="shared" si="3"/>
        <v>1959273505</v>
      </c>
      <c r="Z34" s="32">
        <f>+IF(X34&lt;&gt;0,+(Y34/X34)*100,0)</f>
        <v>239.6231144998186</v>
      </c>
      <c r="AA34" s="33">
        <f>SUM(AA29:AA33)</f>
        <v>1635295915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5743139</v>
      </c>
      <c r="D37" s="18"/>
      <c r="E37" s="19">
        <v>178719412</v>
      </c>
      <c r="F37" s="20">
        <v>178719412</v>
      </c>
      <c r="G37" s="20">
        <v>5743139</v>
      </c>
      <c r="H37" s="20">
        <v>5743139</v>
      </c>
      <c r="I37" s="20">
        <v>5743139</v>
      </c>
      <c r="J37" s="20">
        <v>5743139</v>
      </c>
      <c r="K37" s="20">
        <v>5743139</v>
      </c>
      <c r="L37" s="20">
        <v>5743139</v>
      </c>
      <c r="M37" s="20">
        <v>5743139</v>
      </c>
      <c r="N37" s="20">
        <v>5743139</v>
      </c>
      <c r="O37" s="20"/>
      <c r="P37" s="20"/>
      <c r="Q37" s="20"/>
      <c r="R37" s="20"/>
      <c r="S37" s="20"/>
      <c r="T37" s="20"/>
      <c r="U37" s="20"/>
      <c r="V37" s="20"/>
      <c r="W37" s="20">
        <v>5743139</v>
      </c>
      <c r="X37" s="20">
        <v>89359706</v>
      </c>
      <c r="Y37" s="20">
        <v>-83616567</v>
      </c>
      <c r="Z37" s="21">
        <v>-93.57</v>
      </c>
      <c r="AA37" s="22">
        <v>178719412</v>
      </c>
    </row>
    <row r="38" spans="1:27" ht="12.75">
      <c r="A38" s="23" t="s">
        <v>58</v>
      </c>
      <c r="B38" s="17"/>
      <c r="C38" s="18">
        <v>359287600</v>
      </c>
      <c r="D38" s="18"/>
      <c r="E38" s="19">
        <v>11221129</v>
      </c>
      <c r="F38" s="20">
        <v>11221129</v>
      </c>
      <c r="G38" s="20">
        <v>359287600</v>
      </c>
      <c r="H38" s="20">
        <v>359287600</v>
      </c>
      <c r="I38" s="20">
        <v>359287600</v>
      </c>
      <c r="J38" s="20">
        <v>359287600</v>
      </c>
      <c r="K38" s="20">
        <v>359287600</v>
      </c>
      <c r="L38" s="20">
        <v>359287600</v>
      </c>
      <c r="M38" s="20">
        <v>355726581</v>
      </c>
      <c r="N38" s="20">
        <v>355726581</v>
      </c>
      <c r="O38" s="20"/>
      <c r="P38" s="20"/>
      <c r="Q38" s="20"/>
      <c r="R38" s="20"/>
      <c r="S38" s="20"/>
      <c r="T38" s="20"/>
      <c r="U38" s="20"/>
      <c r="V38" s="20"/>
      <c r="W38" s="20">
        <v>355726581</v>
      </c>
      <c r="X38" s="20">
        <v>5610565</v>
      </c>
      <c r="Y38" s="20">
        <v>350116016</v>
      </c>
      <c r="Z38" s="21">
        <v>6240.3</v>
      </c>
      <c r="AA38" s="22">
        <v>11221129</v>
      </c>
    </row>
    <row r="39" spans="1:27" ht="12.75">
      <c r="A39" s="27" t="s">
        <v>61</v>
      </c>
      <c r="B39" s="35"/>
      <c r="C39" s="29">
        <f aca="true" t="shared" si="4" ref="C39:Y39">SUM(C37:C38)</f>
        <v>365030739</v>
      </c>
      <c r="D39" s="29">
        <f>SUM(D37:D38)</f>
        <v>0</v>
      </c>
      <c r="E39" s="36">
        <f t="shared" si="4"/>
        <v>189940541</v>
      </c>
      <c r="F39" s="37">
        <f t="shared" si="4"/>
        <v>189940541</v>
      </c>
      <c r="G39" s="37">
        <f t="shared" si="4"/>
        <v>365030739</v>
      </c>
      <c r="H39" s="37">
        <f t="shared" si="4"/>
        <v>365030739</v>
      </c>
      <c r="I39" s="37">
        <f t="shared" si="4"/>
        <v>365030739</v>
      </c>
      <c r="J39" s="37">
        <f t="shared" si="4"/>
        <v>365030739</v>
      </c>
      <c r="K39" s="37">
        <f t="shared" si="4"/>
        <v>365030739</v>
      </c>
      <c r="L39" s="37">
        <f t="shared" si="4"/>
        <v>365030739</v>
      </c>
      <c r="M39" s="37">
        <f t="shared" si="4"/>
        <v>361469720</v>
      </c>
      <c r="N39" s="37">
        <f t="shared" si="4"/>
        <v>361469720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361469720</v>
      </c>
      <c r="X39" s="37">
        <f t="shared" si="4"/>
        <v>94970271</v>
      </c>
      <c r="Y39" s="37">
        <f t="shared" si="4"/>
        <v>266499449</v>
      </c>
      <c r="Z39" s="38">
        <f>+IF(X39&lt;&gt;0,+(Y39/X39)*100,0)</f>
        <v>280.6135501076963</v>
      </c>
      <c r="AA39" s="39">
        <f>SUM(AA37:AA38)</f>
        <v>189940541</v>
      </c>
    </row>
    <row r="40" spans="1:27" ht="12.75">
      <c r="A40" s="27" t="s">
        <v>62</v>
      </c>
      <c r="B40" s="28"/>
      <c r="C40" s="29">
        <f aca="true" t="shared" si="5" ref="C40:Y40">+C34+C39</f>
        <v>3239574378</v>
      </c>
      <c r="D40" s="29">
        <f>+D34+D39</f>
        <v>0</v>
      </c>
      <c r="E40" s="30">
        <f t="shared" si="5"/>
        <v>1825236456</v>
      </c>
      <c r="F40" s="31">
        <f t="shared" si="5"/>
        <v>1825236456</v>
      </c>
      <c r="G40" s="31">
        <f t="shared" si="5"/>
        <v>3003016008</v>
      </c>
      <c r="H40" s="31">
        <f t="shared" si="5"/>
        <v>2658987681</v>
      </c>
      <c r="I40" s="31">
        <f t="shared" si="5"/>
        <v>2954119677</v>
      </c>
      <c r="J40" s="31">
        <f t="shared" si="5"/>
        <v>2954119677</v>
      </c>
      <c r="K40" s="31">
        <f t="shared" si="5"/>
        <v>3373630392</v>
      </c>
      <c r="L40" s="31">
        <f t="shared" si="5"/>
        <v>3036517158</v>
      </c>
      <c r="M40" s="31">
        <f t="shared" si="5"/>
        <v>3138391184</v>
      </c>
      <c r="N40" s="31">
        <f t="shared" si="5"/>
        <v>3138391184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3138391184</v>
      </c>
      <c r="X40" s="31">
        <f t="shared" si="5"/>
        <v>912618230</v>
      </c>
      <c r="Y40" s="31">
        <f t="shared" si="5"/>
        <v>2225772954</v>
      </c>
      <c r="Z40" s="32">
        <f>+IF(X40&lt;&gt;0,+(Y40/X40)*100,0)</f>
        <v>243.8887237656868</v>
      </c>
      <c r="AA40" s="33">
        <f>+AA34+AA39</f>
        <v>1825236456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8996681502</v>
      </c>
      <c r="D42" s="43">
        <f>+D25-D40</f>
        <v>0</v>
      </c>
      <c r="E42" s="44">
        <f t="shared" si="6"/>
        <v>11463500414</v>
      </c>
      <c r="F42" s="45">
        <f t="shared" si="6"/>
        <v>11463500414</v>
      </c>
      <c r="G42" s="45">
        <f t="shared" si="6"/>
        <v>9755322564</v>
      </c>
      <c r="H42" s="45">
        <f t="shared" si="6"/>
        <v>10120943798</v>
      </c>
      <c r="I42" s="45">
        <f t="shared" si="6"/>
        <v>9987385051</v>
      </c>
      <c r="J42" s="45">
        <f t="shared" si="6"/>
        <v>9987385051</v>
      </c>
      <c r="K42" s="45">
        <f t="shared" si="6"/>
        <v>9764470604</v>
      </c>
      <c r="L42" s="45">
        <f t="shared" si="6"/>
        <v>9854347887</v>
      </c>
      <c r="M42" s="45">
        <f t="shared" si="6"/>
        <v>10762755386</v>
      </c>
      <c r="N42" s="45">
        <f t="shared" si="6"/>
        <v>10762755386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10762755386</v>
      </c>
      <c r="X42" s="45">
        <f t="shared" si="6"/>
        <v>5731750206</v>
      </c>
      <c r="Y42" s="45">
        <f t="shared" si="6"/>
        <v>5031005180</v>
      </c>
      <c r="Z42" s="46">
        <f>+IF(X42&lt;&gt;0,+(Y42/X42)*100,0)</f>
        <v>87.7743271982359</v>
      </c>
      <c r="AA42" s="47">
        <f>+AA25-AA40</f>
        <v>11463500414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8996681502</v>
      </c>
      <c r="D45" s="18"/>
      <c r="E45" s="19">
        <v>11435147940</v>
      </c>
      <c r="F45" s="20">
        <v>11435147940</v>
      </c>
      <c r="G45" s="20">
        <v>9755322564</v>
      </c>
      <c r="H45" s="20">
        <v>10120943797</v>
      </c>
      <c r="I45" s="20">
        <v>9987385051</v>
      </c>
      <c r="J45" s="20">
        <v>9987385051</v>
      </c>
      <c r="K45" s="20">
        <v>9764470605</v>
      </c>
      <c r="L45" s="20">
        <v>9854347886</v>
      </c>
      <c r="M45" s="20">
        <v>10762755387</v>
      </c>
      <c r="N45" s="20">
        <v>10762755387</v>
      </c>
      <c r="O45" s="20"/>
      <c r="P45" s="20"/>
      <c r="Q45" s="20"/>
      <c r="R45" s="20"/>
      <c r="S45" s="20"/>
      <c r="T45" s="20"/>
      <c r="U45" s="20"/>
      <c r="V45" s="20"/>
      <c r="W45" s="20">
        <v>10762755387</v>
      </c>
      <c r="X45" s="20">
        <v>5717573970</v>
      </c>
      <c r="Y45" s="20">
        <v>5045181417</v>
      </c>
      <c r="Z45" s="48">
        <v>88.24</v>
      </c>
      <c r="AA45" s="22">
        <v>11435147940</v>
      </c>
    </row>
    <row r="46" spans="1:27" ht="12.75">
      <c r="A46" s="23" t="s">
        <v>67</v>
      </c>
      <c r="B46" s="17"/>
      <c r="C46" s="18"/>
      <c r="D46" s="18"/>
      <c r="E46" s="19">
        <v>28352474</v>
      </c>
      <c r="F46" s="20">
        <v>28352474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14176237</v>
      </c>
      <c r="Y46" s="20">
        <v>-14176237</v>
      </c>
      <c r="Z46" s="48">
        <v>-100</v>
      </c>
      <c r="AA46" s="22">
        <v>28352474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8996681502</v>
      </c>
      <c r="D48" s="51">
        <f>SUM(D45:D47)</f>
        <v>0</v>
      </c>
      <c r="E48" s="52">
        <f t="shared" si="7"/>
        <v>11463500414</v>
      </c>
      <c r="F48" s="53">
        <f t="shared" si="7"/>
        <v>11463500414</v>
      </c>
      <c r="G48" s="53">
        <f t="shared" si="7"/>
        <v>9755322564</v>
      </c>
      <c r="H48" s="53">
        <f t="shared" si="7"/>
        <v>10120943797</v>
      </c>
      <c r="I48" s="53">
        <f t="shared" si="7"/>
        <v>9987385051</v>
      </c>
      <c r="J48" s="53">
        <f t="shared" si="7"/>
        <v>9987385051</v>
      </c>
      <c r="K48" s="53">
        <f t="shared" si="7"/>
        <v>9764470605</v>
      </c>
      <c r="L48" s="53">
        <f t="shared" si="7"/>
        <v>9854347886</v>
      </c>
      <c r="M48" s="53">
        <f t="shared" si="7"/>
        <v>10762755387</v>
      </c>
      <c r="N48" s="53">
        <f t="shared" si="7"/>
        <v>10762755387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10762755387</v>
      </c>
      <c r="X48" s="53">
        <f t="shared" si="7"/>
        <v>5731750207</v>
      </c>
      <c r="Y48" s="53">
        <f t="shared" si="7"/>
        <v>5031005180</v>
      </c>
      <c r="Z48" s="54">
        <f>+IF(X48&lt;&gt;0,+(Y48/X48)*100,0)</f>
        <v>87.77432718292219</v>
      </c>
      <c r="AA48" s="55">
        <f>SUM(AA45:AA47)</f>
        <v>11463500414</v>
      </c>
    </row>
    <row r="49" spans="1:27" ht="12.75">
      <c r="A49" s="56" t="s">
        <v>81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82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83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201984116</v>
      </c>
      <c r="D6" s="18"/>
      <c r="E6" s="19">
        <v>134558174</v>
      </c>
      <c r="F6" s="20">
        <v>134558174</v>
      </c>
      <c r="G6" s="20">
        <v>244463765</v>
      </c>
      <c r="H6" s="20">
        <v>242494655</v>
      </c>
      <c r="I6" s="20">
        <v>215338729</v>
      </c>
      <c r="J6" s="20">
        <v>215338729</v>
      </c>
      <c r="K6" s="20">
        <v>222396270</v>
      </c>
      <c r="L6" s="20">
        <v>215352868</v>
      </c>
      <c r="M6" s="20">
        <v>230020728</v>
      </c>
      <c r="N6" s="20">
        <v>230020728</v>
      </c>
      <c r="O6" s="20"/>
      <c r="P6" s="20"/>
      <c r="Q6" s="20"/>
      <c r="R6" s="20"/>
      <c r="S6" s="20"/>
      <c r="T6" s="20"/>
      <c r="U6" s="20"/>
      <c r="V6" s="20"/>
      <c r="W6" s="20">
        <v>230020728</v>
      </c>
      <c r="X6" s="20">
        <v>67279087</v>
      </c>
      <c r="Y6" s="20">
        <v>162741641</v>
      </c>
      <c r="Z6" s="21">
        <v>241.89</v>
      </c>
      <c r="AA6" s="22">
        <v>134558174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148003359</v>
      </c>
      <c r="D8" s="18"/>
      <c r="E8" s="19">
        <v>124408791</v>
      </c>
      <c r="F8" s="20">
        <v>124408791</v>
      </c>
      <c r="G8" s="20">
        <v>106272585</v>
      </c>
      <c r="H8" s="20">
        <v>105386288</v>
      </c>
      <c r="I8" s="20">
        <v>94933410</v>
      </c>
      <c r="J8" s="20">
        <v>94933410</v>
      </c>
      <c r="K8" s="20">
        <v>93473313</v>
      </c>
      <c r="L8" s="20">
        <v>97355207</v>
      </c>
      <c r="M8" s="20">
        <v>110578712</v>
      </c>
      <c r="N8" s="20">
        <v>110578712</v>
      </c>
      <c r="O8" s="20"/>
      <c r="P8" s="20"/>
      <c r="Q8" s="20"/>
      <c r="R8" s="20"/>
      <c r="S8" s="20"/>
      <c r="T8" s="20"/>
      <c r="U8" s="20"/>
      <c r="V8" s="20"/>
      <c r="W8" s="20">
        <v>110578712</v>
      </c>
      <c r="X8" s="20">
        <v>62204396</v>
      </c>
      <c r="Y8" s="20">
        <v>48374316</v>
      </c>
      <c r="Z8" s="21">
        <v>77.77</v>
      </c>
      <c r="AA8" s="22">
        <v>124408791</v>
      </c>
    </row>
    <row r="9" spans="1:27" ht="12.75">
      <c r="A9" s="23" t="s">
        <v>36</v>
      </c>
      <c r="B9" s="17"/>
      <c r="C9" s="18">
        <v>17561738</v>
      </c>
      <c r="D9" s="18"/>
      <c r="E9" s="19">
        <v>29986200</v>
      </c>
      <c r="F9" s="20">
        <v>29986200</v>
      </c>
      <c r="G9" s="20">
        <v>86364736</v>
      </c>
      <c r="H9" s="20">
        <v>72713752</v>
      </c>
      <c r="I9" s="20">
        <v>55895913</v>
      </c>
      <c r="J9" s="20">
        <v>55895913</v>
      </c>
      <c r="K9" s="20">
        <v>56846374</v>
      </c>
      <c r="L9" s="20">
        <v>59889579</v>
      </c>
      <c r="M9" s="20">
        <v>64301915</v>
      </c>
      <c r="N9" s="20">
        <v>64301915</v>
      </c>
      <c r="O9" s="20"/>
      <c r="P9" s="20"/>
      <c r="Q9" s="20"/>
      <c r="R9" s="20"/>
      <c r="S9" s="20"/>
      <c r="T9" s="20"/>
      <c r="U9" s="20"/>
      <c r="V9" s="20"/>
      <c r="W9" s="20">
        <v>64301915</v>
      </c>
      <c r="X9" s="20">
        <v>14993100</v>
      </c>
      <c r="Y9" s="20">
        <v>49308815</v>
      </c>
      <c r="Z9" s="21">
        <v>328.88</v>
      </c>
      <c r="AA9" s="22">
        <v>29986200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8601317</v>
      </c>
      <c r="D11" s="18"/>
      <c r="E11" s="19">
        <v>10311175</v>
      </c>
      <c r="F11" s="20">
        <v>10311175</v>
      </c>
      <c r="G11" s="20">
        <v>10038831</v>
      </c>
      <c r="H11" s="20">
        <v>11510046</v>
      </c>
      <c r="I11" s="20">
        <v>12456675</v>
      </c>
      <c r="J11" s="20">
        <v>12456675</v>
      </c>
      <c r="K11" s="20">
        <v>14469260</v>
      </c>
      <c r="L11" s="20">
        <v>16910663</v>
      </c>
      <c r="M11" s="20">
        <v>14781509</v>
      </c>
      <c r="N11" s="20">
        <v>14781509</v>
      </c>
      <c r="O11" s="20"/>
      <c r="P11" s="20"/>
      <c r="Q11" s="20"/>
      <c r="R11" s="20"/>
      <c r="S11" s="20"/>
      <c r="T11" s="20"/>
      <c r="U11" s="20"/>
      <c r="V11" s="20"/>
      <c r="W11" s="20">
        <v>14781509</v>
      </c>
      <c r="X11" s="20">
        <v>5155588</v>
      </c>
      <c r="Y11" s="20">
        <v>9625921</v>
      </c>
      <c r="Z11" s="21">
        <v>186.71</v>
      </c>
      <c r="AA11" s="22">
        <v>10311175</v>
      </c>
    </row>
    <row r="12" spans="1:27" ht="12.75">
      <c r="A12" s="27" t="s">
        <v>39</v>
      </c>
      <c r="B12" s="28"/>
      <c r="C12" s="29">
        <f aca="true" t="shared" si="0" ref="C12:Y12">SUM(C6:C11)</f>
        <v>376150530</v>
      </c>
      <c r="D12" s="29">
        <f>SUM(D6:D11)</f>
        <v>0</v>
      </c>
      <c r="E12" s="30">
        <f t="shared" si="0"/>
        <v>299264340</v>
      </c>
      <c r="F12" s="31">
        <f t="shared" si="0"/>
        <v>299264340</v>
      </c>
      <c r="G12" s="31">
        <f t="shared" si="0"/>
        <v>447139917</v>
      </c>
      <c r="H12" s="31">
        <f t="shared" si="0"/>
        <v>432104741</v>
      </c>
      <c r="I12" s="31">
        <f t="shared" si="0"/>
        <v>378624727</v>
      </c>
      <c r="J12" s="31">
        <f t="shared" si="0"/>
        <v>378624727</v>
      </c>
      <c r="K12" s="31">
        <f t="shared" si="0"/>
        <v>387185217</v>
      </c>
      <c r="L12" s="31">
        <f t="shared" si="0"/>
        <v>389508317</v>
      </c>
      <c r="M12" s="31">
        <f t="shared" si="0"/>
        <v>419682864</v>
      </c>
      <c r="N12" s="31">
        <f t="shared" si="0"/>
        <v>419682864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419682864</v>
      </c>
      <c r="X12" s="31">
        <f t="shared" si="0"/>
        <v>149632171</v>
      </c>
      <c r="Y12" s="31">
        <f t="shared" si="0"/>
        <v>270050693</v>
      </c>
      <c r="Z12" s="32">
        <f>+IF(X12&lt;&gt;0,+(Y12/X12)*100,0)</f>
        <v>180.47635825587267</v>
      </c>
      <c r="AA12" s="33">
        <f>SUM(AA6:AA11)</f>
        <v>299264340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46569574</v>
      </c>
      <c r="D17" s="18"/>
      <c r="E17" s="19">
        <v>46569574</v>
      </c>
      <c r="F17" s="20">
        <v>46569574</v>
      </c>
      <c r="G17" s="20">
        <v>46569574</v>
      </c>
      <c r="H17" s="20">
        <v>46569574</v>
      </c>
      <c r="I17" s="20">
        <v>36639574</v>
      </c>
      <c r="J17" s="20">
        <v>36639574</v>
      </c>
      <c r="K17" s="20">
        <v>36639574</v>
      </c>
      <c r="L17" s="20">
        <v>36639574</v>
      </c>
      <c r="M17" s="20">
        <v>36639578</v>
      </c>
      <c r="N17" s="20">
        <v>36639578</v>
      </c>
      <c r="O17" s="20"/>
      <c r="P17" s="20"/>
      <c r="Q17" s="20"/>
      <c r="R17" s="20"/>
      <c r="S17" s="20"/>
      <c r="T17" s="20"/>
      <c r="U17" s="20"/>
      <c r="V17" s="20"/>
      <c r="W17" s="20">
        <v>36639578</v>
      </c>
      <c r="X17" s="20">
        <v>23284787</v>
      </c>
      <c r="Y17" s="20">
        <v>13354791</v>
      </c>
      <c r="Z17" s="21">
        <v>57.35</v>
      </c>
      <c r="AA17" s="22">
        <v>46569574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2004551613</v>
      </c>
      <c r="D19" s="18"/>
      <c r="E19" s="19">
        <v>2018458613</v>
      </c>
      <c r="F19" s="20">
        <v>2018458613</v>
      </c>
      <c r="G19" s="20">
        <v>2005541126</v>
      </c>
      <c r="H19" s="20">
        <v>2010188149</v>
      </c>
      <c r="I19" s="20">
        <v>1996918299</v>
      </c>
      <c r="J19" s="20">
        <v>1996918299</v>
      </c>
      <c r="K19" s="20">
        <v>1992347922</v>
      </c>
      <c r="L19" s="20">
        <v>1987163999</v>
      </c>
      <c r="M19" s="20">
        <v>1985559999</v>
      </c>
      <c r="N19" s="20">
        <v>1985559999</v>
      </c>
      <c r="O19" s="20"/>
      <c r="P19" s="20"/>
      <c r="Q19" s="20"/>
      <c r="R19" s="20"/>
      <c r="S19" s="20"/>
      <c r="T19" s="20"/>
      <c r="U19" s="20"/>
      <c r="V19" s="20"/>
      <c r="W19" s="20">
        <v>1985559999</v>
      </c>
      <c r="X19" s="20">
        <v>1009229307</v>
      </c>
      <c r="Y19" s="20">
        <v>976330692</v>
      </c>
      <c r="Z19" s="21">
        <v>96.74</v>
      </c>
      <c r="AA19" s="22">
        <v>2018458613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1027204</v>
      </c>
      <c r="D22" s="18"/>
      <c r="E22" s="19">
        <v>5958265</v>
      </c>
      <c r="F22" s="20">
        <v>5958265</v>
      </c>
      <c r="G22" s="20">
        <v>75064</v>
      </c>
      <c r="H22" s="20">
        <v>75065</v>
      </c>
      <c r="I22" s="20">
        <v>75065</v>
      </c>
      <c r="J22" s="20">
        <v>75065</v>
      </c>
      <c r="K22" s="20">
        <v>75065</v>
      </c>
      <c r="L22" s="20">
        <v>75065</v>
      </c>
      <c r="M22" s="20">
        <v>75065</v>
      </c>
      <c r="N22" s="20">
        <v>75065</v>
      </c>
      <c r="O22" s="20"/>
      <c r="P22" s="20"/>
      <c r="Q22" s="20"/>
      <c r="R22" s="20"/>
      <c r="S22" s="20"/>
      <c r="T22" s="20"/>
      <c r="U22" s="20"/>
      <c r="V22" s="20"/>
      <c r="W22" s="20">
        <v>75065</v>
      </c>
      <c r="X22" s="20">
        <v>2979133</v>
      </c>
      <c r="Y22" s="20">
        <v>-2904068</v>
      </c>
      <c r="Z22" s="21">
        <v>-97.48</v>
      </c>
      <c r="AA22" s="22">
        <v>5958265</v>
      </c>
    </row>
    <row r="23" spans="1:27" ht="12.75">
      <c r="A23" s="23" t="s">
        <v>49</v>
      </c>
      <c r="B23" s="17"/>
      <c r="C23" s="18">
        <v>18701</v>
      </c>
      <c r="D23" s="18"/>
      <c r="E23" s="19">
        <v>18701</v>
      </c>
      <c r="F23" s="20">
        <v>18701</v>
      </c>
      <c r="G23" s="24">
        <v>18701</v>
      </c>
      <c r="H23" s="24">
        <v>18701</v>
      </c>
      <c r="I23" s="24">
        <v>18701</v>
      </c>
      <c r="J23" s="20">
        <v>18701</v>
      </c>
      <c r="K23" s="24">
        <v>18701</v>
      </c>
      <c r="L23" s="24">
        <v>18701</v>
      </c>
      <c r="M23" s="20">
        <v>18701</v>
      </c>
      <c r="N23" s="24">
        <v>18701</v>
      </c>
      <c r="O23" s="24"/>
      <c r="P23" s="24"/>
      <c r="Q23" s="20"/>
      <c r="R23" s="24"/>
      <c r="S23" s="24"/>
      <c r="T23" s="20"/>
      <c r="U23" s="24"/>
      <c r="V23" s="24"/>
      <c r="W23" s="24">
        <v>18701</v>
      </c>
      <c r="X23" s="20">
        <v>9351</v>
      </c>
      <c r="Y23" s="24">
        <v>9350</v>
      </c>
      <c r="Z23" s="25">
        <v>99.99</v>
      </c>
      <c r="AA23" s="26">
        <v>18701</v>
      </c>
    </row>
    <row r="24" spans="1:27" ht="12.75">
      <c r="A24" s="27" t="s">
        <v>50</v>
      </c>
      <c r="B24" s="35"/>
      <c r="C24" s="29">
        <f aca="true" t="shared" si="1" ref="C24:Y24">SUM(C15:C23)</f>
        <v>2052167092</v>
      </c>
      <c r="D24" s="29">
        <f>SUM(D15:D23)</f>
        <v>0</v>
      </c>
      <c r="E24" s="36">
        <f t="shared" si="1"/>
        <v>2071005153</v>
      </c>
      <c r="F24" s="37">
        <f t="shared" si="1"/>
        <v>2071005153</v>
      </c>
      <c r="G24" s="37">
        <f t="shared" si="1"/>
        <v>2052204465</v>
      </c>
      <c r="H24" s="37">
        <f t="shared" si="1"/>
        <v>2056851489</v>
      </c>
      <c r="I24" s="37">
        <f t="shared" si="1"/>
        <v>2033651639</v>
      </c>
      <c r="J24" s="37">
        <f t="shared" si="1"/>
        <v>2033651639</v>
      </c>
      <c r="K24" s="37">
        <f t="shared" si="1"/>
        <v>2029081262</v>
      </c>
      <c r="L24" s="37">
        <f t="shared" si="1"/>
        <v>2023897339</v>
      </c>
      <c r="M24" s="37">
        <f t="shared" si="1"/>
        <v>2022293343</v>
      </c>
      <c r="N24" s="37">
        <f t="shared" si="1"/>
        <v>2022293343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2022293343</v>
      </c>
      <c r="X24" s="37">
        <f t="shared" si="1"/>
        <v>1035502578</v>
      </c>
      <c r="Y24" s="37">
        <f t="shared" si="1"/>
        <v>986790765</v>
      </c>
      <c r="Z24" s="38">
        <f>+IF(X24&lt;&gt;0,+(Y24/X24)*100,0)</f>
        <v>95.295828901355</v>
      </c>
      <c r="AA24" s="39">
        <f>SUM(AA15:AA23)</f>
        <v>2071005153</v>
      </c>
    </row>
    <row r="25" spans="1:27" ht="12.75">
      <c r="A25" s="27" t="s">
        <v>51</v>
      </c>
      <c r="B25" s="28"/>
      <c r="C25" s="29">
        <f aca="true" t="shared" si="2" ref="C25:Y25">+C12+C24</f>
        <v>2428317622</v>
      </c>
      <c r="D25" s="29">
        <f>+D12+D24</f>
        <v>0</v>
      </c>
      <c r="E25" s="30">
        <f t="shared" si="2"/>
        <v>2370269493</v>
      </c>
      <c r="F25" s="31">
        <f t="shared" si="2"/>
        <v>2370269493</v>
      </c>
      <c r="G25" s="31">
        <f t="shared" si="2"/>
        <v>2499344382</v>
      </c>
      <c r="H25" s="31">
        <f t="shared" si="2"/>
        <v>2488956230</v>
      </c>
      <c r="I25" s="31">
        <f t="shared" si="2"/>
        <v>2412276366</v>
      </c>
      <c r="J25" s="31">
        <f t="shared" si="2"/>
        <v>2412276366</v>
      </c>
      <c r="K25" s="31">
        <f t="shared" si="2"/>
        <v>2416266479</v>
      </c>
      <c r="L25" s="31">
        <f t="shared" si="2"/>
        <v>2413405656</v>
      </c>
      <c r="M25" s="31">
        <f t="shared" si="2"/>
        <v>2441976207</v>
      </c>
      <c r="N25" s="31">
        <f t="shared" si="2"/>
        <v>2441976207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2441976207</v>
      </c>
      <c r="X25" s="31">
        <f t="shared" si="2"/>
        <v>1185134749</v>
      </c>
      <c r="Y25" s="31">
        <f t="shared" si="2"/>
        <v>1256841458</v>
      </c>
      <c r="Z25" s="32">
        <f>+IF(X25&lt;&gt;0,+(Y25/X25)*100,0)</f>
        <v>106.05051105458728</v>
      </c>
      <c r="AA25" s="33">
        <f>+AA12+AA24</f>
        <v>2370269493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27967377</v>
      </c>
      <c r="D30" s="18"/>
      <c r="E30" s="19">
        <v>39077843</v>
      </c>
      <c r="F30" s="20">
        <v>39077843</v>
      </c>
      <c r="G30" s="20">
        <v>28400966</v>
      </c>
      <c r="H30" s="20">
        <v>28400966</v>
      </c>
      <c r="I30" s="20">
        <v>28400966</v>
      </c>
      <c r="J30" s="20">
        <v>28400966</v>
      </c>
      <c r="K30" s="20">
        <v>28400966</v>
      </c>
      <c r="L30" s="20">
        <v>28400965</v>
      </c>
      <c r="M30" s="20">
        <v>18673761</v>
      </c>
      <c r="N30" s="20">
        <v>18673761</v>
      </c>
      <c r="O30" s="20"/>
      <c r="P30" s="20"/>
      <c r="Q30" s="20"/>
      <c r="R30" s="20"/>
      <c r="S30" s="20"/>
      <c r="T30" s="20"/>
      <c r="U30" s="20"/>
      <c r="V30" s="20"/>
      <c r="W30" s="20">
        <v>18673761</v>
      </c>
      <c r="X30" s="20">
        <v>19538922</v>
      </c>
      <c r="Y30" s="20">
        <v>-865161</v>
      </c>
      <c r="Z30" s="21">
        <v>-4.43</v>
      </c>
      <c r="AA30" s="22">
        <v>39077843</v>
      </c>
    </row>
    <row r="31" spans="1:27" ht="12.75">
      <c r="A31" s="23" t="s">
        <v>56</v>
      </c>
      <c r="B31" s="17"/>
      <c r="C31" s="18">
        <v>16418744</v>
      </c>
      <c r="D31" s="18"/>
      <c r="E31" s="19">
        <v>16917936</v>
      </c>
      <c r="F31" s="20">
        <v>16917936</v>
      </c>
      <c r="G31" s="20">
        <v>16464894</v>
      </c>
      <c r="H31" s="20">
        <v>16559382</v>
      </c>
      <c r="I31" s="20">
        <v>16447548</v>
      </c>
      <c r="J31" s="20">
        <v>16447548</v>
      </c>
      <c r="K31" s="20">
        <v>16722311</v>
      </c>
      <c r="L31" s="20">
        <v>16777178</v>
      </c>
      <c r="M31" s="20">
        <v>16788425</v>
      </c>
      <c r="N31" s="20">
        <v>16788425</v>
      </c>
      <c r="O31" s="20"/>
      <c r="P31" s="20"/>
      <c r="Q31" s="20"/>
      <c r="R31" s="20"/>
      <c r="S31" s="20"/>
      <c r="T31" s="20"/>
      <c r="U31" s="20"/>
      <c r="V31" s="20"/>
      <c r="W31" s="20">
        <v>16788425</v>
      </c>
      <c r="X31" s="20">
        <v>8458968</v>
      </c>
      <c r="Y31" s="20">
        <v>8329457</v>
      </c>
      <c r="Z31" s="21">
        <v>98.47</v>
      </c>
      <c r="AA31" s="22">
        <v>16917936</v>
      </c>
    </row>
    <row r="32" spans="1:27" ht="12.75">
      <c r="A32" s="23" t="s">
        <v>57</v>
      </c>
      <c r="B32" s="17"/>
      <c r="C32" s="18">
        <v>118768931</v>
      </c>
      <c r="D32" s="18"/>
      <c r="E32" s="19">
        <v>106419499</v>
      </c>
      <c r="F32" s="20">
        <v>106419499</v>
      </c>
      <c r="G32" s="20">
        <v>53059862</v>
      </c>
      <c r="H32" s="20">
        <v>52749589</v>
      </c>
      <c r="I32" s="20">
        <v>76905386</v>
      </c>
      <c r="J32" s="20">
        <v>76905386</v>
      </c>
      <c r="K32" s="20">
        <v>74974136</v>
      </c>
      <c r="L32" s="20">
        <v>75806051</v>
      </c>
      <c r="M32" s="20">
        <v>83288935</v>
      </c>
      <c r="N32" s="20">
        <v>83288935</v>
      </c>
      <c r="O32" s="20"/>
      <c r="P32" s="20"/>
      <c r="Q32" s="20"/>
      <c r="R32" s="20"/>
      <c r="S32" s="20"/>
      <c r="T32" s="20"/>
      <c r="U32" s="20"/>
      <c r="V32" s="20"/>
      <c r="W32" s="20">
        <v>83288935</v>
      </c>
      <c r="X32" s="20">
        <v>53209750</v>
      </c>
      <c r="Y32" s="20">
        <v>30079185</v>
      </c>
      <c r="Z32" s="21">
        <v>56.53</v>
      </c>
      <c r="AA32" s="22">
        <v>106419499</v>
      </c>
    </row>
    <row r="33" spans="1:27" ht="12.7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163155052</v>
      </c>
      <c r="D34" s="29">
        <f>SUM(D29:D33)</f>
        <v>0</v>
      </c>
      <c r="E34" s="30">
        <f t="shared" si="3"/>
        <v>162415278</v>
      </c>
      <c r="F34" s="31">
        <f t="shared" si="3"/>
        <v>162415278</v>
      </c>
      <c r="G34" s="31">
        <f t="shared" si="3"/>
        <v>97925722</v>
      </c>
      <c r="H34" s="31">
        <f t="shared" si="3"/>
        <v>97709937</v>
      </c>
      <c r="I34" s="31">
        <f t="shared" si="3"/>
        <v>121753900</v>
      </c>
      <c r="J34" s="31">
        <f t="shared" si="3"/>
        <v>121753900</v>
      </c>
      <c r="K34" s="31">
        <f t="shared" si="3"/>
        <v>120097413</v>
      </c>
      <c r="L34" s="31">
        <f t="shared" si="3"/>
        <v>120984194</v>
      </c>
      <c r="M34" s="31">
        <f t="shared" si="3"/>
        <v>118751121</v>
      </c>
      <c r="N34" s="31">
        <f t="shared" si="3"/>
        <v>118751121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118751121</v>
      </c>
      <c r="X34" s="31">
        <f t="shared" si="3"/>
        <v>81207640</v>
      </c>
      <c r="Y34" s="31">
        <f t="shared" si="3"/>
        <v>37543481</v>
      </c>
      <c r="Z34" s="32">
        <f>+IF(X34&lt;&gt;0,+(Y34/X34)*100,0)</f>
        <v>46.23146418243407</v>
      </c>
      <c r="AA34" s="33">
        <f>SUM(AA29:AA33)</f>
        <v>162415278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158478444</v>
      </c>
      <c r="D37" s="18"/>
      <c r="E37" s="19">
        <v>154535475</v>
      </c>
      <c r="F37" s="20">
        <v>154535475</v>
      </c>
      <c r="G37" s="20">
        <v>162490726</v>
      </c>
      <c r="H37" s="20">
        <v>161906838</v>
      </c>
      <c r="I37" s="20">
        <v>160823352</v>
      </c>
      <c r="J37" s="20">
        <v>160823352</v>
      </c>
      <c r="K37" s="20">
        <v>160144965</v>
      </c>
      <c r="L37" s="20">
        <v>159418323</v>
      </c>
      <c r="M37" s="20">
        <v>160274621</v>
      </c>
      <c r="N37" s="20">
        <v>160274621</v>
      </c>
      <c r="O37" s="20"/>
      <c r="P37" s="20"/>
      <c r="Q37" s="20"/>
      <c r="R37" s="20"/>
      <c r="S37" s="20"/>
      <c r="T37" s="20"/>
      <c r="U37" s="20"/>
      <c r="V37" s="20"/>
      <c r="W37" s="20">
        <v>160274621</v>
      </c>
      <c r="X37" s="20">
        <v>77267738</v>
      </c>
      <c r="Y37" s="20">
        <v>83006883</v>
      </c>
      <c r="Z37" s="21">
        <v>107.43</v>
      </c>
      <c r="AA37" s="22">
        <v>154535475</v>
      </c>
    </row>
    <row r="38" spans="1:27" ht="12.75">
      <c r="A38" s="23" t="s">
        <v>58</v>
      </c>
      <c r="B38" s="17"/>
      <c r="C38" s="18">
        <v>61977842</v>
      </c>
      <c r="D38" s="18"/>
      <c r="E38" s="19">
        <v>57583784</v>
      </c>
      <c r="F38" s="20">
        <v>57583784</v>
      </c>
      <c r="G38" s="20">
        <v>61977842</v>
      </c>
      <c r="H38" s="20">
        <v>61977843</v>
      </c>
      <c r="I38" s="20">
        <v>61977842</v>
      </c>
      <c r="J38" s="20">
        <v>61977842</v>
      </c>
      <c r="K38" s="20">
        <v>61977842</v>
      </c>
      <c r="L38" s="20">
        <v>61977842</v>
      </c>
      <c r="M38" s="20">
        <v>61977842</v>
      </c>
      <c r="N38" s="20">
        <v>61977842</v>
      </c>
      <c r="O38" s="20"/>
      <c r="P38" s="20"/>
      <c r="Q38" s="20"/>
      <c r="R38" s="20"/>
      <c r="S38" s="20"/>
      <c r="T38" s="20"/>
      <c r="U38" s="20"/>
      <c r="V38" s="20"/>
      <c r="W38" s="20">
        <v>61977842</v>
      </c>
      <c r="X38" s="20">
        <v>28791892</v>
      </c>
      <c r="Y38" s="20">
        <v>33185950</v>
      </c>
      <c r="Z38" s="21">
        <v>115.26</v>
      </c>
      <c r="AA38" s="22">
        <v>57583784</v>
      </c>
    </row>
    <row r="39" spans="1:27" ht="12.75">
      <c r="A39" s="27" t="s">
        <v>61</v>
      </c>
      <c r="B39" s="35"/>
      <c r="C39" s="29">
        <f aca="true" t="shared" si="4" ref="C39:Y39">SUM(C37:C38)</f>
        <v>220456286</v>
      </c>
      <c r="D39" s="29">
        <f>SUM(D37:D38)</f>
        <v>0</v>
      </c>
      <c r="E39" s="36">
        <f t="shared" si="4"/>
        <v>212119259</v>
      </c>
      <c r="F39" s="37">
        <f t="shared" si="4"/>
        <v>212119259</v>
      </c>
      <c r="G39" s="37">
        <f t="shared" si="4"/>
        <v>224468568</v>
      </c>
      <c r="H39" s="37">
        <f t="shared" si="4"/>
        <v>223884681</v>
      </c>
      <c r="I39" s="37">
        <f t="shared" si="4"/>
        <v>222801194</v>
      </c>
      <c r="J39" s="37">
        <f t="shared" si="4"/>
        <v>222801194</v>
      </c>
      <c r="K39" s="37">
        <f t="shared" si="4"/>
        <v>222122807</v>
      </c>
      <c r="L39" s="37">
        <f t="shared" si="4"/>
        <v>221396165</v>
      </c>
      <c r="M39" s="37">
        <f t="shared" si="4"/>
        <v>222252463</v>
      </c>
      <c r="N39" s="37">
        <f t="shared" si="4"/>
        <v>222252463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222252463</v>
      </c>
      <c r="X39" s="37">
        <f t="shared" si="4"/>
        <v>106059630</v>
      </c>
      <c r="Y39" s="37">
        <f t="shared" si="4"/>
        <v>116192833</v>
      </c>
      <c r="Z39" s="38">
        <f>+IF(X39&lt;&gt;0,+(Y39/X39)*100,0)</f>
        <v>109.55425075497622</v>
      </c>
      <c r="AA39" s="39">
        <f>SUM(AA37:AA38)</f>
        <v>212119259</v>
      </c>
    </row>
    <row r="40" spans="1:27" ht="12.75">
      <c r="A40" s="27" t="s">
        <v>62</v>
      </c>
      <c r="B40" s="28"/>
      <c r="C40" s="29">
        <f aca="true" t="shared" si="5" ref="C40:Y40">+C34+C39</f>
        <v>383611338</v>
      </c>
      <c r="D40" s="29">
        <f>+D34+D39</f>
        <v>0</v>
      </c>
      <c r="E40" s="30">
        <f t="shared" si="5"/>
        <v>374534537</v>
      </c>
      <c r="F40" s="31">
        <f t="shared" si="5"/>
        <v>374534537</v>
      </c>
      <c r="G40" s="31">
        <f t="shared" si="5"/>
        <v>322394290</v>
      </c>
      <c r="H40" s="31">
        <f t="shared" si="5"/>
        <v>321594618</v>
      </c>
      <c r="I40" s="31">
        <f t="shared" si="5"/>
        <v>344555094</v>
      </c>
      <c r="J40" s="31">
        <f t="shared" si="5"/>
        <v>344555094</v>
      </c>
      <c r="K40" s="31">
        <f t="shared" si="5"/>
        <v>342220220</v>
      </c>
      <c r="L40" s="31">
        <f t="shared" si="5"/>
        <v>342380359</v>
      </c>
      <c r="M40" s="31">
        <f t="shared" si="5"/>
        <v>341003584</v>
      </c>
      <c r="N40" s="31">
        <f t="shared" si="5"/>
        <v>341003584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341003584</v>
      </c>
      <c r="X40" s="31">
        <f t="shared" si="5"/>
        <v>187267270</v>
      </c>
      <c r="Y40" s="31">
        <f t="shared" si="5"/>
        <v>153736314</v>
      </c>
      <c r="Z40" s="32">
        <f>+IF(X40&lt;&gt;0,+(Y40/X40)*100,0)</f>
        <v>82.09459880522635</v>
      </c>
      <c r="AA40" s="33">
        <f>+AA34+AA39</f>
        <v>374534537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2044706284</v>
      </c>
      <c r="D42" s="43">
        <f>+D25-D40</f>
        <v>0</v>
      </c>
      <c r="E42" s="44">
        <f t="shared" si="6"/>
        <v>1995734956</v>
      </c>
      <c r="F42" s="45">
        <f t="shared" si="6"/>
        <v>1995734956</v>
      </c>
      <c r="G42" s="45">
        <f t="shared" si="6"/>
        <v>2176950092</v>
      </c>
      <c r="H42" s="45">
        <f t="shared" si="6"/>
        <v>2167361612</v>
      </c>
      <c r="I42" s="45">
        <f t="shared" si="6"/>
        <v>2067721272</v>
      </c>
      <c r="J42" s="45">
        <f t="shared" si="6"/>
        <v>2067721272</v>
      </c>
      <c r="K42" s="45">
        <f t="shared" si="6"/>
        <v>2074046259</v>
      </c>
      <c r="L42" s="45">
        <f t="shared" si="6"/>
        <v>2071025297</v>
      </c>
      <c r="M42" s="45">
        <f t="shared" si="6"/>
        <v>2100972623</v>
      </c>
      <c r="N42" s="45">
        <f t="shared" si="6"/>
        <v>2100972623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2100972623</v>
      </c>
      <c r="X42" s="45">
        <f t="shared" si="6"/>
        <v>997867479</v>
      </c>
      <c r="Y42" s="45">
        <f t="shared" si="6"/>
        <v>1103105144</v>
      </c>
      <c r="Z42" s="46">
        <f>+IF(X42&lt;&gt;0,+(Y42/X42)*100,0)</f>
        <v>110.5462566137001</v>
      </c>
      <c r="AA42" s="47">
        <f>+AA25-AA40</f>
        <v>1995734956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2044706284</v>
      </c>
      <c r="D45" s="18"/>
      <c r="E45" s="19">
        <v>1995734956</v>
      </c>
      <c r="F45" s="20">
        <v>1995734956</v>
      </c>
      <c r="G45" s="20">
        <v>2176950092</v>
      </c>
      <c r="H45" s="20">
        <v>2167361612</v>
      </c>
      <c r="I45" s="20">
        <v>2067721272</v>
      </c>
      <c r="J45" s="20">
        <v>2067721272</v>
      </c>
      <c r="K45" s="20">
        <v>2074046259</v>
      </c>
      <c r="L45" s="20">
        <v>2071025297</v>
      </c>
      <c r="M45" s="20">
        <v>2100972623</v>
      </c>
      <c r="N45" s="20">
        <v>2100972623</v>
      </c>
      <c r="O45" s="20"/>
      <c r="P45" s="20"/>
      <c r="Q45" s="20"/>
      <c r="R45" s="20"/>
      <c r="S45" s="20"/>
      <c r="T45" s="20"/>
      <c r="U45" s="20"/>
      <c r="V45" s="20"/>
      <c r="W45" s="20">
        <v>2100972623</v>
      </c>
      <c r="X45" s="20">
        <v>997867478</v>
      </c>
      <c r="Y45" s="20">
        <v>1103105145</v>
      </c>
      <c r="Z45" s="48">
        <v>110.55</v>
      </c>
      <c r="AA45" s="22">
        <v>1995734956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2044706284</v>
      </c>
      <c r="D48" s="51">
        <f>SUM(D45:D47)</f>
        <v>0</v>
      </c>
      <c r="E48" s="52">
        <f t="shared" si="7"/>
        <v>1995734956</v>
      </c>
      <c r="F48" s="53">
        <f t="shared" si="7"/>
        <v>1995734956</v>
      </c>
      <c r="G48" s="53">
        <f t="shared" si="7"/>
        <v>2176950092</v>
      </c>
      <c r="H48" s="53">
        <f t="shared" si="7"/>
        <v>2167361612</v>
      </c>
      <c r="I48" s="53">
        <f t="shared" si="7"/>
        <v>2067721272</v>
      </c>
      <c r="J48" s="53">
        <f t="shared" si="7"/>
        <v>2067721272</v>
      </c>
      <c r="K48" s="53">
        <f t="shared" si="7"/>
        <v>2074046259</v>
      </c>
      <c r="L48" s="53">
        <f t="shared" si="7"/>
        <v>2071025297</v>
      </c>
      <c r="M48" s="53">
        <f t="shared" si="7"/>
        <v>2100972623</v>
      </c>
      <c r="N48" s="53">
        <f t="shared" si="7"/>
        <v>2100972623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2100972623</v>
      </c>
      <c r="X48" s="53">
        <f t="shared" si="7"/>
        <v>997867478</v>
      </c>
      <c r="Y48" s="53">
        <f t="shared" si="7"/>
        <v>1103105145</v>
      </c>
      <c r="Z48" s="54">
        <f>+IF(X48&lt;&gt;0,+(Y48/X48)*100,0)</f>
        <v>110.54625682469631</v>
      </c>
      <c r="AA48" s="55">
        <f>SUM(AA45:AA47)</f>
        <v>1995734956</v>
      </c>
    </row>
    <row r="49" spans="1:27" ht="12.75">
      <c r="A49" s="56" t="s">
        <v>81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82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83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47306742</v>
      </c>
      <c r="D6" s="18"/>
      <c r="E6" s="19">
        <v>5810766</v>
      </c>
      <c r="F6" s="20">
        <v>5810766</v>
      </c>
      <c r="G6" s="20">
        <v>4549542</v>
      </c>
      <c r="H6" s="20">
        <v>-2244977</v>
      </c>
      <c r="I6" s="20">
        <v>2993823</v>
      </c>
      <c r="J6" s="20">
        <v>2993823</v>
      </c>
      <c r="K6" s="20">
        <v>-3718153</v>
      </c>
      <c r="L6" s="20">
        <v>-10439262</v>
      </c>
      <c r="M6" s="20">
        <v>327937</v>
      </c>
      <c r="N6" s="20">
        <v>327937</v>
      </c>
      <c r="O6" s="20"/>
      <c r="P6" s="20"/>
      <c r="Q6" s="20"/>
      <c r="R6" s="20"/>
      <c r="S6" s="20"/>
      <c r="T6" s="20"/>
      <c r="U6" s="20"/>
      <c r="V6" s="20"/>
      <c r="W6" s="20">
        <v>327937</v>
      </c>
      <c r="X6" s="20">
        <v>2905383</v>
      </c>
      <c r="Y6" s="20">
        <v>-2577446</v>
      </c>
      <c r="Z6" s="21">
        <v>-88.71</v>
      </c>
      <c r="AA6" s="22">
        <v>5810766</v>
      </c>
    </row>
    <row r="7" spans="1:27" ht="12.75">
      <c r="A7" s="23" t="s">
        <v>34</v>
      </c>
      <c r="B7" s="17"/>
      <c r="C7" s="18"/>
      <c r="D7" s="18"/>
      <c r="E7" s="19"/>
      <c r="F7" s="20"/>
      <c r="G7" s="20">
        <v>43485000</v>
      </c>
      <c r="H7" s="20">
        <v>30505434</v>
      </c>
      <c r="I7" s="20">
        <v>61070570</v>
      </c>
      <c r="J7" s="20">
        <v>61070570</v>
      </c>
      <c r="K7" s="20">
        <v>63058570</v>
      </c>
      <c r="L7" s="20">
        <v>73537540</v>
      </c>
      <c r="M7" s="20">
        <v>74445770</v>
      </c>
      <c r="N7" s="20">
        <v>74445770</v>
      </c>
      <c r="O7" s="20"/>
      <c r="P7" s="20"/>
      <c r="Q7" s="20"/>
      <c r="R7" s="20"/>
      <c r="S7" s="20"/>
      <c r="T7" s="20"/>
      <c r="U7" s="20"/>
      <c r="V7" s="20"/>
      <c r="W7" s="20">
        <v>74445770</v>
      </c>
      <c r="X7" s="20"/>
      <c r="Y7" s="20">
        <v>74445770</v>
      </c>
      <c r="Z7" s="21"/>
      <c r="AA7" s="22"/>
    </row>
    <row r="8" spans="1:27" ht="12.75">
      <c r="A8" s="23" t="s">
        <v>35</v>
      </c>
      <c r="B8" s="17"/>
      <c r="C8" s="18">
        <v>122135791</v>
      </c>
      <c r="D8" s="18"/>
      <c r="E8" s="19">
        <v>139841749</v>
      </c>
      <c r="F8" s="20">
        <v>139841749</v>
      </c>
      <c r="G8" s="20">
        <v>16749987</v>
      </c>
      <c r="H8" s="20">
        <v>28622924</v>
      </c>
      <c r="I8" s="20">
        <v>190033158</v>
      </c>
      <c r="J8" s="20">
        <v>190033158</v>
      </c>
      <c r="K8" s="20">
        <v>195300953</v>
      </c>
      <c r="L8" s="20">
        <v>188783267</v>
      </c>
      <c r="M8" s="20">
        <v>202806353</v>
      </c>
      <c r="N8" s="20">
        <v>202806353</v>
      </c>
      <c r="O8" s="20"/>
      <c r="P8" s="20"/>
      <c r="Q8" s="20"/>
      <c r="R8" s="20"/>
      <c r="S8" s="20"/>
      <c r="T8" s="20"/>
      <c r="U8" s="20"/>
      <c r="V8" s="20"/>
      <c r="W8" s="20">
        <v>202806353</v>
      </c>
      <c r="X8" s="20">
        <v>69920875</v>
      </c>
      <c r="Y8" s="20">
        <v>132885478</v>
      </c>
      <c r="Z8" s="21">
        <v>190.05</v>
      </c>
      <c r="AA8" s="22">
        <v>139841749</v>
      </c>
    </row>
    <row r="9" spans="1:27" ht="12.75">
      <c r="A9" s="23" t="s">
        <v>36</v>
      </c>
      <c r="B9" s="17"/>
      <c r="C9" s="18">
        <v>14841553</v>
      </c>
      <c r="D9" s="18"/>
      <c r="E9" s="19">
        <v>34915049</v>
      </c>
      <c r="F9" s="20">
        <v>34915049</v>
      </c>
      <c r="G9" s="20">
        <v>539035</v>
      </c>
      <c r="H9" s="20">
        <v>11476247</v>
      </c>
      <c r="I9" s="20">
        <v>108732385</v>
      </c>
      <c r="J9" s="20">
        <v>108732385</v>
      </c>
      <c r="K9" s="20">
        <v>116079115</v>
      </c>
      <c r="L9" s="20">
        <v>119960139</v>
      </c>
      <c r="M9" s="20">
        <v>126465644</v>
      </c>
      <c r="N9" s="20">
        <v>126465644</v>
      </c>
      <c r="O9" s="20"/>
      <c r="P9" s="20"/>
      <c r="Q9" s="20"/>
      <c r="R9" s="20"/>
      <c r="S9" s="20"/>
      <c r="T9" s="20"/>
      <c r="U9" s="20"/>
      <c r="V9" s="20"/>
      <c r="W9" s="20">
        <v>126465644</v>
      </c>
      <c r="X9" s="20">
        <v>17457525</v>
      </c>
      <c r="Y9" s="20">
        <v>109008119</v>
      </c>
      <c r="Z9" s="21">
        <v>624.42</v>
      </c>
      <c r="AA9" s="22">
        <v>34915049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4921940</v>
      </c>
      <c r="D11" s="18"/>
      <c r="E11" s="19">
        <v>3229844</v>
      </c>
      <c r="F11" s="20">
        <v>3229844</v>
      </c>
      <c r="G11" s="20">
        <v>-501230</v>
      </c>
      <c r="H11" s="20">
        <v>-161523</v>
      </c>
      <c r="I11" s="20">
        <v>4780860</v>
      </c>
      <c r="J11" s="20">
        <v>4780860</v>
      </c>
      <c r="K11" s="20">
        <v>4628797</v>
      </c>
      <c r="L11" s="20">
        <v>4585102</v>
      </c>
      <c r="M11" s="20">
        <v>4262977</v>
      </c>
      <c r="N11" s="20">
        <v>4262977</v>
      </c>
      <c r="O11" s="20"/>
      <c r="P11" s="20"/>
      <c r="Q11" s="20"/>
      <c r="R11" s="20"/>
      <c r="S11" s="20"/>
      <c r="T11" s="20"/>
      <c r="U11" s="20"/>
      <c r="V11" s="20"/>
      <c r="W11" s="20">
        <v>4262977</v>
      </c>
      <c r="X11" s="20">
        <v>1614922</v>
      </c>
      <c r="Y11" s="20">
        <v>2648055</v>
      </c>
      <c r="Z11" s="21">
        <v>163.97</v>
      </c>
      <c r="AA11" s="22">
        <v>3229844</v>
      </c>
    </row>
    <row r="12" spans="1:27" ht="12.75">
      <c r="A12" s="27" t="s">
        <v>39</v>
      </c>
      <c r="B12" s="28"/>
      <c r="C12" s="29">
        <f aca="true" t="shared" si="0" ref="C12:Y12">SUM(C6:C11)</f>
        <v>189206026</v>
      </c>
      <c r="D12" s="29">
        <f>SUM(D6:D11)</f>
        <v>0</v>
      </c>
      <c r="E12" s="30">
        <f t="shared" si="0"/>
        <v>183797408</v>
      </c>
      <c r="F12" s="31">
        <f t="shared" si="0"/>
        <v>183797408</v>
      </c>
      <c r="G12" s="31">
        <f t="shared" si="0"/>
        <v>64822334</v>
      </c>
      <c r="H12" s="31">
        <f t="shared" si="0"/>
        <v>68198105</v>
      </c>
      <c r="I12" s="31">
        <f t="shared" si="0"/>
        <v>367610796</v>
      </c>
      <c r="J12" s="31">
        <f t="shared" si="0"/>
        <v>367610796</v>
      </c>
      <c r="K12" s="31">
        <f t="shared" si="0"/>
        <v>375349282</v>
      </c>
      <c r="L12" s="31">
        <f t="shared" si="0"/>
        <v>376426786</v>
      </c>
      <c r="M12" s="31">
        <f t="shared" si="0"/>
        <v>408308681</v>
      </c>
      <c r="N12" s="31">
        <f t="shared" si="0"/>
        <v>408308681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408308681</v>
      </c>
      <c r="X12" s="31">
        <f t="shared" si="0"/>
        <v>91898705</v>
      </c>
      <c r="Y12" s="31">
        <f t="shared" si="0"/>
        <v>316409976</v>
      </c>
      <c r="Z12" s="32">
        <f>+IF(X12&lt;&gt;0,+(Y12/X12)*100,0)</f>
        <v>344.3029757601046</v>
      </c>
      <c r="AA12" s="33">
        <f>SUM(AA6:AA11)</f>
        <v>183797408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193261180</v>
      </c>
      <c r="D17" s="18"/>
      <c r="E17" s="19">
        <v>169738716</v>
      </c>
      <c r="F17" s="20">
        <v>169738716</v>
      </c>
      <c r="G17" s="20"/>
      <c r="H17" s="20"/>
      <c r="I17" s="20">
        <v>193261181</v>
      </c>
      <c r="J17" s="20">
        <v>193261181</v>
      </c>
      <c r="K17" s="20">
        <v>193261181</v>
      </c>
      <c r="L17" s="20">
        <v>193261181</v>
      </c>
      <c r="M17" s="20">
        <v>193261181</v>
      </c>
      <c r="N17" s="20">
        <v>193261181</v>
      </c>
      <c r="O17" s="20"/>
      <c r="P17" s="20"/>
      <c r="Q17" s="20"/>
      <c r="R17" s="20"/>
      <c r="S17" s="20"/>
      <c r="T17" s="20"/>
      <c r="U17" s="20"/>
      <c r="V17" s="20"/>
      <c r="W17" s="20">
        <v>193261181</v>
      </c>
      <c r="X17" s="20">
        <v>84869358</v>
      </c>
      <c r="Y17" s="20">
        <v>108391823</v>
      </c>
      <c r="Z17" s="21">
        <v>127.72</v>
      </c>
      <c r="AA17" s="22">
        <v>169738716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644785821</v>
      </c>
      <c r="D19" s="18"/>
      <c r="E19" s="19">
        <v>738593307</v>
      </c>
      <c r="F19" s="20">
        <v>738593307</v>
      </c>
      <c r="G19" s="20">
        <v>2410618</v>
      </c>
      <c r="H19" s="20">
        <v>4725672</v>
      </c>
      <c r="I19" s="20">
        <v>650101076</v>
      </c>
      <c r="J19" s="20">
        <v>650101076</v>
      </c>
      <c r="K19" s="20">
        <v>657014076</v>
      </c>
      <c r="L19" s="20">
        <v>663421461</v>
      </c>
      <c r="M19" s="20">
        <v>667638345</v>
      </c>
      <c r="N19" s="20">
        <v>667638345</v>
      </c>
      <c r="O19" s="20"/>
      <c r="P19" s="20"/>
      <c r="Q19" s="20"/>
      <c r="R19" s="20"/>
      <c r="S19" s="20"/>
      <c r="T19" s="20"/>
      <c r="U19" s="20"/>
      <c r="V19" s="20"/>
      <c r="W19" s="20">
        <v>667638345</v>
      </c>
      <c r="X19" s="20">
        <v>369296654</v>
      </c>
      <c r="Y19" s="20">
        <v>298341691</v>
      </c>
      <c r="Z19" s="21">
        <v>80.79</v>
      </c>
      <c r="AA19" s="22">
        <v>738593307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3276876</v>
      </c>
      <c r="D22" s="18"/>
      <c r="E22" s="19">
        <v>3787435</v>
      </c>
      <c r="F22" s="20">
        <v>3787435</v>
      </c>
      <c r="G22" s="20"/>
      <c r="H22" s="20"/>
      <c r="I22" s="20">
        <v>3010947</v>
      </c>
      <c r="J22" s="20">
        <v>3010947</v>
      </c>
      <c r="K22" s="20">
        <v>3010947</v>
      </c>
      <c r="L22" s="20">
        <v>3010947</v>
      </c>
      <c r="M22" s="20">
        <v>3010947</v>
      </c>
      <c r="N22" s="20">
        <v>3010947</v>
      </c>
      <c r="O22" s="20"/>
      <c r="P22" s="20"/>
      <c r="Q22" s="20"/>
      <c r="R22" s="20"/>
      <c r="S22" s="20"/>
      <c r="T22" s="20"/>
      <c r="U22" s="20"/>
      <c r="V22" s="20"/>
      <c r="W22" s="20">
        <v>3010947</v>
      </c>
      <c r="X22" s="20">
        <v>1893718</v>
      </c>
      <c r="Y22" s="20">
        <v>1117229</v>
      </c>
      <c r="Z22" s="21">
        <v>59</v>
      </c>
      <c r="AA22" s="22">
        <v>3787435</v>
      </c>
    </row>
    <row r="23" spans="1:27" ht="12.75">
      <c r="A23" s="23" t="s">
        <v>49</v>
      </c>
      <c r="B23" s="17"/>
      <c r="C23" s="18">
        <v>4662664</v>
      </c>
      <c r="D23" s="18"/>
      <c r="E23" s="19">
        <v>4662662</v>
      </c>
      <c r="F23" s="20">
        <v>4662662</v>
      </c>
      <c r="G23" s="24"/>
      <c r="H23" s="24"/>
      <c r="I23" s="24">
        <v>4662664</v>
      </c>
      <c r="J23" s="20">
        <v>4662664</v>
      </c>
      <c r="K23" s="24">
        <v>4662664</v>
      </c>
      <c r="L23" s="24">
        <v>4662664</v>
      </c>
      <c r="M23" s="20">
        <v>4662664</v>
      </c>
      <c r="N23" s="24">
        <v>4662664</v>
      </c>
      <c r="O23" s="24"/>
      <c r="P23" s="24"/>
      <c r="Q23" s="20"/>
      <c r="R23" s="24"/>
      <c r="S23" s="24"/>
      <c r="T23" s="20"/>
      <c r="U23" s="24"/>
      <c r="V23" s="24"/>
      <c r="W23" s="24">
        <v>4662664</v>
      </c>
      <c r="X23" s="20">
        <v>2331331</v>
      </c>
      <c r="Y23" s="24">
        <v>2331333</v>
      </c>
      <c r="Z23" s="25">
        <v>100</v>
      </c>
      <c r="AA23" s="26">
        <v>4662662</v>
      </c>
    </row>
    <row r="24" spans="1:27" ht="12.75">
      <c r="A24" s="27" t="s">
        <v>50</v>
      </c>
      <c r="B24" s="35"/>
      <c r="C24" s="29">
        <f aca="true" t="shared" si="1" ref="C24:Y24">SUM(C15:C23)</f>
        <v>845986541</v>
      </c>
      <c r="D24" s="29">
        <f>SUM(D15:D23)</f>
        <v>0</v>
      </c>
      <c r="E24" s="36">
        <f t="shared" si="1"/>
        <v>916782120</v>
      </c>
      <c r="F24" s="37">
        <f t="shared" si="1"/>
        <v>916782120</v>
      </c>
      <c r="G24" s="37">
        <f t="shared" si="1"/>
        <v>2410618</v>
      </c>
      <c r="H24" s="37">
        <f t="shared" si="1"/>
        <v>4725672</v>
      </c>
      <c r="I24" s="37">
        <f t="shared" si="1"/>
        <v>851035868</v>
      </c>
      <c r="J24" s="37">
        <f t="shared" si="1"/>
        <v>851035868</v>
      </c>
      <c r="K24" s="37">
        <f t="shared" si="1"/>
        <v>857948868</v>
      </c>
      <c r="L24" s="37">
        <f t="shared" si="1"/>
        <v>864356253</v>
      </c>
      <c r="M24" s="37">
        <f t="shared" si="1"/>
        <v>868573137</v>
      </c>
      <c r="N24" s="37">
        <f t="shared" si="1"/>
        <v>868573137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868573137</v>
      </c>
      <c r="X24" s="37">
        <f t="shared" si="1"/>
        <v>458391061</v>
      </c>
      <c r="Y24" s="37">
        <f t="shared" si="1"/>
        <v>410182076</v>
      </c>
      <c r="Z24" s="38">
        <f>+IF(X24&lt;&gt;0,+(Y24/X24)*100,0)</f>
        <v>89.48300062945599</v>
      </c>
      <c r="AA24" s="39">
        <f>SUM(AA15:AA23)</f>
        <v>916782120</v>
      </c>
    </row>
    <row r="25" spans="1:27" ht="12.75">
      <c r="A25" s="27" t="s">
        <v>51</v>
      </c>
      <c r="B25" s="28"/>
      <c r="C25" s="29">
        <f aca="true" t="shared" si="2" ref="C25:Y25">+C12+C24</f>
        <v>1035192567</v>
      </c>
      <c r="D25" s="29">
        <f>+D12+D24</f>
        <v>0</v>
      </c>
      <c r="E25" s="30">
        <f t="shared" si="2"/>
        <v>1100579528</v>
      </c>
      <c r="F25" s="31">
        <f t="shared" si="2"/>
        <v>1100579528</v>
      </c>
      <c r="G25" s="31">
        <f t="shared" si="2"/>
        <v>67232952</v>
      </c>
      <c r="H25" s="31">
        <f t="shared" si="2"/>
        <v>72923777</v>
      </c>
      <c r="I25" s="31">
        <f t="shared" si="2"/>
        <v>1218646664</v>
      </c>
      <c r="J25" s="31">
        <f t="shared" si="2"/>
        <v>1218646664</v>
      </c>
      <c r="K25" s="31">
        <f t="shared" si="2"/>
        <v>1233298150</v>
      </c>
      <c r="L25" s="31">
        <f t="shared" si="2"/>
        <v>1240783039</v>
      </c>
      <c r="M25" s="31">
        <f t="shared" si="2"/>
        <v>1276881818</v>
      </c>
      <c r="N25" s="31">
        <f t="shared" si="2"/>
        <v>1276881818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1276881818</v>
      </c>
      <c r="X25" s="31">
        <f t="shared" si="2"/>
        <v>550289766</v>
      </c>
      <c r="Y25" s="31">
        <f t="shared" si="2"/>
        <v>726592052</v>
      </c>
      <c r="Z25" s="32">
        <f>+IF(X25&lt;&gt;0,+(Y25/X25)*100,0)</f>
        <v>132.03808191482884</v>
      </c>
      <c r="AA25" s="33">
        <f>+AA12+AA24</f>
        <v>1100579528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4010414</v>
      </c>
      <c r="D30" s="18"/>
      <c r="E30" s="19">
        <v>4010414</v>
      </c>
      <c r="F30" s="20">
        <v>4010414</v>
      </c>
      <c r="G30" s="20"/>
      <c r="H30" s="20"/>
      <c r="I30" s="20">
        <v>4010414</v>
      </c>
      <c r="J30" s="20">
        <v>4010414</v>
      </c>
      <c r="K30" s="20">
        <v>4010414</v>
      </c>
      <c r="L30" s="20">
        <v>4010414</v>
      </c>
      <c r="M30" s="20">
        <v>4010414</v>
      </c>
      <c r="N30" s="20">
        <v>4010414</v>
      </c>
      <c r="O30" s="20"/>
      <c r="P30" s="20"/>
      <c r="Q30" s="20"/>
      <c r="R30" s="20"/>
      <c r="S30" s="20"/>
      <c r="T30" s="20"/>
      <c r="U30" s="20"/>
      <c r="V30" s="20"/>
      <c r="W30" s="20">
        <v>4010414</v>
      </c>
      <c r="X30" s="20">
        <v>2005207</v>
      </c>
      <c r="Y30" s="20">
        <v>2005207</v>
      </c>
      <c r="Z30" s="21">
        <v>100</v>
      </c>
      <c r="AA30" s="22">
        <v>4010414</v>
      </c>
    </row>
    <row r="31" spans="1:27" ht="12.75">
      <c r="A31" s="23" t="s">
        <v>56</v>
      </c>
      <c r="B31" s="17"/>
      <c r="C31" s="18">
        <v>10740910</v>
      </c>
      <c r="D31" s="18"/>
      <c r="E31" s="19">
        <v>11125082</v>
      </c>
      <c r="F31" s="20">
        <v>11125082</v>
      </c>
      <c r="G31" s="20">
        <v>90664</v>
      </c>
      <c r="H31" s="20">
        <v>116558</v>
      </c>
      <c r="I31" s="20">
        <v>15773811</v>
      </c>
      <c r="J31" s="20">
        <v>15773811</v>
      </c>
      <c r="K31" s="20">
        <v>15881405</v>
      </c>
      <c r="L31" s="20">
        <v>15964005</v>
      </c>
      <c r="M31" s="20">
        <v>15997213</v>
      </c>
      <c r="N31" s="20">
        <v>15997213</v>
      </c>
      <c r="O31" s="20"/>
      <c r="P31" s="20"/>
      <c r="Q31" s="20"/>
      <c r="R31" s="20"/>
      <c r="S31" s="20"/>
      <c r="T31" s="20"/>
      <c r="U31" s="20"/>
      <c r="V31" s="20"/>
      <c r="W31" s="20">
        <v>15997213</v>
      </c>
      <c r="X31" s="20">
        <v>5562541</v>
      </c>
      <c r="Y31" s="20">
        <v>10434672</v>
      </c>
      <c r="Z31" s="21">
        <v>187.59</v>
      </c>
      <c r="AA31" s="22">
        <v>11125082</v>
      </c>
    </row>
    <row r="32" spans="1:27" ht="12.75">
      <c r="A32" s="23" t="s">
        <v>57</v>
      </c>
      <c r="B32" s="17"/>
      <c r="C32" s="18">
        <v>161121712</v>
      </c>
      <c r="D32" s="18"/>
      <c r="E32" s="19">
        <v>124653155</v>
      </c>
      <c r="F32" s="20">
        <v>124653155</v>
      </c>
      <c r="G32" s="20">
        <v>-40436066</v>
      </c>
      <c r="H32" s="20">
        <v>-4146044</v>
      </c>
      <c r="I32" s="20">
        <v>240077010</v>
      </c>
      <c r="J32" s="20">
        <v>240077010</v>
      </c>
      <c r="K32" s="20">
        <v>276311446</v>
      </c>
      <c r="L32" s="20">
        <v>275881173</v>
      </c>
      <c r="M32" s="20">
        <v>267888020</v>
      </c>
      <c r="N32" s="20">
        <v>267888020</v>
      </c>
      <c r="O32" s="20"/>
      <c r="P32" s="20"/>
      <c r="Q32" s="20"/>
      <c r="R32" s="20"/>
      <c r="S32" s="20"/>
      <c r="T32" s="20"/>
      <c r="U32" s="20"/>
      <c r="V32" s="20"/>
      <c r="W32" s="20">
        <v>267888020</v>
      </c>
      <c r="X32" s="20">
        <v>62326578</v>
      </c>
      <c r="Y32" s="20">
        <v>205561442</v>
      </c>
      <c r="Z32" s="21">
        <v>329.81</v>
      </c>
      <c r="AA32" s="22">
        <v>124653155</v>
      </c>
    </row>
    <row r="33" spans="1:27" ht="12.75">
      <c r="A33" s="23" t="s">
        <v>58</v>
      </c>
      <c r="B33" s="17"/>
      <c r="C33" s="18">
        <v>12092081</v>
      </c>
      <c r="D33" s="18"/>
      <c r="E33" s="19">
        <v>4221439</v>
      </c>
      <c r="F33" s="20">
        <v>4221439</v>
      </c>
      <c r="G33" s="20"/>
      <c r="H33" s="20"/>
      <c r="I33" s="20">
        <v>12092080</v>
      </c>
      <c r="J33" s="20">
        <v>12092080</v>
      </c>
      <c r="K33" s="20">
        <v>12092080</v>
      </c>
      <c r="L33" s="20">
        <v>13181271</v>
      </c>
      <c r="M33" s="20">
        <v>13181271</v>
      </c>
      <c r="N33" s="20">
        <v>13181271</v>
      </c>
      <c r="O33" s="20"/>
      <c r="P33" s="20"/>
      <c r="Q33" s="20"/>
      <c r="R33" s="20"/>
      <c r="S33" s="20"/>
      <c r="T33" s="20"/>
      <c r="U33" s="20"/>
      <c r="V33" s="20"/>
      <c r="W33" s="20">
        <v>13181271</v>
      </c>
      <c r="X33" s="20">
        <v>2110720</v>
      </c>
      <c r="Y33" s="20">
        <v>11070551</v>
      </c>
      <c r="Z33" s="21">
        <v>524.49</v>
      </c>
      <c r="AA33" s="22">
        <v>4221439</v>
      </c>
    </row>
    <row r="34" spans="1:27" ht="12.75">
      <c r="A34" s="27" t="s">
        <v>59</v>
      </c>
      <c r="B34" s="28"/>
      <c r="C34" s="29">
        <f aca="true" t="shared" si="3" ref="C34:Y34">SUM(C29:C33)</f>
        <v>187965117</v>
      </c>
      <c r="D34" s="29">
        <f>SUM(D29:D33)</f>
        <v>0</v>
      </c>
      <c r="E34" s="30">
        <f t="shared" si="3"/>
        <v>144010090</v>
      </c>
      <c r="F34" s="31">
        <f t="shared" si="3"/>
        <v>144010090</v>
      </c>
      <c r="G34" s="31">
        <f t="shared" si="3"/>
        <v>-40345402</v>
      </c>
      <c r="H34" s="31">
        <f t="shared" si="3"/>
        <v>-4029486</v>
      </c>
      <c r="I34" s="31">
        <f t="shared" si="3"/>
        <v>271953315</v>
      </c>
      <c r="J34" s="31">
        <f t="shared" si="3"/>
        <v>271953315</v>
      </c>
      <c r="K34" s="31">
        <f t="shared" si="3"/>
        <v>308295345</v>
      </c>
      <c r="L34" s="31">
        <f t="shared" si="3"/>
        <v>309036863</v>
      </c>
      <c r="M34" s="31">
        <f t="shared" si="3"/>
        <v>301076918</v>
      </c>
      <c r="N34" s="31">
        <f t="shared" si="3"/>
        <v>301076918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301076918</v>
      </c>
      <c r="X34" s="31">
        <f t="shared" si="3"/>
        <v>72005046</v>
      </c>
      <c r="Y34" s="31">
        <f t="shared" si="3"/>
        <v>229071872</v>
      </c>
      <c r="Z34" s="32">
        <f>+IF(X34&lt;&gt;0,+(Y34/X34)*100,0)</f>
        <v>318.13308195095107</v>
      </c>
      <c r="AA34" s="33">
        <f>SUM(AA29:AA33)</f>
        <v>144010090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50955308</v>
      </c>
      <c r="D37" s="18"/>
      <c r="E37" s="19">
        <v>47883541</v>
      </c>
      <c r="F37" s="20">
        <v>47883541</v>
      </c>
      <c r="G37" s="20">
        <v>-232491</v>
      </c>
      <c r="H37" s="20">
        <v>388945</v>
      </c>
      <c r="I37" s="20">
        <v>51521688</v>
      </c>
      <c r="J37" s="20">
        <v>51521688</v>
      </c>
      <c r="K37" s="20">
        <v>51712788</v>
      </c>
      <c r="L37" s="20">
        <v>51890223</v>
      </c>
      <c r="M37" s="20">
        <v>47203908</v>
      </c>
      <c r="N37" s="20">
        <v>47203908</v>
      </c>
      <c r="O37" s="20"/>
      <c r="P37" s="20"/>
      <c r="Q37" s="20"/>
      <c r="R37" s="20"/>
      <c r="S37" s="20"/>
      <c r="T37" s="20"/>
      <c r="U37" s="20"/>
      <c r="V37" s="20"/>
      <c r="W37" s="20">
        <v>47203908</v>
      </c>
      <c r="X37" s="20">
        <v>23941771</v>
      </c>
      <c r="Y37" s="20">
        <v>23262137</v>
      </c>
      <c r="Z37" s="21">
        <v>97.16</v>
      </c>
      <c r="AA37" s="22">
        <v>47883541</v>
      </c>
    </row>
    <row r="38" spans="1:27" ht="12.75">
      <c r="A38" s="23" t="s">
        <v>58</v>
      </c>
      <c r="B38" s="17"/>
      <c r="C38" s="18">
        <v>33226702</v>
      </c>
      <c r="D38" s="18"/>
      <c r="E38" s="19">
        <v>85128889</v>
      </c>
      <c r="F38" s="20">
        <v>85128889</v>
      </c>
      <c r="G38" s="20"/>
      <c r="H38" s="20"/>
      <c r="I38" s="20">
        <v>33226702</v>
      </c>
      <c r="J38" s="20">
        <v>33226702</v>
      </c>
      <c r="K38" s="20">
        <v>33226702</v>
      </c>
      <c r="L38" s="20">
        <v>33226702</v>
      </c>
      <c r="M38" s="20">
        <v>33226702</v>
      </c>
      <c r="N38" s="20">
        <v>33226702</v>
      </c>
      <c r="O38" s="20"/>
      <c r="P38" s="20"/>
      <c r="Q38" s="20"/>
      <c r="R38" s="20"/>
      <c r="S38" s="20"/>
      <c r="T38" s="20"/>
      <c r="U38" s="20"/>
      <c r="V38" s="20"/>
      <c r="W38" s="20">
        <v>33226702</v>
      </c>
      <c r="X38" s="20">
        <v>42564445</v>
      </c>
      <c r="Y38" s="20">
        <v>-9337743</v>
      </c>
      <c r="Z38" s="21">
        <v>-21.94</v>
      </c>
      <c r="AA38" s="22">
        <v>85128889</v>
      </c>
    </row>
    <row r="39" spans="1:27" ht="12.75">
      <c r="A39" s="27" t="s">
        <v>61</v>
      </c>
      <c r="B39" s="35"/>
      <c r="C39" s="29">
        <f aca="true" t="shared" si="4" ref="C39:Y39">SUM(C37:C38)</f>
        <v>84182010</v>
      </c>
      <c r="D39" s="29">
        <f>SUM(D37:D38)</f>
        <v>0</v>
      </c>
      <c r="E39" s="36">
        <f t="shared" si="4"/>
        <v>133012430</v>
      </c>
      <c r="F39" s="37">
        <f t="shared" si="4"/>
        <v>133012430</v>
      </c>
      <c r="G39" s="37">
        <f t="shared" si="4"/>
        <v>-232491</v>
      </c>
      <c r="H39" s="37">
        <f t="shared" si="4"/>
        <v>388945</v>
      </c>
      <c r="I39" s="37">
        <f t="shared" si="4"/>
        <v>84748390</v>
      </c>
      <c r="J39" s="37">
        <f t="shared" si="4"/>
        <v>84748390</v>
      </c>
      <c r="K39" s="37">
        <f t="shared" si="4"/>
        <v>84939490</v>
      </c>
      <c r="L39" s="37">
        <f t="shared" si="4"/>
        <v>85116925</v>
      </c>
      <c r="M39" s="37">
        <f t="shared" si="4"/>
        <v>80430610</v>
      </c>
      <c r="N39" s="37">
        <f t="shared" si="4"/>
        <v>80430610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80430610</v>
      </c>
      <c r="X39" s="37">
        <f t="shared" si="4"/>
        <v>66506216</v>
      </c>
      <c r="Y39" s="37">
        <f t="shared" si="4"/>
        <v>13924394</v>
      </c>
      <c r="Z39" s="38">
        <f>+IF(X39&lt;&gt;0,+(Y39/X39)*100,0)</f>
        <v>20.936981289087324</v>
      </c>
      <c r="AA39" s="39">
        <f>SUM(AA37:AA38)</f>
        <v>133012430</v>
      </c>
    </row>
    <row r="40" spans="1:27" ht="12.75">
      <c r="A40" s="27" t="s">
        <v>62</v>
      </c>
      <c r="B40" s="28"/>
      <c r="C40" s="29">
        <f aca="true" t="shared" si="5" ref="C40:Y40">+C34+C39</f>
        <v>272147127</v>
      </c>
      <c r="D40" s="29">
        <f>+D34+D39</f>
        <v>0</v>
      </c>
      <c r="E40" s="30">
        <f t="shared" si="5"/>
        <v>277022520</v>
      </c>
      <c r="F40" s="31">
        <f t="shared" si="5"/>
        <v>277022520</v>
      </c>
      <c r="G40" s="31">
        <f t="shared" si="5"/>
        <v>-40577893</v>
      </c>
      <c r="H40" s="31">
        <f t="shared" si="5"/>
        <v>-3640541</v>
      </c>
      <c r="I40" s="31">
        <f t="shared" si="5"/>
        <v>356701705</v>
      </c>
      <c r="J40" s="31">
        <f t="shared" si="5"/>
        <v>356701705</v>
      </c>
      <c r="K40" s="31">
        <f t="shared" si="5"/>
        <v>393234835</v>
      </c>
      <c r="L40" s="31">
        <f t="shared" si="5"/>
        <v>394153788</v>
      </c>
      <c r="M40" s="31">
        <f t="shared" si="5"/>
        <v>381507528</v>
      </c>
      <c r="N40" s="31">
        <f t="shared" si="5"/>
        <v>381507528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381507528</v>
      </c>
      <c r="X40" s="31">
        <f t="shared" si="5"/>
        <v>138511262</v>
      </c>
      <c r="Y40" s="31">
        <f t="shared" si="5"/>
        <v>242996266</v>
      </c>
      <c r="Z40" s="32">
        <f>+IF(X40&lt;&gt;0,+(Y40/X40)*100,0)</f>
        <v>175.4343022302403</v>
      </c>
      <c r="AA40" s="33">
        <f>+AA34+AA39</f>
        <v>277022520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763045440</v>
      </c>
      <c r="D42" s="43">
        <f>+D25-D40</f>
        <v>0</v>
      </c>
      <c r="E42" s="44">
        <f t="shared" si="6"/>
        <v>823557008</v>
      </c>
      <c r="F42" s="45">
        <f t="shared" si="6"/>
        <v>823557008</v>
      </c>
      <c r="G42" s="45">
        <f t="shared" si="6"/>
        <v>107810845</v>
      </c>
      <c r="H42" s="45">
        <f t="shared" si="6"/>
        <v>76564318</v>
      </c>
      <c r="I42" s="45">
        <f t="shared" si="6"/>
        <v>861944959</v>
      </c>
      <c r="J42" s="45">
        <f t="shared" si="6"/>
        <v>861944959</v>
      </c>
      <c r="K42" s="45">
        <f t="shared" si="6"/>
        <v>840063315</v>
      </c>
      <c r="L42" s="45">
        <f t="shared" si="6"/>
        <v>846629251</v>
      </c>
      <c r="M42" s="45">
        <f t="shared" si="6"/>
        <v>895374290</v>
      </c>
      <c r="N42" s="45">
        <f t="shared" si="6"/>
        <v>895374290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895374290</v>
      </c>
      <c r="X42" s="45">
        <f t="shared" si="6"/>
        <v>411778504</v>
      </c>
      <c r="Y42" s="45">
        <f t="shared" si="6"/>
        <v>483595786</v>
      </c>
      <c r="Z42" s="46">
        <f>+IF(X42&lt;&gt;0,+(Y42/X42)*100,0)</f>
        <v>117.44075547955266</v>
      </c>
      <c r="AA42" s="47">
        <f>+AA25-AA40</f>
        <v>823557008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763045440</v>
      </c>
      <c r="D45" s="18"/>
      <c r="E45" s="19">
        <v>823557008</v>
      </c>
      <c r="F45" s="20">
        <v>823557008</v>
      </c>
      <c r="G45" s="20">
        <v>107810845</v>
      </c>
      <c r="H45" s="20">
        <v>76564318</v>
      </c>
      <c r="I45" s="20">
        <v>861944959</v>
      </c>
      <c r="J45" s="20">
        <v>861944959</v>
      </c>
      <c r="K45" s="20">
        <v>840063315</v>
      </c>
      <c r="L45" s="20">
        <v>846629251</v>
      </c>
      <c r="M45" s="20">
        <v>895374290</v>
      </c>
      <c r="N45" s="20">
        <v>895374290</v>
      </c>
      <c r="O45" s="20"/>
      <c r="P45" s="20"/>
      <c r="Q45" s="20"/>
      <c r="R45" s="20"/>
      <c r="S45" s="20"/>
      <c r="T45" s="20"/>
      <c r="U45" s="20"/>
      <c r="V45" s="20"/>
      <c r="W45" s="20">
        <v>895374290</v>
      </c>
      <c r="X45" s="20">
        <v>411778504</v>
      </c>
      <c r="Y45" s="20">
        <v>483595786</v>
      </c>
      <c r="Z45" s="48">
        <v>117.44</v>
      </c>
      <c r="AA45" s="22">
        <v>823557008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763045440</v>
      </c>
      <c r="D48" s="51">
        <f>SUM(D45:D47)</f>
        <v>0</v>
      </c>
      <c r="E48" s="52">
        <f t="shared" si="7"/>
        <v>823557008</v>
      </c>
      <c r="F48" s="53">
        <f t="shared" si="7"/>
        <v>823557008</v>
      </c>
      <c r="G48" s="53">
        <f t="shared" si="7"/>
        <v>107810845</v>
      </c>
      <c r="H48" s="53">
        <f t="shared" si="7"/>
        <v>76564318</v>
      </c>
      <c r="I48" s="53">
        <f t="shared" si="7"/>
        <v>861944959</v>
      </c>
      <c r="J48" s="53">
        <f t="shared" si="7"/>
        <v>861944959</v>
      </c>
      <c r="K48" s="53">
        <f t="shared" si="7"/>
        <v>840063315</v>
      </c>
      <c r="L48" s="53">
        <f t="shared" si="7"/>
        <v>846629251</v>
      </c>
      <c r="M48" s="53">
        <f t="shared" si="7"/>
        <v>895374290</v>
      </c>
      <c r="N48" s="53">
        <f t="shared" si="7"/>
        <v>895374290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895374290</v>
      </c>
      <c r="X48" s="53">
        <f t="shared" si="7"/>
        <v>411778504</v>
      </c>
      <c r="Y48" s="53">
        <f t="shared" si="7"/>
        <v>483595786</v>
      </c>
      <c r="Z48" s="54">
        <f>+IF(X48&lt;&gt;0,+(Y48/X48)*100,0)</f>
        <v>117.44075547955266</v>
      </c>
      <c r="AA48" s="55">
        <f>SUM(AA45:AA47)</f>
        <v>823557008</v>
      </c>
    </row>
    <row r="49" spans="1:27" ht="12.75">
      <c r="A49" s="56" t="s">
        <v>81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82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83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17063612</v>
      </c>
      <c r="D6" s="18"/>
      <c r="E6" s="19">
        <v>22806869</v>
      </c>
      <c r="F6" s="20">
        <v>22806869</v>
      </c>
      <c r="G6" s="20">
        <v>71135315</v>
      </c>
      <c r="H6" s="20">
        <v>57058793</v>
      </c>
      <c r="I6" s="20">
        <v>24696473</v>
      </c>
      <c r="J6" s="20">
        <v>24696473</v>
      </c>
      <c r="K6" s="20">
        <v>14809795</v>
      </c>
      <c r="L6" s="20">
        <v>10654196</v>
      </c>
      <c r="M6" s="20">
        <v>49041631</v>
      </c>
      <c r="N6" s="20">
        <v>49041631</v>
      </c>
      <c r="O6" s="20"/>
      <c r="P6" s="20"/>
      <c r="Q6" s="20"/>
      <c r="R6" s="20"/>
      <c r="S6" s="20"/>
      <c r="T6" s="20"/>
      <c r="U6" s="20"/>
      <c r="V6" s="20"/>
      <c r="W6" s="20">
        <v>49041631</v>
      </c>
      <c r="X6" s="20">
        <v>11403435</v>
      </c>
      <c r="Y6" s="20">
        <v>37638196</v>
      </c>
      <c r="Z6" s="21">
        <v>330.06</v>
      </c>
      <c r="AA6" s="22">
        <v>22806869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/>
      <c r="C9" s="18">
        <v>49524943</v>
      </c>
      <c r="D9" s="18"/>
      <c r="E9" s="19">
        <v>48156057</v>
      </c>
      <c r="F9" s="20">
        <v>48156057</v>
      </c>
      <c r="G9" s="20">
        <v>47302151</v>
      </c>
      <c r="H9" s="20">
        <v>48237632</v>
      </c>
      <c r="I9" s="20">
        <v>49222561</v>
      </c>
      <c r="J9" s="20">
        <v>49222561</v>
      </c>
      <c r="K9" s="20">
        <v>49311505</v>
      </c>
      <c r="L9" s="20">
        <v>5128314</v>
      </c>
      <c r="M9" s="20">
        <v>6974545</v>
      </c>
      <c r="N9" s="20">
        <v>6974545</v>
      </c>
      <c r="O9" s="20"/>
      <c r="P9" s="20"/>
      <c r="Q9" s="20"/>
      <c r="R9" s="20"/>
      <c r="S9" s="20"/>
      <c r="T9" s="20"/>
      <c r="U9" s="20"/>
      <c r="V9" s="20"/>
      <c r="W9" s="20">
        <v>6974545</v>
      </c>
      <c r="X9" s="20">
        <v>24078029</v>
      </c>
      <c r="Y9" s="20">
        <v>-17103484</v>
      </c>
      <c r="Z9" s="21">
        <v>-71.03</v>
      </c>
      <c r="AA9" s="22">
        <v>48156057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343658</v>
      </c>
      <c r="D11" s="18"/>
      <c r="E11" s="19"/>
      <c r="F11" s="20"/>
      <c r="G11" s="20">
        <v>343658</v>
      </c>
      <c r="H11" s="20">
        <v>78599</v>
      </c>
      <c r="I11" s="20">
        <v>777806</v>
      </c>
      <c r="J11" s="20">
        <v>777806</v>
      </c>
      <c r="K11" s="20">
        <v>470830</v>
      </c>
      <c r="L11" s="20">
        <v>284983</v>
      </c>
      <c r="M11" s="20">
        <v>284983</v>
      </c>
      <c r="N11" s="20">
        <v>284983</v>
      </c>
      <c r="O11" s="20"/>
      <c r="P11" s="20"/>
      <c r="Q11" s="20"/>
      <c r="R11" s="20"/>
      <c r="S11" s="20"/>
      <c r="T11" s="20"/>
      <c r="U11" s="20"/>
      <c r="V11" s="20"/>
      <c r="W11" s="20">
        <v>284983</v>
      </c>
      <c r="X11" s="20"/>
      <c r="Y11" s="20">
        <v>284983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66932213</v>
      </c>
      <c r="D12" s="29">
        <f>SUM(D6:D11)</f>
        <v>0</v>
      </c>
      <c r="E12" s="30">
        <f t="shared" si="0"/>
        <v>70962926</v>
      </c>
      <c r="F12" s="31">
        <f t="shared" si="0"/>
        <v>70962926</v>
      </c>
      <c r="G12" s="31">
        <f t="shared" si="0"/>
        <v>118781124</v>
      </c>
      <c r="H12" s="31">
        <f t="shared" si="0"/>
        <v>105375024</v>
      </c>
      <c r="I12" s="31">
        <f t="shared" si="0"/>
        <v>74696840</v>
      </c>
      <c r="J12" s="31">
        <f t="shared" si="0"/>
        <v>74696840</v>
      </c>
      <c r="K12" s="31">
        <f t="shared" si="0"/>
        <v>64592130</v>
      </c>
      <c r="L12" s="31">
        <f t="shared" si="0"/>
        <v>16067493</v>
      </c>
      <c r="M12" s="31">
        <f t="shared" si="0"/>
        <v>56301159</v>
      </c>
      <c r="N12" s="31">
        <f t="shared" si="0"/>
        <v>56301159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56301159</v>
      </c>
      <c r="X12" s="31">
        <f t="shared" si="0"/>
        <v>35481464</v>
      </c>
      <c r="Y12" s="31">
        <f t="shared" si="0"/>
        <v>20819695</v>
      </c>
      <c r="Z12" s="32">
        <f>+IF(X12&lt;&gt;0,+(Y12/X12)*100,0)</f>
        <v>58.67766617521757</v>
      </c>
      <c r="AA12" s="33">
        <f>SUM(AA6:AA11)</f>
        <v>70962926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115950703</v>
      </c>
      <c r="D19" s="18"/>
      <c r="E19" s="19">
        <v>105245432</v>
      </c>
      <c r="F19" s="20">
        <v>105245432</v>
      </c>
      <c r="G19" s="20">
        <v>116055459</v>
      </c>
      <c r="H19" s="20">
        <v>116147580</v>
      </c>
      <c r="I19" s="20">
        <v>116510087</v>
      </c>
      <c r="J19" s="20">
        <v>116510087</v>
      </c>
      <c r="K19" s="20">
        <v>116641089</v>
      </c>
      <c r="L19" s="20">
        <v>104535255</v>
      </c>
      <c r="M19" s="20">
        <v>104519618</v>
      </c>
      <c r="N19" s="20">
        <v>104519618</v>
      </c>
      <c r="O19" s="20"/>
      <c r="P19" s="20"/>
      <c r="Q19" s="20"/>
      <c r="R19" s="20"/>
      <c r="S19" s="20"/>
      <c r="T19" s="20"/>
      <c r="U19" s="20"/>
      <c r="V19" s="20"/>
      <c r="W19" s="20">
        <v>104519618</v>
      </c>
      <c r="X19" s="20">
        <v>52622716</v>
      </c>
      <c r="Y19" s="20">
        <v>51896902</v>
      </c>
      <c r="Z19" s="21">
        <v>98.62</v>
      </c>
      <c r="AA19" s="22">
        <v>105245432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2392782</v>
      </c>
      <c r="D22" s="18"/>
      <c r="E22" s="19">
        <v>2656168</v>
      </c>
      <c r="F22" s="20">
        <v>2656168</v>
      </c>
      <c r="G22" s="20">
        <v>2392782</v>
      </c>
      <c r="H22" s="20">
        <v>2409200</v>
      </c>
      <c r="I22" s="20">
        <v>2435242</v>
      </c>
      <c r="J22" s="20">
        <v>2435242</v>
      </c>
      <c r="K22" s="20">
        <v>3851781</v>
      </c>
      <c r="L22" s="20">
        <v>4028641</v>
      </c>
      <c r="M22" s="20">
        <v>4028641</v>
      </c>
      <c r="N22" s="20">
        <v>4028641</v>
      </c>
      <c r="O22" s="20"/>
      <c r="P22" s="20"/>
      <c r="Q22" s="20"/>
      <c r="R22" s="20"/>
      <c r="S22" s="20"/>
      <c r="T22" s="20"/>
      <c r="U22" s="20"/>
      <c r="V22" s="20"/>
      <c r="W22" s="20">
        <v>4028641</v>
      </c>
      <c r="X22" s="20">
        <v>1328084</v>
      </c>
      <c r="Y22" s="20">
        <v>2700557</v>
      </c>
      <c r="Z22" s="21">
        <v>203.34</v>
      </c>
      <c r="AA22" s="22">
        <v>2656168</v>
      </c>
    </row>
    <row r="23" spans="1:27" ht="12.75">
      <c r="A23" s="23" t="s">
        <v>49</v>
      </c>
      <c r="B23" s="17"/>
      <c r="C23" s="18">
        <v>4462880</v>
      </c>
      <c r="D23" s="18"/>
      <c r="E23" s="19">
        <v>4462880</v>
      </c>
      <c r="F23" s="20">
        <v>4462880</v>
      </c>
      <c r="G23" s="24">
        <v>4462880</v>
      </c>
      <c r="H23" s="24">
        <v>4462880</v>
      </c>
      <c r="I23" s="24">
        <v>4462880</v>
      </c>
      <c r="J23" s="20">
        <v>4462880</v>
      </c>
      <c r="K23" s="24">
        <v>4462880</v>
      </c>
      <c r="L23" s="24">
        <v>4894941</v>
      </c>
      <c r="M23" s="20">
        <v>4894941</v>
      </c>
      <c r="N23" s="24">
        <v>4894941</v>
      </c>
      <c r="O23" s="24"/>
      <c r="P23" s="24"/>
      <c r="Q23" s="20"/>
      <c r="R23" s="24"/>
      <c r="S23" s="24"/>
      <c r="T23" s="20"/>
      <c r="U23" s="24"/>
      <c r="V23" s="24"/>
      <c r="W23" s="24">
        <v>4894941</v>
      </c>
      <c r="X23" s="20">
        <v>2231440</v>
      </c>
      <c r="Y23" s="24">
        <v>2663501</v>
      </c>
      <c r="Z23" s="25">
        <v>119.36</v>
      </c>
      <c r="AA23" s="26">
        <v>4462880</v>
      </c>
    </row>
    <row r="24" spans="1:27" ht="12.75">
      <c r="A24" s="27" t="s">
        <v>50</v>
      </c>
      <c r="B24" s="35"/>
      <c r="C24" s="29">
        <f aca="true" t="shared" si="1" ref="C24:Y24">SUM(C15:C23)</f>
        <v>122806365</v>
      </c>
      <c r="D24" s="29">
        <f>SUM(D15:D23)</f>
        <v>0</v>
      </c>
      <c r="E24" s="36">
        <f t="shared" si="1"/>
        <v>112364480</v>
      </c>
      <c r="F24" s="37">
        <f t="shared" si="1"/>
        <v>112364480</v>
      </c>
      <c r="G24" s="37">
        <f t="shared" si="1"/>
        <v>122911121</v>
      </c>
      <c r="H24" s="37">
        <f t="shared" si="1"/>
        <v>123019660</v>
      </c>
      <c r="I24" s="37">
        <f t="shared" si="1"/>
        <v>123408209</v>
      </c>
      <c r="J24" s="37">
        <f t="shared" si="1"/>
        <v>123408209</v>
      </c>
      <c r="K24" s="37">
        <f t="shared" si="1"/>
        <v>124955750</v>
      </c>
      <c r="L24" s="37">
        <f t="shared" si="1"/>
        <v>113458837</v>
      </c>
      <c r="M24" s="37">
        <f t="shared" si="1"/>
        <v>113443200</v>
      </c>
      <c r="N24" s="37">
        <f t="shared" si="1"/>
        <v>113443200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113443200</v>
      </c>
      <c r="X24" s="37">
        <f t="shared" si="1"/>
        <v>56182240</v>
      </c>
      <c r="Y24" s="37">
        <f t="shared" si="1"/>
        <v>57260960</v>
      </c>
      <c r="Z24" s="38">
        <f>+IF(X24&lt;&gt;0,+(Y24/X24)*100,0)</f>
        <v>101.92003736412076</v>
      </c>
      <c r="AA24" s="39">
        <f>SUM(AA15:AA23)</f>
        <v>112364480</v>
      </c>
    </row>
    <row r="25" spans="1:27" ht="12.75">
      <c r="A25" s="27" t="s">
        <v>51</v>
      </c>
      <c r="B25" s="28"/>
      <c r="C25" s="29">
        <f aca="true" t="shared" si="2" ref="C25:Y25">+C12+C24</f>
        <v>189738578</v>
      </c>
      <c r="D25" s="29">
        <f>+D12+D24</f>
        <v>0</v>
      </c>
      <c r="E25" s="30">
        <f t="shared" si="2"/>
        <v>183327406</v>
      </c>
      <c r="F25" s="31">
        <f t="shared" si="2"/>
        <v>183327406</v>
      </c>
      <c r="G25" s="31">
        <f t="shared" si="2"/>
        <v>241692245</v>
      </c>
      <c r="H25" s="31">
        <f t="shared" si="2"/>
        <v>228394684</v>
      </c>
      <c r="I25" s="31">
        <f t="shared" si="2"/>
        <v>198105049</v>
      </c>
      <c r="J25" s="31">
        <f t="shared" si="2"/>
        <v>198105049</v>
      </c>
      <c r="K25" s="31">
        <f t="shared" si="2"/>
        <v>189547880</v>
      </c>
      <c r="L25" s="31">
        <f t="shared" si="2"/>
        <v>129526330</v>
      </c>
      <c r="M25" s="31">
        <f t="shared" si="2"/>
        <v>169744359</v>
      </c>
      <c r="N25" s="31">
        <f t="shared" si="2"/>
        <v>169744359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169744359</v>
      </c>
      <c r="X25" s="31">
        <f t="shared" si="2"/>
        <v>91663704</v>
      </c>
      <c r="Y25" s="31">
        <f t="shared" si="2"/>
        <v>78080655</v>
      </c>
      <c r="Z25" s="32">
        <f>+IF(X25&lt;&gt;0,+(Y25/X25)*100,0)</f>
        <v>85.18164943454609</v>
      </c>
      <c r="AA25" s="33">
        <f>+AA12+AA24</f>
        <v>183327406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/>
      <c r="D31" s="18"/>
      <c r="E31" s="19"/>
      <c r="F31" s="20"/>
      <c r="G31" s="20">
        <v>227755</v>
      </c>
      <c r="H31" s="20">
        <v>235155</v>
      </c>
      <c r="I31" s="20">
        <v>250655</v>
      </c>
      <c r="J31" s="20">
        <v>250655</v>
      </c>
      <c r="K31" s="20">
        <v>258755</v>
      </c>
      <c r="L31" s="20">
        <v>332437</v>
      </c>
      <c r="M31" s="20">
        <v>325737</v>
      </c>
      <c r="N31" s="20">
        <v>325737</v>
      </c>
      <c r="O31" s="20"/>
      <c r="P31" s="20"/>
      <c r="Q31" s="20"/>
      <c r="R31" s="20"/>
      <c r="S31" s="20"/>
      <c r="T31" s="20"/>
      <c r="U31" s="20"/>
      <c r="V31" s="20"/>
      <c r="W31" s="20">
        <v>325737</v>
      </c>
      <c r="X31" s="20"/>
      <c r="Y31" s="20">
        <v>325737</v>
      </c>
      <c r="Z31" s="21"/>
      <c r="AA31" s="22"/>
    </row>
    <row r="32" spans="1:27" ht="12.75">
      <c r="A32" s="23" t="s">
        <v>57</v>
      </c>
      <c r="B32" s="17"/>
      <c r="C32" s="18">
        <v>190381981</v>
      </c>
      <c r="D32" s="18"/>
      <c r="E32" s="19">
        <v>161851026</v>
      </c>
      <c r="F32" s="20">
        <v>161851026</v>
      </c>
      <c r="G32" s="20">
        <v>139183295</v>
      </c>
      <c r="H32" s="20">
        <v>141351128</v>
      </c>
      <c r="I32" s="20">
        <v>134080728</v>
      </c>
      <c r="J32" s="20">
        <v>134080728</v>
      </c>
      <c r="K32" s="20">
        <v>153318461</v>
      </c>
      <c r="L32" s="20">
        <v>174709937</v>
      </c>
      <c r="M32" s="20">
        <v>145169919</v>
      </c>
      <c r="N32" s="20">
        <v>145169919</v>
      </c>
      <c r="O32" s="20"/>
      <c r="P32" s="20"/>
      <c r="Q32" s="20"/>
      <c r="R32" s="20"/>
      <c r="S32" s="20"/>
      <c r="T32" s="20"/>
      <c r="U32" s="20"/>
      <c r="V32" s="20"/>
      <c r="W32" s="20">
        <v>145169919</v>
      </c>
      <c r="X32" s="20">
        <v>80925513</v>
      </c>
      <c r="Y32" s="20">
        <v>64244406</v>
      </c>
      <c r="Z32" s="21">
        <v>79.39</v>
      </c>
      <c r="AA32" s="22">
        <v>161851026</v>
      </c>
    </row>
    <row r="33" spans="1:27" ht="12.75">
      <c r="A33" s="23" t="s">
        <v>58</v>
      </c>
      <c r="B33" s="17"/>
      <c r="C33" s="18"/>
      <c r="D33" s="18"/>
      <c r="E33" s="19"/>
      <c r="F33" s="20"/>
      <c r="G33" s="20">
        <v>22852190</v>
      </c>
      <c r="H33" s="20">
        <v>22802032</v>
      </c>
      <c r="I33" s="20">
        <v>22568399</v>
      </c>
      <c r="J33" s="20">
        <v>22568399</v>
      </c>
      <c r="K33" s="20">
        <v>21524639</v>
      </c>
      <c r="L33" s="20">
        <v>21036320</v>
      </c>
      <c r="M33" s="20">
        <v>20722338</v>
      </c>
      <c r="N33" s="20">
        <v>20722338</v>
      </c>
      <c r="O33" s="20"/>
      <c r="P33" s="20"/>
      <c r="Q33" s="20"/>
      <c r="R33" s="20"/>
      <c r="S33" s="20"/>
      <c r="T33" s="20"/>
      <c r="U33" s="20"/>
      <c r="V33" s="20"/>
      <c r="W33" s="20">
        <v>20722338</v>
      </c>
      <c r="X33" s="20"/>
      <c r="Y33" s="20">
        <v>20722338</v>
      </c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190381981</v>
      </c>
      <c r="D34" s="29">
        <f>SUM(D29:D33)</f>
        <v>0</v>
      </c>
      <c r="E34" s="30">
        <f t="shared" si="3"/>
        <v>161851026</v>
      </c>
      <c r="F34" s="31">
        <f t="shared" si="3"/>
        <v>161851026</v>
      </c>
      <c r="G34" s="31">
        <f t="shared" si="3"/>
        <v>162263240</v>
      </c>
      <c r="H34" s="31">
        <f t="shared" si="3"/>
        <v>164388315</v>
      </c>
      <c r="I34" s="31">
        <f t="shared" si="3"/>
        <v>156899782</v>
      </c>
      <c r="J34" s="31">
        <f t="shared" si="3"/>
        <v>156899782</v>
      </c>
      <c r="K34" s="31">
        <f t="shared" si="3"/>
        <v>175101855</v>
      </c>
      <c r="L34" s="31">
        <f t="shared" si="3"/>
        <v>196078694</v>
      </c>
      <c r="M34" s="31">
        <f t="shared" si="3"/>
        <v>166217994</v>
      </c>
      <c r="N34" s="31">
        <f t="shared" si="3"/>
        <v>166217994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166217994</v>
      </c>
      <c r="X34" s="31">
        <f t="shared" si="3"/>
        <v>80925513</v>
      </c>
      <c r="Y34" s="31">
        <f t="shared" si="3"/>
        <v>85292481</v>
      </c>
      <c r="Z34" s="32">
        <f>+IF(X34&lt;&gt;0,+(Y34/X34)*100,0)</f>
        <v>105.39628089846029</v>
      </c>
      <c r="AA34" s="33">
        <f>SUM(AA29:AA33)</f>
        <v>161851026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190381981</v>
      </c>
      <c r="D40" s="29">
        <f>+D34+D39</f>
        <v>0</v>
      </c>
      <c r="E40" s="30">
        <f t="shared" si="5"/>
        <v>161851026</v>
      </c>
      <c r="F40" s="31">
        <f t="shared" si="5"/>
        <v>161851026</v>
      </c>
      <c r="G40" s="31">
        <f t="shared" si="5"/>
        <v>162263240</v>
      </c>
      <c r="H40" s="31">
        <f t="shared" si="5"/>
        <v>164388315</v>
      </c>
      <c r="I40" s="31">
        <f t="shared" si="5"/>
        <v>156899782</v>
      </c>
      <c r="J40" s="31">
        <f t="shared" si="5"/>
        <v>156899782</v>
      </c>
      <c r="K40" s="31">
        <f t="shared" si="5"/>
        <v>175101855</v>
      </c>
      <c r="L40" s="31">
        <f t="shared" si="5"/>
        <v>196078694</v>
      </c>
      <c r="M40" s="31">
        <f t="shared" si="5"/>
        <v>166217994</v>
      </c>
      <c r="N40" s="31">
        <f t="shared" si="5"/>
        <v>166217994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166217994</v>
      </c>
      <c r="X40" s="31">
        <f t="shared" si="5"/>
        <v>80925513</v>
      </c>
      <c r="Y40" s="31">
        <f t="shared" si="5"/>
        <v>85292481</v>
      </c>
      <c r="Z40" s="32">
        <f>+IF(X40&lt;&gt;0,+(Y40/X40)*100,0)</f>
        <v>105.39628089846029</v>
      </c>
      <c r="AA40" s="33">
        <f>+AA34+AA39</f>
        <v>161851026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-643403</v>
      </c>
      <c r="D42" s="43">
        <f>+D25-D40</f>
        <v>0</v>
      </c>
      <c r="E42" s="44">
        <f t="shared" si="6"/>
        <v>21476380</v>
      </c>
      <c r="F42" s="45">
        <f t="shared" si="6"/>
        <v>21476380</v>
      </c>
      <c r="G42" s="45">
        <f t="shared" si="6"/>
        <v>79429005</v>
      </c>
      <c r="H42" s="45">
        <f t="shared" si="6"/>
        <v>64006369</v>
      </c>
      <c r="I42" s="45">
        <f t="shared" si="6"/>
        <v>41205267</v>
      </c>
      <c r="J42" s="45">
        <f t="shared" si="6"/>
        <v>41205267</v>
      </c>
      <c r="K42" s="45">
        <f t="shared" si="6"/>
        <v>14446025</v>
      </c>
      <c r="L42" s="45">
        <f t="shared" si="6"/>
        <v>-66552364</v>
      </c>
      <c r="M42" s="45">
        <f t="shared" si="6"/>
        <v>3526365</v>
      </c>
      <c r="N42" s="45">
        <f t="shared" si="6"/>
        <v>3526365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3526365</v>
      </c>
      <c r="X42" s="45">
        <f t="shared" si="6"/>
        <v>10738191</v>
      </c>
      <c r="Y42" s="45">
        <f t="shared" si="6"/>
        <v>-7211826</v>
      </c>
      <c r="Z42" s="46">
        <f>+IF(X42&lt;&gt;0,+(Y42/X42)*100,0)</f>
        <v>-67.16053011163612</v>
      </c>
      <c r="AA42" s="47">
        <f>+AA25-AA40</f>
        <v>21476380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/>
      <c r="D45" s="18"/>
      <c r="E45" s="19">
        <v>21476380</v>
      </c>
      <c r="F45" s="20">
        <v>21476380</v>
      </c>
      <c r="G45" s="20">
        <v>79429005</v>
      </c>
      <c r="H45" s="20">
        <v>64006369</v>
      </c>
      <c r="I45" s="20">
        <v>41205267</v>
      </c>
      <c r="J45" s="20">
        <v>41205267</v>
      </c>
      <c r="K45" s="20">
        <v>14446025</v>
      </c>
      <c r="L45" s="20">
        <v>-66552364</v>
      </c>
      <c r="M45" s="20">
        <v>3526365</v>
      </c>
      <c r="N45" s="20">
        <v>3526365</v>
      </c>
      <c r="O45" s="20"/>
      <c r="P45" s="20"/>
      <c r="Q45" s="20"/>
      <c r="R45" s="20"/>
      <c r="S45" s="20"/>
      <c r="T45" s="20"/>
      <c r="U45" s="20"/>
      <c r="V45" s="20"/>
      <c r="W45" s="20">
        <v>3526365</v>
      </c>
      <c r="X45" s="20">
        <v>10738190</v>
      </c>
      <c r="Y45" s="20">
        <v>-7211825</v>
      </c>
      <c r="Z45" s="48">
        <v>-67.16</v>
      </c>
      <c r="AA45" s="22">
        <v>21476380</v>
      </c>
    </row>
    <row r="46" spans="1:27" ht="12.75">
      <c r="A46" s="23" t="s">
        <v>67</v>
      </c>
      <c r="B46" s="17"/>
      <c r="C46" s="18">
        <v>-643403</v>
      </c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-643403</v>
      </c>
      <c r="D48" s="51">
        <f>SUM(D45:D47)</f>
        <v>0</v>
      </c>
      <c r="E48" s="52">
        <f t="shared" si="7"/>
        <v>21476380</v>
      </c>
      <c r="F48" s="53">
        <f t="shared" si="7"/>
        <v>21476380</v>
      </c>
      <c r="G48" s="53">
        <f t="shared" si="7"/>
        <v>79429005</v>
      </c>
      <c r="H48" s="53">
        <f t="shared" si="7"/>
        <v>64006369</v>
      </c>
      <c r="I48" s="53">
        <f t="shared" si="7"/>
        <v>41205267</v>
      </c>
      <c r="J48" s="53">
        <f t="shared" si="7"/>
        <v>41205267</v>
      </c>
      <c r="K48" s="53">
        <f t="shared" si="7"/>
        <v>14446025</v>
      </c>
      <c r="L48" s="53">
        <f t="shared" si="7"/>
        <v>-66552364</v>
      </c>
      <c r="M48" s="53">
        <f t="shared" si="7"/>
        <v>3526365</v>
      </c>
      <c r="N48" s="53">
        <f t="shared" si="7"/>
        <v>3526365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3526365</v>
      </c>
      <c r="X48" s="53">
        <f t="shared" si="7"/>
        <v>10738190</v>
      </c>
      <c r="Y48" s="53">
        <f t="shared" si="7"/>
        <v>-7211825</v>
      </c>
      <c r="Z48" s="54">
        <f>+IF(X48&lt;&gt;0,+(Y48/X48)*100,0)</f>
        <v>-67.16052705344197</v>
      </c>
      <c r="AA48" s="55">
        <f>SUM(AA45:AA47)</f>
        <v>21476380</v>
      </c>
    </row>
    <row r="49" spans="1:27" ht="12.75">
      <c r="A49" s="56" t="s">
        <v>81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82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83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30792493</v>
      </c>
      <c r="D6" s="18"/>
      <c r="E6" s="19">
        <v>203073725</v>
      </c>
      <c r="F6" s="20">
        <v>203073725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101536863</v>
      </c>
      <c r="Y6" s="20">
        <v>-101536863</v>
      </c>
      <c r="Z6" s="21">
        <v>-100</v>
      </c>
      <c r="AA6" s="22">
        <v>203073725</v>
      </c>
    </row>
    <row r="7" spans="1:27" ht="12.75">
      <c r="A7" s="23" t="s">
        <v>34</v>
      </c>
      <c r="B7" s="17"/>
      <c r="C7" s="18">
        <v>9582348</v>
      </c>
      <c r="D7" s="18"/>
      <c r="E7" s="19">
        <v>116486247</v>
      </c>
      <c r="F7" s="20">
        <v>116486247</v>
      </c>
      <c r="G7" s="20">
        <v>52310854</v>
      </c>
      <c r="H7" s="20">
        <v>52318917</v>
      </c>
      <c r="I7" s="20">
        <v>33226878</v>
      </c>
      <c r="J7" s="20">
        <v>33226878</v>
      </c>
      <c r="K7" s="20">
        <v>72416581</v>
      </c>
      <c r="L7" s="20">
        <v>72695154</v>
      </c>
      <c r="M7" s="20">
        <v>97993026</v>
      </c>
      <c r="N7" s="20">
        <v>97993026</v>
      </c>
      <c r="O7" s="20"/>
      <c r="P7" s="20"/>
      <c r="Q7" s="20"/>
      <c r="R7" s="20"/>
      <c r="S7" s="20"/>
      <c r="T7" s="20"/>
      <c r="U7" s="20"/>
      <c r="V7" s="20"/>
      <c r="W7" s="20">
        <v>97993026</v>
      </c>
      <c r="X7" s="20">
        <v>58243124</v>
      </c>
      <c r="Y7" s="20">
        <v>39749902</v>
      </c>
      <c r="Z7" s="21">
        <v>68.25</v>
      </c>
      <c r="AA7" s="22">
        <v>116486247</v>
      </c>
    </row>
    <row r="8" spans="1:27" ht="12.75">
      <c r="A8" s="23" t="s">
        <v>35</v>
      </c>
      <c r="B8" s="17"/>
      <c r="C8" s="18">
        <v>376832793</v>
      </c>
      <c r="D8" s="18"/>
      <c r="E8" s="19">
        <v>468952209</v>
      </c>
      <c r="F8" s="20">
        <v>468952209</v>
      </c>
      <c r="G8" s="20">
        <v>1692327641</v>
      </c>
      <c r="H8" s="20">
        <v>1414914111</v>
      </c>
      <c r="I8" s="20">
        <v>1445443879</v>
      </c>
      <c r="J8" s="20">
        <v>1445443879</v>
      </c>
      <c r="K8" s="20">
        <v>1170534783</v>
      </c>
      <c r="L8" s="20">
        <v>1436681879</v>
      </c>
      <c r="M8" s="20">
        <v>1415474871</v>
      </c>
      <c r="N8" s="20">
        <v>1415474871</v>
      </c>
      <c r="O8" s="20"/>
      <c r="P8" s="20"/>
      <c r="Q8" s="20"/>
      <c r="R8" s="20"/>
      <c r="S8" s="20"/>
      <c r="T8" s="20"/>
      <c r="U8" s="20"/>
      <c r="V8" s="20"/>
      <c r="W8" s="20">
        <v>1415474871</v>
      </c>
      <c r="X8" s="20">
        <v>234476105</v>
      </c>
      <c r="Y8" s="20">
        <v>1180998766</v>
      </c>
      <c r="Z8" s="21">
        <v>503.68</v>
      </c>
      <c r="AA8" s="22">
        <v>468952209</v>
      </c>
    </row>
    <row r="9" spans="1:27" ht="12.75">
      <c r="A9" s="23" t="s">
        <v>36</v>
      </c>
      <c r="B9" s="17"/>
      <c r="C9" s="18">
        <v>34323959</v>
      </c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19652405</v>
      </c>
      <c r="D11" s="18"/>
      <c r="E11" s="19">
        <v>16307694</v>
      </c>
      <c r="F11" s="20">
        <v>16307694</v>
      </c>
      <c r="G11" s="20">
        <v>16029278</v>
      </c>
      <c r="H11" s="20">
        <v>16029278</v>
      </c>
      <c r="I11" s="20">
        <v>16029278</v>
      </c>
      <c r="J11" s="20">
        <v>16029278</v>
      </c>
      <c r="K11" s="20">
        <v>16029278</v>
      </c>
      <c r="L11" s="20">
        <v>16029278</v>
      </c>
      <c r="M11" s="20">
        <v>16029278</v>
      </c>
      <c r="N11" s="20">
        <v>16029278</v>
      </c>
      <c r="O11" s="20"/>
      <c r="P11" s="20"/>
      <c r="Q11" s="20"/>
      <c r="R11" s="20"/>
      <c r="S11" s="20"/>
      <c r="T11" s="20"/>
      <c r="U11" s="20"/>
      <c r="V11" s="20"/>
      <c r="W11" s="20">
        <v>16029278</v>
      </c>
      <c r="X11" s="20">
        <v>8153847</v>
      </c>
      <c r="Y11" s="20">
        <v>7875431</v>
      </c>
      <c r="Z11" s="21">
        <v>96.59</v>
      </c>
      <c r="AA11" s="22">
        <v>16307694</v>
      </c>
    </row>
    <row r="12" spans="1:27" ht="12.75">
      <c r="A12" s="27" t="s">
        <v>39</v>
      </c>
      <c r="B12" s="28"/>
      <c r="C12" s="29">
        <f aca="true" t="shared" si="0" ref="C12:Y12">SUM(C6:C11)</f>
        <v>471183998</v>
      </c>
      <c r="D12" s="29">
        <f>SUM(D6:D11)</f>
        <v>0</v>
      </c>
      <c r="E12" s="30">
        <f t="shared" si="0"/>
        <v>804819875</v>
      </c>
      <c r="F12" s="31">
        <f t="shared" si="0"/>
        <v>804819875</v>
      </c>
      <c r="G12" s="31">
        <f t="shared" si="0"/>
        <v>1760667773</v>
      </c>
      <c r="H12" s="31">
        <f t="shared" si="0"/>
        <v>1483262306</v>
      </c>
      <c r="I12" s="31">
        <f t="shared" si="0"/>
        <v>1494700035</v>
      </c>
      <c r="J12" s="31">
        <f t="shared" si="0"/>
        <v>1494700035</v>
      </c>
      <c r="K12" s="31">
        <f t="shared" si="0"/>
        <v>1258980642</v>
      </c>
      <c r="L12" s="31">
        <f t="shared" si="0"/>
        <v>1525406311</v>
      </c>
      <c r="M12" s="31">
        <f t="shared" si="0"/>
        <v>1529497175</v>
      </c>
      <c r="N12" s="31">
        <f t="shared" si="0"/>
        <v>1529497175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1529497175</v>
      </c>
      <c r="X12" s="31">
        <f t="shared" si="0"/>
        <v>402409939</v>
      </c>
      <c r="Y12" s="31">
        <f t="shared" si="0"/>
        <v>1127087236</v>
      </c>
      <c r="Z12" s="32">
        <f>+IF(X12&lt;&gt;0,+(Y12/X12)*100,0)</f>
        <v>280.08434354301573</v>
      </c>
      <c r="AA12" s="33">
        <f>SUM(AA6:AA11)</f>
        <v>804819875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>
        <v>683884</v>
      </c>
      <c r="D16" s="18"/>
      <c r="E16" s="19"/>
      <c r="F16" s="20"/>
      <c r="G16" s="24">
        <v>745078</v>
      </c>
      <c r="H16" s="24">
        <v>774358</v>
      </c>
      <c r="I16" s="24">
        <v>772114</v>
      </c>
      <c r="J16" s="20">
        <v>772114</v>
      </c>
      <c r="K16" s="24">
        <v>724778</v>
      </c>
      <c r="L16" s="24">
        <v>749861</v>
      </c>
      <c r="M16" s="20">
        <v>778848</v>
      </c>
      <c r="N16" s="24">
        <v>778848</v>
      </c>
      <c r="O16" s="24"/>
      <c r="P16" s="24"/>
      <c r="Q16" s="20"/>
      <c r="R16" s="24"/>
      <c r="S16" s="24"/>
      <c r="T16" s="20"/>
      <c r="U16" s="24"/>
      <c r="V16" s="24"/>
      <c r="W16" s="24">
        <v>778848</v>
      </c>
      <c r="X16" s="20"/>
      <c r="Y16" s="24">
        <v>778848</v>
      </c>
      <c r="Z16" s="25"/>
      <c r="AA16" s="26"/>
    </row>
    <row r="17" spans="1:27" ht="12.75">
      <c r="A17" s="23" t="s">
        <v>43</v>
      </c>
      <c r="B17" s="17"/>
      <c r="C17" s="18">
        <v>665386614</v>
      </c>
      <c r="D17" s="18"/>
      <c r="E17" s="19">
        <v>506131485</v>
      </c>
      <c r="F17" s="20">
        <v>506131485</v>
      </c>
      <c r="G17" s="20">
        <v>525131485</v>
      </c>
      <c r="H17" s="20">
        <v>525131485</v>
      </c>
      <c r="I17" s="20">
        <v>525131485</v>
      </c>
      <c r="J17" s="20">
        <v>525131485</v>
      </c>
      <c r="K17" s="20">
        <v>525131485</v>
      </c>
      <c r="L17" s="20">
        <v>525131485</v>
      </c>
      <c r="M17" s="20">
        <v>525131485</v>
      </c>
      <c r="N17" s="20">
        <v>525131485</v>
      </c>
      <c r="O17" s="20"/>
      <c r="P17" s="20"/>
      <c r="Q17" s="20"/>
      <c r="R17" s="20"/>
      <c r="S17" s="20"/>
      <c r="T17" s="20"/>
      <c r="U17" s="20"/>
      <c r="V17" s="20"/>
      <c r="W17" s="20">
        <v>525131485</v>
      </c>
      <c r="X17" s="20">
        <v>253065743</v>
      </c>
      <c r="Y17" s="20">
        <v>272065742</v>
      </c>
      <c r="Z17" s="21">
        <v>107.51</v>
      </c>
      <c r="AA17" s="22">
        <v>506131485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5592793000</v>
      </c>
      <c r="D19" s="18"/>
      <c r="E19" s="19">
        <v>5795731160</v>
      </c>
      <c r="F19" s="20">
        <v>5795731160</v>
      </c>
      <c r="G19" s="20">
        <v>5571605413</v>
      </c>
      <c r="H19" s="20">
        <v>5571605413</v>
      </c>
      <c r="I19" s="20">
        <v>5571605413</v>
      </c>
      <c r="J19" s="20">
        <v>5571605413</v>
      </c>
      <c r="K19" s="20">
        <v>5571605413</v>
      </c>
      <c r="L19" s="20">
        <v>5571605413</v>
      </c>
      <c r="M19" s="20">
        <v>5571605413</v>
      </c>
      <c r="N19" s="20">
        <v>5571605413</v>
      </c>
      <c r="O19" s="20"/>
      <c r="P19" s="20"/>
      <c r="Q19" s="20"/>
      <c r="R19" s="20"/>
      <c r="S19" s="20"/>
      <c r="T19" s="20"/>
      <c r="U19" s="20"/>
      <c r="V19" s="20"/>
      <c r="W19" s="20">
        <v>5571605413</v>
      </c>
      <c r="X19" s="20">
        <v>2897865580</v>
      </c>
      <c r="Y19" s="20">
        <v>2673739833</v>
      </c>
      <c r="Z19" s="21">
        <v>92.27</v>
      </c>
      <c r="AA19" s="22">
        <v>5795731160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4837228</v>
      </c>
      <c r="D22" s="18"/>
      <c r="E22" s="19">
        <v>19993490</v>
      </c>
      <c r="F22" s="20">
        <v>19993490</v>
      </c>
      <c r="G22" s="20">
        <v>23793490</v>
      </c>
      <c r="H22" s="20">
        <v>23793490</v>
      </c>
      <c r="I22" s="20">
        <v>23793490</v>
      </c>
      <c r="J22" s="20">
        <v>23793490</v>
      </c>
      <c r="K22" s="20">
        <v>23793490</v>
      </c>
      <c r="L22" s="20">
        <v>23793490</v>
      </c>
      <c r="M22" s="20">
        <v>23793490</v>
      </c>
      <c r="N22" s="20">
        <v>23793490</v>
      </c>
      <c r="O22" s="20"/>
      <c r="P22" s="20"/>
      <c r="Q22" s="20"/>
      <c r="R22" s="20"/>
      <c r="S22" s="20"/>
      <c r="T22" s="20"/>
      <c r="U22" s="20"/>
      <c r="V22" s="20"/>
      <c r="W22" s="20">
        <v>23793490</v>
      </c>
      <c r="X22" s="20">
        <v>9996745</v>
      </c>
      <c r="Y22" s="20">
        <v>13796745</v>
      </c>
      <c r="Z22" s="21">
        <v>138.01</v>
      </c>
      <c r="AA22" s="22">
        <v>19993490</v>
      </c>
    </row>
    <row r="23" spans="1:27" ht="12.75">
      <c r="A23" s="23" t="s">
        <v>49</v>
      </c>
      <c r="B23" s="17"/>
      <c r="C23" s="18">
        <v>2466041</v>
      </c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6266166767</v>
      </c>
      <c r="D24" s="29">
        <f>SUM(D15:D23)</f>
        <v>0</v>
      </c>
      <c r="E24" s="36">
        <f t="shared" si="1"/>
        <v>6321856135</v>
      </c>
      <c r="F24" s="37">
        <f t="shared" si="1"/>
        <v>6321856135</v>
      </c>
      <c r="G24" s="37">
        <f t="shared" si="1"/>
        <v>6121275466</v>
      </c>
      <c r="H24" s="37">
        <f t="shared" si="1"/>
        <v>6121304746</v>
      </c>
      <c r="I24" s="37">
        <f t="shared" si="1"/>
        <v>6121302502</v>
      </c>
      <c r="J24" s="37">
        <f t="shared" si="1"/>
        <v>6121302502</v>
      </c>
      <c r="K24" s="37">
        <f t="shared" si="1"/>
        <v>6121255166</v>
      </c>
      <c r="L24" s="37">
        <f t="shared" si="1"/>
        <v>6121280249</v>
      </c>
      <c r="M24" s="37">
        <f t="shared" si="1"/>
        <v>6121309236</v>
      </c>
      <c r="N24" s="37">
        <f t="shared" si="1"/>
        <v>6121309236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6121309236</v>
      </c>
      <c r="X24" s="37">
        <f t="shared" si="1"/>
        <v>3160928068</v>
      </c>
      <c r="Y24" s="37">
        <f t="shared" si="1"/>
        <v>2960381168</v>
      </c>
      <c r="Z24" s="38">
        <f>+IF(X24&lt;&gt;0,+(Y24/X24)*100,0)</f>
        <v>93.65544246228636</v>
      </c>
      <c r="AA24" s="39">
        <f>SUM(AA15:AA23)</f>
        <v>6321856135</v>
      </c>
    </row>
    <row r="25" spans="1:27" ht="12.75">
      <c r="A25" s="27" t="s">
        <v>51</v>
      </c>
      <c r="B25" s="28"/>
      <c r="C25" s="29">
        <f aca="true" t="shared" si="2" ref="C25:Y25">+C12+C24</f>
        <v>6737350765</v>
      </c>
      <c r="D25" s="29">
        <f>+D12+D24</f>
        <v>0</v>
      </c>
      <c r="E25" s="30">
        <f t="shared" si="2"/>
        <v>7126676010</v>
      </c>
      <c r="F25" s="31">
        <f t="shared" si="2"/>
        <v>7126676010</v>
      </c>
      <c r="G25" s="31">
        <f t="shared" si="2"/>
        <v>7881943239</v>
      </c>
      <c r="H25" s="31">
        <f t="shared" si="2"/>
        <v>7604567052</v>
      </c>
      <c r="I25" s="31">
        <f t="shared" si="2"/>
        <v>7616002537</v>
      </c>
      <c r="J25" s="31">
        <f t="shared" si="2"/>
        <v>7616002537</v>
      </c>
      <c r="K25" s="31">
        <f t="shared" si="2"/>
        <v>7380235808</v>
      </c>
      <c r="L25" s="31">
        <f t="shared" si="2"/>
        <v>7646686560</v>
      </c>
      <c r="M25" s="31">
        <f t="shared" si="2"/>
        <v>7650806411</v>
      </c>
      <c r="N25" s="31">
        <f t="shared" si="2"/>
        <v>7650806411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7650806411</v>
      </c>
      <c r="X25" s="31">
        <f t="shared" si="2"/>
        <v>3563338007</v>
      </c>
      <c r="Y25" s="31">
        <f t="shared" si="2"/>
        <v>4087468404</v>
      </c>
      <c r="Z25" s="32">
        <f>+IF(X25&lt;&gt;0,+(Y25/X25)*100,0)</f>
        <v>114.70897220444347</v>
      </c>
      <c r="AA25" s="33">
        <f>+AA12+AA24</f>
        <v>7126676010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>
        <v>6501445</v>
      </c>
      <c r="H29" s="20">
        <v>35252620</v>
      </c>
      <c r="I29" s="20">
        <v>61294157</v>
      </c>
      <c r="J29" s="20">
        <v>61294157</v>
      </c>
      <c r="K29" s="20">
        <v>68013486</v>
      </c>
      <c r="L29" s="20">
        <v>74854654</v>
      </c>
      <c r="M29" s="20">
        <v>54099410</v>
      </c>
      <c r="N29" s="20">
        <v>54099410</v>
      </c>
      <c r="O29" s="20"/>
      <c r="P29" s="20"/>
      <c r="Q29" s="20"/>
      <c r="R29" s="20"/>
      <c r="S29" s="20"/>
      <c r="T29" s="20"/>
      <c r="U29" s="20"/>
      <c r="V29" s="20"/>
      <c r="W29" s="20">
        <v>54099410</v>
      </c>
      <c r="X29" s="20"/>
      <c r="Y29" s="20">
        <v>54099410</v>
      </c>
      <c r="Z29" s="21"/>
      <c r="AA29" s="22"/>
    </row>
    <row r="30" spans="1:27" ht="12.75">
      <c r="A30" s="23" t="s">
        <v>55</v>
      </c>
      <c r="B30" s="17"/>
      <c r="C30" s="18">
        <v>48654682</v>
      </c>
      <c r="D30" s="18"/>
      <c r="E30" s="19">
        <v>34665632</v>
      </c>
      <c r="F30" s="20">
        <v>34665632</v>
      </c>
      <c r="G30" s="20">
        <v>34034046</v>
      </c>
      <c r="H30" s="20">
        <v>33232300</v>
      </c>
      <c r="I30" s="20">
        <v>34356269</v>
      </c>
      <c r="J30" s="20">
        <v>34356269</v>
      </c>
      <c r="K30" s="20">
        <v>33229330</v>
      </c>
      <c r="L30" s="20">
        <v>32806874</v>
      </c>
      <c r="M30" s="20">
        <v>33504888</v>
      </c>
      <c r="N30" s="20">
        <v>33504888</v>
      </c>
      <c r="O30" s="20"/>
      <c r="P30" s="20"/>
      <c r="Q30" s="20"/>
      <c r="R30" s="20"/>
      <c r="S30" s="20"/>
      <c r="T30" s="20"/>
      <c r="U30" s="20"/>
      <c r="V30" s="20"/>
      <c r="W30" s="20">
        <v>33504888</v>
      </c>
      <c r="X30" s="20">
        <v>17332816</v>
      </c>
      <c r="Y30" s="20">
        <v>16172072</v>
      </c>
      <c r="Z30" s="21">
        <v>93.3</v>
      </c>
      <c r="AA30" s="22">
        <v>34665632</v>
      </c>
    </row>
    <row r="31" spans="1:27" ht="12.75">
      <c r="A31" s="23" t="s">
        <v>56</v>
      </c>
      <c r="B31" s="17"/>
      <c r="C31" s="18">
        <v>67907792</v>
      </c>
      <c r="D31" s="18"/>
      <c r="E31" s="19">
        <v>67570294</v>
      </c>
      <c r="F31" s="20">
        <v>67570294</v>
      </c>
      <c r="G31" s="20">
        <v>67088235</v>
      </c>
      <c r="H31" s="20">
        <v>67088235</v>
      </c>
      <c r="I31" s="20">
        <v>67088235</v>
      </c>
      <c r="J31" s="20">
        <v>67088235</v>
      </c>
      <c r="K31" s="20">
        <v>67088235</v>
      </c>
      <c r="L31" s="20">
        <v>67088235</v>
      </c>
      <c r="M31" s="20">
        <v>67088235</v>
      </c>
      <c r="N31" s="20">
        <v>67088235</v>
      </c>
      <c r="O31" s="20"/>
      <c r="P31" s="20"/>
      <c r="Q31" s="20"/>
      <c r="R31" s="20"/>
      <c r="S31" s="20"/>
      <c r="T31" s="20"/>
      <c r="U31" s="20"/>
      <c r="V31" s="20"/>
      <c r="W31" s="20">
        <v>67088235</v>
      </c>
      <c r="X31" s="20">
        <v>33785147</v>
      </c>
      <c r="Y31" s="20">
        <v>33303088</v>
      </c>
      <c r="Z31" s="21">
        <v>98.57</v>
      </c>
      <c r="AA31" s="22">
        <v>67570294</v>
      </c>
    </row>
    <row r="32" spans="1:27" ht="12.75">
      <c r="A32" s="23" t="s">
        <v>57</v>
      </c>
      <c r="B32" s="17"/>
      <c r="C32" s="18">
        <v>845110291</v>
      </c>
      <c r="D32" s="18"/>
      <c r="E32" s="19">
        <v>439807517</v>
      </c>
      <c r="F32" s="20">
        <v>439807517</v>
      </c>
      <c r="G32" s="20">
        <v>401604369</v>
      </c>
      <c r="H32" s="20">
        <v>410750268</v>
      </c>
      <c r="I32" s="20">
        <v>332774024</v>
      </c>
      <c r="J32" s="20">
        <v>332774024</v>
      </c>
      <c r="K32" s="20">
        <v>262226775</v>
      </c>
      <c r="L32" s="20">
        <v>289436683</v>
      </c>
      <c r="M32" s="20">
        <v>247693659</v>
      </c>
      <c r="N32" s="20">
        <v>247693659</v>
      </c>
      <c r="O32" s="20"/>
      <c r="P32" s="20"/>
      <c r="Q32" s="20"/>
      <c r="R32" s="20"/>
      <c r="S32" s="20"/>
      <c r="T32" s="20"/>
      <c r="U32" s="20"/>
      <c r="V32" s="20"/>
      <c r="W32" s="20">
        <v>247693659</v>
      </c>
      <c r="X32" s="20">
        <v>219903759</v>
      </c>
      <c r="Y32" s="20">
        <v>27789900</v>
      </c>
      <c r="Z32" s="21">
        <v>12.64</v>
      </c>
      <c r="AA32" s="22">
        <v>439807517</v>
      </c>
    </row>
    <row r="33" spans="1:27" ht="12.75">
      <c r="A33" s="23" t="s">
        <v>58</v>
      </c>
      <c r="B33" s="17"/>
      <c r="C33" s="18">
        <v>18532845</v>
      </c>
      <c r="D33" s="18"/>
      <c r="E33" s="19">
        <v>28251492</v>
      </c>
      <c r="F33" s="20">
        <v>28251492</v>
      </c>
      <c r="G33" s="20">
        <v>28251473</v>
      </c>
      <c r="H33" s="20">
        <v>28251473</v>
      </c>
      <c r="I33" s="20">
        <v>28251473</v>
      </c>
      <c r="J33" s="20">
        <v>28251473</v>
      </c>
      <c r="K33" s="20">
        <v>28251473</v>
      </c>
      <c r="L33" s="20">
        <v>28251473</v>
      </c>
      <c r="M33" s="20">
        <v>28251473</v>
      </c>
      <c r="N33" s="20">
        <v>28251473</v>
      </c>
      <c r="O33" s="20"/>
      <c r="P33" s="20"/>
      <c r="Q33" s="20"/>
      <c r="R33" s="20"/>
      <c r="S33" s="20"/>
      <c r="T33" s="20"/>
      <c r="U33" s="20"/>
      <c r="V33" s="20"/>
      <c r="W33" s="20">
        <v>28251473</v>
      </c>
      <c r="X33" s="20">
        <v>14125746</v>
      </c>
      <c r="Y33" s="20">
        <v>14125727</v>
      </c>
      <c r="Z33" s="21">
        <v>100</v>
      </c>
      <c r="AA33" s="22">
        <v>28251492</v>
      </c>
    </row>
    <row r="34" spans="1:27" ht="12.75">
      <c r="A34" s="27" t="s">
        <v>59</v>
      </c>
      <c r="B34" s="28"/>
      <c r="C34" s="29">
        <f aca="true" t="shared" si="3" ref="C34:Y34">SUM(C29:C33)</f>
        <v>980205610</v>
      </c>
      <c r="D34" s="29">
        <f>SUM(D29:D33)</f>
        <v>0</v>
      </c>
      <c r="E34" s="30">
        <f t="shared" si="3"/>
        <v>570294935</v>
      </c>
      <c r="F34" s="31">
        <f t="shared" si="3"/>
        <v>570294935</v>
      </c>
      <c r="G34" s="31">
        <f t="shared" si="3"/>
        <v>537479568</v>
      </c>
      <c r="H34" s="31">
        <f t="shared" si="3"/>
        <v>574574896</v>
      </c>
      <c r="I34" s="31">
        <f t="shared" si="3"/>
        <v>523764158</v>
      </c>
      <c r="J34" s="31">
        <f t="shared" si="3"/>
        <v>523764158</v>
      </c>
      <c r="K34" s="31">
        <f t="shared" si="3"/>
        <v>458809299</v>
      </c>
      <c r="L34" s="31">
        <f t="shared" si="3"/>
        <v>492437919</v>
      </c>
      <c r="M34" s="31">
        <f t="shared" si="3"/>
        <v>430637665</v>
      </c>
      <c r="N34" s="31">
        <f t="shared" si="3"/>
        <v>430637665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430637665</v>
      </c>
      <c r="X34" s="31">
        <f t="shared" si="3"/>
        <v>285147468</v>
      </c>
      <c r="Y34" s="31">
        <f t="shared" si="3"/>
        <v>145490197</v>
      </c>
      <c r="Z34" s="32">
        <f>+IF(X34&lt;&gt;0,+(Y34/X34)*100,0)</f>
        <v>51.0227911264497</v>
      </c>
      <c r="AA34" s="33">
        <f>SUM(AA29:AA33)</f>
        <v>570294935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323191939</v>
      </c>
      <c r="D37" s="18"/>
      <c r="E37" s="19">
        <v>348065439</v>
      </c>
      <c r="F37" s="20">
        <v>348065439</v>
      </c>
      <c r="G37" s="20">
        <v>316899836</v>
      </c>
      <c r="H37" s="20">
        <v>314651693</v>
      </c>
      <c r="I37" s="20">
        <v>311382441</v>
      </c>
      <c r="J37" s="20">
        <v>311382441</v>
      </c>
      <c r="K37" s="20">
        <v>308467668</v>
      </c>
      <c r="L37" s="20">
        <v>306165812</v>
      </c>
      <c r="M37" s="20">
        <v>302773965</v>
      </c>
      <c r="N37" s="20">
        <v>302773965</v>
      </c>
      <c r="O37" s="20"/>
      <c r="P37" s="20"/>
      <c r="Q37" s="20"/>
      <c r="R37" s="20"/>
      <c r="S37" s="20"/>
      <c r="T37" s="20"/>
      <c r="U37" s="20"/>
      <c r="V37" s="20"/>
      <c r="W37" s="20">
        <v>302773965</v>
      </c>
      <c r="X37" s="20">
        <v>174032720</v>
      </c>
      <c r="Y37" s="20">
        <v>128741245</v>
      </c>
      <c r="Z37" s="21">
        <v>73.98</v>
      </c>
      <c r="AA37" s="22">
        <v>348065439</v>
      </c>
    </row>
    <row r="38" spans="1:27" ht="12.75">
      <c r="A38" s="23" t="s">
        <v>58</v>
      </c>
      <c r="B38" s="17"/>
      <c r="C38" s="18">
        <v>252180292</v>
      </c>
      <c r="D38" s="18"/>
      <c r="E38" s="19">
        <v>242648179</v>
      </c>
      <c r="F38" s="20">
        <v>242648179</v>
      </c>
      <c r="G38" s="20">
        <v>242648198</v>
      </c>
      <c r="H38" s="20">
        <v>242648198</v>
      </c>
      <c r="I38" s="20">
        <v>242648198</v>
      </c>
      <c r="J38" s="20">
        <v>242648198</v>
      </c>
      <c r="K38" s="20">
        <v>242648198</v>
      </c>
      <c r="L38" s="20">
        <v>242648198</v>
      </c>
      <c r="M38" s="20">
        <v>242648198</v>
      </c>
      <c r="N38" s="20">
        <v>242648198</v>
      </c>
      <c r="O38" s="20"/>
      <c r="P38" s="20"/>
      <c r="Q38" s="20"/>
      <c r="R38" s="20"/>
      <c r="S38" s="20"/>
      <c r="T38" s="20"/>
      <c r="U38" s="20"/>
      <c r="V38" s="20"/>
      <c r="W38" s="20">
        <v>242648198</v>
      </c>
      <c r="X38" s="20">
        <v>121324090</v>
      </c>
      <c r="Y38" s="20">
        <v>121324108</v>
      </c>
      <c r="Z38" s="21">
        <v>100</v>
      </c>
      <c r="AA38" s="22">
        <v>242648179</v>
      </c>
    </row>
    <row r="39" spans="1:27" ht="12.75">
      <c r="A39" s="27" t="s">
        <v>61</v>
      </c>
      <c r="B39" s="35"/>
      <c r="C39" s="29">
        <f aca="true" t="shared" si="4" ref="C39:Y39">SUM(C37:C38)</f>
        <v>575372231</v>
      </c>
      <c r="D39" s="29">
        <f>SUM(D37:D38)</f>
        <v>0</v>
      </c>
      <c r="E39" s="36">
        <f t="shared" si="4"/>
        <v>590713618</v>
      </c>
      <c r="F39" s="37">
        <f t="shared" si="4"/>
        <v>590713618</v>
      </c>
      <c r="G39" s="37">
        <f t="shared" si="4"/>
        <v>559548034</v>
      </c>
      <c r="H39" s="37">
        <f t="shared" si="4"/>
        <v>557299891</v>
      </c>
      <c r="I39" s="37">
        <f t="shared" si="4"/>
        <v>554030639</v>
      </c>
      <c r="J39" s="37">
        <f t="shared" si="4"/>
        <v>554030639</v>
      </c>
      <c r="K39" s="37">
        <f t="shared" si="4"/>
        <v>551115866</v>
      </c>
      <c r="L39" s="37">
        <f t="shared" si="4"/>
        <v>548814010</v>
      </c>
      <c r="M39" s="37">
        <f t="shared" si="4"/>
        <v>545422163</v>
      </c>
      <c r="N39" s="37">
        <f t="shared" si="4"/>
        <v>545422163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545422163</v>
      </c>
      <c r="X39" s="37">
        <f t="shared" si="4"/>
        <v>295356810</v>
      </c>
      <c r="Y39" s="37">
        <f t="shared" si="4"/>
        <v>250065353</v>
      </c>
      <c r="Z39" s="38">
        <f>+IF(X39&lt;&gt;0,+(Y39/X39)*100,0)</f>
        <v>84.66551118289773</v>
      </c>
      <c r="AA39" s="39">
        <f>SUM(AA37:AA38)</f>
        <v>590713618</v>
      </c>
    </row>
    <row r="40" spans="1:27" ht="12.75">
      <c r="A40" s="27" t="s">
        <v>62</v>
      </c>
      <c r="B40" s="28"/>
      <c r="C40" s="29">
        <f aca="true" t="shared" si="5" ref="C40:Y40">+C34+C39</f>
        <v>1555577841</v>
      </c>
      <c r="D40" s="29">
        <f>+D34+D39</f>
        <v>0</v>
      </c>
      <c r="E40" s="30">
        <f t="shared" si="5"/>
        <v>1161008553</v>
      </c>
      <c r="F40" s="31">
        <f t="shared" si="5"/>
        <v>1161008553</v>
      </c>
      <c r="G40" s="31">
        <f t="shared" si="5"/>
        <v>1097027602</v>
      </c>
      <c r="H40" s="31">
        <f t="shared" si="5"/>
        <v>1131874787</v>
      </c>
      <c r="I40" s="31">
        <f t="shared" si="5"/>
        <v>1077794797</v>
      </c>
      <c r="J40" s="31">
        <f t="shared" si="5"/>
        <v>1077794797</v>
      </c>
      <c r="K40" s="31">
        <f t="shared" si="5"/>
        <v>1009925165</v>
      </c>
      <c r="L40" s="31">
        <f t="shared" si="5"/>
        <v>1041251929</v>
      </c>
      <c r="M40" s="31">
        <f t="shared" si="5"/>
        <v>976059828</v>
      </c>
      <c r="N40" s="31">
        <f t="shared" si="5"/>
        <v>976059828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976059828</v>
      </c>
      <c r="X40" s="31">
        <f t="shared" si="5"/>
        <v>580504278</v>
      </c>
      <c r="Y40" s="31">
        <f t="shared" si="5"/>
        <v>395555550</v>
      </c>
      <c r="Z40" s="32">
        <f>+IF(X40&lt;&gt;0,+(Y40/X40)*100,0)</f>
        <v>68.13998879780866</v>
      </c>
      <c r="AA40" s="33">
        <f>+AA34+AA39</f>
        <v>1161008553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5181772924</v>
      </c>
      <c r="D42" s="43">
        <f>+D25-D40</f>
        <v>0</v>
      </c>
      <c r="E42" s="44">
        <f t="shared" si="6"/>
        <v>5965667457</v>
      </c>
      <c r="F42" s="45">
        <f t="shared" si="6"/>
        <v>5965667457</v>
      </c>
      <c r="G42" s="45">
        <f t="shared" si="6"/>
        <v>6784915637</v>
      </c>
      <c r="H42" s="45">
        <f t="shared" si="6"/>
        <v>6472692265</v>
      </c>
      <c r="I42" s="45">
        <f t="shared" si="6"/>
        <v>6538207740</v>
      </c>
      <c r="J42" s="45">
        <f t="shared" si="6"/>
        <v>6538207740</v>
      </c>
      <c r="K42" s="45">
        <f t="shared" si="6"/>
        <v>6370310643</v>
      </c>
      <c r="L42" s="45">
        <f t="shared" si="6"/>
        <v>6605434631</v>
      </c>
      <c r="M42" s="45">
        <f t="shared" si="6"/>
        <v>6674746583</v>
      </c>
      <c r="N42" s="45">
        <f t="shared" si="6"/>
        <v>6674746583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6674746583</v>
      </c>
      <c r="X42" s="45">
        <f t="shared" si="6"/>
        <v>2982833729</v>
      </c>
      <c r="Y42" s="45">
        <f t="shared" si="6"/>
        <v>3691912854</v>
      </c>
      <c r="Z42" s="46">
        <f>+IF(X42&lt;&gt;0,+(Y42/X42)*100,0)</f>
        <v>123.77199634381633</v>
      </c>
      <c r="AA42" s="47">
        <f>+AA25-AA40</f>
        <v>5965667457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5162869798</v>
      </c>
      <c r="D45" s="18"/>
      <c r="E45" s="19">
        <v>5947892924</v>
      </c>
      <c r="F45" s="20">
        <v>5947892924</v>
      </c>
      <c r="G45" s="20">
        <v>6765976702</v>
      </c>
      <c r="H45" s="20">
        <v>6453782191</v>
      </c>
      <c r="I45" s="20">
        <v>6519296132</v>
      </c>
      <c r="J45" s="20">
        <v>6519296132</v>
      </c>
      <c r="K45" s="20">
        <v>6351399036</v>
      </c>
      <c r="L45" s="20">
        <v>6586531505</v>
      </c>
      <c r="M45" s="20">
        <v>6655843456</v>
      </c>
      <c r="N45" s="20">
        <v>6655843456</v>
      </c>
      <c r="O45" s="20"/>
      <c r="P45" s="20"/>
      <c r="Q45" s="20"/>
      <c r="R45" s="20"/>
      <c r="S45" s="20"/>
      <c r="T45" s="20"/>
      <c r="U45" s="20"/>
      <c r="V45" s="20"/>
      <c r="W45" s="20">
        <v>6655843456</v>
      </c>
      <c r="X45" s="20">
        <v>2973946462</v>
      </c>
      <c r="Y45" s="20">
        <v>3681896994</v>
      </c>
      <c r="Z45" s="48">
        <v>123.81</v>
      </c>
      <c r="AA45" s="22">
        <v>5947892924</v>
      </c>
    </row>
    <row r="46" spans="1:27" ht="12.75">
      <c r="A46" s="23" t="s">
        <v>67</v>
      </c>
      <c r="B46" s="17"/>
      <c r="C46" s="18">
        <v>18903126</v>
      </c>
      <c r="D46" s="18"/>
      <c r="E46" s="19">
        <v>17774531</v>
      </c>
      <c r="F46" s="20">
        <v>17774531</v>
      </c>
      <c r="G46" s="20">
        <v>18938936</v>
      </c>
      <c r="H46" s="20">
        <v>18910075</v>
      </c>
      <c r="I46" s="20">
        <v>18911607</v>
      </c>
      <c r="J46" s="20">
        <v>18911607</v>
      </c>
      <c r="K46" s="20">
        <v>18911607</v>
      </c>
      <c r="L46" s="20">
        <v>18903126</v>
      </c>
      <c r="M46" s="20">
        <v>18903126</v>
      </c>
      <c r="N46" s="20">
        <v>18903126</v>
      </c>
      <c r="O46" s="20"/>
      <c r="P46" s="20"/>
      <c r="Q46" s="20"/>
      <c r="R46" s="20"/>
      <c r="S46" s="20"/>
      <c r="T46" s="20"/>
      <c r="U46" s="20"/>
      <c r="V46" s="20"/>
      <c r="W46" s="20">
        <v>18903126</v>
      </c>
      <c r="X46" s="20">
        <v>8887266</v>
      </c>
      <c r="Y46" s="20">
        <v>10015860</v>
      </c>
      <c r="Z46" s="48">
        <v>112.7</v>
      </c>
      <c r="AA46" s="22">
        <v>17774531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5181772924</v>
      </c>
      <c r="D48" s="51">
        <f>SUM(D45:D47)</f>
        <v>0</v>
      </c>
      <c r="E48" s="52">
        <f t="shared" si="7"/>
        <v>5965667455</v>
      </c>
      <c r="F48" s="53">
        <f t="shared" si="7"/>
        <v>5965667455</v>
      </c>
      <c r="G48" s="53">
        <f t="shared" si="7"/>
        <v>6784915638</v>
      </c>
      <c r="H48" s="53">
        <f t="shared" si="7"/>
        <v>6472692266</v>
      </c>
      <c r="I48" s="53">
        <f t="shared" si="7"/>
        <v>6538207739</v>
      </c>
      <c r="J48" s="53">
        <f t="shared" si="7"/>
        <v>6538207739</v>
      </c>
      <c r="K48" s="53">
        <f t="shared" si="7"/>
        <v>6370310643</v>
      </c>
      <c r="L48" s="53">
        <f t="shared" si="7"/>
        <v>6605434631</v>
      </c>
      <c r="M48" s="53">
        <f t="shared" si="7"/>
        <v>6674746582</v>
      </c>
      <c r="N48" s="53">
        <f t="shared" si="7"/>
        <v>6674746582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6674746582</v>
      </c>
      <c r="X48" s="53">
        <f t="shared" si="7"/>
        <v>2982833728</v>
      </c>
      <c r="Y48" s="53">
        <f t="shared" si="7"/>
        <v>3691912854</v>
      </c>
      <c r="Z48" s="54">
        <f>+IF(X48&lt;&gt;0,+(Y48/X48)*100,0)</f>
        <v>123.77199638531108</v>
      </c>
      <c r="AA48" s="55">
        <f>SUM(AA45:AA47)</f>
        <v>5965667455</v>
      </c>
    </row>
    <row r="49" spans="1:27" ht="12.75">
      <c r="A49" s="56" t="s">
        <v>81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82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83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2019-02-04T15:11:42Z</dcterms:created>
  <dcterms:modified xsi:type="dcterms:W3CDTF">2019-02-04T15:12:32Z</dcterms:modified>
  <cp:category/>
  <cp:version/>
  <cp:contentType/>
  <cp:contentStatus/>
</cp:coreProperties>
</file>