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6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'DC33'!$A$1:$AA$54</definedName>
    <definedName name="_xlnm.Print_Area" localSheetId="11">'DC34'!$A$1:$AA$54</definedName>
    <definedName name="_xlnm.Print_Area" localSheetId="16">'DC35'!$A$1:$AA$54</definedName>
    <definedName name="_xlnm.Print_Area" localSheetId="22">'DC36'!$A$1:$AA$54</definedName>
    <definedName name="_xlnm.Print_Area" localSheetId="27">'DC47'!$A$1:$AA$54</definedName>
    <definedName name="_xlnm.Print_Area" localSheetId="1">'LIM331'!$A$1:$AA$54</definedName>
    <definedName name="_xlnm.Print_Area" localSheetId="2">'LIM332'!$A$1:$AA$54</definedName>
    <definedName name="_xlnm.Print_Area" localSheetId="3">'LIM333'!$A$1:$AA$54</definedName>
    <definedName name="_xlnm.Print_Area" localSheetId="4">'LIM334'!$A$1:$AA$54</definedName>
    <definedName name="_xlnm.Print_Area" localSheetId="5">'LIM335'!$A$1:$AA$54</definedName>
    <definedName name="_xlnm.Print_Area" localSheetId="7">'LIM341'!$A$1:$AA$54</definedName>
    <definedName name="_xlnm.Print_Area" localSheetId="8">'LIM343'!$A$1:$AA$54</definedName>
    <definedName name="_xlnm.Print_Area" localSheetId="9">'LIM344'!$A$1:$AA$54</definedName>
    <definedName name="_xlnm.Print_Area" localSheetId="10">'LIM345'!$A$1:$AA$54</definedName>
    <definedName name="_xlnm.Print_Area" localSheetId="12">'LIM351'!$A$1:$AA$54</definedName>
    <definedName name="_xlnm.Print_Area" localSheetId="13">'LIM353'!$A$1:$AA$54</definedName>
    <definedName name="_xlnm.Print_Area" localSheetId="14">'LIM354'!$A$1:$AA$54</definedName>
    <definedName name="_xlnm.Print_Area" localSheetId="15">'LIM355'!$A$1:$AA$54</definedName>
    <definedName name="_xlnm.Print_Area" localSheetId="17">'LIM361'!$A$1:$AA$54</definedName>
    <definedName name="_xlnm.Print_Area" localSheetId="18">'LIM362'!$A$1:$AA$54</definedName>
    <definedName name="_xlnm.Print_Area" localSheetId="19">'LIM366'!$A$1:$AA$54</definedName>
    <definedName name="_xlnm.Print_Area" localSheetId="20">'LIM367'!$A$1:$AA$54</definedName>
    <definedName name="_xlnm.Print_Area" localSheetId="21">'LIM368'!$A$1:$AA$54</definedName>
    <definedName name="_xlnm.Print_Area" localSheetId="23">'LIM471'!$A$1:$AA$54</definedName>
    <definedName name="_xlnm.Print_Area" localSheetId="24">'LIM472'!$A$1:$AA$54</definedName>
    <definedName name="_xlnm.Print_Area" localSheetId="25">'LIM473'!$A$1:$AA$54</definedName>
    <definedName name="_xlnm.Print_Area" localSheetId="26">'LIM476'!$A$1:$AA$54</definedName>
    <definedName name="_xlnm.Print_Area" localSheetId="0">'Summary'!$A$1:$AA$54</definedName>
  </definedNames>
  <calcPr calcMode="manual" fullCalcOnLoad="1"/>
</workbook>
</file>

<file path=xl/sharedStrings.xml><?xml version="1.0" encoding="utf-8"?>
<sst xmlns="http://schemas.openxmlformats.org/spreadsheetml/2006/main" count="2184" uniqueCount="101">
  <si>
    <t>Limpopo: Greater Giyani(LIM331) - Table C6 Quarterly Budget Statement - Financial Position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</si>
  <si>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</si>
  <si>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</si>
  <si>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</si>
  <si>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</si>
  <si>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</si>
  <si>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</si>
  <si>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</si>
  <si>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</si>
  <si>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</si>
  <si>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</si>
  <si>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</si>
  <si>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</si>
  <si>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</si>
  <si>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</si>
  <si>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</si>
  <si>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</si>
  <si>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</si>
  <si>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</si>
  <si>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</si>
  <si>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</si>
  <si>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</si>
  <si>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</si>
  <si>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</si>
  <si>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</si>
  <si>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</si>
  <si>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</si>
  <si>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</si>
  <si>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</si>
  <si>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</si>
  <si>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</si>
  <si>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</si>
  <si>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</si>
  <si>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</si>
  <si>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</si>
  <si>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</si>
  <si>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</si>
  <si>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</si>
  <si>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</si>
  <si>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</si>
  <si>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</si>
  <si>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</si>
  <si>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</si>
  <si>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</si>
  <si>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</si>
  <si>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</si>
  <si>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</si>
  <si>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</si>
  <si>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</si>
  <si>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</si>
  <si>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</si>
  <si>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</si>
  <si>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</si>
  <si>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</si>
  <si>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</si>
  <si>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</si>
  <si>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</si>
  <si>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</si>
  <si>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</si>
  <si>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</si>
  <si>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</si>
  <si>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</si>
  <si>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</si>
  <si>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</si>
  <si>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</si>
  <si>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</si>
  <si>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</si>
  <si>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</si>
  <si>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</si>
  <si>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</si>
  <si>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Greater Letaba(LIM332) - Table C6 Quarterly Budget Statement - Financial Position for 2nd Quarter ended 31 December 2018 (Figures Finalised as at 2019/01/30)</t>
  </si>
  <si>
    <t>Limpopo: Greater Tzaneen(LIM333) - Table C6 Quarterly Budget Statement - Financial Position for 2nd Quarter ended 31 December 2018 (Figures Finalised as at 2019/01/30)</t>
  </si>
  <si>
    <t>Limpopo: Ba-Phalaborwa(LIM334) - Table C6 Quarterly Budget Statement - Financial Position for 2nd Quarter ended 31 December 2018 (Figures Finalised as at 2019/01/30)</t>
  </si>
  <si>
    <t>Limpopo: Maruleng(LIM335) - Table C6 Quarterly Budget Statement - Financial Position for 2nd Quarter ended 31 December 2018 (Figures Finalised as at 2019/01/30)</t>
  </si>
  <si>
    <t>Limpopo: Mopani(DC33) - Table C6 Quarterly Budget Statement - Financial Position for 2nd Quarter ended 31 December 2018 (Figures Finalised as at 2019/01/30)</t>
  </si>
  <si>
    <t>Limpopo: Musina(LIM341) - Table C6 Quarterly Budget Statement - Financial Position for 2nd Quarter ended 31 December 2018 (Figures Finalised as at 2019/01/30)</t>
  </si>
  <si>
    <t>Limpopo: Thulamela(LIM343) - Table C6 Quarterly Budget Statement - Financial Position for 2nd Quarter ended 31 December 2018 (Figures Finalised as at 2019/01/30)</t>
  </si>
  <si>
    <t>Limpopo: Makhado(LIM344) - Table C6 Quarterly Budget Statement - Financial Position for 2nd Quarter ended 31 December 2018 (Figures Finalised as at 2019/01/30)</t>
  </si>
  <si>
    <t>Limpopo: Collins Chabane(LIM345) - Table C6 Quarterly Budget Statement - Financial Position for 2nd Quarter ended 31 December 2018 (Figures Finalised as at 2019/01/30)</t>
  </si>
  <si>
    <t>Limpopo: Vhembe(DC34) - Table C6 Quarterly Budget Statement - Financial Position for 2nd Quarter ended 31 December 2018 (Figures Finalised as at 2019/01/30)</t>
  </si>
  <si>
    <t>Limpopo: Blouberg(LIM351) - Table C6 Quarterly Budget Statement - Financial Position for 2nd Quarter ended 31 December 2018 (Figures Finalised as at 2019/01/30)</t>
  </si>
  <si>
    <t>Limpopo: Molemole(LIM353) - Table C6 Quarterly Budget Statement - Financial Position for 2nd Quarter ended 31 December 2018 (Figures Finalised as at 2019/01/30)</t>
  </si>
  <si>
    <t>Limpopo: Polokwane(LIM354) - Table C6 Quarterly Budget Statement - Financial Position for 2nd Quarter ended 31 December 2018 (Figures Finalised as at 2019/01/30)</t>
  </si>
  <si>
    <t>Limpopo: Lepelle-Nkumpi(LIM355) - Table C6 Quarterly Budget Statement - Financial Position for 2nd Quarter ended 31 December 2018 (Figures Finalised as at 2019/01/30)</t>
  </si>
  <si>
    <t>Limpopo: Capricorn(DC35) - Table C6 Quarterly Budget Statement - Financial Position for 2nd Quarter ended 31 December 2018 (Figures Finalised as at 2019/01/30)</t>
  </si>
  <si>
    <t>Limpopo: Thabazimbi(LIM361) - Table C6 Quarterly Budget Statement - Financial Position for 2nd Quarter ended 31 December 2018 (Figures Finalised as at 2019/01/30)</t>
  </si>
  <si>
    <t>Limpopo: Lephalale(LIM362) - Table C6 Quarterly Budget Statement - Financial Position for 2nd Quarter ended 31 December 2018 (Figures Finalised as at 2019/01/30)</t>
  </si>
  <si>
    <t>Limpopo: Bela Bela(LIM366) - Table C6 Quarterly Budget Statement - Financial Position for 2nd Quarter ended 31 December 2018 (Figures Finalised as at 2019/01/30)</t>
  </si>
  <si>
    <t>Limpopo: Mogalakwena(LIM367) - Table C6 Quarterly Budget Statement - Financial Position for 2nd Quarter ended 31 December 2018 (Figures Finalised as at 2019/01/30)</t>
  </si>
  <si>
    <t>Limpopo: Modimolle-Mookgopong(LIM368) - Table C6 Quarterly Budget Statement - Financial Position for 2nd Quarter ended 31 December 2018 (Figures Finalised as at 2019/01/30)</t>
  </si>
  <si>
    <t>Limpopo: Waterberg(DC36) - Table C6 Quarterly Budget Statement - Financial Position for 2nd Quarter ended 31 December 2018 (Figures Finalised as at 2019/01/30)</t>
  </si>
  <si>
    <t>Limpopo: Ephraim Mogale(LIM471) - Table C6 Quarterly Budget Statement - Financial Position for 2nd Quarter ended 31 December 2018 (Figures Finalised as at 2019/01/30)</t>
  </si>
  <si>
    <t>Limpopo: Elias Motsoaledi(LIM472) - Table C6 Quarterly Budget Statement - Financial Position for 2nd Quarter ended 31 December 2018 (Figures Finalised as at 2019/01/30)</t>
  </si>
  <si>
    <t>Limpopo: Makhuduthamaga(LIM473) - Table C6 Quarterly Budget Statement - Financial Position for 2nd Quarter ended 31 December 2018 (Figures Finalised as at 2019/01/30)</t>
  </si>
  <si>
    <t>Limpopo: Tubatse Fetakgomo(LIM476) - Table C6 Quarterly Budget Statement - Financial Position for 2nd Quarter ended 31 December 2018 (Figures Finalised as at 2019/01/30)</t>
  </si>
  <si>
    <t>Limpopo: Sekhukhune(DC47) - Table C6 Quarterly Budget Statement - Financial Position for 2nd Quarter ended 31 December 2018 (Figures Finalised as at 2019/01/30)</t>
  </si>
  <si>
    <t>Summary - Table C6 Quarterly Budget Statement - Financial Position for 2nd Quarter ended 31 December 2018 (Figures Finalised as at 2019/01/30)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</si>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</sst>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81" fontId="2" fillId="0" borderId="20" xfId="0" applyNumberFormat="1" applyFont="1" applyFill="1" applyBorder="1" applyAlignment="1" applyProtection="1">
      <alignment horizontal="center"/>
      <protection/>
    </xf>
    <xf numFmtId="181" fontId="2" fillId="0" borderId="21" xfId="0" applyNumberFormat="1" applyFont="1" applyFill="1" applyBorder="1" applyAlignment="1" applyProtection="1">
      <alignment horizontal="center"/>
      <protection/>
    </xf>
    <xf numFmtId="181" fontId="2" fillId="0" borderId="10" xfId="0" applyNumberFormat="1" applyFont="1" applyFill="1" applyBorder="1" applyAlignment="1" applyProtection="1">
      <alignment horizontal="center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181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81" fontId="3" fillId="0" borderId="24" xfId="0" applyNumberFormat="1" applyFont="1" applyFill="1" applyBorder="1" applyAlignment="1" applyProtection="1">
      <alignment/>
      <protection/>
    </xf>
    <xf numFmtId="181" fontId="3" fillId="0" borderId="25" xfId="0" applyNumberFormat="1" applyFont="1" applyFill="1" applyBorder="1" applyAlignment="1" applyProtection="1">
      <alignment/>
      <protection/>
    </xf>
    <xf numFmtId="181" fontId="3" fillId="0" borderId="23" xfId="0" applyNumberFormat="1" applyFont="1" applyFill="1" applyBorder="1" applyAlignment="1" applyProtection="1">
      <alignment/>
      <protection/>
    </xf>
    <xf numFmtId="179" fontId="3" fillId="0" borderId="23" xfId="0" applyNumberFormat="1" applyFont="1" applyFill="1" applyBorder="1" applyAlignment="1" applyProtection="1">
      <alignment/>
      <protection/>
    </xf>
    <xf numFmtId="181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81" fontId="3" fillId="0" borderId="23" xfId="42" applyNumberFormat="1" applyFont="1" applyFill="1" applyBorder="1" applyAlignment="1" applyProtection="1">
      <alignment/>
      <protection/>
    </xf>
    <xf numFmtId="179" fontId="3" fillId="0" borderId="23" xfId="42" applyNumberFormat="1" applyFont="1" applyFill="1" applyBorder="1" applyAlignment="1" applyProtection="1">
      <alignment/>
      <protection/>
    </xf>
    <xf numFmtId="181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81" fontId="2" fillId="0" borderId="29" xfId="0" applyNumberFormat="1" applyFont="1" applyFill="1" applyBorder="1" applyAlignment="1" applyProtection="1">
      <alignment/>
      <protection/>
    </xf>
    <xf numFmtId="181" fontId="2" fillId="0" borderId="30" xfId="0" applyNumberFormat="1" applyFont="1" applyFill="1" applyBorder="1" applyAlignment="1" applyProtection="1">
      <alignment/>
      <protection/>
    </xf>
    <xf numFmtId="181" fontId="2" fillId="0" borderId="28" xfId="0" applyNumberFormat="1" applyFont="1" applyFill="1" applyBorder="1" applyAlignment="1" applyProtection="1">
      <alignment/>
      <protection/>
    </xf>
    <xf numFmtId="179" fontId="2" fillId="0" borderId="28" xfId="0" applyNumberFormat="1" applyFont="1" applyFill="1" applyBorder="1" applyAlignment="1" applyProtection="1">
      <alignment/>
      <protection/>
    </xf>
    <xf numFmtId="181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81" fontId="2" fillId="0" borderId="33" xfId="0" applyNumberFormat="1" applyFont="1" applyFill="1" applyBorder="1" applyAlignment="1" applyProtection="1">
      <alignment/>
      <protection/>
    </xf>
    <xf numFmtId="181" fontId="2" fillId="0" borderId="34" xfId="0" applyNumberFormat="1" applyFont="1" applyFill="1" applyBorder="1" applyAlignment="1" applyProtection="1">
      <alignment/>
      <protection/>
    </xf>
    <xf numFmtId="179" fontId="2" fillId="0" borderId="34" xfId="0" applyNumberFormat="1" applyFont="1" applyFill="1" applyBorder="1" applyAlignment="1" applyProtection="1">
      <alignment/>
      <protection/>
    </xf>
    <xf numFmtId="181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36" xfId="0" applyNumberFormat="1" applyFont="1" applyFill="1" applyBorder="1" applyAlignment="1" applyProtection="1">
      <alignment/>
      <protection/>
    </xf>
    <xf numFmtId="181" fontId="2" fillId="0" borderId="14" xfId="0" applyNumberFormat="1" applyFont="1" applyFill="1" applyBorder="1" applyAlignment="1" applyProtection="1">
      <alignment/>
      <protection/>
    </xf>
    <xf numFmtId="179" fontId="2" fillId="0" borderId="14" xfId="0" applyNumberFormat="1" applyFont="1" applyFill="1" applyBorder="1" applyAlignment="1" applyProtection="1">
      <alignment/>
      <protection/>
    </xf>
    <xf numFmtId="181" fontId="2" fillId="0" borderId="37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81" fontId="2" fillId="0" borderId="18" xfId="0" applyNumberFormat="1" applyFont="1" applyFill="1" applyBorder="1" applyAlignment="1" applyProtection="1">
      <alignment/>
      <protection/>
    </xf>
    <xf numFmtId="181" fontId="2" fillId="0" borderId="39" xfId="0" applyNumberFormat="1" applyFont="1" applyFill="1" applyBorder="1" applyAlignment="1" applyProtection="1">
      <alignment/>
      <protection/>
    </xf>
    <xf numFmtId="181" fontId="2" fillId="0" borderId="17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81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8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26" fillId="0" borderId="44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1968396209</v>
      </c>
      <c r="D6" s="18"/>
      <c r="E6" s="19">
        <v>1374624204</v>
      </c>
      <c r="F6" s="20">
        <v>1298058204</v>
      </c>
      <c r="G6" s="20">
        <v>2630553338</v>
      </c>
      <c r="H6" s="20">
        <v>2578245649</v>
      </c>
      <c r="I6" s="20">
        <v>1957115025</v>
      </c>
      <c r="J6" s="20">
        <v>1957115025</v>
      </c>
      <c r="K6" s="20">
        <v>978413277</v>
      </c>
      <c r="L6" s="20">
        <v>947088544</v>
      </c>
      <c r="M6" s="20">
        <v>1608801297</v>
      </c>
      <c r="N6" s="20">
        <v>1796015368</v>
      </c>
      <c r="O6" s="20"/>
      <c r="P6" s="20"/>
      <c r="Q6" s="20"/>
      <c r="R6" s="20"/>
      <c r="S6" s="20"/>
      <c r="T6" s="20"/>
      <c r="U6" s="20"/>
      <c r="V6" s="20"/>
      <c r="W6" s="20">
        <v>1796015368</v>
      </c>
      <c r="X6" s="20">
        <v>649029106</v>
      </c>
      <c r="Y6" s="20">
        <v>1146986262</v>
      </c>
      <c r="Z6" s="21">
        <v>176.72</v>
      </c>
      <c r="AA6" s="22">
        <v>1298058204</v>
      </c>
    </row>
    <row r="7" spans="1:27" ht="12.75">
      <c r="A7" s="23" t="s">
        <v>34</v>
      </c>
      <c r="B7" s="17"/>
      <c r="C7" s="18">
        <v>735324495</v>
      </c>
      <c r="D7" s="18"/>
      <c r="E7" s="19">
        <v>1568553609</v>
      </c>
      <c r="F7" s="20">
        <v>1441001150</v>
      </c>
      <c r="G7" s="20">
        <v>1777677649</v>
      </c>
      <c r="H7" s="20">
        <v>1799430252</v>
      </c>
      <c r="I7" s="20">
        <v>1624378785</v>
      </c>
      <c r="J7" s="20">
        <v>1624378785</v>
      </c>
      <c r="K7" s="20">
        <v>1845711556</v>
      </c>
      <c r="L7" s="20">
        <v>1512242407</v>
      </c>
      <c r="M7" s="20">
        <v>2131814937</v>
      </c>
      <c r="N7" s="20">
        <v>2131815937</v>
      </c>
      <c r="O7" s="20"/>
      <c r="P7" s="20"/>
      <c r="Q7" s="20"/>
      <c r="R7" s="20"/>
      <c r="S7" s="20"/>
      <c r="T7" s="20"/>
      <c r="U7" s="20"/>
      <c r="V7" s="20"/>
      <c r="W7" s="20">
        <v>2131815937</v>
      </c>
      <c r="X7" s="20">
        <v>720500576</v>
      </c>
      <c r="Y7" s="20">
        <v>1411315361</v>
      </c>
      <c r="Z7" s="21">
        <v>195.88</v>
      </c>
      <c r="AA7" s="22">
        <v>1441001150</v>
      </c>
    </row>
    <row r="8" spans="1:27" ht="12.75">
      <c r="A8" s="23" t="s">
        <v>35</v>
      </c>
      <c r="B8" s="17"/>
      <c r="C8" s="18">
        <v>1764130154</v>
      </c>
      <c r="D8" s="18"/>
      <c r="E8" s="19">
        <v>2707483465</v>
      </c>
      <c r="F8" s="20">
        <v>2707483465</v>
      </c>
      <c r="G8" s="20">
        <v>3985882045</v>
      </c>
      <c r="H8" s="20">
        <v>4369888232</v>
      </c>
      <c r="I8" s="20">
        <v>3754573694</v>
      </c>
      <c r="J8" s="20">
        <v>3754573694</v>
      </c>
      <c r="K8" s="20">
        <v>4079291363</v>
      </c>
      <c r="L8" s="20">
        <v>3470289927</v>
      </c>
      <c r="M8" s="20">
        <v>4080949802</v>
      </c>
      <c r="N8" s="20">
        <v>4250302452</v>
      </c>
      <c r="O8" s="20"/>
      <c r="P8" s="20"/>
      <c r="Q8" s="20"/>
      <c r="R8" s="20"/>
      <c r="S8" s="20"/>
      <c r="T8" s="20"/>
      <c r="U8" s="20"/>
      <c r="V8" s="20"/>
      <c r="W8" s="20">
        <v>4250302452</v>
      </c>
      <c r="X8" s="20">
        <v>1353741738</v>
      </c>
      <c r="Y8" s="20">
        <v>2896560714</v>
      </c>
      <c r="Z8" s="21">
        <v>213.97</v>
      </c>
      <c r="AA8" s="22">
        <v>2707483465</v>
      </c>
    </row>
    <row r="9" spans="1:27" ht="12.75">
      <c r="A9" s="23" t="s">
        <v>36</v>
      </c>
      <c r="B9" s="17"/>
      <c r="C9" s="18">
        <v>1666876027</v>
      </c>
      <c r="D9" s="18"/>
      <c r="E9" s="19">
        <v>1746040764</v>
      </c>
      <c r="F9" s="20">
        <v>1746040764</v>
      </c>
      <c r="G9" s="20">
        <v>818202092</v>
      </c>
      <c r="H9" s="20">
        <v>1356799586</v>
      </c>
      <c r="I9" s="20">
        <v>1688560200</v>
      </c>
      <c r="J9" s="20">
        <v>1688560200</v>
      </c>
      <c r="K9" s="20">
        <v>1256749868</v>
      </c>
      <c r="L9" s="20">
        <v>1381387118</v>
      </c>
      <c r="M9" s="20">
        <v>401326159</v>
      </c>
      <c r="N9" s="20">
        <v>716460932</v>
      </c>
      <c r="O9" s="20"/>
      <c r="P9" s="20"/>
      <c r="Q9" s="20"/>
      <c r="R9" s="20"/>
      <c r="S9" s="20"/>
      <c r="T9" s="20"/>
      <c r="U9" s="20"/>
      <c r="V9" s="20"/>
      <c r="W9" s="20">
        <v>716460932</v>
      </c>
      <c r="X9" s="20">
        <v>873020387</v>
      </c>
      <c r="Y9" s="20">
        <v>-156559455</v>
      </c>
      <c r="Z9" s="21">
        <v>-17.93</v>
      </c>
      <c r="AA9" s="22">
        <v>1746040764</v>
      </c>
    </row>
    <row r="10" spans="1:27" ht="12.75">
      <c r="A10" s="23" t="s">
        <v>37</v>
      </c>
      <c r="B10" s="17"/>
      <c r="C10" s="18">
        <v>995361566</v>
      </c>
      <c r="D10" s="18"/>
      <c r="E10" s="19">
        <v>136451495</v>
      </c>
      <c r="F10" s="20">
        <v>136451495</v>
      </c>
      <c r="G10" s="24">
        <v>123175152</v>
      </c>
      <c r="H10" s="24">
        <v>252313605</v>
      </c>
      <c r="I10" s="24">
        <v>294552294</v>
      </c>
      <c r="J10" s="20">
        <v>294552294</v>
      </c>
      <c r="K10" s="24">
        <v>209879609</v>
      </c>
      <c r="L10" s="24">
        <v>211291107</v>
      </c>
      <c r="M10" s="20">
        <v>130403252</v>
      </c>
      <c r="N10" s="24">
        <v>235132104</v>
      </c>
      <c r="O10" s="24"/>
      <c r="P10" s="24"/>
      <c r="Q10" s="20"/>
      <c r="R10" s="24"/>
      <c r="S10" s="24"/>
      <c r="T10" s="20"/>
      <c r="U10" s="24"/>
      <c r="V10" s="24"/>
      <c r="W10" s="24">
        <v>235132104</v>
      </c>
      <c r="X10" s="20">
        <v>68225749</v>
      </c>
      <c r="Y10" s="24">
        <v>166906355</v>
      </c>
      <c r="Z10" s="25">
        <v>244.64</v>
      </c>
      <c r="AA10" s="26">
        <v>136451495</v>
      </c>
    </row>
    <row r="11" spans="1:27" ht="12.75">
      <c r="A11" s="23" t="s">
        <v>38</v>
      </c>
      <c r="B11" s="17"/>
      <c r="C11" s="18">
        <v>979974868</v>
      </c>
      <c r="D11" s="18"/>
      <c r="E11" s="19">
        <v>926649432</v>
      </c>
      <c r="F11" s="20">
        <v>926649432</v>
      </c>
      <c r="G11" s="20">
        <v>847428417</v>
      </c>
      <c r="H11" s="20">
        <v>888700451</v>
      </c>
      <c r="I11" s="20">
        <v>991720818</v>
      </c>
      <c r="J11" s="20">
        <v>991720818</v>
      </c>
      <c r="K11" s="20">
        <v>992723704</v>
      </c>
      <c r="L11" s="20">
        <v>954960651</v>
      </c>
      <c r="M11" s="20">
        <v>922926633</v>
      </c>
      <c r="N11" s="20">
        <v>966660624</v>
      </c>
      <c r="O11" s="20"/>
      <c r="P11" s="20"/>
      <c r="Q11" s="20"/>
      <c r="R11" s="20"/>
      <c r="S11" s="20"/>
      <c r="T11" s="20"/>
      <c r="U11" s="20"/>
      <c r="V11" s="20"/>
      <c r="W11" s="20">
        <v>966660624</v>
      </c>
      <c r="X11" s="20">
        <v>463324720</v>
      </c>
      <c r="Y11" s="20">
        <v>503335904</v>
      </c>
      <c r="Z11" s="21">
        <v>108.64</v>
      </c>
      <c r="AA11" s="22">
        <v>926649432</v>
      </c>
    </row>
    <row r="12" spans="1:27" ht="12.75">
      <c r="A12" s="27" t="s">
        <v>39</v>
      </c>
      <c r="B12" s="28"/>
      <c r="C12" s="29">
        <f aca="true" t="shared" si="0" ref="C12:Y12">SUM(C6:C11)</f>
        <v>8110063319</v>
      </c>
      <c r="D12" s="29">
        <f>SUM(D6:D11)</f>
        <v>0</v>
      </c>
      <c r="E12" s="30">
        <f t="shared" si="0"/>
        <v>8459802969</v>
      </c>
      <c r="F12" s="31">
        <f t="shared" si="0"/>
        <v>8255684510</v>
      </c>
      <c r="G12" s="31">
        <f t="shared" si="0"/>
        <v>10182918693</v>
      </c>
      <c r="H12" s="31">
        <f t="shared" si="0"/>
        <v>11245377775</v>
      </c>
      <c r="I12" s="31">
        <f t="shared" si="0"/>
        <v>10310900816</v>
      </c>
      <c r="J12" s="31">
        <f t="shared" si="0"/>
        <v>10310900816</v>
      </c>
      <c r="K12" s="31">
        <f t="shared" si="0"/>
        <v>9362769377</v>
      </c>
      <c r="L12" s="31">
        <f t="shared" si="0"/>
        <v>8477259754</v>
      </c>
      <c r="M12" s="31">
        <f t="shared" si="0"/>
        <v>9276222080</v>
      </c>
      <c r="N12" s="31">
        <f t="shared" si="0"/>
        <v>10096387417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10096387417</v>
      </c>
      <c r="X12" s="31">
        <f t="shared" si="0"/>
        <v>4127842276</v>
      </c>
      <c r="Y12" s="31">
        <f t="shared" si="0"/>
        <v>5968545141</v>
      </c>
      <c r="Z12" s="32">
        <f>+IF(X12&lt;&gt;0,+(Y12/X12)*100,0)</f>
        <v>144.5923739795527</v>
      </c>
      <c r="AA12" s="33">
        <f>SUM(AA6:AA11)</f>
        <v>8255684510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17623377</v>
      </c>
      <c r="D15" s="18"/>
      <c r="E15" s="19">
        <v>42879823</v>
      </c>
      <c r="F15" s="20">
        <v>42879823</v>
      </c>
      <c r="G15" s="20">
        <v>789592163</v>
      </c>
      <c r="H15" s="20">
        <v>17391891</v>
      </c>
      <c r="I15" s="20">
        <v>17391891</v>
      </c>
      <c r="J15" s="20">
        <v>17391891</v>
      </c>
      <c r="K15" s="20">
        <v>17387666</v>
      </c>
      <c r="L15" s="20">
        <v>17595936</v>
      </c>
      <c r="M15" s="20">
        <v>17616256</v>
      </c>
      <c r="N15" s="20">
        <v>17616256</v>
      </c>
      <c r="O15" s="20"/>
      <c r="P15" s="20"/>
      <c r="Q15" s="20"/>
      <c r="R15" s="20"/>
      <c r="S15" s="20"/>
      <c r="T15" s="20"/>
      <c r="U15" s="20"/>
      <c r="V15" s="20"/>
      <c r="W15" s="20">
        <v>17616256</v>
      </c>
      <c r="X15" s="20">
        <v>21439912</v>
      </c>
      <c r="Y15" s="20">
        <v>-3823656</v>
      </c>
      <c r="Z15" s="21">
        <v>-17.83</v>
      </c>
      <c r="AA15" s="22">
        <v>42879823</v>
      </c>
    </row>
    <row r="16" spans="1:27" ht="12.75">
      <c r="A16" s="23" t="s">
        <v>42</v>
      </c>
      <c r="B16" s="17"/>
      <c r="C16" s="18">
        <v>117738425</v>
      </c>
      <c r="D16" s="18"/>
      <c r="E16" s="19">
        <v>245483953</v>
      </c>
      <c r="F16" s="20">
        <v>245483953</v>
      </c>
      <c r="G16" s="24">
        <v>295007907</v>
      </c>
      <c r="H16" s="24">
        <v>283219579</v>
      </c>
      <c r="I16" s="24">
        <v>128851308</v>
      </c>
      <c r="J16" s="20">
        <v>128851308</v>
      </c>
      <c r="K16" s="24">
        <v>132086646</v>
      </c>
      <c r="L16" s="24">
        <v>135226482</v>
      </c>
      <c r="M16" s="20">
        <v>139032869</v>
      </c>
      <c r="N16" s="24">
        <v>139032869</v>
      </c>
      <c r="O16" s="24"/>
      <c r="P16" s="24"/>
      <c r="Q16" s="20"/>
      <c r="R16" s="24"/>
      <c r="S16" s="24"/>
      <c r="T16" s="20"/>
      <c r="U16" s="24"/>
      <c r="V16" s="24"/>
      <c r="W16" s="24">
        <v>139032869</v>
      </c>
      <c r="X16" s="20">
        <v>122741978</v>
      </c>
      <c r="Y16" s="24">
        <v>16290891</v>
      </c>
      <c r="Z16" s="25">
        <v>13.27</v>
      </c>
      <c r="AA16" s="26">
        <v>245483953</v>
      </c>
    </row>
    <row r="17" spans="1:27" ht="12.75">
      <c r="A17" s="23" t="s">
        <v>43</v>
      </c>
      <c r="B17" s="17"/>
      <c r="C17" s="18">
        <v>1657111848</v>
      </c>
      <c r="D17" s="18"/>
      <c r="E17" s="19">
        <v>1657903811</v>
      </c>
      <c r="F17" s="20">
        <v>1657903811</v>
      </c>
      <c r="G17" s="20">
        <v>779374193</v>
      </c>
      <c r="H17" s="20">
        <v>1486109202</v>
      </c>
      <c r="I17" s="20">
        <v>1614419209</v>
      </c>
      <c r="J17" s="20">
        <v>1614419209</v>
      </c>
      <c r="K17" s="20">
        <v>1569204083</v>
      </c>
      <c r="L17" s="20">
        <v>1632009705</v>
      </c>
      <c r="M17" s="20">
        <v>1603835309</v>
      </c>
      <c r="N17" s="20">
        <v>1603835309</v>
      </c>
      <c r="O17" s="20"/>
      <c r="P17" s="20"/>
      <c r="Q17" s="20"/>
      <c r="R17" s="20"/>
      <c r="S17" s="20"/>
      <c r="T17" s="20"/>
      <c r="U17" s="20"/>
      <c r="V17" s="20"/>
      <c r="W17" s="20">
        <v>1603835309</v>
      </c>
      <c r="X17" s="20">
        <v>828951907</v>
      </c>
      <c r="Y17" s="20">
        <v>774883402</v>
      </c>
      <c r="Z17" s="21">
        <v>93.48</v>
      </c>
      <c r="AA17" s="22">
        <v>1657903811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51937618814</v>
      </c>
      <c r="D19" s="18"/>
      <c r="E19" s="19">
        <v>61512894624</v>
      </c>
      <c r="F19" s="20">
        <v>61512894624</v>
      </c>
      <c r="G19" s="20">
        <v>36256127997</v>
      </c>
      <c r="H19" s="20">
        <v>51543910972</v>
      </c>
      <c r="I19" s="20">
        <v>50552797345</v>
      </c>
      <c r="J19" s="20">
        <v>50552797345</v>
      </c>
      <c r="K19" s="20">
        <v>51667333458</v>
      </c>
      <c r="L19" s="20">
        <v>47133588682</v>
      </c>
      <c r="M19" s="20">
        <v>41598418087</v>
      </c>
      <c r="N19" s="20">
        <v>49976517890</v>
      </c>
      <c r="O19" s="20"/>
      <c r="P19" s="20"/>
      <c r="Q19" s="20"/>
      <c r="R19" s="20"/>
      <c r="S19" s="20"/>
      <c r="T19" s="20"/>
      <c r="U19" s="20"/>
      <c r="V19" s="20"/>
      <c r="W19" s="20">
        <v>49976517890</v>
      </c>
      <c r="X19" s="20">
        <v>30756447319</v>
      </c>
      <c r="Y19" s="20">
        <v>19220070571</v>
      </c>
      <c r="Z19" s="21">
        <v>62.49</v>
      </c>
      <c r="AA19" s="22">
        <v>61512894624</v>
      </c>
    </row>
    <row r="20" spans="1:27" ht="12.75">
      <c r="A20" s="23" t="s">
        <v>46</v>
      </c>
      <c r="B20" s="17"/>
      <c r="C20" s="18"/>
      <c r="D20" s="18"/>
      <c r="E20" s="19">
        <v>14277750</v>
      </c>
      <c r="F20" s="20">
        <v>14277750</v>
      </c>
      <c r="G20" s="20">
        <v>15702943</v>
      </c>
      <c r="H20" s="20">
        <v>215000</v>
      </c>
      <c r="I20" s="20">
        <v>16814304</v>
      </c>
      <c r="J20" s="20">
        <v>16814304</v>
      </c>
      <c r="K20" s="20">
        <v>16814304</v>
      </c>
      <c r="L20" s="20">
        <v>1218861</v>
      </c>
      <c r="M20" s="20">
        <v>1218861</v>
      </c>
      <c r="N20" s="20">
        <v>1218861</v>
      </c>
      <c r="O20" s="20"/>
      <c r="P20" s="20"/>
      <c r="Q20" s="20"/>
      <c r="R20" s="20"/>
      <c r="S20" s="20"/>
      <c r="T20" s="20"/>
      <c r="U20" s="20"/>
      <c r="V20" s="20"/>
      <c r="W20" s="20">
        <v>1218861</v>
      </c>
      <c r="X20" s="20">
        <v>7138875</v>
      </c>
      <c r="Y20" s="20">
        <v>-5920014</v>
      </c>
      <c r="Z20" s="21">
        <v>-82.93</v>
      </c>
      <c r="AA20" s="22">
        <v>14277750</v>
      </c>
    </row>
    <row r="21" spans="1:27" ht="12.75">
      <c r="A21" s="23" t="s">
        <v>47</v>
      </c>
      <c r="B21" s="17"/>
      <c r="C21" s="18">
        <v>12305816</v>
      </c>
      <c r="D21" s="18"/>
      <c r="E21" s="19">
        <v>3785227</v>
      </c>
      <c r="F21" s="20">
        <v>3785227</v>
      </c>
      <c r="G21" s="20">
        <v>15851363</v>
      </c>
      <c r="H21" s="20">
        <v>46193117</v>
      </c>
      <c r="I21" s="20">
        <v>46168508</v>
      </c>
      <c r="J21" s="20">
        <v>46168508</v>
      </c>
      <c r="K21" s="20">
        <v>46168508</v>
      </c>
      <c r="L21" s="20">
        <v>12113669</v>
      </c>
      <c r="M21" s="20">
        <v>42430814</v>
      </c>
      <c r="N21" s="20">
        <v>42430814</v>
      </c>
      <c r="O21" s="20"/>
      <c r="P21" s="20"/>
      <c r="Q21" s="20"/>
      <c r="R21" s="20"/>
      <c r="S21" s="20"/>
      <c r="T21" s="20"/>
      <c r="U21" s="20"/>
      <c r="V21" s="20"/>
      <c r="W21" s="20">
        <v>42430814</v>
      </c>
      <c r="X21" s="20">
        <v>1892615</v>
      </c>
      <c r="Y21" s="20">
        <v>40538199</v>
      </c>
      <c r="Z21" s="21">
        <v>2141.91</v>
      </c>
      <c r="AA21" s="22">
        <v>3785227</v>
      </c>
    </row>
    <row r="22" spans="1:27" ht="12.75">
      <c r="A22" s="23" t="s">
        <v>48</v>
      </c>
      <c r="B22" s="17"/>
      <c r="C22" s="18">
        <v>65063416</v>
      </c>
      <c r="D22" s="18"/>
      <c r="E22" s="19">
        <v>56652938</v>
      </c>
      <c r="F22" s="20">
        <v>56652938</v>
      </c>
      <c r="G22" s="20">
        <v>23335266</v>
      </c>
      <c r="H22" s="20">
        <v>47794605</v>
      </c>
      <c r="I22" s="20">
        <v>35948741</v>
      </c>
      <c r="J22" s="20">
        <v>35948741</v>
      </c>
      <c r="K22" s="20">
        <v>31331169</v>
      </c>
      <c r="L22" s="20">
        <v>41211235</v>
      </c>
      <c r="M22" s="20">
        <v>35808570</v>
      </c>
      <c r="N22" s="20">
        <v>42995755</v>
      </c>
      <c r="O22" s="20"/>
      <c r="P22" s="20"/>
      <c r="Q22" s="20"/>
      <c r="R22" s="20"/>
      <c r="S22" s="20"/>
      <c r="T22" s="20"/>
      <c r="U22" s="20"/>
      <c r="V22" s="20"/>
      <c r="W22" s="20">
        <v>42995755</v>
      </c>
      <c r="X22" s="20">
        <v>28326472</v>
      </c>
      <c r="Y22" s="20">
        <v>14669283</v>
      </c>
      <c r="Z22" s="21">
        <v>51.79</v>
      </c>
      <c r="AA22" s="22">
        <v>56652938</v>
      </c>
    </row>
    <row r="23" spans="1:27" ht="12.75">
      <c r="A23" s="23" t="s">
        <v>49</v>
      </c>
      <c r="B23" s="17"/>
      <c r="C23" s="18">
        <v>40378198</v>
      </c>
      <c r="D23" s="18"/>
      <c r="E23" s="19">
        <v>130703759</v>
      </c>
      <c r="F23" s="20">
        <v>130703759</v>
      </c>
      <c r="G23" s="24">
        <v>2581473</v>
      </c>
      <c r="H23" s="24">
        <v>11972820</v>
      </c>
      <c r="I23" s="24">
        <v>21182649</v>
      </c>
      <c r="J23" s="20">
        <v>21182649</v>
      </c>
      <c r="K23" s="24">
        <v>20653122</v>
      </c>
      <c r="L23" s="24">
        <v>21195667</v>
      </c>
      <c r="M23" s="20">
        <v>20814884</v>
      </c>
      <c r="N23" s="24">
        <v>21262388</v>
      </c>
      <c r="O23" s="24"/>
      <c r="P23" s="24"/>
      <c r="Q23" s="20"/>
      <c r="R23" s="24"/>
      <c r="S23" s="24"/>
      <c r="T23" s="20"/>
      <c r="U23" s="24"/>
      <c r="V23" s="24"/>
      <c r="W23" s="24">
        <v>21262388</v>
      </c>
      <c r="X23" s="20">
        <v>65351881</v>
      </c>
      <c r="Y23" s="24">
        <v>-44089493</v>
      </c>
      <c r="Z23" s="25">
        <v>-67.46</v>
      </c>
      <c r="AA23" s="26">
        <v>130703759</v>
      </c>
    </row>
    <row r="24" spans="1:27" ht="12.75">
      <c r="A24" s="27" t="s">
        <v>50</v>
      </c>
      <c r="B24" s="35"/>
      <c r="C24" s="29">
        <f aca="true" t="shared" si="1" ref="C24:Y24">SUM(C15:C23)</f>
        <v>53847839894</v>
      </c>
      <c r="D24" s="29">
        <f>SUM(D15:D23)</f>
        <v>0</v>
      </c>
      <c r="E24" s="36">
        <f t="shared" si="1"/>
        <v>63664581885</v>
      </c>
      <c r="F24" s="37">
        <f t="shared" si="1"/>
        <v>63664581885</v>
      </c>
      <c r="G24" s="37">
        <f t="shared" si="1"/>
        <v>38177573305</v>
      </c>
      <c r="H24" s="37">
        <f t="shared" si="1"/>
        <v>53436807186</v>
      </c>
      <c r="I24" s="37">
        <f t="shared" si="1"/>
        <v>52433573955</v>
      </c>
      <c r="J24" s="37">
        <f t="shared" si="1"/>
        <v>52433573955</v>
      </c>
      <c r="K24" s="37">
        <f t="shared" si="1"/>
        <v>53500978956</v>
      </c>
      <c r="L24" s="37">
        <f t="shared" si="1"/>
        <v>48994160237</v>
      </c>
      <c r="M24" s="37">
        <f t="shared" si="1"/>
        <v>43459175650</v>
      </c>
      <c r="N24" s="37">
        <f t="shared" si="1"/>
        <v>51844910142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51844910142</v>
      </c>
      <c r="X24" s="37">
        <f t="shared" si="1"/>
        <v>31832290959</v>
      </c>
      <c r="Y24" s="37">
        <f t="shared" si="1"/>
        <v>20012619183</v>
      </c>
      <c r="Z24" s="38">
        <f>+IF(X24&lt;&gt;0,+(Y24/X24)*100,0)</f>
        <v>62.86892517028152</v>
      </c>
      <c r="AA24" s="39">
        <f>SUM(AA15:AA23)</f>
        <v>63664581885</v>
      </c>
    </row>
    <row r="25" spans="1:27" ht="12.75">
      <c r="A25" s="27" t="s">
        <v>51</v>
      </c>
      <c r="B25" s="28"/>
      <c r="C25" s="29">
        <f aca="true" t="shared" si="2" ref="C25:Y25">+C12+C24</f>
        <v>61957903213</v>
      </c>
      <c r="D25" s="29">
        <f>+D12+D24</f>
        <v>0</v>
      </c>
      <c r="E25" s="30">
        <f t="shared" si="2"/>
        <v>72124384854</v>
      </c>
      <c r="F25" s="31">
        <f t="shared" si="2"/>
        <v>71920266395</v>
      </c>
      <c r="G25" s="31">
        <f t="shared" si="2"/>
        <v>48360491998</v>
      </c>
      <c r="H25" s="31">
        <f t="shared" si="2"/>
        <v>64682184961</v>
      </c>
      <c r="I25" s="31">
        <f t="shared" si="2"/>
        <v>62744474771</v>
      </c>
      <c r="J25" s="31">
        <f t="shared" si="2"/>
        <v>62744474771</v>
      </c>
      <c r="K25" s="31">
        <f t="shared" si="2"/>
        <v>62863748333</v>
      </c>
      <c r="L25" s="31">
        <f t="shared" si="2"/>
        <v>57471419991</v>
      </c>
      <c r="M25" s="31">
        <f t="shared" si="2"/>
        <v>52735397730</v>
      </c>
      <c r="N25" s="31">
        <f t="shared" si="2"/>
        <v>61941297559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61941297559</v>
      </c>
      <c r="X25" s="31">
        <f t="shared" si="2"/>
        <v>35960133235</v>
      </c>
      <c r="Y25" s="31">
        <f t="shared" si="2"/>
        <v>25981164324</v>
      </c>
      <c r="Z25" s="32">
        <f>+IF(X25&lt;&gt;0,+(Y25/X25)*100,0)</f>
        <v>72.24991118417918</v>
      </c>
      <c r="AA25" s="33">
        <f>+AA12+AA24</f>
        <v>71920266395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109389535</v>
      </c>
      <c r="D29" s="18"/>
      <c r="E29" s="19">
        <v>366771437</v>
      </c>
      <c r="F29" s="20">
        <v>366771437</v>
      </c>
      <c r="G29" s="20">
        <v>125583</v>
      </c>
      <c r="H29" s="20"/>
      <c r="I29" s="20"/>
      <c r="J29" s="20"/>
      <c r="K29" s="20">
        <v>16547541</v>
      </c>
      <c r="L29" s="20">
        <v>23169506</v>
      </c>
      <c r="M29" s="20"/>
      <c r="N29" s="20">
        <v>151619</v>
      </c>
      <c r="O29" s="20"/>
      <c r="P29" s="20"/>
      <c r="Q29" s="20"/>
      <c r="R29" s="20"/>
      <c r="S29" s="20"/>
      <c r="T29" s="20"/>
      <c r="U29" s="20"/>
      <c r="V29" s="20"/>
      <c r="W29" s="20">
        <v>151619</v>
      </c>
      <c r="X29" s="20">
        <v>183385719</v>
      </c>
      <c r="Y29" s="20">
        <v>-183234100</v>
      </c>
      <c r="Z29" s="21">
        <v>-99.92</v>
      </c>
      <c r="AA29" s="22">
        <v>366771437</v>
      </c>
    </row>
    <row r="30" spans="1:27" ht="12.75">
      <c r="A30" s="23" t="s">
        <v>55</v>
      </c>
      <c r="B30" s="17"/>
      <c r="C30" s="18">
        <v>1259757486</v>
      </c>
      <c r="D30" s="18"/>
      <c r="E30" s="19">
        <v>118816532</v>
      </c>
      <c r="F30" s="20">
        <v>118816532</v>
      </c>
      <c r="G30" s="20">
        <v>88414416</v>
      </c>
      <c r="H30" s="20">
        <v>103422942</v>
      </c>
      <c r="I30" s="20">
        <v>178349809</v>
      </c>
      <c r="J30" s="20">
        <v>178349809</v>
      </c>
      <c r="K30" s="20">
        <v>197037306</v>
      </c>
      <c r="L30" s="20">
        <v>196945055</v>
      </c>
      <c r="M30" s="20">
        <v>83004488</v>
      </c>
      <c r="N30" s="20">
        <v>100248787</v>
      </c>
      <c r="O30" s="20"/>
      <c r="P30" s="20"/>
      <c r="Q30" s="20"/>
      <c r="R30" s="20"/>
      <c r="S30" s="20"/>
      <c r="T30" s="20"/>
      <c r="U30" s="20"/>
      <c r="V30" s="20"/>
      <c r="W30" s="20">
        <v>100248787</v>
      </c>
      <c r="X30" s="20">
        <v>59408268</v>
      </c>
      <c r="Y30" s="20">
        <v>40840519</v>
      </c>
      <c r="Z30" s="21">
        <v>68.75</v>
      </c>
      <c r="AA30" s="22">
        <v>118816532</v>
      </c>
    </row>
    <row r="31" spans="1:27" ht="12.75">
      <c r="A31" s="23" t="s">
        <v>56</v>
      </c>
      <c r="B31" s="17"/>
      <c r="C31" s="18">
        <v>309631132</v>
      </c>
      <c r="D31" s="18"/>
      <c r="E31" s="19">
        <v>267855605</v>
      </c>
      <c r="F31" s="20">
        <v>267855605</v>
      </c>
      <c r="G31" s="20">
        <v>115343317</v>
      </c>
      <c r="H31" s="20">
        <v>264774006</v>
      </c>
      <c r="I31" s="20">
        <v>277886372</v>
      </c>
      <c r="J31" s="20">
        <v>277886372</v>
      </c>
      <c r="K31" s="20">
        <v>288840282</v>
      </c>
      <c r="L31" s="20">
        <v>289088421</v>
      </c>
      <c r="M31" s="20">
        <v>181206756</v>
      </c>
      <c r="N31" s="20">
        <v>189434929</v>
      </c>
      <c r="O31" s="20"/>
      <c r="P31" s="20"/>
      <c r="Q31" s="20"/>
      <c r="R31" s="20"/>
      <c r="S31" s="20"/>
      <c r="T31" s="20"/>
      <c r="U31" s="20"/>
      <c r="V31" s="20"/>
      <c r="W31" s="20">
        <v>189434929</v>
      </c>
      <c r="X31" s="20">
        <v>133927803</v>
      </c>
      <c r="Y31" s="20">
        <v>55507126</v>
      </c>
      <c r="Z31" s="21">
        <v>41.45</v>
      </c>
      <c r="AA31" s="22">
        <v>267855605</v>
      </c>
    </row>
    <row r="32" spans="1:27" ht="12.75">
      <c r="A32" s="23" t="s">
        <v>57</v>
      </c>
      <c r="B32" s="17"/>
      <c r="C32" s="18">
        <v>6150356910</v>
      </c>
      <c r="D32" s="18"/>
      <c r="E32" s="19">
        <v>4203640135</v>
      </c>
      <c r="F32" s="20">
        <v>4203639676</v>
      </c>
      <c r="G32" s="20">
        <v>2053655897</v>
      </c>
      <c r="H32" s="20">
        <v>5099187318</v>
      </c>
      <c r="I32" s="20">
        <v>4364920319</v>
      </c>
      <c r="J32" s="20">
        <v>4364920319</v>
      </c>
      <c r="K32" s="20">
        <v>4649027084</v>
      </c>
      <c r="L32" s="20">
        <v>4060483547</v>
      </c>
      <c r="M32" s="20">
        <v>3205870665</v>
      </c>
      <c r="N32" s="20">
        <v>4647115242</v>
      </c>
      <c r="O32" s="20"/>
      <c r="P32" s="20"/>
      <c r="Q32" s="20"/>
      <c r="R32" s="20"/>
      <c r="S32" s="20"/>
      <c r="T32" s="20"/>
      <c r="U32" s="20"/>
      <c r="V32" s="20"/>
      <c r="W32" s="20">
        <v>4647115242</v>
      </c>
      <c r="X32" s="20">
        <v>2101819842</v>
      </c>
      <c r="Y32" s="20">
        <v>2545295400</v>
      </c>
      <c r="Z32" s="21">
        <v>121.1</v>
      </c>
      <c r="AA32" s="22">
        <v>4203639676</v>
      </c>
    </row>
    <row r="33" spans="1:27" ht="12.75">
      <c r="A33" s="23" t="s">
        <v>58</v>
      </c>
      <c r="B33" s="17"/>
      <c r="C33" s="18">
        <v>202335043</v>
      </c>
      <c r="D33" s="18"/>
      <c r="E33" s="19">
        <v>136216901</v>
      </c>
      <c r="F33" s="20">
        <v>136216901</v>
      </c>
      <c r="G33" s="20">
        <v>125870548</v>
      </c>
      <c r="H33" s="20">
        <v>181404412</v>
      </c>
      <c r="I33" s="20">
        <v>245153291</v>
      </c>
      <c r="J33" s="20">
        <v>245153291</v>
      </c>
      <c r="K33" s="20">
        <v>217818471</v>
      </c>
      <c r="L33" s="20">
        <v>343530122</v>
      </c>
      <c r="M33" s="20">
        <v>344666723</v>
      </c>
      <c r="N33" s="20">
        <v>348035031</v>
      </c>
      <c r="O33" s="20"/>
      <c r="P33" s="20"/>
      <c r="Q33" s="20"/>
      <c r="R33" s="20"/>
      <c r="S33" s="20"/>
      <c r="T33" s="20"/>
      <c r="U33" s="20"/>
      <c r="V33" s="20"/>
      <c r="W33" s="20">
        <v>348035031</v>
      </c>
      <c r="X33" s="20">
        <v>68108453</v>
      </c>
      <c r="Y33" s="20">
        <v>279926578</v>
      </c>
      <c r="Z33" s="21">
        <v>411</v>
      </c>
      <c r="AA33" s="22">
        <v>136216901</v>
      </c>
    </row>
    <row r="34" spans="1:27" ht="12.75">
      <c r="A34" s="27" t="s">
        <v>59</v>
      </c>
      <c r="B34" s="28"/>
      <c r="C34" s="29">
        <f aca="true" t="shared" si="3" ref="C34:Y34">SUM(C29:C33)</f>
        <v>8031470106</v>
      </c>
      <c r="D34" s="29">
        <f>SUM(D29:D33)</f>
        <v>0</v>
      </c>
      <c r="E34" s="30">
        <f t="shared" si="3"/>
        <v>5093300610</v>
      </c>
      <c r="F34" s="31">
        <f t="shared" si="3"/>
        <v>5093300151</v>
      </c>
      <c r="G34" s="31">
        <f t="shared" si="3"/>
        <v>2383409761</v>
      </c>
      <c r="H34" s="31">
        <f t="shared" si="3"/>
        <v>5648788678</v>
      </c>
      <c r="I34" s="31">
        <f t="shared" si="3"/>
        <v>5066309791</v>
      </c>
      <c r="J34" s="31">
        <f t="shared" si="3"/>
        <v>5066309791</v>
      </c>
      <c r="K34" s="31">
        <f t="shared" si="3"/>
        <v>5369270684</v>
      </c>
      <c r="L34" s="31">
        <f t="shared" si="3"/>
        <v>4913216651</v>
      </c>
      <c r="M34" s="31">
        <f t="shared" si="3"/>
        <v>3814748632</v>
      </c>
      <c r="N34" s="31">
        <f t="shared" si="3"/>
        <v>5284985608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5284985608</v>
      </c>
      <c r="X34" s="31">
        <f t="shared" si="3"/>
        <v>2546650085</v>
      </c>
      <c r="Y34" s="31">
        <f t="shared" si="3"/>
        <v>2738335523</v>
      </c>
      <c r="Z34" s="32">
        <f>+IF(X34&lt;&gt;0,+(Y34/X34)*100,0)</f>
        <v>107.52696411372118</v>
      </c>
      <c r="AA34" s="33">
        <f>SUM(AA29:AA33)</f>
        <v>5093300151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943465404</v>
      </c>
      <c r="D37" s="18"/>
      <c r="E37" s="19">
        <v>1371184311</v>
      </c>
      <c r="F37" s="20">
        <v>1409251320</v>
      </c>
      <c r="G37" s="20">
        <v>643329205</v>
      </c>
      <c r="H37" s="20">
        <v>658726470</v>
      </c>
      <c r="I37" s="20">
        <v>643769601</v>
      </c>
      <c r="J37" s="20">
        <v>643769601</v>
      </c>
      <c r="K37" s="20">
        <v>782404831</v>
      </c>
      <c r="L37" s="20">
        <v>765981689</v>
      </c>
      <c r="M37" s="20">
        <v>725324784</v>
      </c>
      <c r="N37" s="20">
        <v>725955562</v>
      </c>
      <c r="O37" s="20"/>
      <c r="P37" s="20"/>
      <c r="Q37" s="20"/>
      <c r="R37" s="20"/>
      <c r="S37" s="20"/>
      <c r="T37" s="20"/>
      <c r="U37" s="20"/>
      <c r="V37" s="20"/>
      <c r="W37" s="20">
        <v>725955562</v>
      </c>
      <c r="X37" s="20">
        <v>704625662</v>
      </c>
      <c r="Y37" s="20">
        <v>21329900</v>
      </c>
      <c r="Z37" s="21">
        <v>3.03</v>
      </c>
      <c r="AA37" s="22">
        <v>1409251320</v>
      </c>
    </row>
    <row r="38" spans="1:27" ht="12.75">
      <c r="A38" s="23" t="s">
        <v>58</v>
      </c>
      <c r="B38" s="17"/>
      <c r="C38" s="18">
        <v>1477396042</v>
      </c>
      <c r="D38" s="18"/>
      <c r="E38" s="19">
        <v>1223658000</v>
      </c>
      <c r="F38" s="20">
        <v>1223658000</v>
      </c>
      <c r="G38" s="20">
        <v>943841309</v>
      </c>
      <c r="H38" s="20">
        <v>1300790419</v>
      </c>
      <c r="I38" s="20">
        <v>1151203999</v>
      </c>
      <c r="J38" s="20">
        <v>1151203999</v>
      </c>
      <c r="K38" s="20">
        <v>1166167308</v>
      </c>
      <c r="L38" s="20">
        <v>1155414656</v>
      </c>
      <c r="M38" s="20">
        <v>1104168027</v>
      </c>
      <c r="N38" s="20">
        <v>1256458022</v>
      </c>
      <c r="O38" s="20"/>
      <c r="P38" s="20"/>
      <c r="Q38" s="20"/>
      <c r="R38" s="20"/>
      <c r="S38" s="20"/>
      <c r="T38" s="20"/>
      <c r="U38" s="20"/>
      <c r="V38" s="20"/>
      <c r="W38" s="20">
        <v>1256458022</v>
      </c>
      <c r="X38" s="20">
        <v>611829003</v>
      </c>
      <c r="Y38" s="20">
        <v>644629019</v>
      </c>
      <c r="Z38" s="21">
        <v>105.36</v>
      </c>
      <c r="AA38" s="22">
        <v>1223658000</v>
      </c>
    </row>
    <row r="39" spans="1:27" ht="12.75">
      <c r="A39" s="27" t="s">
        <v>61</v>
      </c>
      <c r="B39" s="35"/>
      <c r="C39" s="29">
        <f aca="true" t="shared" si="4" ref="C39:Y39">SUM(C37:C38)</f>
        <v>2420861446</v>
      </c>
      <c r="D39" s="29">
        <f>SUM(D37:D38)</f>
        <v>0</v>
      </c>
      <c r="E39" s="36">
        <f t="shared" si="4"/>
        <v>2594842311</v>
      </c>
      <c r="F39" s="37">
        <f t="shared" si="4"/>
        <v>2632909320</v>
      </c>
      <c r="G39" s="37">
        <f t="shared" si="4"/>
        <v>1587170514</v>
      </c>
      <c r="H39" s="37">
        <f t="shared" si="4"/>
        <v>1959516889</v>
      </c>
      <c r="I39" s="37">
        <f t="shared" si="4"/>
        <v>1794973600</v>
      </c>
      <c r="J39" s="37">
        <f t="shared" si="4"/>
        <v>1794973600</v>
      </c>
      <c r="K39" s="37">
        <f t="shared" si="4"/>
        <v>1948572139</v>
      </c>
      <c r="L39" s="37">
        <f t="shared" si="4"/>
        <v>1921396345</v>
      </c>
      <c r="M39" s="37">
        <f t="shared" si="4"/>
        <v>1829492811</v>
      </c>
      <c r="N39" s="37">
        <f t="shared" si="4"/>
        <v>1982413584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1982413584</v>
      </c>
      <c r="X39" s="37">
        <f t="shared" si="4"/>
        <v>1316454665</v>
      </c>
      <c r="Y39" s="37">
        <f t="shared" si="4"/>
        <v>665958919</v>
      </c>
      <c r="Z39" s="38">
        <f>+IF(X39&lt;&gt;0,+(Y39/X39)*100,0)</f>
        <v>50.587303665333586</v>
      </c>
      <c r="AA39" s="39">
        <f>SUM(AA37:AA38)</f>
        <v>2632909320</v>
      </c>
    </row>
    <row r="40" spans="1:27" ht="12.75">
      <c r="A40" s="27" t="s">
        <v>62</v>
      </c>
      <c r="B40" s="28"/>
      <c r="C40" s="29">
        <f aca="true" t="shared" si="5" ref="C40:Y40">+C34+C39</f>
        <v>10452331552</v>
      </c>
      <c r="D40" s="29">
        <f>+D34+D39</f>
        <v>0</v>
      </c>
      <c r="E40" s="30">
        <f t="shared" si="5"/>
        <v>7688142921</v>
      </c>
      <c r="F40" s="31">
        <f t="shared" si="5"/>
        <v>7726209471</v>
      </c>
      <c r="G40" s="31">
        <f t="shared" si="5"/>
        <v>3970580275</v>
      </c>
      <c r="H40" s="31">
        <f t="shared" si="5"/>
        <v>7608305567</v>
      </c>
      <c r="I40" s="31">
        <f t="shared" si="5"/>
        <v>6861283391</v>
      </c>
      <c r="J40" s="31">
        <f t="shared" si="5"/>
        <v>6861283391</v>
      </c>
      <c r="K40" s="31">
        <f t="shared" si="5"/>
        <v>7317842823</v>
      </c>
      <c r="L40" s="31">
        <f t="shared" si="5"/>
        <v>6834612996</v>
      </c>
      <c r="M40" s="31">
        <f t="shared" si="5"/>
        <v>5644241443</v>
      </c>
      <c r="N40" s="31">
        <f t="shared" si="5"/>
        <v>7267399192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7267399192</v>
      </c>
      <c r="X40" s="31">
        <f t="shared" si="5"/>
        <v>3863104750</v>
      </c>
      <c r="Y40" s="31">
        <f t="shared" si="5"/>
        <v>3404294442</v>
      </c>
      <c r="Z40" s="32">
        <f>+IF(X40&lt;&gt;0,+(Y40/X40)*100,0)</f>
        <v>88.12327550786708</v>
      </c>
      <c r="AA40" s="33">
        <f>+AA34+AA39</f>
        <v>7726209471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51505571661</v>
      </c>
      <c r="D42" s="43">
        <f>+D25-D40</f>
        <v>0</v>
      </c>
      <c r="E42" s="44">
        <f t="shared" si="6"/>
        <v>64436241933</v>
      </c>
      <c r="F42" s="45">
        <f t="shared" si="6"/>
        <v>64194056924</v>
      </c>
      <c r="G42" s="45">
        <f t="shared" si="6"/>
        <v>44389911723</v>
      </c>
      <c r="H42" s="45">
        <f t="shared" si="6"/>
        <v>57073879394</v>
      </c>
      <c r="I42" s="45">
        <f t="shared" si="6"/>
        <v>55883191380</v>
      </c>
      <c r="J42" s="45">
        <f t="shared" si="6"/>
        <v>55883191380</v>
      </c>
      <c r="K42" s="45">
        <f t="shared" si="6"/>
        <v>55545905510</v>
      </c>
      <c r="L42" s="45">
        <f t="shared" si="6"/>
        <v>50636806995</v>
      </c>
      <c r="M42" s="45">
        <f t="shared" si="6"/>
        <v>47091156287</v>
      </c>
      <c r="N42" s="45">
        <f t="shared" si="6"/>
        <v>54673898367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54673898367</v>
      </c>
      <c r="X42" s="45">
        <f t="shared" si="6"/>
        <v>32097028485</v>
      </c>
      <c r="Y42" s="45">
        <f t="shared" si="6"/>
        <v>22576869882</v>
      </c>
      <c r="Z42" s="46">
        <f>+IF(X42&lt;&gt;0,+(Y42/X42)*100,0)</f>
        <v>70.33943934265103</v>
      </c>
      <c r="AA42" s="47">
        <f>+AA25-AA40</f>
        <v>64194056924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43427668041</v>
      </c>
      <c r="D45" s="18"/>
      <c r="E45" s="19">
        <v>57193350231</v>
      </c>
      <c r="F45" s="20">
        <v>56951165222</v>
      </c>
      <c r="G45" s="20">
        <v>36627128566</v>
      </c>
      <c r="H45" s="20">
        <v>46517119494</v>
      </c>
      <c r="I45" s="20">
        <v>47759676518</v>
      </c>
      <c r="J45" s="20">
        <v>47759676518</v>
      </c>
      <c r="K45" s="20">
        <v>46346628504</v>
      </c>
      <c r="L45" s="20">
        <v>42327117727</v>
      </c>
      <c r="M45" s="20">
        <v>38684599456</v>
      </c>
      <c r="N45" s="20">
        <v>46267341536</v>
      </c>
      <c r="O45" s="20"/>
      <c r="P45" s="20"/>
      <c r="Q45" s="20"/>
      <c r="R45" s="20"/>
      <c r="S45" s="20"/>
      <c r="T45" s="20"/>
      <c r="U45" s="20"/>
      <c r="V45" s="20"/>
      <c r="W45" s="20">
        <v>46267341536</v>
      </c>
      <c r="X45" s="20">
        <v>28475582618</v>
      </c>
      <c r="Y45" s="20">
        <v>17791758918</v>
      </c>
      <c r="Z45" s="48">
        <v>62.48</v>
      </c>
      <c r="AA45" s="22">
        <v>56951165222</v>
      </c>
    </row>
    <row r="46" spans="1:27" ht="12.75">
      <c r="A46" s="23" t="s">
        <v>67</v>
      </c>
      <c r="B46" s="17"/>
      <c r="C46" s="18">
        <v>8077903621</v>
      </c>
      <c r="D46" s="18"/>
      <c r="E46" s="19">
        <v>7242891706</v>
      </c>
      <c r="F46" s="20">
        <v>7242891706</v>
      </c>
      <c r="G46" s="20">
        <v>7762783158</v>
      </c>
      <c r="H46" s="20">
        <v>10556759897</v>
      </c>
      <c r="I46" s="20">
        <v>8123514859</v>
      </c>
      <c r="J46" s="20">
        <v>8123514859</v>
      </c>
      <c r="K46" s="20">
        <v>9199277010</v>
      </c>
      <c r="L46" s="20">
        <v>8309689268</v>
      </c>
      <c r="M46" s="20">
        <v>8406350606</v>
      </c>
      <c r="N46" s="20">
        <v>8406350606</v>
      </c>
      <c r="O46" s="20"/>
      <c r="P46" s="20"/>
      <c r="Q46" s="20"/>
      <c r="R46" s="20"/>
      <c r="S46" s="20"/>
      <c r="T46" s="20"/>
      <c r="U46" s="20"/>
      <c r="V46" s="20"/>
      <c r="W46" s="20">
        <v>8406350606</v>
      </c>
      <c r="X46" s="20">
        <v>3621445854</v>
      </c>
      <c r="Y46" s="20">
        <v>4784904752</v>
      </c>
      <c r="Z46" s="48">
        <v>132.13</v>
      </c>
      <c r="AA46" s="22">
        <v>7242891706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51505571662</v>
      </c>
      <c r="D48" s="51">
        <f>SUM(D45:D47)</f>
        <v>0</v>
      </c>
      <c r="E48" s="52">
        <f t="shared" si="7"/>
        <v>64436241937</v>
      </c>
      <c r="F48" s="53">
        <f t="shared" si="7"/>
        <v>64194056928</v>
      </c>
      <c r="G48" s="53">
        <f t="shared" si="7"/>
        <v>44389911724</v>
      </c>
      <c r="H48" s="53">
        <f t="shared" si="7"/>
        <v>57073879391</v>
      </c>
      <c r="I48" s="53">
        <f t="shared" si="7"/>
        <v>55883191377</v>
      </c>
      <c r="J48" s="53">
        <f t="shared" si="7"/>
        <v>55883191377</v>
      </c>
      <c r="K48" s="53">
        <f t="shared" si="7"/>
        <v>55545905514</v>
      </c>
      <c r="L48" s="53">
        <f t="shared" si="7"/>
        <v>50636806995</v>
      </c>
      <c r="M48" s="53">
        <f t="shared" si="7"/>
        <v>47090950062</v>
      </c>
      <c r="N48" s="53">
        <f t="shared" si="7"/>
        <v>54673692142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54673692142</v>
      </c>
      <c r="X48" s="53">
        <f t="shared" si="7"/>
        <v>32097028472</v>
      </c>
      <c r="Y48" s="53">
        <f t="shared" si="7"/>
        <v>22576663670</v>
      </c>
      <c r="Z48" s="54">
        <f>+IF(X48&lt;&gt;0,+(Y48/X48)*100,0)</f>
        <v>70.33879690668208</v>
      </c>
      <c r="AA48" s="55">
        <f>SUM(AA45:AA47)</f>
        <v>64194056928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19026891</v>
      </c>
      <c r="D6" s="18"/>
      <c r="E6" s="19">
        <v>65719954</v>
      </c>
      <c r="F6" s="20">
        <v>65719954</v>
      </c>
      <c r="G6" s="20">
        <v>152542845</v>
      </c>
      <c r="H6" s="20">
        <v>105134130</v>
      </c>
      <c r="I6" s="20">
        <v>109406190</v>
      </c>
      <c r="J6" s="20">
        <v>109406190</v>
      </c>
      <c r="K6" s="20">
        <v>52399210</v>
      </c>
      <c r="L6" s="20">
        <v>22862000</v>
      </c>
      <c r="M6" s="20">
        <v>129145272</v>
      </c>
      <c r="N6" s="20">
        <v>129145272</v>
      </c>
      <c r="O6" s="20"/>
      <c r="P6" s="20"/>
      <c r="Q6" s="20"/>
      <c r="R6" s="20"/>
      <c r="S6" s="20"/>
      <c r="T6" s="20"/>
      <c r="U6" s="20"/>
      <c r="V6" s="20"/>
      <c r="W6" s="20">
        <v>129145272</v>
      </c>
      <c r="X6" s="20">
        <v>32859977</v>
      </c>
      <c r="Y6" s="20">
        <v>96285295</v>
      </c>
      <c r="Z6" s="21">
        <v>293.02</v>
      </c>
      <c r="AA6" s="22">
        <v>65719954</v>
      </c>
    </row>
    <row r="7" spans="1:27" ht="12.75">
      <c r="A7" s="23" t="s">
        <v>34</v>
      </c>
      <c r="B7" s="17"/>
      <c r="C7" s="18"/>
      <c r="D7" s="18"/>
      <c r="E7" s="19">
        <v>65821253</v>
      </c>
      <c r="F7" s="20">
        <v>65821253</v>
      </c>
      <c r="G7" s="20">
        <v>823758</v>
      </c>
      <c r="H7" s="20">
        <v>828250</v>
      </c>
      <c r="I7" s="20">
        <v>830845</v>
      </c>
      <c r="J7" s="20">
        <v>830845</v>
      </c>
      <c r="K7" s="20">
        <v>833083</v>
      </c>
      <c r="L7" s="20">
        <v>833274</v>
      </c>
      <c r="M7" s="20">
        <v>838169</v>
      </c>
      <c r="N7" s="20">
        <v>838169</v>
      </c>
      <c r="O7" s="20"/>
      <c r="P7" s="20"/>
      <c r="Q7" s="20"/>
      <c r="R7" s="20"/>
      <c r="S7" s="20"/>
      <c r="T7" s="20"/>
      <c r="U7" s="20"/>
      <c r="V7" s="20"/>
      <c r="W7" s="20">
        <v>838169</v>
      </c>
      <c r="X7" s="20">
        <v>32910627</v>
      </c>
      <c r="Y7" s="20">
        <v>-32072458</v>
      </c>
      <c r="Z7" s="21">
        <v>-97.45</v>
      </c>
      <c r="AA7" s="22">
        <v>65821253</v>
      </c>
    </row>
    <row r="8" spans="1:27" ht="12.75">
      <c r="A8" s="23" t="s">
        <v>35</v>
      </c>
      <c r="B8" s="17"/>
      <c r="C8" s="18">
        <v>131080037</v>
      </c>
      <c r="D8" s="18"/>
      <c r="E8" s="19">
        <v>60548553</v>
      </c>
      <c r="F8" s="20">
        <v>60548553</v>
      </c>
      <c r="G8" s="20">
        <v>199419127</v>
      </c>
      <c r="H8" s="20">
        <v>204633803</v>
      </c>
      <c r="I8" s="20">
        <v>211305281</v>
      </c>
      <c r="J8" s="20">
        <v>211305281</v>
      </c>
      <c r="K8" s="20">
        <v>211196635</v>
      </c>
      <c r="L8" s="20">
        <v>228678625</v>
      </c>
      <c r="M8" s="20">
        <v>236107971</v>
      </c>
      <c r="N8" s="20">
        <v>236107971</v>
      </c>
      <c r="O8" s="20"/>
      <c r="P8" s="20"/>
      <c r="Q8" s="20"/>
      <c r="R8" s="20"/>
      <c r="S8" s="20"/>
      <c r="T8" s="20"/>
      <c r="U8" s="20"/>
      <c r="V8" s="20"/>
      <c r="W8" s="20">
        <v>236107971</v>
      </c>
      <c r="X8" s="20">
        <v>30274277</v>
      </c>
      <c r="Y8" s="20">
        <v>205833694</v>
      </c>
      <c r="Z8" s="21">
        <v>679.9</v>
      </c>
      <c r="AA8" s="22">
        <v>60548553</v>
      </c>
    </row>
    <row r="9" spans="1:27" ht="12.75">
      <c r="A9" s="23" t="s">
        <v>36</v>
      </c>
      <c r="B9" s="17"/>
      <c r="C9" s="18">
        <v>14583200</v>
      </c>
      <c r="D9" s="18"/>
      <c r="E9" s="19">
        <v>117174681</v>
      </c>
      <c r="F9" s="20">
        <v>117174681</v>
      </c>
      <c r="G9" s="20">
        <v>9764557</v>
      </c>
      <c r="H9" s="20">
        <v>19529114</v>
      </c>
      <c r="I9" s="20">
        <v>60917468</v>
      </c>
      <c r="J9" s="20">
        <v>60917468</v>
      </c>
      <c r="K9" s="20">
        <v>20305823</v>
      </c>
      <c r="L9" s="20">
        <v>20305823</v>
      </c>
      <c r="M9" s="20">
        <v>20305823</v>
      </c>
      <c r="N9" s="20">
        <v>20305823</v>
      </c>
      <c r="O9" s="20"/>
      <c r="P9" s="20"/>
      <c r="Q9" s="20"/>
      <c r="R9" s="20"/>
      <c r="S9" s="20"/>
      <c r="T9" s="20"/>
      <c r="U9" s="20"/>
      <c r="V9" s="20"/>
      <c r="W9" s="20">
        <v>20305823</v>
      </c>
      <c r="X9" s="20">
        <v>58587341</v>
      </c>
      <c r="Y9" s="20">
        <v>-38281518</v>
      </c>
      <c r="Z9" s="21">
        <v>-65.34</v>
      </c>
      <c r="AA9" s="22">
        <v>117174681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117954379</v>
      </c>
      <c r="D11" s="18"/>
      <c r="E11" s="19">
        <v>125379000</v>
      </c>
      <c r="F11" s="20">
        <v>125379000</v>
      </c>
      <c r="G11" s="20">
        <v>10448250</v>
      </c>
      <c r="H11" s="20">
        <v>20896500</v>
      </c>
      <c r="I11" s="20">
        <v>117954379</v>
      </c>
      <c r="J11" s="20">
        <v>117954379</v>
      </c>
      <c r="K11" s="20">
        <v>117954379</v>
      </c>
      <c r="L11" s="20">
        <v>117954379</v>
      </c>
      <c r="M11" s="20">
        <v>117954379</v>
      </c>
      <c r="N11" s="20">
        <v>117954379</v>
      </c>
      <c r="O11" s="20"/>
      <c r="P11" s="20"/>
      <c r="Q11" s="20"/>
      <c r="R11" s="20"/>
      <c r="S11" s="20"/>
      <c r="T11" s="20"/>
      <c r="U11" s="20"/>
      <c r="V11" s="20"/>
      <c r="W11" s="20">
        <v>117954379</v>
      </c>
      <c r="X11" s="20">
        <v>62689500</v>
      </c>
      <c r="Y11" s="20">
        <v>55264879</v>
      </c>
      <c r="Z11" s="21">
        <v>88.16</v>
      </c>
      <c r="AA11" s="22">
        <v>125379000</v>
      </c>
    </row>
    <row r="12" spans="1:27" ht="12.75">
      <c r="A12" s="27" t="s">
        <v>39</v>
      </c>
      <c r="B12" s="28"/>
      <c r="C12" s="29">
        <f aca="true" t="shared" si="0" ref="C12:Y12">SUM(C6:C11)</f>
        <v>282644507</v>
      </c>
      <c r="D12" s="29">
        <f>SUM(D6:D11)</f>
        <v>0</v>
      </c>
      <c r="E12" s="30">
        <f t="shared" si="0"/>
        <v>434643441</v>
      </c>
      <c r="F12" s="31">
        <f t="shared" si="0"/>
        <v>434643441</v>
      </c>
      <c r="G12" s="31">
        <f t="shared" si="0"/>
        <v>372998537</v>
      </c>
      <c r="H12" s="31">
        <f t="shared" si="0"/>
        <v>351021797</v>
      </c>
      <c r="I12" s="31">
        <f t="shared" si="0"/>
        <v>500414163</v>
      </c>
      <c r="J12" s="31">
        <f t="shared" si="0"/>
        <v>500414163</v>
      </c>
      <c r="K12" s="31">
        <f t="shared" si="0"/>
        <v>402689130</v>
      </c>
      <c r="L12" s="31">
        <f t="shared" si="0"/>
        <v>390634101</v>
      </c>
      <c r="M12" s="31">
        <f t="shared" si="0"/>
        <v>504351614</v>
      </c>
      <c r="N12" s="31">
        <f t="shared" si="0"/>
        <v>504351614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504351614</v>
      </c>
      <c r="X12" s="31">
        <f t="shared" si="0"/>
        <v>217321722</v>
      </c>
      <c r="Y12" s="31">
        <f t="shared" si="0"/>
        <v>287029892</v>
      </c>
      <c r="Z12" s="32">
        <f>+IF(X12&lt;&gt;0,+(Y12/X12)*100,0)</f>
        <v>132.07602505560857</v>
      </c>
      <c r="AA12" s="33">
        <f>SUM(AA6:AA11)</f>
        <v>434643441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14814511</v>
      </c>
      <c r="D17" s="18"/>
      <c r="E17" s="19">
        <v>30463000</v>
      </c>
      <c r="F17" s="20">
        <v>30463000</v>
      </c>
      <c r="G17" s="20">
        <v>2538583</v>
      </c>
      <c r="H17" s="20">
        <v>5077167</v>
      </c>
      <c r="I17" s="20">
        <v>14964680</v>
      </c>
      <c r="J17" s="20">
        <v>14964680</v>
      </c>
      <c r="K17" s="20">
        <v>14964680</v>
      </c>
      <c r="L17" s="20">
        <v>14964680</v>
      </c>
      <c r="M17" s="20">
        <v>14964680</v>
      </c>
      <c r="N17" s="20">
        <v>14964680</v>
      </c>
      <c r="O17" s="20"/>
      <c r="P17" s="20"/>
      <c r="Q17" s="20"/>
      <c r="R17" s="20"/>
      <c r="S17" s="20"/>
      <c r="T17" s="20"/>
      <c r="U17" s="20"/>
      <c r="V17" s="20"/>
      <c r="W17" s="20">
        <v>14964680</v>
      </c>
      <c r="X17" s="20">
        <v>15231500</v>
      </c>
      <c r="Y17" s="20">
        <v>-266820</v>
      </c>
      <c r="Z17" s="21">
        <v>-1.75</v>
      </c>
      <c r="AA17" s="22">
        <v>30463000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1645767988</v>
      </c>
      <c r="D19" s="18"/>
      <c r="E19" s="19">
        <v>2386979000</v>
      </c>
      <c r="F19" s="20">
        <v>2386979000</v>
      </c>
      <c r="G19" s="20">
        <v>198914917</v>
      </c>
      <c r="H19" s="20">
        <v>397829833</v>
      </c>
      <c r="I19" s="20">
        <v>1647928317</v>
      </c>
      <c r="J19" s="20">
        <v>1647928317</v>
      </c>
      <c r="K19" s="20">
        <v>1647928317</v>
      </c>
      <c r="L19" s="20">
        <v>1647928317</v>
      </c>
      <c r="M19" s="20">
        <v>1647928317</v>
      </c>
      <c r="N19" s="20">
        <v>1647928317</v>
      </c>
      <c r="O19" s="20"/>
      <c r="P19" s="20"/>
      <c r="Q19" s="20"/>
      <c r="R19" s="20"/>
      <c r="S19" s="20"/>
      <c r="T19" s="20"/>
      <c r="U19" s="20"/>
      <c r="V19" s="20"/>
      <c r="W19" s="20">
        <v>1647928317</v>
      </c>
      <c r="X19" s="20">
        <v>1193489500</v>
      </c>
      <c r="Y19" s="20">
        <v>454438817</v>
      </c>
      <c r="Z19" s="21">
        <v>38.08</v>
      </c>
      <c r="AA19" s="22">
        <v>2386979000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>
        <v>107500</v>
      </c>
      <c r="H20" s="20">
        <v>215000</v>
      </c>
      <c r="I20" s="20">
        <v>1218861</v>
      </c>
      <c r="J20" s="20">
        <v>1218861</v>
      </c>
      <c r="K20" s="20">
        <v>1218861</v>
      </c>
      <c r="L20" s="20">
        <v>1218861</v>
      </c>
      <c r="M20" s="20">
        <v>1218861</v>
      </c>
      <c r="N20" s="20">
        <v>1218861</v>
      </c>
      <c r="O20" s="20"/>
      <c r="P20" s="20"/>
      <c r="Q20" s="20"/>
      <c r="R20" s="20"/>
      <c r="S20" s="20"/>
      <c r="T20" s="20"/>
      <c r="U20" s="20"/>
      <c r="V20" s="20"/>
      <c r="W20" s="20">
        <v>1218861</v>
      </c>
      <c r="X20" s="20"/>
      <c r="Y20" s="20">
        <v>1218861</v>
      </c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1302656</v>
      </c>
      <c r="D22" s="18"/>
      <c r="E22" s="19">
        <v>1290000</v>
      </c>
      <c r="F22" s="20">
        <v>1290000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645000</v>
      </c>
      <c r="Y22" s="20">
        <v>-645000</v>
      </c>
      <c r="Z22" s="21">
        <v>-100</v>
      </c>
      <c r="AA22" s="22">
        <v>1290000</v>
      </c>
    </row>
    <row r="23" spans="1:27" ht="12.75">
      <c r="A23" s="23" t="s">
        <v>49</v>
      </c>
      <c r="B23" s="17"/>
      <c r="C23" s="18">
        <v>2160329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1664045484</v>
      </c>
      <c r="D24" s="29">
        <f>SUM(D15:D23)</f>
        <v>0</v>
      </c>
      <c r="E24" s="36">
        <f t="shared" si="1"/>
        <v>2418732000</v>
      </c>
      <c r="F24" s="37">
        <f t="shared" si="1"/>
        <v>2418732000</v>
      </c>
      <c r="G24" s="37">
        <f t="shared" si="1"/>
        <v>201561000</v>
      </c>
      <c r="H24" s="37">
        <f t="shared" si="1"/>
        <v>403122000</v>
      </c>
      <c r="I24" s="37">
        <f t="shared" si="1"/>
        <v>1664111858</v>
      </c>
      <c r="J24" s="37">
        <f t="shared" si="1"/>
        <v>1664111858</v>
      </c>
      <c r="K24" s="37">
        <f t="shared" si="1"/>
        <v>1664111858</v>
      </c>
      <c r="L24" s="37">
        <f t="shared" si="1"/>
        <v>1664111858</v>
      </c>
      <c r="M24" s="37">
        <f t="shared" si="1"/>
        <v>1664111858</v>
      </c>
      <c r="N24" s="37">
        <f t="shared" si="1"/>
        <v>1664111858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1664111858</v>
      </c>
      <c r="X24" s="37">
        <f t="shared" si="1"/>
        <v>1209366000</v>
      </c>
      <c r="Y24" s="37">
        <f t="shared" si="1"/>
        <v>454745858</v>
      </c>
      <c r="Z24" s="38">
        <f>+IF(X24&lt;&gt;0,+(Y24/X24)*100,0)</f>
        <v>37.60200452137732</v>
      </c>
      <c r="AA24" s="39">
        <f>SUM(AA15:AA23)</f>
        <v>2418732000</v>
      </c>
    </row>
    <row r="25" spans="1:27" ht="12.75">
      <c r="A25" s="27" t="s">
        <v>51</v>
      </c>
      <c r="B25" s="28"/>
      <c r="C25" s="29">
        <f aca="true" t="shared" si="2" ref="C25:Y25">+C12+C24</f>
        <v>1946689991</v>
      </c>
      <c r="D25" s="29">
        <f>+D12+D24</f>
        <v>0</v>
      </c>
      <c r="E25" s="30">
        <f t="shared" si="2"/>
        <v>2853375441</v>
      </c>
      <c r="F25" s="31">
        <f t="shared" si="2"/>
        <v>2853375441</v>
      </c>
      <c r="G25" s="31">
        <f t="shared" si="2"/>
        <v>574559537</v>
      </c>
      <c r="H25" s="31">
        <f t="shared" si="2"/>
        <v>754143797</v>
      </c>
      <c r="I25" s="31">
        <f t="shared" si="2"/>
        <v>2164526021</v>
      </c>
      <c r="J25" s="31">
        <f t="shared" si="2"/>
        <v>2164526021</v>
      </c>
      <c r="K25" s="31">
        <f t="shared" si="2"/>
        <v>2066800988</v>
      </c>
      <c r="L25" s="31">
        <f t="shared" si="2"/>
        <v>2054745959</v>
      </c>
      <c r="M25" s="31">
        <f t="shared" si="2"/>
        <v>2168463472</v>
      </c>
      <c r="N25" s="31">
        <f t="shared" si="2"/>
        <v>2168463472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2168463472</v>
      </c>
      <c r="X25" s="31">
        <f t="shared" si="2"/>
        <v>1426687722</v>
      </c>
      <c r="Y25" s="31">
        <f t="shared" si="2"/>
        <v>741775750</v>
      </c>
      <c r="Z25" s="32">
        <f>+IF(X25&lt;&gt;0,+(Y25/X25)*100,0)</f>
        <v>51.99286000444041</v>
      </c>
      <c r="AA25" s="33">
        <f>+AA12+AA24</f>
        <v>2853375441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>
        <v>125583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1507000</v>
      </c>
      <c r="F30" s="20">
        <v>1507000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753500</v>
      </c>
      <c r="Y30" s="20">
        <v>-753500</v>
      </c>
      <c r="Z30" s="21">
        <v>-100</v>
      </c>
      <c r="AA30" s="22">
        <v>1507000</v>
      </c>
    </row>
    <row r="31" spans="1:27" ht="12.75">
      <c r="A31" s="23" t="s">
        <v>56</v>
      </c>
      <c r="B31" s="17"/>
      <c r="C31" s="18">
        <v>15930957</v>
      </c>
      <c r="D31" s="18"/>
      <c r="E31" s="19"/>
      <c r="F31" s="20"/>
      <c r="G31" s="20">
        <v>8280667</v>
      </c>
      <c r="H31" s="20">
        <v>16812500</v>
      </c>
      <c r="I31" s="20">
        <v>25218750</v>
      </c>
      <c r="J31" s="20">
        <v>25218750</v>
      </c>
      <c r="K31" s="20">
        <v>25218750</v>
      </c>
      <c r="L31" s="20">
        <v>25218750</v>
      </c>
      <c r="M31" s="20">
        <v>25218750</v>
      </c>
      <c r="N31" s="20">
        <v>25218750</v>
      </c>
      <c r="O31" s="20"/>
      <c r="P31" s="20"/>
      <c r="Q31" s="20"/>
      <c r="R31" s="20"/>
      <c r="S31" s="20"/>
      <c r="T31" s="20"/>
      <c r="U31" s="20"/>
      <c r="V31" s="20"/>
      <c r="W31" s="20">
        <v>25218750</v>
      </c>
      <c r="X31" s="20"/>
      <c r="Y31" s="20">
        <v>25218750</v>
      </c>
      <c r="Z31" s="21"/>
      <c r="AA31" s="22"/>
    </row>
    <row r="32" spans="1:27" ht="12.75">
      <c r="A32" s="23" t="s">
        <v>57</v>
      </c>
      <c r="B32" s="17"/>
      <c r="C32" s="18">
        <v>188539471</v>
      </c>
      <c r="D32" s="18"/>
      <c r="E32" s="19">
        <v>99368000</v>
      </c>
      <c r="F32" s="20">
        <v>99368000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49684000</v>
      </c>
      <c r="Y32" s="20">
        <v>-49684000</v>
      </c>
      <c r="Z32" s="21">
        <v>-100</v>
      </c>
      <c r="AA32" s="22">
        <v>99368000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204470428</v>
      </c>
      <c r="D34" s="29">
        <f>SUM(D29:D33)</f>
        <v>0</v>
      </c>
      <c r="E34" s="30">
        <f t="shared" si="3"/>
        <v>100875000</v>
      </c>
      <c r="F34" s="31">
        <f t="shared" si="3"/>
        <v>100875000</v>
      </c>
      <c r="G34" s="31">
        <f t="shared" si="3"/>
        <v>8406250</v>
      </c>
      <c r="H34" s="31">
        <f t="shared" si="3"/>
        <v>16812500</v>
      </c>
      <c r="I34" s="31">
        <f t="shared" si="3"/>
        <v>25218750</v>
      </c>
      <c r="J34" s="31">
        <f t="shared" si="3"/>
        <v>25218750</v>
      </c>
      <c r="K34" s="31">
        <f t="shared" si="3"/>
        <v>25218750</v>
      </c>
      <c r="L34" s="31">
        <f t="shared" si="3"/>
        <v>25218750</v>
      </c>
      <c r="M34" s="31">
        <f t="shared" si="3"/>
        <v>25218750</v>
      </c>
      <c r="N34" s="31">
        <f t="shared" si="3"/>
        <v>25218750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25218750</v>
      </c>
      <c r="X34" s="31">
        <f t="shared" si="3"/>
        <v>50437500</v>
      </c>
      <c r="Y34" s="31">
        <f t="shared" si="3"/>
        <v>-25218750</v>
      </c>
      <c r="Z34" s="32">
        <f>+IF(X34&lt;&gt;0,+(Y34/X34)*100,0)</f>
        <v>-50</v>
      </c>
      <c r="AA34" s="33">
        <f>SUM(AA29:AA33)</f>
        <v>100875000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139033000</v>
      </c>
      <c r="F37" s="20">
        <v>139033000</v>
      </c>
      <c r="G37" s="20">
        <v>11586083</v>
      </c>
      <c r="H37" s="20">
        <v>23172167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69516500</v>
      </c>
      <c r="Y37" s="20">
        <v>-69516500</v>
      </c>
      <c r="Z37" s="21">
        <v>-100</v>
      </c>
      <c r="AA37" s="22">
        <v>139033000</v>
      </c>
    </row>
    <row r="38" spans="1:27" ht="12.75">
      <c r="A38" s="23" t="s">
        <v>58</v>
      </c>
      <c r="B38" s="17"/>
      <c r="C38" s="18">
        <v>117626322</v>
      </c>
      <c r="D38" s="18"/>
      <c r="E38" s="19">
        <v>64000</v>
      </c>
      <c r="F38" s="20">
        <v>64000</v>
      </c>
      <c r="G38" s="20">
        <v>5333</v>
      </c>
      <c r="H38" s="20">
        <v>10667</v>
      </c>
      <c r="I38" s="20">
        <v>16000</v>
      </c>
      <c r="J38" s="20">
        <v>16000</v>
      </c>
      <c r="K38" s="20">
        <v>16000</v>
      </c>
      <c r="L38" s="20">
        <v>16000</v>
      </c>
      <c r="M38" s="20">
        <v>16000</v>
      </c>
      <c r="N38" s="20">
        <v>16000</v>
      </c>
      <c r="O38" s="20"/>
      <c r="P38" s="20"/>
      <c r="Q38" s="20"/>
      <c r="R38" s="20"/>
      <c r="S38" s="20"/>
      <c r="T38" s="20"/>
      <c r="U38" s="20"/>
      <c r="V38" s="20"/>
      <c r="W38" s="20">
        <v>16000</v>
      </c>
      <c r="X38" s="20">
        <v>32000</v>
      </c>
      <c r="Y38" s="20">
        <v>-16000</v>
      </c>
      <c r="Z38" s="21">
        <v>-50</v>
      </c>
      <c r="AA38" s="22">
        <v>64000</v>
      </c>
    </row>
    <row r="39" spans="1:27" ht="12.75">
      <c r="A39" s="27" t="s">
        <v>61</v>
      </c>
      <c r="B39" s="35"/>
      <c r="C39" s="29">
        <f aca="true" t="shared" si="4" ref="C39:Y39">SUM(C37:C38)</f>
        <v>117626322</v>
      </c>
      <c r="D39" s="29">
        <f>SUM(D37:D38)</f>
        <v>0</v>
      </c>
      <c r="E39" s="36">
        <f t="shared" si="4"/>
        <v>139097000</v>
      </c>
      <c r="F39" s="37">
        <f t="shared" si="4"/>
        <v>139097000</v>
      </c>
      <c r="G39" s="37">
        <f t="shared" si="4"/>
        <v>11591416</v>
      </c>
      <c r="H39" s="37">
        <f t="shared" si="4"/>
        <v>23182834</v>
      </c>
      <c r="I39" s="37">
        <f t="shared" si="4"/>
        <v>16000</v>
      </c>
      <c r="J39" s="37">
        <f t="shared" si="4"/>
        <v>16000</v>
      </c>
      <c r="K39" s="37">
        <f t="shared" si="4"/>
        <v>16000</v>
      </c>
      <c r="L39" s="37">
        <f t="shared" si="4"/>
        <v>16000</v>
      </c>
      <c r="M39" s="37">
        <f t="shared" si="4"/>
        <v>16000</v>
      </c>
      <c r="N39" s="37">
        <f t="shared" si="4"/>
        <v>16000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16000</v>
      </c>
      <c r="X39" s="37">
        <f t="shared" si="4"/>
        <v>69548500</v>
      </c>
      <c r="Y39" s="37">
        <f t="shared" si="4"/>
        <v>-69532500</v>
      </c>
      <c r="Z39" s="38">
        <f>+IF(X39&lt;&gt;0,+(Y39/X39)*100,0)</f>
        <v>-99.97699447148392</v>
      </c>
      <c r="AA39" s="39">
        <f>SUM(AA37:AA38)</f>
        <v>139097000</v>
      </c>
    </row>
    <row r="40" spans="1:27" ht="12.75">
      <c r="A40" s="27" t="s">
        <v>62</v>
      </c>
      <c r="B40" s="28"/>
      <c r="C40" s="29">
        <f aca="true" t="shared" si="5" ref="C40:Y40">+C34+C39</f>
        <v>322096750</v>
      </c>
      <c r="D40" s="29">
        <f>+D34+D39</f>
        <v>0</v>
      </c>
      <c r="E40" s="30">
        <f t="shared" si="5"/>
        <v>239972000</v>
      </c>
      <c r="F40" s="31">
        <f t="shared" si="5"/>
        <v>239972000</v>
      </c>
      <c r="G40" s="31">
        <f t="shared" si="5"/>
        <v>19997666</v>
      </c>
      <c r="H40" s="31">
        <f t="shared" si="5"/>
        <v>39995334</v>
      </c>
      <c r="I40" s="31">
        <f t="shared" si="5"/>
        <v>25234750</v>
      </c>
      <c r="J40" s="31">
        <f t="shared" si="5"/>
        <v>25234750</v>
      </c>
      <c r="K40" s="31">
        <f t="shared" si="5"/>
        <v>25234750</v>
      </c>
      <c r="L40" s="31">
        <f t="shared" si="5"/>
        <v>25234750</v>
      </c>
      <c r="M40" s="31">
        <f t="shared" si="5"/>
        <v>25234750</v>
      </c>
      <c r="N40" s="31">
        <f t="shared" si="5"/>
        <v>25234750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25234750</v>
      </c>
      <c r="X40" s="31">
        <f t="shared" si="5"/>
        <v>119986000</v>
      </c>
      <c r="Y40" s="31">
        <f t="shared" si="5"/>
        <v>-94751250</v>
      </c>
      <c r="Z40" s="32">
        <f>+IF(X40&lt;&gt;0,+(Y40/X40)*100,0)</f>
        <v>-78.96858800193355</v>
      </c>
      <c r="AA40" s="33">
        <f>+AA34+AA39</f>
        <v>239972000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1624593241</v>
      </c>
      <c r="D42" s="43">
        <f>+D25-D40</f>
        <v>0</v>
      </c>
      <c r="E42" s="44">
        <f t="shared" si="6"/>
        <v>2613403441</v>
      </c>
      <c r="F42" s="45">
        <f t="shared" si="6"/>
        <v>2613403441</v>
      </c>
      <c r="G42" s="45">
        <f t="shared" si="6"/>
        <v>554561871</v>
      </c>
      <c r="H42" s="45">
        <f t="shared" si="6"/>
        <v>714148463</v>
      </c>
      <c r="I42" s="45">
        <f t="shared" si="6"/>
        <v>2139291271</v>
      </c>
      <c r="J42" s="45">
        <f t="shared" si="6"/>
        <v>2139291271</v>
      </c>
      <c r="K42" s="45">
        <f t="shared" si="6"/>
        <v>2041566238</v>
      </c>
      <c r="L42" s="45">
        <f t="shared" si="6"/>
        <v>2029511209</v>
      </c>
      <c r="M42" s="45">
        <f t="shared" si="6"/>
        <v>2143228722</v>
      </c>
      <c r="N42" s="45">
        <f t="shared" si="6"/>
        <v>2143228722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2143228722</v>
      </c>
      <c r="X42" s="45">
        <f t="shared" si="6"/>
        <v>1306701722</v>
      </c>
      <c r="Y42" s="45">
        <f t="shared" si="6"/>
        <v>836527000</v>
      </c>
      <c r="Z42" s="46">
        <f>+IF(X42&lt;&gt;0,+(Y42/X42)*100,0)</f>
        <v>64.01820598503811</v>
      </c>
      <c r="AA42" s="47">
        <f>+AA25-AA40</f>
        <v>2613403441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1624593241</v>
      </c>
      <c r="D45" s="18"/>
      <c r="E45" s="19">
        <v>2613403441</v>
      </c>
      <c r="F45" s="20">
        <v>2613403441</v>
      </c>
      <c r="G45" s="20">
        <v>554561870</v>
      </c>
      <c r="H45" s="20">
        <v>714148463</v>
      </c>
      <c r="I45" s="20">
        <v>2139291271</v>
      </c>
      <c r="J45" s="20">
        <v>2139291271</v>
      </c>
      <c r="K45" s="20">
        <v>2041566237</v>
      </c>
      <c r="L45" s="20">
        <v>2029511209</v>
      </c>
      <c r="M45" s="20">
        <v>2143228722</v>
      </c>
      <c r="N45" s="20">
        <v>2143228722</v>
      </c>
      <c r="O45" s="20"/>
      <c r="P45" s="20"/>
      <c r="Q45" s="20"/>
      <c r="R45" s="20"/>
      <c r="S45" s="20"/>
      <c r="T45" s="20"/>
      <c r="U45" s="20"/>
      <c r="V45" s="20"/>
      <c r="W45" s="20">
        <v>2143228722</v>
      </c>
      <c r="X45" s="20">
        <v>1306701721</v>
      </c>
      <c r="Y45" s="20">
        <v>836527001</v>
      </c>
      <c r="Z45" s="48">
        <v>64.02</v>
      </c>
      <c r="AA45" s="22">
        <v>2613403441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1624593241</v>
      </c>
      <c r="D48" s="51">
        <f>SUM(D45:D47)</f>
        <v>0</v>
      </c>
      <c r="E48" s="52">
        <f t="shared" si="7"/>
        <v>2613403441</v>
      </c>
      <c r="F48" s="53">
        <f t="shared" si="7"/>
        <v>2613403441</v>
      </c>
      <c r="G48" s="53">
        <f t="shared" si="7"/>
        <v>554561870</v>
      </c>
      <c r="H48" s="53">
        <f t="shared" si="7"/>
        <v>714148463</v>
      </c>
      <c r="I48" s="53">
        <f t="shared" si="7"/>
        <v>2139291271</v>
      </c>
      <c r="J48" s="53">
        <f t="shared" si="7"/>
        <v>2139291271</v>
      </c>
      <c r="K48" s="53">
        <f t="shared" si="7"/>
        <v>2041566237</v>
      </c>
      <c r="L48" s="53">
        <f t="shared" si="7"/>
        <v>2029511209</v>
      </c>
      <c r="M48" s="53">
        <f t="shared" si="7"/>
        <v>2143228722</v>
      </c>
      <c r="N48" s="53">
        <f t="shared" si="7"/>
        <v>2143228722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2143228722</v>
      </c>
      <c r="X48" s="53">
        <f t="shared" si="7"/>
        <v>1306701721</v>
      </c>
      <c r="Y48" s="53">
        <f t="shared" si="7"/>
        <v>836527001</v>
      </c>
      <c r="Z48" s="54">
        <f>+IF(X48&lt;&gt;0,+(Y48/X48)*100,0)</f>
        <v>64.01820611055888</v>
      </c>
      <c r="AA48" s="55">
        <f>SUM(AA45:AA47)</f>
        <v>2613403441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186333026</v>
      </c>
      <c r="D6" s="18"/>
      <c r="E6" s="19">
        <v>349691000</v>
      </c>
      <c r="F6" s="20">
        <v>349691000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174845500</v>
      </c>
      <c r="Y6" s="20">
        <v>-174845500</v>
      </c>
      <c r="Z6" s="21">
        <v>-100</v>
      </c>
      <c r="AA6" s="22">
        <v>349691000</v>
      </c>
    </row>
    <row r="7" spans="1:27" ht="12.75">
      <c r="A7" s="23" t="s">
        <v>34</v>
      </c>
      <c r="B7" s="17"/>
      <c r="C7" s="18"/>
      <c r="D7" s="18"/>
      <c r="E7" s="19">
        <v>61102000</v>
      </c>
      <c r="F7" s="20">
        <v>61102000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30551000</v>
      </c>
      <c r="Y7" s="20">
        <v>-30551000</v>
      </c>
      <c r="Z7" s="21">
        <v>-100</v>
      </c>
      <c r="AA7" s="22">
        <v>61102000</v>
      </c>
    </row>
    <row r="8" spans="1:27" ht="12.75">
      <c r="A8" s="23" t="s">
        <v>35</v>
      </c>
      <c r="B8" s="17"/>
      <c r="C8" s="18">
        <v>2193522</v>
      </c>
      <c r="D8" s="18"/>
      <c r="E8" s="19">
        <v>4807000</v>
      </c>
      <c r="F8" s="20">
        <v>4807000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2403500</v>
      </c>
      <c r="Y8" s="20">
        <v>-2403500</v>
      </c>
      <c r="Z8" s="21">
        <v>-100</v>
      </c>
      <c r="AA8" s="22">
        <v>4807000</v>
      </c>
    </row>
    <row r="9" spans="1:27" ht="12.75">
      <c r="A9" s="23" t="s">
        <v>36</v>
      </c>
      <c r="B9" s="17"/>
      <c r="C9" s="18">
        <v>16816238</v>
      </c>
      <c r="D9" s="18"/>
      <c r="E9" s="19">
        <v>18997000</v>
      </c>
      <c r="F9" s="20">
        <v>18997000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9498500</v>
      </c>
      <c r="Y9" s="20">
        <v>-9498500</v>
      </c>
      <c r="Z9" s="21">
        <v>-100</v>
      </c>
      <c r="AA9" s="22">
        <v>18997000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737959</v>
      </c>
      <c r="D11" s="18"/>
      <c r="E11" s="19">
        <v>995000</v>
      </c>
      <c r="F11" s="20">
        <v>995000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497500</v>
      </c>
      <c r="Y11" s="20">
        <v>-497500</v>
      </c>
      <c r="Z11" s="21">
        <v>-100</v>
      </c>
      <c r="AA11" s="22">
        <v>995000</v>
      </c>
    </row>
    <row r="12" spans="1:27" ht="12.75">
      <c r="A12" s="27" t="s">
        <v>39</v>
      </c>
      <c r="B12" s="28"/>
      <c r="C12" s="29">
        <f aca="true" t="shared" si="0" ref="C12:Y12">SUM(C6:C11)</f>
        <v>206080745</v>
      </c>
      <c r="D12" s="29">
        <f>SUM(D6:D11)</f>
        <v>0</v>
      </c>
      <c r="E12" s="30">
        <f t="shared" si="0"/>
        <v>435592000</v>
      </c>
      <c r="F12" s="31">
        <f t="shared" si="0"/>
        <v>435592000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217796000</v>
      </c>
      <c r="Y12" s="31">
        <f t="shared" si="0"/>
        <v>-217796000</v>
      </c>
      <c r="Z12" s="32">
        <f>+IF(X12&lt;&gt;0,+(Y12/X12)*100,0)</f>
        <v>-100</v>
      </c>
      <c r="AA12" s="33">
        <f>SUM(AA6:AA11)</f>
        <v>435592000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10258000</v>
      </c>
      <c r="D17" s="18"/>
      <c r="E17" s="19">
        <v>10258000</v>
      </c>
      <c r="F17" s="20">
        <v>10258000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5129000</v>
      </c>
      <c r="Y17" s="20">
        <v>-5129000</v>
      </c>
      <c r="Z17" s="21">
        <v>-100</v>
      </c>
      <c r="AA17" s="22">
        <v>10258000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372704361</v>
      </c>
      <c r="D19" s="18"/>
      <c r="E19" s="19">
        <v>711766000</v>
      </c>
      <c r="F19" s="20">
        <v>711766000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355883000</v>
      </c>
      <c r="Y19" s="20">
        <v>-355883000</v>
      </c>
      <c r="Z19" s="21">
        <v>-100</v>
      </c>
      <c r="AA19" s="22">
        <v>711766000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949194</v>
      </c>
      <c r="D22" s="18"/>
      <c r="E22" s="19">
        <v>868000</v>
      </c>
      <c r="F22" s="20">
        <v>868000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434000</v>
      </c>
      <c r="Y22" s="20">
        <v>-434000</v>
      </c>
      <c r="Z22" s="21">
        <v>-100</v>
      </c>
      <c r="AA22" s="22">
        <v>868000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383911555</v>
      </c>
      <c r="D24" s="29">
        <f>SUM(D15:D23)</f>
        <v>0</v>
      </c>
      <c r="E24" s="36">
        <f t="shared" si="1"/>
        <v>722892000</v>
      </c>
      <c r="F24" s="37">
        <f t="shared" si="1"/>
        <v>722892000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361446000</v>
      </c>
      <c r="Y24" s="37">
        <f t="shared" si="1"/>
        <v>-361446000</v>
      </c>
      <c r="Z24" s="38">
        <f>+IF(X24&lt;&gt;0,+(Y24/X24)*100,0)</f>
        <v>-100</v>
      </c>
      <c r="AA24" s="39">
        <f>SUM(AA15:AA23)</f>
        <v>722892000</v>
      </c>
    </row>
    <row r="25" spans="1:27" ht="12.75">
      <c r="A25" s="27" t="s">
        <v>51</v>
      </c>
      <c r="B25" s="28"/>
      <c r="C25" s="29">
        <f aca="true" t="shared" si="2" ref="C25:Y25">+C12+C24</f>
        <v>589992300</v>
      </c>
      <c r="D25" s="29">
        <f>+D12+D24</f>
        <v>0</v>
      </c>
      <c r="E25" s="30">
        <f t="shared" si="2"/>
        <v>1158484000</v>
      </c>
      <c r="F25" s="31">
        <f t="shared" si="2"/>
        <v>1158484000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579242000</v>
      </c>
      <c r="Y25" s="31">
        <f t="shared" si="2"/>
        <v>-579242000</v>
      </c>
      <c r="Z25" s="32">
        <f>+IF(X25&lt;&gt;0,+(Y25/X25)*100,0)</f>
        <v>-100</v>
      </c>
      <c r="AA25" s="33">
        <f>+AA12+AA24</f>
        <v>1158484000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602775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49752342</v>
      </c>
      <c r="D32" s="18"/>
      <c r="E32" s="19">
        <v>33254000</v>
      </c>
      <c r="F32" s="20">
        <v>33254000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16627000</v>
      </c>
      <c r="Y32" s="20">
        <v>-16627000</v>
      </c>
      <c r="Z32" s="21">
        <v>-100</v>
      </c>
      <c r="AA32" s="22">
        <v>33254000</v>
      </c>
    </row>
    <row r="33" spans="1:27" ht="12.75">
      <c r="A33" s="23" t="s">
        <v>58</v>
      </c>
      <c r="B33" s="17"/>
      <c r="C33" s="18">
        <v>1112368</v>
      </c>
      <c r="D33" s="18"/>
      <c r="E33" s="19">
        <v>1597000</v>
      </c>
      <c r="F33" s="20">
        <v>1597000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798500</v>
      </c>
      <c r="Y33" s="20">
        <v>-798500</v>
      </c>
      <c r="Z33" s="21">
        <v>-100</v>
      </c>
      <c r="AA33" s="22">
        <v>1597000</v>
      </c>
    </row>
    <row r="34" spans="1:27" ht="12.75">
      <c r="A34" s="27" t="s">
        <v>59</v>
      </c>
      <c r="B34" s="28"/>
      <c r="C34" s="29">
        <f aca="true" t="shared" si="3" ref="C34:Y34">SUM(C29:C33)</f>
        <v>51467485</v>
      </c>
      <c r="D34" s="29">
        <f>SUM(D29:D33)</f>
        <v>0</v>
      </c>
      <c r="E34" s="30">
        <f t="shared" si="3"/>
        <v>34851000</v>
      </c>
      <c r="F34" s="31">
        <f t="shared" si="3"/>
        <v>34851000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17425500</v>
      </c>
      <c r="Y34" s="31">
        <f t="shared" si="3"/>
        <v>-17425500</v>
      </c>
      <c r="Z34" s="32">
        <f>+IF(X34&lt;&gt;0,+(Y34/X34)*100,0)</f>
        <v>-100</v>
      </c>
      <c r="AA34" s="33">
        <f>SUM(AA29:AA33)</f>
        <v>34851000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212438</v>
      </c>
      <c r="D37" s="18"/>
      <c r="E37" s="19">
        <v>639000</v>
      </c>
      <c r="F37" s="20">
        <v>639000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319500</v>
      </c>
      <c r="Y37" s="20">
        <v>-319500</v>
      </c>
      <c r="Z37" s="21">
        <v>-100</v>
      </c>
      <c r="AA37" s="22">
        <v>639000</v>
      </c>
    </row>
    <row r="38" spans="1:27" ht="12.75">
      <c r="A38" s="23" t="s">
        <v>58</v>
      </c>
      <c r="B38" s="17"/>
      <c r="C38" s="18">
        <v>5863547</v>
      </c>
      <c r="D38" s="18"/>
      <c r="E38" s="19">
        <v>3108000</v>
      </c>
      <c r="F38" s="20">
        <v>3108000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1554000</v>
      </c>
      <c r="Y38" s="20">
        <v>-1554000</v>
      </c>
      <c r="Z38" s="21">
        <v>-100</v>
      </c>
      <c r="AA38" s="22">
        <v>3108000</v>
      </c>
    </row>
    <row r="39" spans="1:27" ht="12.75">
      <c r="A39" s="27" t="s">
        <v>61</v>
      </c>
      <c r="B39" s="35"/>
      <c r="C39" s="29">
        <f aca="true" t="shared" si="4" ref="C39:Y39">SUM(C37:C38)</f>
        <v>6075985</v>
      </c>
      <c r="D39" s="29">
        <f>SUM(D37:D38)</f>
        <v>0</v>
      </c>
      <c r="E39" s="36">
        <f t="shared" si="4"/>
        <v>3747000</v>
      </c>
      <c r="F39" s="37">
        <f t="shared" si="4"/>
        <v>3747000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1873500</v>
      </c>
      <c r="Y39" s="37">
        <f t="shared" si="4"/>
        <v>-1873500</v>
      </c>
      <c r="Z39" s="38">
        <f>+IF(X39&lt;&gt;0,+(Y39/X39)*100,0)</f>
        <v>-100</v>
      </c>
      <c r="AA39" s="39">
        <f>SUM(AA37:AA38)</f>
        <v>3747000</v>
      </c>
    </row>
    <row r="40" spans="1:27" ht="12.75">
      <c r="A40" s="27" t="s">
        <v>62</v>
      </c>
      <c r="B40" s="28"/>
      <c r="C40" s="29">
        <f aca="true" t="shared" si="5" ref="C40:Y40">+C34+C39</f>
        <v>57543470</v>
      </c>
      <c r="D40" s="29">
        <f>+D34+D39</f>
        <v>0</v>
      </c>
      <c r="E40" s="30">
        <f t="shared" si="5"/>
        <v>38598000</v>
      </c>
      <c r="F40" s="31">
        <f t="shared" si="5"/>
        <v>38598000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19299000</v>
      </c>
      <c r="Y40" s="31">
        <f t="shared" si="5"/>
        <v>-19299000</v>
      </c>
      <c r="Z40" s="32">
        <f>+IF(X40&lt;&gt;0,+(Y40/X40)*100,0)</f>
        <v>-100</v>
      </c>
      <c r="AA40" s="33">
        <f>+AA34+AA39</f>
        <v>38598000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532448830</v>
      </c>
      <c r="D42" s="43">
        <f>+D25-D40</f>
        <v>0</v>
      </c>
      <c r="E42" s="44">
        <f t="shared" si="6"/>
        <v>1119886000</v>
      </c>
      <c r="F42" s="45">
        <f t="shared" si="6"/>
        <v>1119886000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559943000</v>
      </c>
      <c r="Y42" s="45">
        <f t="shared" si="6"/>
        <v>-559943000</v>
      </c>
      <c r="Z42" s="46">
        <f>+IF(X42&lt;&gt;0,+(Y42/X42)*100,0)</f>
        <v>-100</v>
      </c>
      <c r="AA42" s="47">
        <f>+AA25-AA40</f>
        <v>1119886000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532448830</v>
      </c>
      <c r="D45" s="18"/>
      <c r="E45" s="19">
        <v>1119886000</v>
      </c>
      <c r="F45" s="20">
        <v>1119886000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559943000</v>
      </c>
      <c r="Y45" s="20">
        <v>-559943000</v>
      </c>
      <c r="Z45" s="48">
        <v>-100</v>
      </c>
      <c r="AA45" s="22">
        <v>1119886000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532448830</v>
      </c>
      <c r="D48" s="51">
        <f>SUM(D45:D47)</f>
        <v>0</v>
      </c>
      <c r="E48" s="52">
        <f t="shared" si="7"/>
        <v>1119886000</v>
      </c>
      <c r="F48" s="53">
        <f t="shared" si="7"/>
        <v>1119886000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559943000</v>
      </c>
      <c r="Y48" s="53">
        <f t="shared" si="7"/>
        <v>-559943000</v>
      </c>
      <c r="Z48" s="54">
        <f>+IF(X48&lt;&gt;0,+(Y48/X48)*100,0)</f>
        <v>-100</v>
      </c>
      <c r="AA48" s="55">
        <f>SUM(AA45:AA47)</f>
        <v>1119886000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432162967</v>
      </c>
      <c r="D6" s="18"/>
      <c r="E6" s="19">
        <v>286484565</v>
      </c>
      <c r="F6" s="20">
        <v>286484565</v>
      </c>
      <c r="G6" s="20">
        <v>622124090</v>
      </c>
      <c r="H6" s="20">
        <v>622124090</v>
      </c>
      <c r="I6" s="20">
        <v>511980271</v>
      </c>
      <c r="J6" s="20">
        <v>511980271</v>
      </c>
      <c r="K6" s="20">
        <v>311245695</v>
      </c>
      <c r="L6" s="20">
        <v>208896120</v>
      </c>
      <c r="M6" s="20">
        <v>519653671</v>
      </c>
      <c r="N6" s="20">
        <v>519653671</v>
      </c>
      <c r="O6" s="20"/>
      <c r="P6" s="20"/>
      <c r="Q6" s="20"/>
      <c r="R6" s="20"/>
      <c r="S6" s="20"/>
      <c r="T6" s="20"/>
      <c r="U6" s="20"/>
      <c r="V6" s="20"/>
      <c r="W6" s="20">
        <v>519653671</v>
      </c>
      <c r="X6" s="20">
        <v>143242283</v>
      </c>
      <c r="Y6" s="20">
        <v>376411388</v>
      </c>
      <c r="Z6" s="21">
        <v>262.78</v>
      </c>
      <c r="AA6" s="22">
        <v>286484565</v>
      </c>
    </row>
    <row r="7" spans="1:27" ht="12.75">
      <c r="A7" s="23" t="s">
        <v>34</v>
      </c>
      <c r="B7" s="17"/>
      <c r="C7" s="18"/>
      <c r="D7" s="18"/>
      <c r="E7" s="19">
        <v>306835000</v>
      </c>
      <c r="F7" s="20">
        <v>306835000</v>
      </c>
      <c r="G7" s="20">
        <v>316345542</v>
      </c>
      <c r="H7" s="20">
        <v>316345542</v>
      </c>
      <c r="I7" s="20">
        <v>316345542</v>
      </c>
      <c r="J7" s="20">
        <v>316345542</v>
      </c>
      <c r="K7" s="20">
        <v>316345542</v>
      </c>
      <c r="L7" s="20">
        <v>316345542</v>
      </c>
      <c r="M7" s="20">
        <v>316345542</v>
      </c>
      <c r="N7" s="20">
        <v>316345542</v>
      </c>
      <c r="O7" s="20"/>
      <c r="P7" s="20"/>
      <c r="Q7" s="20"/>
      <c r="R7" s="20"/>
      <c r="S7" s="20"/>
      <c r="T7" s="20"/>
      <c r="U7" s="20"/>
      <c r="V7" s="20"/>
      <c r="W7" s="20">
        <v>316345542</v>
      </c>
      <c r="X7" s="20">
        <v>153417500</v>
      </c>
      <c r="Y7" s="20">
        <v>162928042</v>
      </c>
      <c r="Z7" s="21">
        <v>106.2</v>
      </c>
      <c r="AA7" s="22">
        <v>306835000</v>
      </c>
    </row>
    <row r="8" spans="1:27" ht="12.75">
      <c r="A8" s="23" t="s">
        <v>35</v>
      </c>
      <c r="B8" s="17"/>
      <c r="C8" s="18"/>
      <c r="D8" s="18"/>
      <c r="E8" s="19">
        <v>45001283</v>
      </c>
      <c r="F8" s="20">
        <v>45001283</v>
      </c>
      <c r="G8" s="20">
        <v>10727675</v>
      </c>
      <c r="H8" s="20">
        <v>10727675</v>
      </c>
      <c r="I8" s="20">
        <v>107091017</v>
      </c>
      <c r="J8" s="20">
        <v>107091017</v>
      </c>
      <c r="K8" s="20">
        <v>130623052</v>
      </c>
      <c r="L8" s="20">
        <v>137715754</v>
      </c>
      <c r="M8" s="20">
        <v>146677730</v>
      </c>
      <c r="N8" s="20">
        <v>146677730</v>
      </c>
      <c r="O8" s="20"/>
      <c r="P8" s="20"/>
      <c r="Q8" s="20"/>
      <c r="R8" s="20"/>
      <c r="S8" s="20"/>
      <c r="T8" s="20"/>
      <c r="U8" s="20"/>
      <c r="V8" s="20"/>
      <c r="W8" s="20">
        <v>146677730</v>
      </c>
      <c r="X8" s="20">
        <v>22500642</v>
      </c>
      <c r="Y8" s="20">
        <v>124177088</v>
      </c>
      <c r="Z8" s="21">
        <v>551.88</v>
      </c>
      <c r="AA8" s="22">
        <v>45001283</v>
      </c>
    </row>
    <row r="9" spans="1:27" ht="12.75">
      <c r="A9" s="23" t="s">
        <v>36</v>
      </c>
      <c r="B9" s="17"/>
      <c r="C9" s="18"/>
      <c r="D9" s="18"/>
      <c r="E9" s="19">
        <v>103611001</v>
      </c>
      <c r="F9" s="20">
        <v>103611001</v>
      </c>
      <c r="G9" s="20">
        <v>65010896</v>
      </c>
      <c r="H9" s="20">
        <v>65010896</v>
      </c>
      <c r="I9" s="20">
        <v>704165</v>
      </c>
      <c r="J9" s="20">
        <v>704165</v>
      </c>
      <c r="K9" s="20">
        <v>704165</v>
      </c>
      <c r="L9" s="20">
        <v>704165</v>
      </c>
      <c r="M9" s="20">
        <v>704165</v>
      </c>
      <c r="N9" s="20">
        <v>704165</v>
      </c>
      <c r="O9" s="20"/>
      <c r="P9" s="20"/>
      <c r="Q9" s="20"/>
      <c r="R9" s="20"/>
      <c r="S9" s="20"/>
      <c r="T9" s="20"/>
      <c r="U9" s="20"/>
      <c r="V9" s="20"/>
      <c r="W9" s="20">
        <v>704165</v>
      </c>
      <c r="X9" s="20">
        <v>51805501</v>
      </c>
      <c r="Y9" s="20">
        <v>-51101336</v>
      </c>
      <c r="Z9" s="21">
        <v>-98.64</v>
      </c>
      <c r="AA9" s="22">
        <v>103611001</v>
      </c>
    </row>
    <row r="10" spans="1:27" ht="12.75">
      <c r="A10" s="23" t="s">
        <v>37</v>
      </c>
      <c r="B10" s="17"/>
      <c r="C10" s="18">
        <v>416065630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23962365</v>
      </c>
      <c r="D11" s="18"/>
      <c r="E11" s="19">
        <v>70750580</v>
      </c>
      <c r="F11" s="20">
        <v>70750580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35375290</v>
      </c>
      <c r="Y11" s="20">
        <v>-35375290</v>
      </c>
      <c r="Z11" s="21">
        <v>-100</v>
      </c>
      <c r="AA11" s="22">
        <v>70750580</v>
      </c>
    </row>
    <row r="12" spans="1:27" ht="12.75">
      <c r="A12" s="27" t="s">
        <v>39</v>
      </c>
      <c r="B12" s="28"/>
      <c r="C12" s="29">
        <f aca="true" t="shared" si="0" ref="C12:Y12">SUM(C6:C11)</f>
        <v>872190962</v>
      </c>
      <c r="D12" s="29">
        <f>SUM(D6:D11)</f>
        <v>0</v>
      </c>
      <c r="E12" s="30">
        <f t="shared" si="0"/>
        <v>812682429</v>
      </c>
      <c r="F12" s="31">
        <f t="shared" si="0"/>
        <v>812682429</v>
      </c>
      <c r="G12" s="31">
        <f t="shared" si="0"/>
        <v>1014208203</v>
      </c>
      <c r="H12" s="31">
        <f t="shared" si="0"/>
        <v>1014208203</v>
      </c>
      <c r="I12" s="31">
        <f t="shared" si="0"/>
        <v>936120995</v>
      </c>
      <c r="J12" s="31">
        <f t="shared" si="0"/>
        <v>936120995</v>
      </c>
      <c r="K12" s="31">
        <f t="shared" si="0"/>
        <v>758918454</v>
      </c>
      <c r="L12" s="31">
        <f t="shared" si="0"/>
        <v>663661581</v>
      </c>
      <c r="M12" s="31">
        <f t="shared" si="0"/>
        <v>983381108</v>
      </c>
      <c r="N12" s="31">
        <f t="shared" si="0"/>
        <v>983381108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983381108</v>
      </c>
      <c r="X12" s="31">
        <f t="shared" si="0"/>
        <v>406341216</v>
      </c>
      <c r="Y12" s="31">
        <f t="shared" si="0"/>
        <v>577039892</v>
      </c>
      <c r="Z12" s="32">
        <f>+IF(X12&lt;&gt;0,+(Y12/X12)*100,0)</f>
        <v>142.0087033455154</v>
      </c>
      <c r="AA12" s="33">
        <f>SUM(AA6:AA11)</f>
        <v>812682429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12995616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5772820478</v>
      </c>
      <c r="D19" s="18"/>
      <c r="E19" s="19">
        <v>8448452040</v>
      </c>
      <c r="F19" s="20">
        <v>8448452040</v>
      </c>
      <c r="G19" s="20">
        <v>8448452040</v>
      </c>
      <c r="H19" s="20">
        <v>8448452040</v>
      </c>
      <c r="I19" s="20">
        <v>6715860239</v>
      </c>
      <c r="J19" s="20">
        <v>6715860239</v>
      </c>
      <c r="K19" s="20">
        <v>6715860240</v>
      </c>
      <c r="L19" s="20">
        <v>6715860240</v>
      </c>
      <c r="M19" s="20">
        <v>6715860240</v>
      </c>
      <c r="N19" s="20">
        <v>6715860240</v>
      </c>
      <c r="O19" s="20"/>
      <c r="P19" s="20"/>
      <c r="Q19" s="20"/>
      <c r="R19" s="20"/>
      <c r="S19" s="20"/>
      <c r="T19" s="20"/>
      <c r="U19" s="20"/>
      <c r="V19" s="20"/>
      <c r="W19" s="20">
        <v>6715860240</v>
      </c>
      <c r="X19" s="20">
        <v>4224226020</v>
      </c>
      <c r="Y19" s="20">
        <v>2491634220</v>
      </c>
      <c r="Z19" s="21">
        <v>58.98</v>
      </c>
      <c r="AA19" s="22">
        <v>8448452040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14776395</v>
      </c>
      <c r="D22" s="18"/>
      <c r="E22" s="19">
        <v>5862932</v>
      </c>
      <c r="F22" s="20">
        <v>5862932</v>
      </c>
      <c r="G22" s="20"/>
      <c r="H22" s="20"/>
      <c r="I22" s="20">
        <v>1171349</v>
      </c>
      <c r="J22" s="20">
        <v>1171349</v>
      </c>
      <c r="K22" s="20">
        <v>1171349</v>
      </c>
      <c r="L22" s="20">
        <v>1171349</v>
      </c>
      <c r="M22" s="20">
        <v>1171349</v>
      </c>
      <c r="N22" s="20">
        <v>1171349</v>
      </c>
      <c r="O22" s="20"/>
      <c r="P22" s="20"/>
      <c r="Q22" s="20"/>
      <c r="R22" s="20"/>
      <c r="S22" s="20"/>
      <c r="T22" s="20"/>
      <c r="U22" s="20"/>
      <c r="V22" s="20"/>
      <c r="W22" s="20">
        <v>1171349</v>
      </c>
      <c r="X22" s="20">
        <v>2931466</v>
      </c>
      <c r="Y22" s="20">
        <v>-1760117</v>
      </c>
      <c r="Z22" s="21">
        <v>-60.04</v>
      </c>
      <c r="AA22" s="22">
        <v>5862932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5800592489</v>
      </c>
      <c r="D24" s="29">
        <f>SUM(D15:D23)</f>
        <v>0</v>
      </c>
      <c r="E24" s="36">
        <f t="shared" si="1"/>
        <v>8454314972</v>
      </c>
      <c r="F24" s="37">
        <f t="shared" si="1"/>
        <v>8454314972</v>
      </c>
      <c r="G24" s="37">
        <f t="shared" si="1"/>
        <v>8448452040</v>
      </c>
      <c r="H24" s="37">
        <f t="shared" si="1"/>
        <v>8448452040</v>
      </c>
      <c r="I24" s="37">
        <f t="shared" si="1"/>
        <v>6717031588</v>
      </c>
      <c r="J24" s="37">
        <f t="shared" si="1"/>
        <v>6717031588</v>
      </c>
      <c r="K24" s="37">
        <f t="shared" si="1"/>
        <v>6717031589</v>
      </c>
      <c r="L24" s="37">
        <f t="shared" si="1"/>
        <v>6717031589</v>
      </c>
      <c r="M24" s="37">
        <f t="shared" si="1"/>
        <v>6717031589</v>
      </c>
      <c r="N24" s="37">
        <f t="shared" si="1"/>
        <v>6717031589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6717031589</v>
      </c>
      <c r="X24" s="37">
        <f t="shared" si="1"/>
        <v>4227157486</v>
      </c>
      <c r="Y24" s="37">
        <f t="shared" si="1"/>
        <v>2489874103</v>
      </c>
      <c r="Z24" s="38">
        <f>+IF(X24&lt;&gt;0,+(Y24/X24)*100,0)</f>
        <v>58.90185334344083</v>
      </c>
      <c r="AA24" s="39">
        <f>SUM(AA15:AA23)</f>
        <v>8454314972</v>
      </c>
    </row>
    <row r="25" spans="1:27" ht="12.75">
      <c r="A25" s="27" t="s">
        <v>51</v>
      </c>
      <c r="B25" s="28"/>
      <c r="C25" s="29">
        <f aca="true" t="shared" si="2" ref="C25:Y25">+C12+C24</f>
        <v>6672783451</v>
      </c>
      <c r="D25" s="29">
        <f>+D12+D24</f>
        <v>0</v>
      </c>
      <c r="E25" s="30">
        <f t="shared" si="2"/>
        <v>9266997401</v>
      </c>
      <c r="F25" s="31">
        <f t="shared" si="2"/>
        <v>9266997401</v>
      </c>
      <c r="G25" s="31">
        <f t="shared" si="2"/>
        <v>9462660243</v>
      </c>
      <c r="H25" s="31">
        <f t="shared" si="2"/>
        <v>9462660243</v>
      </c>
      <c r="I25" s="31">
        <f t="shared" si="2"/>
        <v>7653152583</v>
      </c>
      <c r="J25" s="31">
        <f t="shared" si="2"/>
        <v>7653152583</v>
      </c>
      <c r="K25" s="31">
        <f t="shared" si="2"/>
        <v>7475950043</v>
      </c>
      <c r="L25" s="31">
        <f t="shared" si="2"/>
        <v>7380693170</v>
      </c>
      <c r="M25" s="31">
        <f t="shared" si="2"/>
        <v>7700412697</v>
      </c>
      <c r="N25" s="31">
        <f t="shared" si="2"/>
        <v>7700412697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7700412697</v>
      </c>
      <c r="X25" s="31">
        <f t="shared" si="2"/>
        <v>4633498702</v>
      </c>
      <c r="Y25" s="31">
        <f t="shared" si="2"/>
        <v>3066913995</v>
      </c>
      <c r="Z25" s="32">
        <f>+IF(X25&lt;&gt;0,+(Y25/X25)*100,0)</f>
        <v>66.19002598783938</v>
      </c>
      <c r="AA25" s="33">
        <f>+AA12+AA24</f>
        <v>9266997401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718246409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4409170</v>
      </c>
      <c r="D31" s="18"/>
      <c r="E31" s="19">
        <v>101361000</v>
      </c>
      <c r="F31" s="20">
        <v>101361000</v>
      </c>
      <c r="G31" s="20">
        <v>334300</v>
      </c>
      <c r="H31" s="20">
        <v>334300</v>
      </c>
      <c r="I31" s="20">
        <v>704165</v>
      </c>
      <c r="J31" s="20">
        <v>704165</v>
      </c>
      <c r="K31" s="20">
        <v>1119524</v>
      </c>
      <c r="L31" s="20">
        <v>1483143</v>
      </c>
      <c r="M31" s="20">
        <v>1833589</v>
      </c>
      <c r="N31" s="20">
        <v>1833589</v>
      </c>
      <c r="O31" s="20"/>
      <c r="P31" s="20"/>
      <c r="Q31" s="20"/>
      <c r="R31" s="20"/>
      <c r="S31" s="20"/>
      <c r="T31" s="20"/>
      <c r="U31" s="20"/>
      <c r="V31" s="20"/>
      <c r="W31" s="20">
        <v>1833589</v>
      </c>
      <c r="X31" s="20">
        <v>50680500</v>
      </c>
      <c r="Y31" s="20">
        <v>-48846911</v>
      </c>
      <c r="Z31" s="21">
        <v>-96.38</v>
      </c>
      <c r="AA31" s="22">
        <v>101361000</v>
      </c>
    </row>
    <row r="32" spans="1:27" ht="12.75">
      <c r="A32" s="23" t="s">
        <v>57</v>
      </c>
      <c r="B32" s="17"/>
      <c r="C32" s="18">
        <v>49092186</v>
      </c>
      <c r="D32" s="18"/>
      <c r="E32" s="19">
        <v>572618679</v>
      </c>
      <c r="F32" s="20">
        <v>572618679</v>
      </c>
      <c r="G32" s="20">
        <v>26129706</v>
      </c>
      <c r="H32" s="20">
        <v>26129706</v>
      </c>
      <c r="I32" s="20">
        <v>7999963</v>
      </c>
      <c r="J32" s="20">
        <v>7999963</v>
      </c>
      <c r="K32" s="20">
        <v>29803652</v>
      </c>
      <c r="L32" s="20">
        <v>29803652</v>
      </c>
      <c r="M32" s="20">
        <v>19158975</v>
      </c>
      <c r="N32" s="20">
        <v>19158975</v>
      </c>
      <c r="O32" s="20"/>
      <c r="P32" s="20"/>
      <c r="Q32" s="20"/>
      <c r="R32" s="20"/>
      <c r="S32" s="20"/>
      <c r="T32" s="20"/>
      <c r="U32" s="20"/>
      <c r="V32" s="20"/>
      <c r="W32" s="20">
        <v>19158975</v>
      </c>
      <c r="X32" s="20">
        <v>286309340</v>
      </c>
      <c r="Y32" s="20">
        <v>-267150365</v>
      </c>
      <c r="Z32" s="21">
        <v>-93.31</v>
      </c>
      <c r="AA32" s="22">
        <v>572618679</v>
      </c>
    </row>
    <row r="33" spans="1:27" ht="12.75">
      <c r="A33" s="23" t="s">
        <v>58</v>
      </c>
      <c r="B33" s="17"/>
      <c r="C33" s="18">
        <v>50681308</v>
      </c>
      <c r="D33" s="18"/>
      <c r="E33" s="19">
        <v>22065323</v>
      </c>
      <c r="F33" s="20">
        <v>22065323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11032662</v>
      </c>
      <c r="Y33" s="20">
        <v>-11032662</v>
      </c>
      <c r="Z33" s="21">
        <v>-100</v>
      </c>
      <c r="AA33" s="22">
        <v>22065323</v>
      </c>
    </row>
    <row r="34" spans="1:27" ht="12.75">
      <c r="A34" s="27" t="s">
        <v>59</v>
      </c>
      <c r="B34" s="28"/>
      <c r="C34" s="29">
        <f aca="true" t="shared" si="3" ref="C34:Y34">SUM(C29:C33)</f>
        <v>822429073</v>
      </c>
      <c r="D34" s="29">
        <f>SUM(D29:D33)</f>
        <v>0</v>
      </c>
      <c r="E34" s="30">
        <f t="shared" si="3"/>
        <v>696045002</v>
      </c>
      <c r="F34" s="31">
        <f t="shared" si="3"/>
        <v>696045002</v>
      </c>
      <c r="G34" s="31">
        <f t="shared" si="3"/>
        <v>26464006</v>
      </c>
      <c r="H34" s="31">
        <f t="shared" si="3"/>
        <v>26464006</v>
      </c>
      <c r="I34" s="31">
        <f t="shared" si="3"/>
        <v>8704128</v>
      </c>
      <c r="J34" s="31">
        <f t="shared" si="3"/>
        <v>8704128</v>
      </c>
      <c r="K34" s="31">
        <f t="shared" si="3"/>
        <v>30923176</v>
      </c>
      <c r="L34" s="31">
        <f t="shared" si="3"/>
        <v>31286795</v>
      </c>
      <c r="M34" s="31">
        <f t="shared" si="3"/>
        <v>20992564</v>
      </c>
      <c r="N34" s="31">
        <f t="shared" si="3"/>
        <v>20992564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20992564</v>
      </c>
      <c r="X34" s="31">
        <f t="shared" si="3"/>
        <v>348022502</v>
      </c>
      <c r="Y34" s="31">
        <f t="shared" si="3"/>
        <v>-327029938</v>
      </c>
      <c r="Z34" s="32">
        <f>+IF(X34&lt;&gt;0,+(Y34/X34)*100,0)</f>
        <v>-93.96804405480654</v>
      </c>
      <c r="AA34" s="33">
        <f>SUM(AA29:AA33)</f>
        <v>696045002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1370611</v>
      </c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/>
      <c r="D38" s="18"/>
      <c r="E38" s="19">
        <v>727854</v>
      </c>
      <c r="F38" s="20">
        <v>727854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363927</v>
      </c>
      <c r="Y38" s="20">
        <v>-363927</v>
      </c>
      <c r="Z38" s="21">
        <v>-100</v>
      </c>
      <c r="AA38" s="22">
        <v>727854</v>
      </c>
    </row>
    <row r="39" spans="1:27" ht="12.75">
      <c r="A39" s="27" t="s">
        <v>61</v>
      </c>
      <c r="B39" s="35"/>
      <c r="C39" s="29">
        <f aca="true" t="shared" si="4" ref="C39:Y39">SUM(C37:C38)</f>
        <v>1370611</v>
      </c>
      <c r="D39" s="29">
        <f>SUM(D37:D38)</f>
        <v>0</v>
      </c>
      <c r="E39" s="36">
        <f t="shared" si="4"/>
        <v>727854</v>
      </c>
      <c r="F39" s="37">
        <f t="shared" si="4"/>
        <v>727854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363927</v>
      </c>
      <c r="Y39" s="37">
        <f t="shared" si="4"/>
        <v>-363927</v>
      </c>
      <c r="Z39" s="38">
        <f>+IF(X39&lt;&gt;0,+(Y39/X39)*100,0)</f>
        <v>-100</v>
      </c>
      <c r="AA39" s="39">
        <f>SUM(AA37:AA38)</f>
        <v>727854</v>
      </c>
    </row>
    <row r="40" spans="1:27" ht="12.75">
      <c r="A40" s="27" t="s">
        <v>62</v>
      </c>
      <c r="B40" s="28"/>
      <c r="C40" s="29">
        <f aca="true" t="shared" si="5" ref="C40:Y40">+C34+C39</f>
        <v>823799684</v>
      </c>
      <c r="D40" s="29">
        <f>+D34+D39</f>
        <v>0</v>
      </c>
      <c r="E40" s="30">
        <f t="shared" si="5"/>
        <v>696772856</v>
      </c>
      <c r="F40" s="31">
        <f t="shared" si="5"/>
        <v>696772856</v>
      </c>
      <c r="G40" s="31">
        <f t="shared" si="5"/>
        <v>26464006</v>
      </c>
      <c r="H40" s="31">
        <f t="shared" si="5"/>
        <v>26464006</v>
      </c>
      <c r="I40" s="31">
        <f t="shared" si="5"/>
        <v>8704128</v>
      </c>
      <c r="J40" s="31">
        <f t="shared" si="5"/>
        <v>8704128</v>
      </c>
      <c r="K40" s="31">
        <f t="shared" si="5"/>
        <v>30923176</v>
      </c>
      <c r="L40" s="31">
        <f t="shared" si="5"/>
        <v>31286795</v>
      </c>
      <c r="M40" s="31">
        <f t="shared" si="5"/>
        <v>20992564</v>
      </c>
      <c r="N40" s="31">
        <f t="shared" si="5"/>
        <v>20992564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20992564</v>
      </c>
      <c r="X40" s="31">
        <f t="shared" si="5"/>
        <v>348386429</v>
      </c>
      <c r="Y40" s="31">
        <f t="shared" si="5"/>
        <v>-327393865</v>
      </c>
      <c r="Z40" s="32">
        <f>+IF(X40&lt;&gt;0,+(Y40/X40)*100,0)</f>
        <v>-93.97434507989976</v>
      </c>
      <c r="AA40" s="33">
        <f>+AA34+AA39</f>
        <v>696772856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5848983767</v>
      </c>
      <c r="D42" s="43">
        <f>+D25-D40</f>
        <v>0</v>
      </c>
      <c r="E42" s="44">
        <f t="shared" si="6"/>
        <v>8570224545</v>
      </c>
      <c r="F42" s="45">
        <f t="shared" si="6"/>
        <v>8570224545</v>
      </c>
      <c r="G42" s="45">
        <f t="shared" si="6"/>
        <v>9436196237</v>
      </c>
      <c r="H42" s="45">
        <f t="shared" si="6"/>
        <v>9436196237</v>
      </c>
      <c r="I42" s="45">
        <f t="shared" si="6"/>
        <v>7644448455</v>
      </c>
      <c r="J42" s="45">
        <f t="shared" si="6"/>
        <v>7644448455</v>
      </c>
      <c r="K42" s="45">
        <f t="shared" si="6"/>
        <v>7445026867</v>
      </c>
      <c r="L42" s="45">
        <f t="shared" si="6"/>
        <v>7349406375</v>
      </c>
      <c r="M42" s="45">
        <f t="shared" si="6"/>
        <v>7679420133</v>
      </c>
      <c r="N42" s="45">
        <f t="shared" si="6"/>
        <v>7679420133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7679420133</v>
      </c>
      <c r="X42" s="45">
        <f t="shared" si="6"/>
        <v>4285112273</v>
      </c>
      <c r="Y42" s="45">
        <f t="shared" si="6"/>
        <v>3394307860</v>
      </c>
      <c r="Z42" s="46">
        <f>+IF(X42&lt;&gt;0,+(Y42/X42)*100,0)</f>
        <v>79.21164356386048</v>
      </c>
      <c r="AA42" s="47">
        <f>+AA25-AA40</f>
        <v>8570224545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5848983767</v>
      </c>
      <c r="D45" s="18"/>
      <c r="E45" s="19">
        <v>8570224546</v>
      </c>
      <c r="F45" s="20">
        <v>8570224546</v>
      </c>
      <c r="G45" s="20">
        <v>9436196238</v>
      </c>
      <c r="H45" s="20">
        <v>9436196238</v>
      </c>
      <c r="I45" s="20">
        <v>7644448455</v>
      </c>
      <c r="J45" s="20">
        <v>7644448455</v>
      </c>
      <c r="K45" s="20">
        <v>7445026865</v>
      </c>
      <c r="L45" s="20">
        <v>7349406374</v>
      </c>
      <c r="M45" s="20">
        <v>7679420132</v>
      </c>
      <c r="N45" s="20">
        <v>7679420132</v>
      </c>
      <c r="O45" s="20"/>
      <c r="P45" s="20"/>
      <c r="Q45" s="20"/>
      <c r="R45" s="20"/>
      <c r="S45" s="20"/>
      <c r="T45" s="20"/>
      <c r="U45" s="20"/>
      <c r="V45" s="20"/>
      <c r="W45" s="20">
        <v>7679420132</v>
      </c>
      <c r="X45" s="20">
        <v>4285112273</v>
      </c>
      <c r="Y45" s="20">
        <v>3394307859</v>
      </c>
      <c r="Z45" s="48">
        <v>79.21</v>
      </c>
      <c r="AA45" s="22">
        <v>8570224546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5848983767</v>
      </c>
      <c r="D48" s="51">
        <f>SUM(D45:D47)</f>
        <v>0</v>
      </c>
      <c r="E48" s="52">
        <f t="shared" si="7"/>
        <v>8570224546</v>
      </c>
      <c r="F48" s="53">
        <f t="shared" si="7"/>
        <v>8570224546</v>
      </c>
      <c r="G48" s="53">
        <f t="shared" si="7"/>
        <v>9436196238</v>
      </c>
      <c r="H48" s="53">
        <f t="shared" si="7"/>
        <v>9436196238</v>
      </c>
      <c r="I48" s="53">
        <f t="shared" si="7"/>
        <v>7644448455</v>
      </c>
      <c r="J48" s="53">
        <f t="shared" si="7"/>
        <v>7644448455</v>
      </c>
      <c r="K48" s="53">
        <f t="shared" si="7"/>
        <v>7445026865</v>
      </c>
      <c r="L48" s="53">
        <f t="shared" si="7"/>
        <v>7349406374</v>
      </c>
      <c r="M48" s="53">
        <f t="shared" si="7"/>
        <v>7679420132</v>
      </c>
      <c r="N48" s="53">
        <f t="shared" si="7"/>
        <v>7679420132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7679420132</v>
      </c>
      <c r="X48" s="53">
        <f t="shared" si="7"/>
        <v>4285112273</v>
      </c>
      <c r="Y48" s="53">
        <f t="shared" si="7"/>
        <v>3394307859</v>
      </c>
      <c r="Z48" s="54">
        <f>+IF(X48&lt;&gt;0,+(Y48/X48)*100,0)</f>
        <v>79.21164354052387</v>
      </c>
      <c r="AA48" s="55">
        <f>SUM(AA45:AA47)</f>
        <v>8570224546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15884563</v>
      </c>
      <c r="D6" s="18"/>
      <c r="E6" s="19">
        <v>51697399</v>
      </c>
      <c r="F6" s="20">
        <v>51697399</v>
      </c>
      <c r="G6" s="20">
        <v>124865300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25848700</v>
      </c>
      <c r="Y6" s="20">
        <v>-25848700</v>
      </c>
      <c r="Z6" s="21">
        <v>-100</v>
      </c>
      <c r="AA6" s="22">
        <v>51697399</v>
      </c>
    </row>
    <row r="7" spans="1:27" ht="12.75">
      <c r="A7" s="23" t="s">
        <v>34</v>
      </c>
      <c r="B7" s="17"/>
      <c r="C7" s="18"/>
      <c r="D7" s="18"/>
      <c r="E7" s="19">
        <v>10000000</v>
      </c>
      <c r="F7" s="20">
        <v>10000000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5000000</v>
      </c>
      <c r="Y7" s="20">
        <v>-5000000</v>
      </c>
      <c r="Z7" s="21">
        <v>-100</v>
      </c>
      <c r="AA7" s="22">
        <v>10000000</v>
      </c>
    </row>
    <row r="8" spans="1:27" ht="12.75">
      <c r="A8" s="23" t="s">
        <v>35</v>
      </c>
      <c r="B8" s="17"/>
      <c r="C8" s="18">
        <v>9380926</v>
      </c>
      <c r="D8" s="18"/>
      <c r="E8" s="19">
        <v>9230906</v>
      </c>
      <c r="F8" s="20">
        <v>9230906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4615453</v>
      </c>
      <c r="Y8" s="20">
        <v>-4615453</v>
      </c>
      <c r="Z8" s="21">
        <v>-100</v>
      </c>
      <c r="AA8" s="22">
        <v>9230906</v>
      </c>
    </row>
    <row r="9" spans="1:27" ht="12.75">
      <c r="A9" s="23" t="s">
        <v>36</v>
      </c>
      <c r="B9" s="17"/>
      <c r="C9" s="18">
        <v>84857578</v>
      </c>
      <c r="D9" s="18"/>
      <c r="E9" s="19">
        <v>4691947</v>
      </c>
      <c r="F9" s="20">
        <v>4691947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2345974</v>
      </c>
      <c r="Y9" s="20">
        <v>-2345974</v>
      </c>
      <c r="Z9" s="21">
        <v>-100</v>
      </c>
      <c r="AA9" s="22">
        <v>4691947</v>
      </c>
    </row>
    <row r="10" spans="1:27" ht="12.75">
      <c r="A10" s="23" t="s">
        <v>37</v>
      </c>
      <c r="B10" s="17"/>
      <c r="C10" s="18">
        <v>6028822</v>
      </c>
      <c r="D10" s="18"/>
      <c r="E10" s="19">
        <v>16846806</v>
      </c>
      <c r="F10" s="20">
        <v>16846806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8423403</v>
      </c>
      <c r="Y10" s="24">
        <v>-8423403</v>
      </c>
      <c r="Z10" s="25">
        <v>-100</v>
      </c>
      <c r="AA10" s="26">
        <v>16846806</v>
      </c>
    </row>
    <row r="11" spans="1:27" ht="12.75">
      <c r="A11" s="23" t="s">
        <v>38</v>
      </c>
      <c r="B11" s="17"/>
      <c r="C11" s="18">
        <v>5213355</v>
      </c>
      <c r="D11" s="18"/>
      <c r="E11" s="19">
        <v>1714880</v>
      </c>
      <c r="F11" s="20">
        <v>1714880</v>
      </c>
      <c r="G11" s="20">
        <v>855909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857440</v>
      </c>
      <c r="Y11" s="20">
        <v>-857440</v>
      </c>
      <c r="Z11" s="21">
        <v>-100</v>
      </c>
      <c r="AA11" s="22">
        <v>1714880</v>
      </c>
    </row>
    <row r="12" spans="1:27" ht="12.75">
      <c r="A12" s="27" t="s">
        <v>39</v>
      </c>
      <c r="B12" s="28"/>
      <c r="C12" s="29">
        <f aca="true" t="shared" si="0" ref="C12:Y12">SUM(C6:C11)</f>
        <v>121365244</v>
      </c>
      <c r="D12" s="29">
        <f>SUM(D6:D11)</f>
        <v>0</v>
      </c>
      <c r="E12" s="30">
        <f t="shared" si="0"/>
        <v>94181938</v>
      </c>
      <c r="F12" s="31">
        <f t="shared" si="0"/>
        <v>94181938</v>
      </c>
      <c r="G12" s="31">
        <f t="shared" si="0"/>
        <v>125721209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47090970</v>
      </c>
      <c r="Y12" s="31">
        <f t="shared" si="0"/>
        <v>-47090970</v>
      </c>
      <c r="Z12" s="32">
        <f>+IF(X12&lt;&gt;0,+(Y12/X12)*100,0)</f>
        <v>-100</v>
      </c>
      <c r="AA12" s="33">
        <f>SUM(AA6:AA11)</f>
        <v>94181938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3089541</v>
      </c>
      <c r="D16" s="18"/>
      <c r="E16" s="19">
        <v>3097326</v>
      </c>
      <c r="F16" s="20">
        <v>3097326</v>
      </c>
      <c r="G16" s="24">
        <v>33309592</v>
      </c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1548663</v>
      </c>
      <c r="Y16" s="24">
        <v>-1548663</v>
      </c>
      <c r="Z16" s="25">
        <v>-100</v>
      </c>
      <c r="AA16" s="26">
        <v>3097326</v>
      </c>
    </row>
    <row r="17" spans="1:27" ht="12.75">
      <c r="A17" s="23" t="s">
        <v>43</v>
      </c>
      <c r="B17" s="17"/>
      <c r="C17" s="18">
        <v>205000</v>
      </c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894931253</v>
      </c>
      <c r="D19" s="18"/>
      <c r="E19" s="19">
        <v>1002108167</v>
      </c>
      <c r="F19" s="20">
        <v>1002108167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501054084</v>
      </c>
      <c r="Y19" s="20">
        <v>-501054084</v>
      </c>
      <c r="Z19" s="21">
        <v>-100</v>
      </c>
      <c r="AA19" s="22">
        <v>1002108167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329336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898555130</v>
      </c>
      <c r="D24" s="29">
        <f>SUM(D15:D23)</f>
        <v>0</v>
      </c>
      <c r="E24" s="36">
        <f t="shared" si="1"/>
        <v>1005205493</v>
      </c>
      <c r="F24" s="37">
        <f t="shared" si="1"/>
        <v>1005205493</v>
      </c>
      <c r="G24" s="37">
        <f t="shared" si="1"/>
        <v>33309592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502602747</v>
      </c>
      <c r="Y24" s="37">
        <f t="shared" si="1"/>
        <v>-502602747</v>
      </c>
      <c r="Z24" s="38">
        <f>+IF(X24&lt;&gt;0,+(Y24/X24)*100,0)</f>
        <v>-100</v>
      </c>
      <c r="AA24" s="39">
        <f>SUM(AA15:AA23)</f>
        <v>1005205493</v>
      </c>
    </row>
    <row r="25" spans="1:27" ht="12.75">
      <c r="A25" s="27" t="s">
        <v>51</v>
      </c>
      <c r="B25" s="28"/>
      <c r="C25" s="29">
        <f aca="true" t="shared" si="2" ref="C25:Y25">+C12+C24</f>
        <v>1019920374</v>
      </c>
      <c r="D25" s="29">
        <f>+D12+D24</f>
        <v>0</v>
      </c>
      <c r="E25" s="30">
        <f t="shared" si="2"/>
        <v>1099387431</v>
      </c>
      <c r="F25" s="31">
        <f t="shared" si="2"/>
        <v>1099387431</v>
      </c>
      <c r="G25" s="31">
        <f t="shared" si="2"/>
        <v>159030801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549693717</v>
      </c>
      <c r="Y25" s="31">
        <f t="shared" si="2"/>
        <v>-549693717</v>
      </c>
      <c r="Z25" s="32">
        <f>+IF(X25&lt;&gt;0,+(Y25/X25)*100,0)</f>
        <v>-100</v>
      </c>
      <c r="AA25" s="33">
        <f>+AA12+AA24</f>
        <v>1099387431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48700914</v>
      </c>
      <c r="D32" s="18"/>
      <c r="E32" s="19">
        <v>26400000</v>
      </c>
      <c r="F32" s="20">
        <v>26400000</v>
      </c>
      <c r="G32" s="20">
        <v>27538205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13200000</v>
      </c>
      <c r="Y32" s="20">
        <v>-13200000</v>
      </c>
      <c r="Z32" s="21">
        <v>-100</v>
      </c>
      <c r="AA32" s="22">
        <v>26400000</v>
      </c>
    </row>
    <row r="33" spans="1:27" ht="12.75">
      <c r="A33" s="23" t="s">
        <v>58</v>
      </c>
      <c r="B33" s="17"/>
      <c r="C33" s="18">
        <v>22997670</v>
      </c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71698584</v>
      </c>
      <c r="D34" s="29">
        <f>SUM(D29:D33)</f>
        <v>0</v>
      </c>
      <c r="E34" s="30">
        <f t="shared" si="3"/>
        <v>26400000</v>
      </c>
      <c r="F34" s="31">
        <f t="shared" si="3"/>
        <v>26400000</v>
      </c>
      <c r="G34" s="31">
        <f t="shared" si="3"/>
        <v>27538205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13200000</v>
      </c>
      <c r="Y34" s="31">
        <f t="shared" si="3"/>
        <v>-13200000</v>
      </c>
      <c r="Z34" s="32">
        <f>+IF(X34&lt;&gt;0,+(Y34/X34)*100,0)</f>
        <v>-100</v>
      </c>
      <c r="AA34" s="33">
        <f>SUM(AA29:AA33)</f>
        <v>26400000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6248315</v>
      </c>
      <c r="D38" s="18"/>
      <c r="E38" s="19">
        <v>2830056</v>
      </c>
      <c r="F38" s="20">
        <v>2830056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1415028</v>
      </c>
      <c r="Y38" s="20">
        <v>-1415028</v>
      </c>
      <c r="Z38" s="21">
        <v>-100</v>
      </c>
      <c r="AA38" s="22">
        <v>2830056</v>
      </c>
    </row>
    <row r="39" spans="1:27" ht="12.75">
      <c r="A39" s="27" t="s">
        <v>61</v>
      </c>
      <c r="B39" s="35"/>
      <c r="C39" s="29">
        <f aca="true" t="shared" si="4" ref="C39:Y39">SUM(C37:C38)</f>
        <v>6248315</v>
      </c>
      <c r="D39" s="29">
        <f>SUM(D37:D38)</f>
        <v>0</v>
      </c>
      <c r="E39" s="36">
        <f t="shared" si="4"/>
        <v>2830056</v>
      </c>
      <c r="F39" s="37">
        <f t="shared" si="4"/>
        <v>2830056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1415028</v>
      </c>
      <c r="Y39" s="37">
        <f t="shared" si="4"/>
        <v>-1415028</v>
      </c>
      <c r="Z39" s="38">
        <f>+IF(X39&lt;&gt;0,+(Y39/X39)*100,0)</f>
        <v>-100</v>
      </c>
      <c r="AA39" s="39">
        <f>SUM(AA37:AA38)</f>
        <v>2830056</v>
      </c>
    </row>
    <row r="40" spans="1:27" ht="12.75">
      <c r="A40" s="27" t="s">
        <v>62</v>
      </c>
      <c r="B40" s="28"/>
      <c r="C40" s="29">
        <f aca="true" t="shared" si="5" ref="C40:Y40">+C34+C39</f>
        <v>77946899</v>
      </c>
      <c r="D40" s="29">
        <f>+D34+D39</f>
        <v>0</v>
      </c>
      <c r="E40" s="30">
        <f t="shared" si="5"/>
        <v>29230056</v>
      </c>
      <c r="F40" s="31">
        <f t="shared" si="5"/>
        <v>29230056</v>
      </c>
      <c r="G40" s="31">
        <f t="shared" si="5"/>
        <v>27538205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14615028</v>
      </c>
      <c r="Y40" s="31">
        <f t="shared" si="5"/>
        <v>-14615028</v>
      </c>
      <c r="Z40" s="32">
        <f>+IF(X40&lt;&gt;0,+(Y40/X40)*100,0)</f>
        <v>-100</v>
      </c>
      <c r="AA40" s="33">
        <f>+AA34+AA39</f>
        <v>29230056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941973475</v>
      </c>
      <c r="D42" s="43">
        <f>+D25-D40</f>
        <v>0</v>
      </c>
      <c r="E42" s="44">
        <f t="shared" si="6"/>
        <v>1070157375</v>
      </c>
      <c r="F42" s="45">
        <f t="shared" si="6"/>
        <v>1070157375</v>
      </c>
      <c r="G42" s="45">
        <f t="shared" si="6"/>
        <v>131492596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535078689</v>
      </c>
      <c r="Y42" s="45">
        <f t="shared" si="6"/>
        <v>-535078689</v>
      </c>
      <c r="Z42" s="46">
        <f>+IF(X42&lt;&gt;0,+(Y42/X42)*100,0)</f>
        <v>-100</v>
      </c>
      <c r="AA42" s="47">
        <f>+AA25-AA40</f>
        <v>1070157375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941973475</v>
      </c>
      <c r="D45" s="18"/>
      <c r="E45" s="19">
        <v>1070157375</v>
      </c>
      <c r="F45" s="20">
        <v>1070157375</v>
      </c>
      <c r="G45" s="20">
        <v>131492597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535078688</v>
      </c>
      <c r="Y45" s="20">
        <v>-535078688</v>
      </c>
      <c r="Z45" s="48">
        <v>-100</v>
      </c>
      <c r="AA45" s="22">
        <v>1070157375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941973475</v>
      </c>
      <c r="D48" s="51">
        <f>SUM(D45:D47)</f>
        <v>0</v>
      </c>
      <c r="E48" s="52">
        <f t="shared" si="7"/>
        <v>1070157375</v>
      </c>
      <c r="F48" s="53">
        <f t="shared" si="7"/>
        <v>1070157375</v>
      </c>
      <c r="G48" s="53">
        <f t="shared" si="7"/>
        <v>131492597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535078688</v>
      </c>
      <c r="Y48" s="53">
        <f t="shared" si="7"/>
        <v>-535078688</v>
      </c>
      <c r="Z48" s="54">
        <f>+IF(X48&lt;&gt;0,+(Y48/X48)*100,0)</f>
        <v>-100</v>
      </c>
      <c r="AA48" s="55">
        <f>SUM(AA45:AA47)</f>
        <v>1070157375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41577792</v>
      </c>
      <c r="D6" s="18"/>
      <c r="E6" s="19">
        <v>28985760</v>
      </c>
      <c r="F6" s="20">
        <v>28985760</v>
      </c>
      <c r="G6" s="20">
        <v>17703976</v>
      </c>
      <c r="H6" s="20">
        <v>4965566</v>
      </c>
      <c r="I6" s="20">
        <v>-17181296</v>
      </c>
      <c r="J6" s="20">
        <v>-17181296</v>
      </c>
      <c r="K6" s="20">
        <v>-29426755</v>
      </c>
      <c r="L6" s="20">
        <v>13889739</v>
      </c>
      <c r="M6" s="20">
        <v>-27035555</v>
      </c>
      <c r="N6" s="20">
        <v>-27035555</v>
      </c>
      <c r="O6" s="20"/>
      <c r="P6" s="20"/>
      <c r="Q6" s="20"/>
      <c r="R6" s="20"/>
      <c r="S6" s="20"/>
      <c r="T6" s="20"/>
      <c r="U6" s="20"/>
      <c r="V6" s="20"/>
      <c r="W6" s="20">
        <v>-27035555</v>
      </c>
      <c r="X6" s="20">
        <v>14492880</v>
      </c>
      <c r="Y6" s="20">
        <v>-41528435</v>
      </c>
      <c r="Z6" s="21">
        <v>-286.54</v>
      </c>
      <c r="AA6" s="22">
        <v>28985760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20000000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56175056</v>
      </c>
      <c r="D8" s="18"/>
      <c r="E8" s="19">
        <v>19811041</v>
      </c>
      <c r="F8" s="20">
        <v>19811041</v>
      </c>
      <c r="G8" s="20">
        <v>675370</v>
      </c>
      <c r="H8" s="20">
        <v>1014791</v>
      </c>
      <c r="I8" s="20">
        <v>1244585</v>
      </c>
      <c r="J8" s="20">
        <v>1244585</v>
      </c>
      <c r="K8" s="20">
        <v>1460757</v>
      </c>
      <c r="L8" s="20">
        <v>-1585998</v>
      </c>
      <c r="M8" s="20">
        <v>-1834988</v>
      </c>
      <c r="N8" s="20">
        <v>-1834988</v>
      </c>
      <c r="O8" s="20"/>
      <c r="P8" s="20"/>
      <c r="Q8" s="20"/>
      <c r="R8" s="20"/>
      <c r="S8" s="20"/>
      <c r="T8" s="20"/>
      <c r="U8" s="20"/>
      <c r="V8" s="20"/>
      <c r="W8" s="20">
        <v>-1834988</v>
      </c>
      <c r="X8" s="20">
        <v>9905521</v>
      </c>
      <c r="Y8" s="20">
        <v>-11740509</v>
      </c>
      <c r="Z8" s="21">
        <v>-118.52</v>
      </c>
      <c r="AA8" s="22">
        <v>19811041</v>
      </c>
    </row>
    <row r="9" spans="1:27" ht="12.75">
      <c r="A9" s="23" t="s">
        <v>36</v>
      </c>
      <c r="B9" s="17"/>
      <c r="C9" s="18">
        <v>5200585</v>
      </c>
      <c r="D9" s="18"/>
      <c r="E9" s="19">
        <v>55636829</v>
      </c>
      <c r="F9" s="20">
        <v>55636829</v>
      </c>
      <c r="G9" s="20">
        <v>1328806</v>
      </c>
      <c r="H9" s="20">
        <v>1095120</v>
      </c>
      <c r="I9" s="20">
        <v>1490090</v>
      </c>
      <c r="J9" s="20">
        <v>1490090</v>
      </c>
      <c r="K9" s="20">
        <v>1579478</v>
      </c>
      <c r="L9" s="20">
        <v>-2164738</v>
      </c>
      <c r="M9" s="20">
        <v>-767792</v>
      </c>
      <c r="N9" s="20">
        <v>-767792</v>
      </c>
      <c r="O9" s="20"/>
      <c r="P9" s="20"/>
      <c r="Q9" s="20"/>
      <c r="R9" s="20"/>
      <c r="S9" s="20"/>
      <c r="T9" s="20"/>
      <c r="U9" s="20"/>
      <c r="V9" s="20"/>
      <c r="W9" s="20">
        <v>-767792</v>
      </c>
      <c r="X9" s="20">
        <v>27818415</v>
      </c>
      <c r="Y9" s="20">
        <v>-28586207</v>
      </c>
      <c r="Z9" s="21">
        <v>-102.76</v>
      </c>
      <c r="AA9" s="22">
        <v>55636829</v>
      </c>
    </row>
    <row r="10" spans="1:27" ht="12.75">
      <c r="A10" s="23" t="s">
        <v>37</v>
      </c>
      <c r="B10" s="17"/>
      <c r="C10" s="18">
        <v>11198393</v>
      </c>
      <c r="D10" s="18"/>
      <c r="E10" s="19">
        <v>31265</v>
      </c>
      <c r="F10" s="20">
        <v>31265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15633</v>
      </c>
      <c r="Y10" s="24">
        <v>-15633</v>
      </c>
      <c r="Z10" s="25">
        <v>-100</v>
      </c>
      <c r="AA10" s="26">
        <v>31265</v>
      </c>
    </row>
    <row r="11" spans="1:27" ht="12.75">
      <c r="A11" s="23" t="s">
        <v>38</v>
      </c>
      <c r="B11" s="17"/>
      <c r="C11" s="18">
        <v>160959</v>
      </c>
      <c r="D11" s="18"/>
      <c r="E11" s="19">
        <v>295326</v>
      </c>
      <c r="F11" s="20">
        <v>295326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147663</v>
      </c>
      <c r="Y11" s="20">
        <v>-147663</v>
      </c>
      <c r="Z11" s="21">
        <v>-100</v>
      </c>
      <c r="AA11" s="22">
        <v>295326</v>
      </c>
    </row>
    <row r="12" spans="1:27" ht="12.75">
      <c r="A12" s="27" t="s">
        <v>39</v>
      </c>
      <c r="B12" s="28"/>
      <c r="C12" s="29">
        <f aca="true" t="shared" si="0" ref="C12:Y12">SUM(C6:C11)</f>
        <v>114312785</v>
      </c>
      <c r="D12" s="29">
        <f>SUM(D6:D11)</f>
        <v>0</v>
      </c>
      <c r="E12" s="30">
        <f t="shared" si="0"/>
        <v>104760221</v>
      </c>
      <c r="F12" s="31">
        <f t="shared" si="0"/>
        <v>104760221</v>
      </c>
      <c r="G12" s="31">
        <f t="shared" si="0"/>
        <v>39708152</v>
      </c>
      <c r="H12" s="31">
        <f t="shared" si="0"/>
        <v>7075477</v>
      </c>
      <c r="I12" s="31">
        <f t="shared" si="0"/>
        <v>-14446621</v>
      </c>
      <c r="J12" s="31">
        <f t="shared" si="0"/>
        <v>-14446621</v>
      </c>
      <c r="K12" s="31">
        <f t="shared" si="0"/>
        <v>-26386520</v>
      </c>
      <c r="L12" s="31">
        <f t="shared" si="0"/>
        <v>10139003</v>
      </c>
      <c r="M12" s="31">
        <f t="shared" si="0"/>
        <v>-29638335</v>
      </c>
      <c r="N12" s="31">
        <f t="shared" si="0"/>
        <v>-29638335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-29638335</v>
      </c>
      <c r="X12" s="31">
        <f t="shared" si="0"/>
        <v>52380112</v>
      </c>
      <c r="Y12" s="31">
        <f t="shared" si="0"/>
        <v>-82018447</v>
      </c>
      <c r="Z12" s="32">
        <f>+IF(X12&lt;&gt;0,+(Y12/X12)*100,0)</f>
        <v>-156.58318370911465</v>
      </c>
      <c r="AA12" s="33">
        <f>SUM(AA6:AA11)</f>
        <v>104760221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1744335</v>
      </c>
      <c r="D17" s="18"/>
      <c r="E17" s="19">
        <v>1698398</v>
      </c>
      <c r="F17" s="20">
        <v>1698398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849199</v>
      </c>
      <c r="Y17" s="20">
        <v>-849199</v>
      </c>
      <c r="Z17" s="21">
        <v>-100</v>
      </c>
      <c r="AA17" s="22">
        <v>1698398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211930314</v>
      </c>
      <c r="D19" s="18"/>
      <c r="E19" s="19">
        <v>279878261</v>
      </c>
      <c r="F19" s="20">
        <v>279878261</v>
      </c>
      <c r="G19" s="20">
        <v>894645</v>
      </c>
      <c r="H19" s="20">
        <v>89100</v>
      </c>
      <c r="I19" s="20">
        <v>1350265</v>
      </c>
      <c r="J19" s="20">
        <v>1350265</v>
      </c>
      <c r="K19" s="20">
        <v>9948358</v>
      </c>
      <c r="L19" s="20">
        <v>-10310500</v>
      </c>
      <c r="M19" s="20">
        <v>-5143691</v>
      </c>
      <c r="N19" s="20">
        <v>-5143691</v>
      </c>
      <c r="O19" s="20"/>
      <c r="P19" s="20"/>
      <c r="Q19" s="20"/>
      <c r="R19" s="20"/>
      <c r="S19" s="20"/>
      <c r="T19" s="20"/>
      <c r="U19" s="20"/>
      <c r="V19" s="20"/>
      <c r="W19" s="20">
        <v>-5143691</v>
      </c>
      <c r="X19" s="20">
        <v>139939131</v>
      </c>
      <c r="Y19" s="20">
        <v>-145082822</v>
      </c>
      <c r="Z19" s="21">
        <v>-103.68</v>
      </c>
      <c r="AA19" s="22">
        <v>279878261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368150</v>
      </c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1945251</v>
      </c>
      <c r="D22" s="18"/>
      <c r="E22" s="19">
        <v>4993454</v>
      </c>
      <c r="F22" s="20">
        <v>4993454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2496727</v>
      </c>
      <c r="Y22" s="20">
        <v>-2496727</v>
      </c>
      <c r="Z22" s="21">
        <v>-100</v>
      </c>
      <c r="AA22" s="22">
        <v>4993454</v>
      </c>
    </row>
    <row r="23" spans="1:27" ht="12.75">
      <c r="A23" s="23" t="s">
        <v>49</v>
      </c>
      <c r="B23" s="17"/>
      <c r="C23" s="18"/>
      <c r="D23" s="18"/>
      <c r="E23" s="19">
        <v>368150</v>
      </c>
      <c r="F23" s="20">
        <v>368150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184075</v>
      </c>
      <c r="Y23" s="24">
        <v>-184075</v>
      </c>
      <c r="Z23" s="25">
        <v>-100</v>
      </c>
      <c r="AA23" s="26">
        <v>368150</v>
      </c>
    </row>
    <row r="24" spans="1:27" ht="12.75">
      <c r="A24" s="27" t="s">
        <v>50</v>
      </c>
      <c r="B24" s="35"/>
      <c r="C24" s="29">
        <f aca="true" t="shared" si="1" ref="C24:Y24">SUM(C15:C23)</f>
        <v>215988050</v>
      </c>
      <c r="D24" s="29">
        <f>SUM(D15:D23)</f>
        <v>0</v>
      </c>
      <c r="E24" s="36">
        <f t="shared" si="1"/>
        <v>286938263</v>
      </c>
      <c r="F24" s="37">
        <f t="shared" si="1"/>
        <v>286938263</v>
      </c>
      <c r="G24" s="37">
        <f t="shared" si="1"/>
        <v>894645</v>
      </c>
      <c r="H24" s="37">
        <f t="shared" si="1"/>
        <v>89100</v>
      </c>
      <c r="I24" s="37">
        <f t="shared" si="1"/>
        <v>1350265</v>
      </c>
      <c r="J24" s="37">
        <f t="shared" si="1"/>
        <v>1350265</v>
      </c>
      <c r="K24" s="37">
        <f t="shared" si="1"/>
        <v>9948358</v>
      </c>
      <c r="L24" s="37">
        <f t="shared" si="1"/>
        <v>-10310500</v>
      </c>
      <c r="M24" s="37">
        <f t="shared" si="1"/>
        <v>-5143691</v>
      </c>
      <c r="N24" s="37">
        <f t="shared" si="1"/>
        <v>-5143691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-5143691</v>
      </c>
      <c r="X24" s="37">
        <f t="shared" si="1"/>
        <v>143469132</v>
      </c>
      <c r="Y24" s="37">
        <f t="shared" si="1"/>
        <v>-148612823</v>
      </c>
      <c r="Z24" s="38">
        <f>+IF(X24&lt;&gt;0,+(Y24/X24)*100,0)</f>
        <v>-103.5852248691377</v>
      </c>
      <c r="AA24" s="39">
        <f>SUM(AA15:AA23)</f>
        <v>286938263</v>
      </c>
    </row>
    <row r="25" spans="1:27" ht="12.75">
      <c r="A25" s="27" t="s">
        <v>51</v>
      </c>
      <c r="B25" s="28"/>
      <c r="C25" s="29">
        <f aca="true" t="shared" si="2" ref="C25:Y25">+C12+C24</f>
        <v>330300835</v>
      </c>
      <c r="D25" s="29">
        <f>+D12+D24</f>
        <v>0</v>
      </c>
      <c r="E25" s="30">
        <f t="shared" si="2"/>
        <v>391698484</v>
      </c>
      <c r="F25" s="31">
        <f t="shared" si="2"/>
        <v>391698484</v>
      </c>
      <c r="G25" s="31">
        <f t="shared" si="2"/>
        <v>40602797</v>
      </c>
      <c r="H25" s="31">
        <f t="shared" si="2"/>
        <v>7164577</v>
      </c>
      <c r="I25" s="31">
        <f t="shared" si="2"/>
        <v>-13096356</v>
      </c>
      <c r="J25" s="31">
        <f t="shared" si="2"/>
        <v>-13096356</v>
      </c>
      <c r="K25" s="31">
        <f t="shared" si="2"/>
        <v>-16438162</v>
      </c>
      <c r="L25" s="31">
        <f t="shared" si="2"/>
        <v>-171497</v>
      </c>
      <c r="M25" s="31">
        <f t="shared" si="2"/>
        <v>-34782026</v>
      </c>
      <c r="N25" s="31">
        <f t="shared" si="2"/>
        <v>-34782026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-34782026</v>
      </c>
      <c r="X25" s="31">
        <f t="shared" si="2"/>
        <v>195849244</v>
      </c>
      <c r="Y25" s="31">
        <f t="shared" si="2"/>
        <v>-230631270</v>
      </c>
      <c r="Z25" s="32">
        <f>+IF(X25&lt;&gt;0,+(Y25/X25)*100,0)</f>
        <v>-117.75959165816336</v>
      </c>
      <c r="AA25" s="33">
        <f>+AA12+AA24</f>
        <v>391698484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294221</v>
      </c>
      <c r="F30" s="20">
        <v>294221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147111</v>
      </c>
      <c r="Y30" s="20">
        <v>-147111</v>
      </c>
      <c r="Z30" s="21">
        <v>-100</v>
      </c>
      <c r="AA30" s="22">
        <v>294221</v>
      </c>
    </row>
    <row r="31" spans="1:27" ht="12.75">
      <c r="A31" s="23" t="s">
        <v>56</v>
      </c>
      <c r="B31" s="17"/>
      <c r="C31" s="18">
        <v>502526</v>
      </c>
      <c r="D31" s="18"/>
      <c r="E31" s="19">
        <v>528350</v>
      </c>
      <c r="F31" s="20">
        <v>528350</v>
      </c>
      <c r="G31" s="20"/>
      <c r="H31" s="20">
        <v>1000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264175</v>
      </c>
      <c r="Y31" s="20">
        <v>-264175</v>
      </c>
      <c r="Z31" s="21">
        <v>-100</v>
      </c>
      <c r="AA31" s="22">
        <v>528350</v>
      </c>
    </row>
    <row r="32" spans="1:27" ht="12.75">
      <c r="A32" s="23" t="s">
        <v>57</v>
      </c>
      <c r="B32" s="17"/>
      <c r="C32" s="18">
        <v>25905737</v>
      </c>
      <c r="D32" s="18"/>
      <c r="E32" s="19">
        <v>35902737</v>
      </c>
      <c r="F32" s="20">
        <v>35902737</v>
      </c>
      <c r="G32" s="20"/>
      <c r="H32" s="20">
        <v>16874232</v>
      </c>
      <c r="I32" s="20">
        <v>-3287737</v>
      </c>
      <c r="J32" s="20">
        <v>-3287737</v>
      </c>
      <c r="K32" s="20">
        <v>6260340</v>
      </c>
      <c r="L32" s="20">
        <v>-12651385</v>
      </c>
      <c r="M32" s="20">
        <v>-5207785</v>
      </c>
      <c r="N32" s="20">
        <v>-5207785</v>
      </c>
      <c r="O32" s="20"/>
      <c r="P32" s="20"/>
      <c r="Q32" s="20"/>
      <c r="R32" s="20"/>
      <c r="S32" s="20"/>
      <c r="T32" s="20"/>
      <c r="U32" s="20"/>
      <c r="V32" s="20"/>
      <c r="W32" s="20">
        <v>-5207785</v>
      </c>
      <c r="X32" s="20">
        <v>17951369</v>
      </c>
      <c r="Y32" s="20">
        <v>-23159154</v>
      </c>
      <c r="Z32" s="21">
        <v>-129.01</v>
      </c>
      <c r="AA32" s="22">
        <v>35902737</v>
      </c>
    </row>
    <row r="33" spans="1:27" ht="12.75">
      <c r="A33" s="23" t="s">
        <v>58</v>
      </c>
      <c r="B33" s="17"/>
      <c r="C33" s="18">
        <v>6913032</v>
      </c>
      <c r="D33" s="18"/>
      <c r="E33" s="19">
        <v>396468</v>
      </c>
      <c r="F33" s="20">
        <v>396468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198234</v>
      </c>
      <c r="Y33" s="20">
        <v>-198234</v>
      </c>
      <c r="Z33" s="21">
        <v>-100</v>
      </c>
      <c r="AA33" s="22">
        <v>396468</v>
      </c>
    </row>
    <row r="34" spans="1:27" ht="12.75">
      <c r="A34" s="27" t="s">
        <v>59</v>
      </c>
      <c r="B34" s="28"/>
      <c r="C34" s="29">
        <f aca="true" t="shared" si="3" ref="C34:Y34">SUM(C29:C33)</f>
        <v>33321295</v>
      </c>
      <c r="D34" s="29">
        <f>SUM(D29:D33)</f>
        <v>0</v>
      </c>
      <c r="E34" s="30">
        <f t="shared" si="3"/>
        <v>37121776</v>
      </c>
      <c r="F34" s="31">
        <f t="shared" si="3"/>
        <v>37121776</v>
      </c>
      <c r="G34" s="31">
        <f t="shared" si="3"/>
        <v>0</v>
      </c>
      <c r="H34" s="31">
        <f t="shared" si="3"/>
        <v>16875232</v>
      </c>
      <c r="I34" s="31">
        <f t="shared" si="3"/>
        <v>-3287737</v>
      </c>
      <c r="J34" s="31">
        <f t="shared" si="3"/>
        <v>-3287737</v>
      </c>
      <c r="K34" s="31">
        <f t="shared" si="3"/>
        <v>6260340</v>
      </c>
      <c r="L34" s="31">
        <f t="shared" si="3"/>
        <v>-12651385</v>
      </c>
      <c r="M34" s="31">
        <f t="shared" si="3"/>
        <v>-5207785</v>
      </c>
      <c r="N34" s="31">
        <f t="shared" si="3"/>
        <v>-5207785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-5207785</v>
      </c>
      <c r="X34" s="31">
        <f t="shared" si="3"/>
        <v>18560889</v>
      </c>
      <c r="Y34" s="31">
        <f t="shared" si="3"/>
        <v>-23768674</v>
      </c>
      <c r="Z34" s="32">
        <f>+IF(X34&lt;&gt;0,+(Y34/X34)*100,0)</f>
        <v>-128.0578424880403</v>
      </c>
      <c r="AA34" s="33">
        <f>SUM(AA29:AA33)</f>
        <v>37121776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21272718</v>
      </c>
      <c r="D38" s="18"/>
      <c r="E38" s="19">
        <v>22880494</v>
      </c>
      <c r="F38" s="20">
        <v>22880494</v>
      </c>
      <c r="G38" s="20"/>
      <c r="H38" s="20">
        <v>-39422780</v>
      </c>
      <c r="I38" s="20"/>
      <c r="J38" s="20"/>
      <c r="K38" s="20"/>
      <c r="L38" s="20"/>
      <c r="M38" s="20">
        <v>21505138</v>
      </c>
      <c r="N38" s="20">
        <v>21505138</v>
      </c>
      <c r="O38" s="20"/>
      <c r="P38" s="20"/>
      <c r="Q38" s="20"/>
      <c r="R38" s="20"/>
      <c r="S38" s="20"/>
      <c r="T38" s="20"/>
      <c r="U38" s="20"/>
      <c r="V38" s="20"/>
      <c r="W38" s="20">
        <v>21505138</v>
      </c>
      <c r="X38" s="20">
        <v>11440247</v>
      </c>
      <c r="Y38" s="20">
        <v>10064891</v>
      </c>
      <c r="Z38" s="21">
        <v>87.98</v>
      </c>
      <c r="AA38" s="22">
        <v>22880494</v>
      </c>
    </row>
    <row r="39" spans="1:27" ht="12.75">
      <c r="A39" s="27" t="s">
        <v>61</v>
      </c>
      <c r="B39" s="35"/>
      <c r="C39" s="29">
        <f aca="true" t="shared" si="4" ref="C39:Y39">SUM(C37:C38)</f>
        <v>21272718</v>
      </c>
      <c r="D39" s="29">
        <f>SUM(D37:D38)</f>
        <v>0</v>
      </c>
      <c r="E39" s="36">
        <f t="shared" si="4"/>
        <v>22880494</v>
      </c>
      <c r="F39" s="37">
        <f t="shared" si="4"/>
        <v>22880494</v>
      </c>
      <c r="G39" s="37">
        <f t="shared" si="4"/>
        <v>0</v>
      </c>
      <c r="H39" s="37">
        <f t="shared" si="4"/>
        <v>-39422780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21505138</v>
      </c>
      <c r="N39" s="37">
        <f t="shared" si="4"/>
        <v>21505138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21505138</v>
      </c>
      <c r="X39" s="37">
        <f t="shared" si="4"/>
        <v>11440247</v>
      </c>
      <c r="Y39" s="37">
        <f t="shared" si="4"/>
        <v>10064891</v>
      </c>
      <c r="Z39" s="38">
        <f>+IF(X39&lt;&gt;0,+(Y39/X39)*100,0)</f>
        <v>87.9779169103604</v>
      </c>
      <c r="AA39" s="39">
        <f>SUM(AA37:AA38)</f>
        <v>22880494</v>
      </c>
    </row>
    <row r="40" spans="1:27" ht="12.75">
      <c r="A40" s="27" t="s">
        <v>62</v>
      </c>
      <c r="B40" s="28"/>
      <c r="C40" s="29">
        <f aca="true" t="shared" si="5" ref="C40:Y40">+C34+C39</f>
        <v>54594013</v>
      </c>
      <c r="D40" s="29">
        <f>+D34+D39</f>
        <v>0</v>
      </c>
      <c r="E40" s="30">
        <f t="shared" si="5"/>
        <v>60002270</v>
      </c>
      <c r="F40" s="31">
        <f t="shared" si="5"/>
        <v>60002270</v>
      </c>
      <c r="G40" s="31">
        <f t="shared" si="5"/>
        <v>0</v>
      </c>
      <c r="H40" s="31">
        <f t="shared" si="5"/>
        <v>-22547548</v>
      </c>
      <c r="I40" s="31">
        <f t="shared" si="5"/>
        <v>-3287737</v>
      </c>
      <c r="J40" s="31">
        <f t="shared" si="5"/>
        <v>-3287737</v>
      </c>
      <c r="K40" s="31">
        <f t="shared" si="5"/>
        <v>6260340</v>
      </c>
      <c r="L40" s="31">
        <f t="shared" si="5"/>
        <v>-12651385</v>
      </c>
      <c r="M40" s="31">
        <f t="shared" si="5"/>
        <v>16297353</v>
      </c>
      <c r="N40" s="31">
        <f t="shared" si="5"/>
        <v>16297353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16297353</v>
      </c>
      <c r="X40" s="31">
        <f t="shared" si="5"/>
        <v>30001136</v>
      </c>
      <c r="Y40" s="31">
        <f t="shared" si="5"/>
        <v>-13703783</v>
      </c>
      <c r="Z40" s="32">
        <f>+IF(X40&lt;&gt;0,+(Y40/X40)*100,0)</f>
        <v>-45.67754701021988</v>
      </c>
      <c r="AA40" s="33">
        <f>+AA34+AA39</f>
        <v>60002270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275706822</v>
      </c>
      <c r="D42" s="43">
        <f>+D25-D40</f>
        <v>0</v>
      </c>
      <c r="E42" s="44">
        <f t="shared" si="6"/>
        <v>331696214</v>
      </c>
      <c r="F42" s="45">
        <f t="shared" si="6"/>
        <v>331696214</v>
      </c>
      <c r="G42" s="45">
        <f t="shared" si="6"/>
        <v>40602797</v>
      </c>
      <c r="H42" s="45">
        <f t="shared" si="6"/>
        <v>29712125</v>
      </c>
      <c r="I42" s="45">
        <f t="shared" si="6"/>
        <v>-9808619</v>
      </c>
      <c r="J42" s="45">
        <f t="shared" si="6"/>
        <v>-9808619</v>
      </c>
      <c r="K42" s="45">
        <f t="shared" si="6"/>
        <v>-22698502</v>
      </c>
      <c r="L42" s="45">
        <f t="shared" si="6"/>
        <v>12479888</v>
      </c>
      <c r="M42" s="45">
        <f t="shared" si="6"/>
        <v>-51079379</v>
      </c>
      <c r="N42" s="45">
        <f t="shared" si="6"/>
        <v>-51079379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-51079379</v>
      </c>
      <c r="X42" s="45">
        <f t="shared" si="6"/>
        <v>165848108</v>
      </c>
      <c r="Y42" s="45">
        <f t="shared" si="6"/>
        <v>-216927487</v>
      </c>
      <c r="Z42" s="46">
        <f>+IF(X42&lt;&gt;0,+(Y42/X42)*100,0)</f>
        <v>-130.79889159784688</v>
      </c>
      <c r="AA42" s="47">
        <f>+AA25-AA40</f>
        <v>331696214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233811966</v>
      </c>
      <c r="D45" s="18"/>
      <c r="E45" s="19">
        <v>289801358</v>
      </c>
      <c r="F45" s="20">
        <v>289801358</v>
      </c>
      <c r="G45" s="20">
        <v>40602797</v>
      </c>
      <c r="H45" s="20">
        <v>29712125</v>
      </c>
      <c r="I45" s="20">
        <v>-9808619</v>
      </c>
      <c r="J45" s="20">
        <v>-9808619</v>
      </c>
      <c r="K45" s="20">
        <v>-22698502</v>
      </c>
      <c r="L45" s="20">
        <v>12479888</v>
      </c>
      <c r="M45" s="20">
        <v>-51079379</v>
      </c>
      <c r="N45" s="20">
        <v>-51079379</v>
      </c>
      <c r="O45" s="20"/>
      <c r="P45" s="20"/>
      <c r="Q45" s="20"/>
      <c r="R45" s="20"/>
      <c r="S45" s="20"/>
      <c r="T45" s="20"/>
      <c r="U45" s="20"/>
      <c r="V45" s="20"/>
      <c r="W45" s="20">
        <v>-51079379</v>
      </c>
      <c r="X45" s="20">
        <v>144900679</v>
      </c>
      <c r="Y45" s="20">
        <v>-195980058</v>
      </c>
      <c r="Z45" s="48">
        <v>-135.25</v>
      </c>
      <c r="AA45" s="22">
        <v>289801358</v>
      </c>
    </row>
    <row r="46" spans="1:27" ht="12.75">
      <c r="A46" s="23" t="s">
        <v>67</v>
      </c>
      <c r="B46" s="17"/>
      <c r="C46" s="18">
        <v>41894856</v>
      </c>
      <c r="D46" s="18"/>
      <c r="E46" s="19">
        <v>41894856</v>
      </c>
      <c r="F46" s="20">
        <v>41894856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20947428</v>
      </c>
      <c r="Y46" s="20">
        <v>-20947428</v>
      </c>
      <c r="Z46" s="48">
        <v>-100</v>
      </c>
      <c r="AA46" s="22">
        <v>41894856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275706822</v>
      </c>
      <c r="D48" s="51">
        <f>SUM(D45:D47)</f>
        <v>0</v>
      </c>
      <c r="E48" s="52">
        <f t="shared" si="7"/>
        <v>331696214</v>
      </c>
      <c r="F48" s="53">
        <f t="shared" si="7"/>
        <v>331696214</v>
      </c>
      <c r="G48" s="53">
        <f t="shared" si="7"/>
        <v>40602797</v>
      </c>
      <c r="H48" s="53">
        <f t="shared" si="7"/>
        <v>29712125</v>
      </c>
      <c r="I48" s="53">
        <f t="shared" si="7"/>
        <v>-9808619</v>
      </c>
      <c r="J48" s="53">
        <f t="shared" si="7"/>
        <v>-9808619</v>
      </c>
      <c r="K48" s="53">
        <f t="shared" si="7"/>
        <v>-22698502</v>
      </c>
      <c r="L48" s="53">
        <f t="shared" si="7"/>
        <v>12479888</v>
      </c>
      <c r="M48" s="53">
        <f t="shared" si="7"/>
        <v>-51079379</v>
      </c>
      <c r="N48" s="53">
        <f t="shared" si="7"/>
        <v>-51079379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-51079379</v>
      </c>
      <c r="X48" s="53">
        <f t="shared" si="7"/>
        <v>165848107</v>
      </c>
      <c r="Y48" s="53">
        <f t="shared" si="7"/>
        <v>-216927486</v>
      </c>
      <c r="Z48" s="54">
        <f>+IF(X48&lt;&gt;0,+(Y48/X48)*100,0)</f>
        <v>-130.79889178355228</v>
      </c>
      <c r="AA48" s="55">
        <f>SUM(AA45:AA47)</f>
        <v>331696214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2042879</v>
      </c>
      <c r="D6" s="18"/>
      <c r="E6" s="19">
        <v>138325409</v>
      </c>
      <c r="F6" s="20">
        <v>138325409</v>
      </c>
      <c r="G6" s="20">
        <v>364721696</v>
      </c>
      <c r="H6" s="20">
        <v>309745175</v>
      </c>
      <c r="I6" s="20">
        <v>107922733</v>
      </c>
      <c r="J6" s="20">
        <v>107922733</v>
      </c>
      <c r="K6" s="20">
        <v>26371747</v>
      </c>
      <c r="L6" s="20"/>
      <c r="M6" s="20">
        <v>99797458</v>
      </c>
      <c r="N6" s="20">
        <v>99797458</v>
      </c>
      <c r="O6" s="20"/>
      <c r="P6" s="20"/>
      <c r="Q6" s="20"/>
      <c r="R6" s="20"/>
      <c r="S6" s="20"/>
      <c r="T6" s="20"/>
      <c r="U6" s="20"/>
      <c r="V6" s="20"/>
      <c r="W6" s="20">
        <v>99797458</v>
      </c>
      <c r="X6" s="20">
        <v>69162705</v>
      </c>
      <c r="Y6" s="20">
        <v>30634753</v>
      </c>
      <c r="Z6" s="21">
        <v>44.29</v>
      </c>
      <c r="AA6" s="22">
        <v>138325409</v>
      </c>
    </row>
    <row r="7" spans="1:27" ht="12.75">
      <c r="A7" s="23" t="s">
        <v>34</v>
      </c>
      <c r="B7" s="17"/>
      <c r="C7" s="18">
        <v>112501102</v>
      </c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658444827</v>
      </c>
      <c r="D8" s="18"/>
      <c r="E8" s="19">
        <v>491894843</v>
      </c>
      <c r="F8" s="20">
        <v>491894843</v>
      </c>
      <c r="G8" s="20">
        <v>1319055435</v>
      </c>
      <c r="H8" s="20">
        <v>1338110870</v>
      </c>
      <c r="I8" s="20">
        <v>1138110870</v>
      </c>
      <c r="J8" s="20">
        <v>1138110870</v>
      </c>
      <c r="K8" s="20">
        <v>989138963</v>
      </c>
      <c r="L8" s="20">
        <v>658480919</v>
      </c>
      <c r="M8" s="20">
        <v>1024279877</v>
      </c>
      <c r="N8" s="20">
        <v>1024279877</v>
      </c>
      <c r="O8" s="20"/>
      <c r="P8" s="20"/>
      <c r="Q8" s="20"/>
      <c r="R8" s="20"/>
      <c r="S8" s="20"/>
      <c r="T8" s="20"/>
      <c r="U8" s="20"/>
      <c r="V8" s="20"/>
      <c r="W8" s="20">
        <v>1024279877</v>
      </c>
      <c r="X8" s="20">
        <v>245947422</v>
      </c>
      <c r="Y8" s="20">
        <v>778332455</v>
      </c>
      <c r="Z8" s="21">
        <v>316.46</v>
      </c>
      <c r="AA8" s="22">
        <v>491894843</v>
      </c>
    </row>
    <row r="9" spans="1:27" ht="12.75">
      <c r="A9" s="23" t="s">
        <v>36</v>
      </c>
      <c r="B9" s="17"/>
      <c r="C9" s="18">
        <v>66935969</v>
      </c>
      <c r="D9" s="18"/>
      <c r="E9" s="19">
        <v>45000000</v>
      </c>
      <c r="F9" s="20">
        <v>45000000</v>
      </c>
      <c r="G9" s="20">
        <v>250113479</v>
      </c>
      <c r="H9" s="20">
        <v>250113479</v>
      </c>
      <c r="I9" s="20">
        <v>235113479</v>
      </c>
      <c r="J9" s="20">
        <v>235113479</v>
      </c>
      <c r="K9" s="20">
        <v>109113479</v>
      </c>
      <c r="L9" s="20">
        <v>103273279</v>
      </c>
      <c r="M9" s="20">
        <v>117472483</v>
      </c>
      <c r="N9" s="20">
        <v>117472483</v>
      </c>
      <c r="O9" s="20"/>
      <c r="P9" s="20"/>
      <c r="Q9" s="20"/>
      <c r="R9" s="20"/>
      <c r="S9" s="20"/>
      <c r="T9" s="20"/>
      <c r="U9" s="20"/>
      <c r="V9" s="20"/>
      <c r="W9" s="20">
        <v>117472483</v>
      </c>
      <c r="X9" s="20">
        <v>22500000</v>
      </c>
      <c r="Y9" s="20">
        <v>94972483</v>
      </c>
      <c r="Z9" s="21">
        <v>422.1</v>
      </c>
      <c r="AA9" s="22">
        <v>45000000</v>
      </c>
    </row>
    <row r="10" spans="1:27" ht="12.75">
      <c r="A10" s="23" t="s">
        <v>37</v>
      </c>
      <c r="B10" s="17"/>
      <c r="C10" s="18">
        <v>58256909</v>
      </c>
      <c r="D10" s="18"/>
      <c r="E10" s="19">
        <v>500000</v>
      </c>
      <c r="F10" s="20">
        <v>500000</v>
      </c>
      <c r="G10" s="24">
        <v>148243</v>
      </c>
      <c r="H10" s="24">
        <v>148243</v>
      </c>
      <c r="I10" s="24">
        <v>148243</v>
      </c>
      <c r="J10" s="20">
        <v>148243</v>
      </c>
      <c r="K10" s="24">
        <v>148243</v>
      </c>
      <c r="L10" s="24">
        <v>148243</v>
      </c>
      <c r="M10" s="20">
        <v>148243</v>
      </c>
      <c r="N10" s="24">
        <v>148243</v>
      </c>
      <c r="O10" s="24"/>
      <c r="P10" s="24"/>
      <c r="Q10" s="20"/>
      <c r="R10" s="24"/>
      <c r="S10" s="24"/>
      <c r="T10" s="20"/>
      <c r="U10" s="24"/>
      <c r="V10" s="24"/>
      <c r="W10" s="24">
        <v>148243</v>
      </c>
      <c r="X10" s="20">
        <v>250000</v>
      </c>
      <c r="Y10" s="24">
        <v>-101757</v>
      </c>
      <c r="Z10" s="25">
        <v>-40.7</v>
      </c>
      <c r="AA10" s="26">
        <v>500000</v>
      </c>
    </row>
    <row r="11" spans="1:27" ht="12.75">
      <c r="A11" s="23" t="s">
        <v>38</v>
      </c>
      <c r="B11" s="17"/>
      <c r="C11" s="18">
        <v>162966102</v>
      </c>
      <c r="D11" s="18"/>
      <c r="E11" s="19">
        <v>36214114</v>
      </c>
      <c r="F11" s="20">
        <v>36214114</v>
      </c>
      <c r="G11" s="20">
        <v>239018102</v>
      </c>
      <c r="H11" s="20">
        <v>251448626</v>
      </c>
      <c r="I11" s="20">
        <v>224705349</v>
      </c>
      <c r="J11" s="20">
        <v>224705349</v>
      </c>
      <c r="K11" s="20">
        <v>219178769</v>
      </c>
      <c r="L11" s="20">
        <v>179250387</v>
      </c>
      <c r="M11" s="20">
        <v>180755984</v>
      </c>
      <c r="N11" s="20">
        <v>180755984</v>
      </c>
      <c r="O11" s="20"/>
      <c r="P11" s="20"/>
      <c r="Q11" s="20"/>
      <c r="R11" s="20"/>
      <c r="S11" s="20"/>
      <c r="T11" s="20"/>
      <c r="U11" s="20"/>
      <c r="V11" s="20"/>
      <c r="W11" s="20">
        <v>180755984</v>
      </c>
      <c r="X11" s="20">
        <v>18107057</v>
      </c>
      <c r="Y11" s="20">
        <v>162648927</v>
      </c>
      <c r="Z11" s="21">
        <v>898.26</v>
      </c>
      <c r="AA11" s="22">
        <v>36214114</v>
      </c>
    </row>
    <row r="12" spans="1:27" ht="12.75">
      <c r="A12" s="27" t="s">
        <v>39</v>
      </c>
      <c r="B12" s="28"/>
      <c r="C12" s="29">
        <f aca="true" t="shared" si="0" ref="C12:Y12">SUM(C6:C11)</f>
        <v>1061147788</v>
      </c>
      <c r="D12" s="29">
        <f>SUM(D6:D11)</f>
        <v>0</v>
      </c>
      <c r="E12" s="30">
        <f t="shared" si="0"/>
        <v>711934366</v>
      </c>
      <c r="F12" s="31">
        <f t="shared" si="0"/>
        <v>711934366</v>
      </c>
      <c r="G12" s="31">
        <f t="shared" si="0"/>
        <v>2173056955</v>
      </c>
      <c r="H12" s="31">
        <f t="shared" si="0"/>
        <v>2149566393</v>
      </c>
      <c r="I12" s="31">
        <f t="shared" si="0"/>
        <v>1706000674</v>
      </c>
      <c r="J12" s="31">
        <f t="shared" si="0"/>
        <v>1706000674</v>
      </c>
      <c r="K12" s="31">
        <f t="shared" si="0"/>
        <v>1343951201</v>
      </c>
      <c r="L12" s="31">
        <f t="shared" si="0"/>
        <v>941152828</v>
      </c>
      <c r="M12" s="31">
        <f t="shared" si="0"/>
        <v>1422454045</v>
      </c>
      <c r="N12" s="31">
        <f t="shared" si="0"/>
        <v>1422454045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1422454045</v>
      </c>
      <c r="X12" s="31">
        <f t="shared" si="0"/>
        <v>355967184</v>
      </c>
      <c r="Y12" s="31">
        <f t="shared" si="0"/>
        <v>1066486861</v>
      </c>
      <c r="Z12" s="32">
        <f>+IF(X12&lt;&gt;0,+(Y12/X12)*100,0)</f>
        <v>299.6025782533931</v>
      </c>
      <c r="AA12" s="33">
        <f>SUM(AA6:AA11)</f>
        <v>711934366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144352</v>
      </c>
      <c r="D15" s="18"/>
      <c r="E15" s="19"/>
      <c r="F15" s="20"/>
      <c r="G15" s="20">
        <v>656976469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1000</v>
      </c>
      <c r="D16" s="18"/>
      <c r="E16" s="19">
        <v>196899255</v>
      </c>
      <c r="F16" s="20">
        <v>196899255</v>
      </c>
      <c r="G16" s="24">
        <v>118019824</v>
      </c>
      <c r="H16" s="24">
        <v>123369824</v>
      </c>
      <c r="I16" s="24">
        <v>128719824</v>
      </c>
      <c r="J16" s="20">
        <v>128719824</v>
      </c>
      <c r="K16" s="24">
        <v>131955162</v>
      </c>
      <c r="L16" s="24">
        <v>135094998</v>
      </c>
      <c r="M16" s="20">
        <v>138901385</v>
      </c>
      <c r="N16" s="24">
        <v>138901385</v>
      </c>
      <c r="O16" s="24"/>
      <c r="P16" s="24"/>
      <c r="Q16" s="20"/>
      <c r="R16" s="24"/>
      <c r="S16" s="24"/>
      <c r="T16" s="20"/>
      <c r="U16" s="24"/>
      <c r="V16" s="24"/>
      <c r="W16" s="24">
        <v>138901385</v>
      </c>
      <c r="X16" s="20">
        <v>98449628</v>
      </c>
      <c r="Y16" s="24">
        <v>40451757</v>
      </c>
      <c r="Z16" s="25">
        <v>41.09</v>
      </c>
      <c r="AA16" s="26">
        <v>196899255</v>
      </c>
    </row>
    <row r="17" spans="1:27" ht="12.75">
      <c r="A17" s="23" t="s">
        <v>43</v>
      </c>
      <c r="B17" s="17"/>
      <c r="C17" s="18">
        <v>732808388</v>
      </c>
      <c r="D17" s="18"/>
      <c r="E17" s="19">
        <v>658489237</v>
      </c>
      <c r="F17" s="20">
        <v>658489237</v>
      </c>
      <c r="G17" s="20"/>
      <c r="H17" s="20">
        <v>656976469</v>
      </c>
      <c r="I17" s="20">
        <v>656976469</v>
      </c>
      <c r="J17" s="20">
        <v>656976469</v>
      </c>
      <c r="K17" s="20">
        <v>656976469</v>
      </c>
      <c r="L17" s="20">
        <v>732808388</v>
      </c>
      <c r="M17" s="20">
        <v>732808388</v>
      </c>
      <c r="N17" s="20">
        <v>732808388</v>
      </c>
      <c r="O17" s="20"/>
      <c r="P17" s="20"/>
      <c r="Q17" s="20"/>
      <c r="R17" s="20"/>
      <c r="S17" s="20"/>
      <c r="T17" s="20"/>
      <c r="U17" s="20"/>
      <c r="V17" s="20"/>
      <c r="W17" s="20">
        <v>732808388</v>
      </c>
      <c r="X17" s="20">
        <v>329244619</v>
      </c>
      <c r="Y17" s="20">
        <v>403563769</v>
      </c>
      <c r="Z17" s="21">
        <v>122.57</v>
      </c>
      <c r="AA17" s="22">
        <v>658489237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12583796088</v>
      </c>
      <c r="D19" s="18"/>
      <c r="E19" s="19">
        <v>14877686806</v>
      </c>
      <c r="F19" s="20">
        <v>14877686806</v>
      </c>
      <c r="G19" s="20">
        <v>14341088948</v>
      </c>
      <c r="H19" s="20">
        <v>14341088948</v>
      </c>
      <c r="I19" s="20">
        <v>14540824904</v>
      </c>
      <c r="J19" s="20">
        <v>14540824904</v>
      </c>
      <c r="K19" s="20">
        <v>14666078356</v>
      </c>
      <c r="L19" s="20">
        <v>13023998414</v>
      </c>
      <c r="M19" s="20">
        <v>13147679185</v>
      </c>
      <c r="N19" s="20">
        <v>13147679185</v>
      </c>
      <c r="O19" s="20"/>
      <c r="P19" s="20"/>
      <c r="Q19" s="20"/>
      <c r="R19" s="20"/>
      <c r="S19" s="20"/>
      <c r="T19" s="20"/>
      <c r="U19" s="20"/>
      <c r="V19" s="20"/>
      <c r="W19" s="20">
        <v>13147679185</v>
      </c>
      <c r="X19" s="20">
        <v>7438843403</v>
      </c>
      <c r="Y19" s="20">
        <v>5708835782</v>
      </c>
      <c r="Z19" s="21">
        <v>76.74</v>
      </c>
      <c r="AA19" s="22">
        <v>14877686806</v>
      </c>
    </row>
    <row r="20" spans="1:27" ht="12.75">
      <c r="A20" s="23" t="s">
        <v>46</v>
      </c>
      <c r="B20" s="17"/>
      <c r="C20" s="18"/>
      <c r="D20" s="18"/>
      <c r="E20" s="19">
        <v>14277750</v>
      </c>
      <c r="F20" s="20">
        <v>14277750</v>
      </c>
      <c r="G20" s="20">
        <v>15595443</v>
      </c>
      <c r="H20" s="20"/>
      <c r="I20" s="20">
        <v>15595443</v>
      </c>
      <c r="J20" s="20">
        <v>15595443</v>
      </c>
      <c r="K20" s="20">
        <v>15595443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>
        <v>7138875</v>
      </c>
      <c r="Y20" s="20">
        <v>-7138875</v>
      </c>
      <c r="Z20" s="21">
        <v>-100</v>
      </c>
      <c r="AA20" s="22">
        <v>14277750</v>
      </c>
    </row>
    <row r="21" spans="1:27" ht="12.75">
      <c r="A21" s="23" t="s">
        <v>47</v>
      </c>
      <c r="B21" s="17"/>
      <c r="C21" s="18">
        <v>11833140</v>
      </c>
      <c r="D21" s="18"/>
      <c r="E21" s="19">
        <v>2507661</v>
      </c>
      <c r="F21" s="20">
        <v>2507661</v>
      </c>
      <c r="G21" s="20">
        <v>15570834</v>
      </c>
      <c r="H21" s="20">
        <v>15595443</v>
      </c>
      <c r="I21" s="20">
        <v>15570834</v>
      </c>
      <c r="J21" s="20">
        <v>15570834</v>
      </c>
      <c r="K21" s="20">
        <v>15570834</v>
      </c>
      <c r="L21" s="20">
        <v>11833140</v>
      </c>
      <c r="M21" s="20">
        <v>11833140</v>
      </c>
      <c r="N21" s="20">
        <v>11833140</v>
      </c>
      <c r="O21" s="20"/>
      <c r="P21" s="20"/>
      <c r="Q21" s="20"/>
      <c r="R21" s="20"/>
      <c r="S21" s="20"/>
      <c r="T21" s="20"/>
      <c r="U21" s="20"/>
      <c r="V21" s="20"/>
      <c r="W21" s="20">
        <v>11833140</v>
      </c>
      <c r="X21" s="20">
        <v>1253831</v>
      </c>
      <c r="Y21" s="20">
        <v>10579309</v>
      </c>
      <c r="Z21" s="21">
        <v>843.76</v>
      </c>
      <c r="AA21" s="22">
        <v>2507661</v>
      </c>
    </row>
    <row r="22" spans="1:27" ht="12.75">
      <c r="A22" s="23" t="s">
        <v>48</v>
      </c>
      <c r="B22" s="17"/>
      <c r="C22" s="18">
        <v>11383052</v>
      </c>
      <c r="D22" s="18"/>
      <c r="E22" s="19">
        <v>4588129</v>
      </c>
      <c r="F22" s="20">
        <v>4588129</v>
      </c>
      <c r="G22" s="20">
        <v>3217781</v>
      </c>
      <c r="H22" s="20">
        <v>15570834</v>
      </c>
      <c r="I22" s="20">
        <v>3217781</v>
      </c>
      <c r="J22" s="20">
        <v>3217781</v>
      </c>
      <c r="K22" s="20">
        <v>3217781</v>
      </c>
      <c r="L22" s="20">
        <v>11383052</v>
      </c>
      <c r="M22" s="20">
        <v>11383052</v>
      </c>
      <c r="N22" s="20">
        <v>11383052</v>
      </c>
      <c r="O22" s="20"/>
      <c r="P22" s="20"/>
      <c r="Q22" s="20"/>
      <c r="R22" s="20"/>
      <c r="S22" s="20"/>
      <c r="T22" s="20"/>
      <c r="U22" s="20"/>
      <c r="V22" s="20"/>
      <c r="W22" s="20">
        <v>11383052</v>
      </c>
      <c r="X22" s="20">
        <v>2294065</v>
      </c>
      <c r="Y22" s="20">
        <v>9088987</v>
      </c>
      <c r="Z22" s="21">
        <v>396.2</v>
      </c>
      <c r="AA22" s="22">
        <v>4588129</v>
      </c>
    </row>
    <row r="23" spans="1:27" ht="12.75">
      <c r="A23" s="23" t="s">
        <v>49</v>
      </c>
      <c r="B23" s="17"/>
      <c r="C23" s="18">
        <v>15595566</v>
      </c>
      <c r="D23" s="18"/>
      <c r="E23" s="19">
        <v>16609153</v>
      </c>
      <c r="F23" s="20">
        <v>16609153</v>
      </c>
      <c r="G23" s="24"/>
      <c r="H23" s="24">
        <v>3217781</v>
      </c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8304577</v>
      </c>
      <c r="Y23" s="24">
        <v>-8304577</v>
      </c>
      <c r="Z23" s="25">
        <v>-100</v>
      </c>
      <c r="AA23" s="26">
        <v>16609153</v>
      </c>
    </row>
    <row r="24" spans="1:27" ht="12.75">
      <c r="A24" s="27" t="s">
        <v>50</v>
      </c>
      <c r="B24" s="35"/>
      <c r="C24" s="29">
        <f aca="true" t="shared" si="1" ref="C24:Y24">SUM(C15:C23)</f>
        <v>13355561586</v>
      </c>
      <c r="D24" s="29">
        <f>SUM(D15:D23)</f>
        <v>0</v>
      </c>
      <c r="E24" s="36">
        <f t="shared" si="1"/>
        <v>15771057991</v>
      </c>
      <c r="F24" s="37">
        <f t="shared" si="1"/>
        <v>15771057991</v>
      </c>
      <c r="G24" s="37">
        <f t="shared" si="1"/>
        <v>15150469299</v>
      </c>
      <c r="H24" s="37">
        <f t="shared" si="1"/>
        <v>15155819299</v>
      </c>
      <c r="I24" s="37">
        <f t="shared" si="1"/>
        <v>15360905255</v>
      </c>
      <c r="J24" s="37">
        <f t="shared" si="1"/>
        <v>15360905255</v>
      </c>
      <c r="K24" s="37">
        <f t="shared" si="1"/>
        <v>15489394045</v>
      </c>
      <c r="L24" s="37">
        <f t="shared" si="1"/>
        <v>13915117992</v>
      </c>
      <c r="M24" s="37">
        <f t="shared" si="1"/>
        <v>14042605150</v>
      </c>
      <c r="N24" s="37">
        <f t="shared" si="1"/>
        <v>14042605150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14042605150</v>
      </c>
      <c r="X24" s="37">
        <f t="shared" si="1"/>
        <v>7885528998</v>
      </c>
      <c r="Y24" s="37">
        <f t="shared" si="1"/>
        <v>6157076152</v>
      </c>
      <c r="Z24" s="38">
        <f>+IF(X24&lt;&gt;0,+(Y24/X24)*100,0)</f>
        <v>78.08069887970248</v>
      </c>
      <c r="AA24" s="39">
        <f>SUM(AA15:AA23)</f>
        <v>15771057991</v>
      </c>
    </row>
    <row r="25" spans="1:27" ht="12.75">
      <c r="A25" s="27" t="s">
        <v>51</v>
      </c>
      <c r="B25" s="28"/>
      <c r="C25" s="29">
        <f aca="true" t="shared" si="2" ref="C25:Y25">+C12+C24</f>
        <v>14416709374</v>
      </c>
      <c r="D25" s="29">
        <f>+D12+D24</f>
        <v>0</v>
      </c>
      <c r="E25" s="30">
        <f t="shared" si="2"/>
        <v>16482992357</v>
      </c>
      <c r="F25" s="31">
        <f t="shared" si="2"/>
        <v>16482992357</v>
      </c>
      <c r="G25" s="31">
        <f t="shared" si="2"/>
        <v>17323526254</v>
      </c>
      <c r="H25" s="31">
        <f t="shared" si="2"/>
        <v>17305385692</v>
      </c>
      <c r="I25" s="31">
        <f t="shared" si="2"/>
        <v>17066905929</v>
      </c>
      <c r="J25" s="31">
        <f t="shared" si="2"/>
        <v>17066905929</v>
      </c>
      <c r="K25" s="31">
        <f t="shared" si="2"/>
        <v>16833345246</v>
      </c>
      <c r="L25" s="31">
        <f t="shared" si="2"/>
        <v>14856270820</v>
      </c>
      <c r="M25" s="31">
        <f t="shared" si="2"/>
        <v>15465059195</v>
      </c>
      <c r="N25" s="31">
        <f t="shared" si="2"/>
        <v>15465059195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15465059195</v>
      </c>
      <c r="X25" s="31">
        <f t="shared" si="2"/>
        <v>8241496182</v>
      </c>
      <c r="Y25" s="31">
        <f t="shared" si="2"/>
        <v>7223563013</v>
      </c>
      <c r="Z25" s="32">
        <f>+IF(X25&lt;&gt;0,+(Y25/X25)*100,0)</f>
        <v>87.64868481983603</v>
      </c>
      <c r="AA25" s="33">
        <f>+AA12+AA24</f>
        <v>16482992357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23017887</v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48436795</v>
      </c>
      <c r="D30" s="18"/>
      <c r="E30" s="19">
        <v>66812000</v>
      </c>
      <c r="F30" s="20">
        <v>66812000</v>
      </c>
      <c r="G30" s="20">
        <v>69458580</v>
      </c>
      <c r="H30" s="20">
        <v>69458580</v>
      </c>
      <c r="I30" s="20">
        <v>69458580</v>
      </c>
      <c r="J30" s="20">
        <v>69458580</v>
      </c>
      <c r="K30" s="20">
        <v>69458580</v>
      </c>
      <c r="L30" s="20">
        <v>69458580</v>
      </c>
      <c r="M30" s="20">
        <v>69458580</v>
      </c>
      <c r="N30" s="20">
        <v>69458580</v>
      </c>
      <c r="O30" s="20"/>
      <c r="P30" s="20"/>
      <c r="Q30" s="20"/>
      <c r="R30" s="20"/>
      <c r="S30" s="20"/>
      <c r="T30" s="20"/>
      <c r="U30" s="20"/>
      <c r="V30" s="20"/>
      <c r="W30" s="20">
        <v>69458580</v>
      </c>
      <c r="X30" s="20">
        <v>33406000</v>
      </c>
      <c r="Y30" s="20">
        <v>36052580</v>
      </c>
      <c r="Z30" s="21">
        <v>107.92</v>
      </c>
      <c r="AA30" s="22">
        <v>66812000</v>
      </c>
    </row>
    <row r="31" spans="1:27" ht="12.75">
      <c r="A31" s="23" t="s">
        <v>56</v>
      </c>
      <c r="B31" s="17"/>
      <c r="C31" s="18">
        <v>72407103</v>
      </c>
      <c r="D31" s="18"/>
      <c r="E31" s="19">
        <v>72000000</v>
      </c>
      <c r="F31" s="20">
        <v>72000000</v>
      </c>
      <c r="G31" s="20">
        <v>72062287</v>
      </c>
      <c r="H31" s="20">
        <v>71523589</v>
      </c>
      <c r="I31" s="20">
        <v>71615616</v>
      </c>
      <c r="J31" s="20">
        <v>71615616</v>
      </c>
      <c r="K31" s="20">
        <v>70782307</v>
      </c>
      <c r="L31" s="20">
        <v>70380981</v>
      </c>
      <c r="M31" s="20">
        <v>70111911</v>
      </c>
      <c r="N31" s="20">
        <v>70111911</v>
      </c>
      <c r="O31" s="20"/>
      <c r="P31" s="20"/>
      <c r="Q31" s="20"/>
      <c r="R31" s="20"/>
      <c r="S31" s="20"/>
      <c r="T31" s="20"/>
      <c r="U31" s="20"/>
      <c r="V31" s="20"/>
      <c r="W31" s="20">
        <v>70111911</v>
      </c>
      <c r="X31" s="20">
        <v>36000000</v>
      </c>
      <c r="Y31" s="20">
        <v>34111911</v>
      </c>
      <c r="Z31" s="21">
        <v>94.76</v>
      </c>
      <c r="AA31" s="22">
        <v>72000000</v>
      </c>
    </row>
    <row r="32" spans="1:27" ht="12.75">
      <c r="A32" s="23" t="s">
        <v>57</v>
      </c>
      <c r="B32" s="17"/>
      <c r="C32" s="18">
        <v>764289196</v>
      </c>
      <c r="D32" s="18"/>
      <c r="E32" s="19">
        <v>538124000</v>
      </c>
      <c r="F32" s="20">
        <v>538124000</v>
      </c>
      <c r="G32" s="20">
        <v>264430379</v>
      </c>
      <c r="H32" s="20">
        <v>669026658</v>
      </c>
      <c r="I32" s="20">
        <v>496921861</v>
      </c>
      <c r="J32" s="20">
        <v>496921861</v>
      </c>
      <c r="K32" s="20">
        <v>375856459</v>
      </c>
      <c r="L32" s="20">
        <v>240275311</v>
      </c>
      <c r="M32" s="20">
        <v>346499007</v>
      </c>
      <c r="N32" s="20">
        <v>346499007</v>
      </c>
      <c r="O32" s="20"/>
      <c r="P32" s="20"/>
      <c r="Q32" s="20"/>
      <c r="R32" s="20"/>
      <c r="S32" s="20"/>
      <c r="T32" s="20"/>
      <c r="U32" s="20"/>
      <c r="V32" s="20"/>
      <c r="W32" s="20">
        <v>346499007</v>
      </c>
      <c r="X32" s="20">
        <v>269062000</v>
      </c>
      <c r="Y32" s="20">
        <v>77437007</v>
      </c>
      <c r="Z32" s="21">
        <v>28.78</v>
      </c>
      <c r="AA32" s="22">
        <v>538124000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>
        <v>154218549</v>
      </c>
      <c r="M33" s="20">
        <v>154218549</v>
      </c>
      <c r="N33" s="20">
        <v>154218549</v>
      </c>
      <c r="O33" s="20"/>
      <c r="P33" s="20"/>
      <c r="Q33" s="20"/>
      <c r="R33" s="20"/>
      <c r="S33" s="20"/>
      <c r="T33" s="20"/>
      <c r="U33" s="20"/>
      <c r="V33" s="20"/>
      <c r="W33" s="20">
        <v>154218549</v>
      </c>
      <c r="X33" s="20"/>
      <c r="Y33" s="20">
        <v>154218549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885133094</v>
      </c>
      <c r="D34" s="29">
        <f>SUM(D29:D33)</f>
        <v>0</v>
      </c>
      <c r="E34" s="30">
        <f t="shared" si="3"/>
        <v>676936000</v>
      </c>
      <c r="F34" s="31">
        <f t="shared" si="3"/>
        <v>676936000</v>
      </c>
      <c r="G34" s="31">
        <f t="shared" si="3"/>
        <v>405951246</v>
      </c>
      <c r="H34" s="31">
        <f t="shared" si="3"/>
        <v>810008827</v>
      </c>
      <c r="I34" s="31">
        <f t="shared" si="3"/>
        <v>637996057</v>
      </c>
      <c r="J34" s="31">
        <f t="shared" si="3"/>
        <v>637996057</v>
      </c>
      <c r="K34" s="31">
        <f t="shared" si="3"/>
        <v>516097346</v>
      </c>
      <c r="L34" s="31">
        <f t="shared" si="3"/>
        <v>557351308</v>
      </c>
      <c r="M34" s="31">
        <f t="shared" si="3"/>
        <v>640288047</v>
      </c>
      <c r="N34" s="31">
        <f t="shared" si="3"/>
        <v>640288047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640288047</v>
      </c>
      <c r="X34" s="31">
        <f t="shared" si="3"/>
        <v>338468000</v>
      </c>
      <c r="Y34" s="31">
        <f t="shared" si="3"/>
        <v>301820047</v>
      </c>
      <c r="Z34" s="32">
        <f>+IF(X34&lt;&gt;0,+(Y34/X34)*100,0)</f>
        <v>89.17240241322666</v>
      </c>
      <c r="AA34" s="33">
        <f>SUM(AA29:AA33)</f>
        <v>676936000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516939431</v>
      </c>
      <c r="D37" s="18"/>
      <c r="E37" s="19">
        <v>728258000</v>
      </c>
      <c r="F37" s="20">
        <v>728258000</v>
      </c>
      <c r="G37" s="20">
        <v>530058172</v>
      </c>
      <c r="H37" s="20">
        <v>530058172</v>
      </c>
      <c r="I37" s="20">
        <v>530058172</v>
      </c>
      <c r="J37" s="20">
        <v>530058172</v>
      </c>
      <c r="K37" s="20">
        <v>530058172</v>
      </c>
      <c r="L37" s="20">
        <v>516939431</v>
      </c>
      <c r="M37" s="20">
        <v>516939431</v>
      </c>
      <c r="N37" s="20">
        <v>516939431</v>
      </c>
      <c r="O37" s="20"/>
      <c r="P37" s="20"/>
      <c r="Q37" s="20"/>
      <c r="R37" s="20"/>
      <c r="S37" s="20"/>
      <c r="T37" s="20"/>
      <c r="U37" s="20"/>
      <c r="V37" s="20"/>
      <c r="W37" s="20">
        <v>516939431</v>
      </c>
      <c r="X37" s="20">
        <v>364129000</v>
      </c>
      <c r="Y37" s="20">
        <v>152810431</v>
      </c>
      <c r="Z37" s="21">
        <v>41.97</v>
      </c>
      <c r="AA37" s="22">
        <v>728258000</v>
      </c>
    </row>
    <row r="38" spans="1:27" ht="12.75">
      <c r="A38" s="23" t="s">
        <v>58</v>
      </c>
      <c r="B38" s="17"/>
      <c r="C38" s="18">
        <v>299243705</v>
      </c>
      <c r="D38" s="18"/>
      <c r="E38" s="19">
        <v>263055890</v>
      </c>
      <c r="F38" s="20">
        <v>263055890</v>
      </c>
      <c r="G38" s="20">
        <v>301875496</v>
      </c>
      <c r="H38" s="20">
        <v>301875496</v>
      </c>
      <c r="I38" s="20">
        <v>301875496</v>
      </c>
      <c r="J38" s="20">
        <v>301875496</v>
      </c>
      <c r="K38" s="20">
        <v>301875496</v>
      </c>
      <c r="L38" s="20">
        <v>299243705</v>
      </c>
      <c r="M38" s="20">
        <v>299243705</v>
      </c>
      <c r="N38" s="20">
        <v>299243705</v>
      </c>
      <c r="O38" s="20"/>
      <c r="P38" s="20"/>
      <c r="Q38" s="20"/>
      <c r="R38" s="20"/>
      <c r="S38" s="20"/>
      <c r="T38" s="20"/>
      <c r="U38" s="20"/>
      <c r="V38" s="20"/>
      <c r="W38" s="20">
        <v>299243705</v>
      </c>
      <c r="X38" s="20">
        <v>131527945</v>
      </c>
      <c r="Y38" s="20">
        <v>167715760</v>
      </c>
      <c r="Z38" s="21">
        <v>127.51</v>
      </c>
      <c r="AA38" s="22">
        <v>263055890</v>
      </c>
    </row>
    <row r="39" spans="1:27" ht="12.75">
      <c r="A39" s="27" t="s">
        <v>61</v>
      </c>
      <c r="B39" s="35"/>
      <c r="C39" s="29">
        <f aca="true" t="shared" si="4" ref="C39:Y39">SUM(C37:C38)</f>
        <v>816183136</v>
      </c>
      <c r="D39" s="29">
        <f>SUM(D37:D38)</f>
        <v>0</v>
      </c>
      <c r="E39" s="36">
        <f t="shared" si="4"/>
        <v>991313890</v>
      </c>
      <c r="F39" s="37">
        <f t="shared" si="4"/>
        <v>991313890</v>
      </c>
      <c r="G39" s="37">
        <f t="shared" si="4"/>
        <v>831933668</v>
      </c>
      <c r="H39" s="37">
        <f t="shared" si="4"/>
        <v>831933668</v>
      </c>
      <c r="I39" s="37">
        <f t="shared" si="4"/>
        <v>831933668</v>
      </c>
      <c r="J39" s="37">
        <f t="shared" si="4"/>
        <v>831933668</v>
      </c>
      <c r="K39" s="37">
        <f t="shared" si="4"/>
        <v>831933668</v>
      </c>
      <c r="L39" s="37">
        <f t="shared" si="4"/>
        <v>816183136</v>
      </c>
      <c r="M39" s="37">
        <f t="shared" si="4"/>
        <v>816183136</v>
      </c>
      <c r="N39" s="37">
        <f t="shared" si="4"/>
        <v>816183136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816183136</v>
      </c>
      <c r="X39" s="37">
        <f t="shared" si="4"/>
        <v>495656945</v>
      </c>
      <c r="Y39" s="37">
        <f t="shared" si="4"/>
        <v>320526191</v>
      </c>
      <c r="Z39" s="38">
        <f>+IF(X39&lt;&gt;0,+(Y39/X39)*100,0)</f>
        <v>64.66694237483145</v>
      </c>
      <c r="AA39" s="39">
        <f>SUM(AA37:AA38)</f>
        <v>991313890</v>
      </c>
    </row>
    <row r="40" spans="1:27" ht="12.75">
      <c r="A40" s="27" t="s">
        <v>62</v>
      </c>
      <c r="B40" s="28"/>
      <c r="C40" s="29">
        <f aca="true" t="shared" si="5" ref="C40:Y40">+C34+C39</f>
        <v>1701316230</v>
      </c>
      <c r="D40" s="29">
        <f>+D34+D39</f>
        <v>0</v>
      </c>
      <c r="E40" s="30">
        <f t="shared" si="5"/>
        <v>1668249890</v>
      </c>
      <c r="F40" s="31">
        <f t="shared" si="5"/>
        <v>1668249890</v>
      </c>
      <c r="G40" s="31">
        <f t="shared" si="5"/>
        <v>1237884914</v>
      </c>
      <c r="H40" s="31">
        <f t="shared" si="5"/>
        <v>1641942495</v>
      </c>
      <c r="I40" s="31">
        <f t="shared" si="5"/>
        <v>1469929725</v>
      </c>
      <c r="J40" s="31">
        <f t="shared" si="5"/>
        <v>1469929725</v>
      </c>
      <c r="K40" s="31">
        <f t="shared" si="5"/>
        <v>1348031014</v>
      </c>
      <c r="L40" s="31">
        <f t="shared" si="5"/>
        <v>1373534444</v>
      </c>
      <c r="M40" s="31">
        <f t="shared" si="5"/>
        <v>1456471183</v>
      </c>
      <c r="N40" s="31">
        <f t="shared" si="5"/>
        <v>1456471183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1456471183</v>
      </c>
      <c r="X40" s="31">
        <f t="shared" si="5"/>
        <v>834124945</v>
      </c>
      <c r="Y40" s="31">
        <f t="shared" si="5"/>
        <v>622346238</v>
      </c>
      <c r="Z40" s="32">
        <f>+IF(X40&lt;&gt;0,+(Y40/X40)*100,0)</f>
        <v>74.61067334462705</v>
      </c>
      <c r="AA40" s="33">
        <f>+AA34+AA39</f>
        <v>1668249890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12715393144</v>
      </c>
      <c r="D42" s="43">
        <f>+D25-D40</f>
        <v>0</v>
      </c>
      <c r="E42" s="44">
        <f t="shared" si="6"/>
        <v>14814742467</v>
      </c>
      <c r="F42" s="45">
        <f t="shared" si="6"/>
        <v>14814742467</v>
      </c>
      <c r="G42" s="45">
        <f t="shared" si="6"/>
        <v>16085641340</v>
      </c>
      <c r="H42" s="45">
        <f t="shared" si="6"/>
        <v>15663443197</v>
      </c>
      <c r="I42" s="45">
        <f t="shared" si="6"/>
        <v>15596976204</v>
      </c>
      <c r="J42" s="45">
        <f t="shared" si="6"/>
        <v>15596976204</v>
      </c>
      <c r="K42" s="45">
        <f t="shared" si="6"/>
        <v>15485314232</v>
      </c>
      <c r="L42" s="45">
        <f t="shared" si="6"/>
        <v>13482736376</v>
      </c>
      <c r="M42" s="45">
        <f t="shared" si="6"/>
        <v>14008588012</v>
      </c>
      <c r="N42" s="45">
        <f t="shared" si="6"/>
        <v>14008588012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14008588012</v>
      </c>
      <c r="X42" s="45">
        <f t="shared" si="6"/>
        <v>7407371237</v>
      </c>
      <c r="Y42" s="45">
        <f t="shared" si="6"/>
        <v>6601216775</v>
      </c>
      <c r="Z42" s="46">
        <f>+IF(X42&lt;&gt;0,+(Y42/X42)*100,0)</f>
        <v>89.11686162058088</v>
      </c>
      <c r="AA42" s="47">
        <f>+AA25-AA40</f>
        <v>14814742467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5289372589</v>
      </c>
      <c r="D45" s="18"/>
      <c r="E45" s="19">
        <v>7614828805</v>
      </c>
      <c r="F45" s="20">
        <v>7614828805</v>
      </c>
      <c r="G45" s="20">
        <v>8885727679</v>
      </c>
      <c r="H45" s="20">
        <v>8463529534</v>
      </c>
      <c r="I45" s="20">
        <v>8397062542</v>
      </c>
      <c r="J45" s="20">
        <v>8397062542</v>
      </c>
      <c r="K45" s="20">
        <v>7199913663</v>
      </c>
      <c r="L45" s="20">
        <v>6056715822</v>
      </c>
      <c r="M45" s="20">
        <v>6582567458</v>
      </c>
      <c r="N45" s="20">
        <v>6582567458</v>
      </c>
      <c r="O45" s="20"/>
      <c r="P45" s="20"/>
      <c r="Q45" s="20"/>
      <c r="R45" s="20"/>
      <c r="S45" s="20"/>
      <c r="T45" s="20"/>
      <c r="U45" s="20"/>
      <c r="V45" s="20"/>
      <c r="W45" s="20">
        <v>6582567458</v>
      </c>
      <c r="X45" s="20">
        <v>3807414403</v>
      </c>
      <c r="Y45" s="20">
        <v>2775153055</v>
      </c>
      <c r="Z45" s="48">
        <v>72.89</v>
      </c>
      <c r="AA45" s="22">
        <v>7614828805</v>
      </c>
    </row>
    <row r="46" spans="1:27" ht="12.75">
      <c r="A46" s="23" t="s">
        <v>67</v>
      </c>
      <c r="B46" s="17"/>
      <c r="C46" s="18">
        <v>7426020555</v>
      </c>
      <c r="D46" s="18"/>
      <c r="E46" s="19">
        <v>7199913663</v>
      </c>
      <c r="F46" s="20">
        <v>7199913663</v>
      </c>
      <c r="G46" s="20">
        <v>7199913663</v>
      </c>
      <c r="H46" s="20">
        <v>7199913663</v>
      </c>
      <c r="I46" s="20">
        <v>7199913663</v>
      </c>
      <c r="J46" s="20">
        <v>7199913663</v>
      </c>
      <c r="K46" s="20">
        <v>8285400571</v>
      </c>
      <c r="L46" s="20">
        <v>7426020555</v>
      </c>
      <c r="M46" s="20">
        <v>7426020555</v>
      </c>
      <c r="N46" s="20">
        <v>7426020555</v>
      </c>
      <c r="O46" s="20"/>
      <c r="P46" s="20"/>
      <c r="Q46" s="20"/>
      <c r="R46" s="20"/>
      <c r="S46" s="20"/>
      <c r="T46" s="20"/>
      <c r="U46" s="20"/>
      <c r="V46" s="20"/>
      <c r="W46" s="20">
        <v>7426020555</v>
      </c>
      <c r="X46" s="20">
        <v>3599956832</v>
      </c>
      <c r="Y46" s="20">
        <v>3826063723</v>
      </c>
      <c r="Z46" s="48">
        <v>106.28</v>
      </c>
      <c r="AA46" s="22">
        <v>7199913663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12715393144</v>
      </c>
      <c r="D48" s="51">
        <f>SUM(D45:D47)</f>
        <v>0</v>
      </c>
      <c r="E48" s="52">
        <f t="shared" si="7"/>
        <v>14814742468</v>
      </c>
      <c r="F48" s="53">
        <f t="shared" si="7"/>
        <v>14814742468</v>
      </c>
      <c r="G48" s="53">
        <f t="shared" si="7"/>
        <v>16085641342</v>
      </c>
      <c r="H48" s="53">
        <f t="shared" si="7"/>
        <v>15663443197</v>
      </c>
      <c r="I48" s="53">
        <f t="shared" si="7"/>
        <v>15596976205</v>
      </c>
      <c r="J48" s="53">
        <f t="shared" si="7"/>
        <v>15596976205</v>
      </c>
      <c r="K48" s="53">
        <f t="shared" si="7"/>
        <v>15485314234</v>
      </c>
      <c r="L48" s="53">
        <f t="shared" si="7"/>
        <v>13482736377</v>
      </c>
      <c r="M48" s="53">
        <f t="shared" si="7"/>
        <v>14008588013</v>
      </c>
      <c r="N48" s="53">
        <f t="shared" si="7"/>
        <v>14008588013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14008588013</v>
      </c>
      <c r="X48" s="53">
        <f t="shared" si="7"/>
        <v>7407371235</v>
      </c>
      <c r="Y48" s="53">
        <f t="shared" si="7"/>
        <v>6601216778</v>
      </c>
      <c r="Z48" s="54">
        <f>+IF(X48&lt;&gt;0,+(Y48/X48)*100,0)</f>
        <v>89.11686168514275</v>
      </c>
      <c r="AA48" s="55">
        <f>SUM(AA45:AA47)</f>
        <v>14814742468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11518211</v>
      </c>
      <c r="D6" s="18"/>
      <c r="E6" s="19">
        <v>1788400</v>
      </c>
      <c r="F6" s="20">
        <v>1788400</v>
      </c>
      <c r="G6" s="20">
        <v>12917126</v>
      </c>
      <c r="H6" s="20">
        <v>6662009</v>
      </c>
      <c r="I6" s="20">
        <v>10283585</v>
      </c>
      <c r="J6" s="20">
        <v>10283585</v>
      </c>
      <c r="K6" s="20">
        <v>6932610</v>
      </c>
      <c r="L6" s="20"/>
      <c r="M6" s="20">
        <v>5514837</v>
      </c>
      <c r="N6" s="20">
        <v>5514837</v>
      </c>
      <c r="O6" s="20"/>
      <c r="P6" s="20"/>
      <c r="Q6" s="20"/>
      <c r="R6" s="20"/>
      <c r="S6" s="20"/>
      <c r="T6" s="20"/>
      <c r="U6" s="20"/>
      <c r="V6" s="20"/>
      <c r="W6" s="20">
        <v>5514837</v>
      </c>
      <c r="X6" s="20">
        <v>894200</v>
      </c>
      <c r="Y6" s="20">
        <v>4620637</v>
      </c>
      <c r="Z6" s="21">
        <v>516.73</v>
      </c>
      <c r="AA6" s="22">
        <v>1788400</v>
      </c>
    </row>
    <row r="7" spans="1:27" ht="12.75">
      <c r="A7" s="23" t="s">
        <v>34</v>
      </c>
      <c r="B7" s="17"/>
      <c r="C7" s="18">
        <v>46911313</v>
      </c>
      <c r="D7" s="18"/>
      <c r="E7" s="19">
        <v>203000000</v>
      </c>
      <c r="F7" s="20">
        <v>203000000</v>
      </c>
      <c r="G7" s="20">
        <v>142170641</v>
      </c>
      <c r="H7" s="20">
        <v>128758680</v>
      </c>
      <c r="I7" s="20">
        <v>105482244</v>
      </c>
      <c r="J7" s="20">
        <v>105482244</v>
      </c>
      <c r="K7" s="20">
        <v>82875381</v>
      </c>
      <c r="L7" s="20"/>
      <c r="M7" s="20">
        <v>277957330</v>
      </c>
      <c r="N7" s="20">
        <v>277957330</v>
      </c>
      <c r="O7" s="20"/>
      <c r="P7" s="20"/>
      <c r="Q7" s="20"/>
      <c r="R7" s="20"/>
      <c r="S7" s="20"/>
      <c r="T7" s="20"/>
      <c r="U7" s="20"/>
      <c r="V7" s="20"/>
      <c r="W7" s="20">
        <v>277957330</v>
      </c>
      <c r="X7" s="20">
        <v>101500000</v>
      </c>
      <c r="Y7" s="20">
        <v>176457330</v>
      </c>
      <c r="Z7" s="21">
        <v>173.85</v>
      </c>
      <c r="AA7" s="22">
        <v>203000000</v>
      </c>
    </row>
    <row r="8" spans="1:27" ht="12.75">
      <c r="A8" s="23" t="s">
        <v>35</v>
      </c>
      <c r="B8" s="17"/>
      <c r="C8" s="18">
        <v>30917630</v>
      </c>
      <c r="D8" s="18"/>
      <c r="E8" s="19">
        <v>197046763</v>
      </c>
      <c r="F8" s="20">
        <v>197046763</v>
      </c>
      <c r="G8" s="20">
        <v>8127614</v>
      </c>
      <c r="H8" s="20">
        <v>12760146</v>
      </c>
      <c r="I8" s="20">
        <v>23365568</v>
      </c>
      <c r="J8" s="20">
        <v>23365568</v>
      </c>
      <c r="K8" s="20">
        <v>32704801</v>
      </c>
      <c r="L8" s="20"/>
      <c r="M8" s="20">
        <v>-4444998</v>
      </c>
      <c r="N8" s="20">
        <v>-4444998</v>
      </c>
      <c r="O8" s="20"/>
      <c r="P8" s="20"/>
      <c r="Q8" s="20"/>
      <c r="R8" s="20"/>
      <c r="S8" s="20"/>
      <c r="T8" s="20"/>
      <c r="U8" s="20"/>
      <c r="V8" s="20"/>
      <c r="W8" s="20">
        <v>-4444998</v>
      </c>
      <c r="X8" s="20">
        <v>98523382</v>
      </c>
      <c r="Y8" s="20">
        <v>-102968380</v>
      </c>
      <c r="Z8" s="21">
        <v>-104.51</v>
      </c>
      <c r="AA8" s="22">
        <v>197046763</v>
      </c>
    </row>
    <row r="9" spans="1:27" ht="12.75">
      <c r="A9" s="23" t="s">
        <v>36</v>
      </c>
      <c r="B9" s="17"/>
      <c r="C9" s="18">
        <v>38698150</v>
      </c>
      <c r="D9" s="18"/>
      <c r="E9" s="19">
        <v>159952221</v>
      </c>
      <c r="F9" s="20">
        <v>159952221</v>
      </c>
      <c r="G9" s="20">
        <v>-11566</v>
      </c>
      <c r="H9" s="20">
        <v>-12816</v>
      </c>
      <c r="I9" s="20">
        <v>-14066</v>
      </c>
      <c r="J9" s="20">
        <v>-14066</v>
      </c>
      <c r="K9" s="20">
        <v>-15316</v>
      </c>
      <c r="L9" s="20"/>
      <c r="M9" s="20">
        <v>-24581</v>
      </c>
      <c r="N9" s="20">
        <v>-24581</v>
      </c>
      <c r="O9" s="20"/>
      <c r="P9" s="20"/>
      <c r="Q9" s="20"/>
      <c r="R9" s="20"/>
      <c r="S9" s="20"/>
      <c r="T9" s="20"/>
      <c r="U9" s="20"/>
      <c r="V9" s="20"/>
      <c r="W9" s="20">
        <v>-24581</v>
      </c>
      <c r="X9" s="20">
        <v>79976111</v>
      </c>
      <c r="Y9" s="20">
        <v>-80000692</v>
      </c>
      <c r="Z9" s="21">
        <v>-100.03</v>
      </c>
      <c r="AA9" s="22">
        <v>159952221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248772249</v>
      </c>
      <c r="D11" s="18"/>
      <c r="E11" s="19">
        <v>4168230</v>
      </c>
      <c r="F11" s="20">
        <v>4168230</v>
      </c>
      <c r="G11" s="20">
        <v>492177</v>
      </c>
      <c r="H11" s="20">
        <v>604842</v>
      </c>
      <c r="I11" s="20">
        <v>791289</v>
      </c>
      <c r="J11" s="20">
        <v>791289</v>
      </c>
      <c r="K11" s="20">
        <v>507944</v>
      </c>
      <c r="L11" s="20"/>
      <c r="M11" s="20">
        <v>-114446</v>
      </c>
      <c r="N11" s="20">
        <v>-114446</v>
      </c>
      <c r="O11" s="20"/>
      <c r="P11" s="20"/>
      <c r="Q11" s="20"/>
      <c r="R11" s="20"/>
      <c r="S11" s="20"/>
      <c r="T11" s="20"/>
      <c r="U11" s="20"/>
      <c r="V11" s="20"/>
      <c r="W11" s="20">
        <v>-114446</v>
      </c>
      <c r="X11" s="20">
        <v>2084115</v>
      </c>
      <c r="Y11" s="20">
        <v>-2198561</v>
      </c>
      <c r="Z11" s="21">
        <v>-105.49</v>
      </c>
      <c r="AA11" s="22">
        <v>4168230</v>
      </c>
    </row>
    <row r="12" spans="1:27" ht="12.75">
      <c r="A12" s="27" t="s">
        <v>39</v>
      </c>
      <c r="B12" s="28"/>
      <c r="C12" s="29">
        <f aca="true" t="shared" si="0" ref="C12:Y12">SUM(C6:C11)</f>
        <v>376817553</v>
      </c>
      <c r="D12" s="29">
        <f>SUM(D6:D11)</f>
        <v>0</v>
      </c>
      <c r="E12" s="30">
        <f t="shared" si="0"/>
        <v>565955614</v>
      </c>
      <c r="F12" s="31">
        <f t="shared" si="0"/>
        <v>565955614</v>
      </c>
      <c r="G12" s="31">
        <f t="shared" si="0"/>
        <v>163695992</v>
      </c>
      <c r="H12" s="31">
        <f t="shared" si="0"/>
        <v>148772861</v>
      </c>
      <c r="I12" s="31">
        <f t="shared" si="0"/>
        <v>139908620</v>
      </c>
      <c r="J12" s="31">
        <f t="shared" si="0"/>
        <v>139908620</v>
      </c>
      <c r="K12" s="31">
        <f t="shared" si="0"/>
        <v>123005420</v>
      </c>
      <c r="L12" s="31">
        <f t="shared" si="0"/>
        <v>0</v>
      </c>
      <c r="M12" s="31">
        <f t="shared" si="0"/>
        <v>278888142</v>
      </c>
      <c r="N12" s="31">
        <f t="shared" si="0"/>
        <v>278888142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278888142</v>
      </c>
      <c r="X12" s="31">
        <f t="shared" si="0"/>
        <v>282977808</v>
      </c>
      <c r="Y12" s="31">
        <f t="shared" si="0"/>
        <v>-4089666</v>
      </c>
      <c r="Z12" s="32">
        <f>+IF(X12&lt;&gt;0,+(Y12/X12)*100,0)</f>
        <v>-1.445224990929324</v>
      </c>
      <c r="AA12" s="33">
        <f>SUM(AA6:AA11)</f>
        <v>565955614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776914093</v>
      </c>
      <c r="D19" s="18"/>
      <c r="E19" s="19">
        <v>810033357</v>
      </c>
      <c r="F19" s="20">
        <v>810033357</v>
      </c>
      <c r="G19" s="20">
        <v>-1324387</v>
      </c>
      <c r="H19" s="20">
        <v>-4064359</v>
      </c>
      <c r="I19" s="20">
        <v>-1126423</v>
      </c>
      <c r="J19" s="20">
        <v>-1126423</v>
      </c>
      <c r="K19" s="20">
        <v>5968058</v>
      </c>
      <c r="L19" s="20"/>
      <c r="M19" s="20">
        <v>8124258</v>
      </c>
      <c r="N19" s="20">
        <v>8124258</v>
      </c>
      <c r="O19" s="20"/>
      <c r="P19" s="20"/>
      <c r="Q19" s="20"/>
      <c r="R19" s="20"/>
      <c r="S19" s="20"/>
      <c r="T19" s="20"/>
      <c r="U19" s="20"/>
      <c r="V19" s="20"/>
      <c r="W19" s="20">
        <v>8124258</v>
      </c>
      <c r="X19" s="20">
        <v>405016679</v>
      </c>
      <c r="Y19" s="20">
        <v>-396892421</v>
      </c>
      <c r="Z19" s="21">
        <v>-97.99</v>
      </c>
      <c r="AA19" s="22">
        <v>810033357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20902</v>
      </c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776934995</v>
      </c>
      <c r="D24" s="29">
        <f>SUM(D15:D23)</f>
        <v>0</v>
      </c>
      <c r="E24" s="36">
        <f t="shared" si="1"/>
        <v>810033357</v>
      </c>
      <c r="F24" s="37">
        <f t="shared" si="1"/>
        <v>810033357</v>
      </c>
      <c r="G24" s="37">
        <f t="shared" si="1"/>
        <v>-1324387</v>
      </c>
      <c r="H24" s="37">
        <f t="shared" si="1"/>
        <v>-4064359</v>
      </c>
      <c r="I24" s="37">
        <f t="shared" si="1"/>
        <v>-1126423</v>
      </c>
      <c r="J24" s="37">
        <f t="shared" si="1"/>
        <v>-1126423</v>
      </c>
      <c r="K24" s="37">
        <f t="shared" si="1"/>
        <v>5968058</v>
      </c>
      <c r="L24" s="37">
        <f t="shared" si="1"/>
        <v>0</v>
      </c>
      <c r="M24" s="37">
        <f t="shared" si="1"/>
        <v>8124258</v>
      </c>
      <c r="N24" s="37">
        <f t="shared" si="1"/>
        <v>8124258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8124258</v>
      </c>
      <c r="X24" s="37">
        <f t="shared" si="1"/>
        <v>405016679</v>
      </c>
      <c r="Y24" s="37">
        <f t="shared" si="1"/>
        <v>-396892421</v>
      </c>
      <c r="Z24" s="38">
        <f>+IF(X24&lt;&gt;0,+(Y24/X24)*100,0)</f>
        <v>-97.99409297906963</v>
      </c>
      <c r="AA24" s="39">
        <f>SUM(AA15:AA23)</f>
        <v>810033357</v>
      </c>
    </row>
    <row r="25" spans="1:27" ht="12.75">
      <c r="A25" s="27" t="s">
        <v>51</v>
      </c>
      <c r="B25" s="28"/>
      <c r="C25" s="29">
        <f aca="true" t="shared" si="2" ref="C25:Y25">+C12+C24</f>
        <v>1153752548</v>
      </c>
      <c r="D25" s="29">
        <f>+D12+D24</f>
        <v>0</v>
      </c>
      <c r="E25" s="30">
        <f t="shared" si="2"/>
        <v>1375988971</v>
      </c>
      <c r="F25" s="31">
        <f t="shared" si="2"/>
        <v>1375988971</v>
      </c>
      <c r="G25" s="31">
        <f t="shared" si="2"/>
        <v>162371605</v>
      </c>
      <c r="H25" s="31">
        <f t="shared" si="2"/>
        <v>144708502</v>
      </c>
      <c r="I25" s="31">
        <f t="shared" si="2"/>
        <v>138782197</v>
      </c>
      <c r="J25" s="31">
        <f t="shared" si="2"/>
        <v>138782197</v>
      </c>
      <c r="K25" s="31">
        <f t="shared" si="2"/>
        <v>128973478</v>
      </c>
      <c r="L25" s="31">
        <f t="shared" si="2"/>
        <v>0</v>
      </c>
      <c r="M25" s="31">
        <f t="shared" si="2"/>
        <v>287012400</v>
      </c>
      <c r="N25" s="31">
        <f t="shared" si="2"/>
        <v>287012400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287012400</v>
      </c>
      <c r="X25" s="31">
        <f t="shared" si="2"/>
        <v>687994487</v>
      </c>
      <c r="Y25" s="31">
        <f t="shared" si="2"/>
        <v>-400982087</v>
      </c>
      <c r="Z25" s="32">
        <f>+IF(X25&lt;&gt;0,+(Y25/X25)*100,0)</f>
        <v>-58.28274711160585</v>
      </c>
      <c r="AA25" s="33">
        <f>+AA12+AA24</f>
        <v>1375988971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238138</v>
      </c>
      <c r="D30" s="18"/>
      <c r="E30" s="19">
        <v>561467</v>
      </c>
      <c r="F30" s="20">
        <v>561467</v>
      </c>
      <c r="G30" s="20"/>
      <c r="H30" s="20">
        <v>-46860</v>
      </c>
      <c r="I30" s="20">
        <v>-141725</v>
      </c>
      <c r="J30" s="20">
        <v>-141725</v>
      </c>
      <c r="K30" s="20">
        <v>-141725</v>
      </c>
      <c r="L30" s="20"/>
      <c r="M30" s="20">
        <v>-238138</v>
      </c>
      <c r="N30" s="20">
        <v>-238138</v>
      </c>
      <c r="O30" s="20"/>
      <c r="P30" s="20"/>
      <c r="Q30" s="20"/>
      <c r="R30" s="20"/>
      <c r="S30" s="20"/>
      <c r="T30" s="20"/>
      <c r="U30" s="20"/>
      <c r="V30" s="20"/>
      <c r="W30" s="20">
        <v>-238138</v>
      </c>
      <c r="X30" s="20">
        <v>280734</v>
      </c>
      <c r="Y30" s="20">
        <v>-518872</v>
      </c>
      <c r="Z30" s="21">
        <v>-184.83</v>
      </c>
      <c r="AA30" s="22">
        <v>561467</v>
      </c>
    </row>
    <row r="31" spans="1:27" ht="12.75">
      <c r="A31" s="23" t="s">
        <v>56</v>
      </c>
      <c r="B31" s="17"/>
      <c r="C31" s="18">
        <v>1902836</v>
      </c>
      <c r="D31" s="18"/>
      <c r="E31" s="19">
        <v>64000</v>
      </c>
      <c r="F31" s="20">
        <v>64000</v>
      </c>
      <c r="G31" s="20"/>
      <c r="H31" s="20"/>
      <c r="I31" s="20"/>
      <c r="J31" s="20"/>
      <c r="K31" s="20">
        <v>7600</v>
      </c>
      <c r="L31" s="20"/>
      <c r="M31" s="20">
        <v>10800</v>
      </c>
      <c r="N31" s="20">
        <v>10800</v>
      </c>
      <c r="O31" s="20"/>
      <c r="P31" s="20"/>
      <c r="Q31" s="20"/>
      <c r="R31" s="20"/>
      <c r="S31" s="20"/>
      <c r="T31" s="20"/>
      <c r="U31" s="20"/>
      <c r="V31" s="20"/>
      <c r="W31" s="20">
        <v>10800</v>
      </c>
      <c r="X31" s="20">
        <v>32000</v>
      </c>
      <c r="Y31" s="20">
        <v>-21200</v>
      </c>
      <c r="Z31" s="21">
        <v>-66.25</v>
      </c>
      <c r="AA31" s="22">
        <v>64000</v>
      </c>
    </row>
    <row r="32" spans="1:27" ht="12.75">
      <c r="A32" s="23" t="s">
        <v>57</v>
      </c>
      <c r="B32" s="17"/>
      <c r="C32" s="18">
        <v>70333083</v>
      </c>
      <c r="D32" s="18"/>
      <c r="E32" s="19">
        <v>56628773</v>
      </c>
      <c r="F32" s="20">
        <v>56628773</v>
      </c>
      <c r="G32" s="20">
        <v>12815428</v>
      </c>
      <c r="H32" s="20">
        <v>13092492</v>
      </c>
      <c r="I32" s="20">
        <v>8727306</v>
      </c>
      <c r="J32" s="20">
        <v>8727306</v>
      </c>
      <c r="K32" s="20">
        <v>5732926</v>
      </c>
      <c r="L32" s="20"/>
      <c r="M32" s="20">
        <v>13392448</v>
      </c>
      <c r="N32" s="20">
        <v>13392448</v>
      </c>
      <c r="O32" s="20"/>
      <c r="P32" s="20"/>
      <c r="Q32" s="20"/>
      <c r="R32" s="20"/>
      <c r="S32" s="20"/>
      <c r="T32" s="20"/>
      <c r="U32" s="20"/>
      <c r="V32" s="20"/>
      <c r="W32" s="20">
        <v>13392448</v>
      </c>
      <c r="X32" s="20">
        <v>28314387</v>
      </c>
      <c r="Y32" s="20">
        <v>-14921939</v>
      </c>
      <c r="Z32" s="21">
        <v>-52.7</v>
      </c>
      <c r="AA32" s="22">
        <v>56628773</v>
      </c>
    </row>
    <row r="33" spans="1:27" ht="12.75">
      <c r="A33" s="23" t="s">
        <v>58</v>
      </c>
      <c r="B33" s="17"/>
      <c r="C33" s="18"/>
      <c r="D33" s="18"/>
      <c r="E33" s="19">
        <v>1086511</v>
      </c>
      <c r="F33" s="20">
        <v>1086511</v>
      </c>
      <c r="G33" s="20"/>
      <c r="H33" s="20"/>
      <c r="I33" s="20"/>
      <c r="J33" s="20"/>
      <c r="K33" s="20"/>
      <c r="L33" s="20"/>
      <c r="M33" s="20">
        <v>-59396</v>
      </c>
      <c r="N33" s="20">
        <v>-59396</v>
      </c>
      <c r="O33" s="20"/>
      <c r="P33" s="20"/>
      <c r="Q33" s="20"/>
      <c r="R33" s="20"/>
      <c r="S33" s="20"/>
      <c r="T33" s="20"/>
      <c r="U33" s="20"/>
      <c r="V33" s="20"/>
      <c r="W33" s="20">
        <v>-59396</v>
      </c>
      <c r="X33" s="20">
        <v>543256</v>
      </c>
      <c r="Y33" s="20">
        <v>-602652</v>
      </c>
      <c r="Z33" s="21">
        <v>-110.93</v>
      </c>
      <c r="AA33" s="22">
        <v>1086511</v>
      </c>
    </row>
    <row r="34" spans="1:27" ht="12.75">
      <c r="A34" s="27" t="s">
        <v>59</v>
      </c>
      <c r="B34" s="28"/>
      <c r="C34" s="29">
        <f aca="true" t="shared" si="3" ref="C34:Y34">SUM(C29:C33)</f>
        <v>72474057</v>
      </c>
      <c r="D34" s="29">
        <f>SUM(D29:D33)</f>
        <v>0</v>
      </c>
      <c r="E34" s="30">
        <f t="shared" si="3"/>
        <v>58340751</v>
      </c>
      <c r="F34" s="31">
        <f t="shared" si="3"/>
        <v>58340751</v>
      </c>
      <c r="G34" s="31">
        <f t="shared" si="3"/>
        <v>12815428</v>
      </c>
      <c r="H34" s="31">
        <f t="shared" si="3"/>
        <v>13045632</v>
      </c>
      <c r="I34" s="31">
        <f t="shared" si="3"/>
        <v>8585581</v>
      </c>
      <c r="J34" s="31">
        <f t="shared" si="3"/>
        <v>8585581</v>
      </c>
      <c r="K34" s="31">
        <f t="shared" si="3"/>
        <v>5598801</v>
      </c>
      <c r="L34" s="31">
        <f t="shared" si="3"/>
        <v>0</v>
      </c>
      <c r="M34" s="31">
        <f t="shared" si="3"/>
        <v>13105714</v>
      </c>
      <c r="N34" s="31">
        <f t="shared" si="3"/>
        <v>13105714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13105714</v>
      </c>
      <c r="X34" s="31">
        <f t="shared" si="3"/>
        <v>29170377</v>
      </c>
      <c r="Y34" s="31">
        <f t="shared" si="3"/>
        <v>-16064663</v>
      </c>
      <c r="Z34" s="32">
        <f>+IF(X34&lt;&gt;0,+(Y34/X34)*100,0)</f>
        <v>-55.07183880414024</v>
      </c>
      <c r="AA34" s="33">
        <f>SUM(AA29:AA33)</f>
        <v>58340751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250521</v>
      </c>
      <c r="F37" s="20">
        <v>250521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125261</v>
      </c>
      <c r="Y37" s="20">
        <v>-125261</v>
      </c>
      <c r="Z37" s="21">
        <v>-100</v>
      </c>
      <c r="AA37" s="22">
        <v>250521</v>
      </c>
    </row>
    <row r="38" spans="1:27" ht="12.75">
      <c r="A38" s="23" t="s">
        <v>58</v>
      </c>
      <c r="B38" s="17"/>
      <c r="C38" s="18">
        <v>8415497</v>
      </c>
      <c r="D38" s="18"/>
      <c r="E38" s="19">
        <v>8129937</v>
      </c>
      <c r="F38" s="20">
        <v>8129937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4064969</v>
      </c>
      <c r="Y38" s="20">
        <v>-4064969</v>
      </c>
      <c r="Z38" s="21">
        <v>-100</v>
      </c>
      <c r="AA38" s="22">
        <v>8129937</v>
      </c>
    </row>
    <row r="39" spans="1:27" ht="12.75">
      <c r="A39" s="27" t="s">
        <v>61</v>
      </c>
      <c r="B39" s="35"/>
      <c r="C39" s="29">
        <f aca="true" t="shared" si="4" ref="C39:Y39">SUM(C37:C38)</f>
        <v>8415497</v>
      </c>
      <c r="D39" s="29">
        <f>SUM(D37:D38)</f>
        <v>0</v>
      </c>
      <c r="E39" s="36">
        <f t="shared" si="4"/>
        <v>8380458</v>
      </c>
      <c r="F39" s="37">
        <f t="shared" si="4"/>
        <v>8380458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4190230</v>
      </c>
      <c r="Y39" s="37">
        <f t="shared" si="4"/>
        <v>-4190230</v>
      </c>
      <c r="Z39" s="38">
        <f>+IF(X39&lt;&gt;0,+(Y39/X39)*100,0)</f>
        <v>-100</v>
      </c>
      <c r="AA39" s="39">
        <f>SUM(AA37:AA38)</f>
        <v>8380458</v>
      </c>
    </row>
    <row r="40" spans="1:27" ht="12.75">
      <c r="A40" s="27" t="s">
        <v>62</v>
      </c>
      <c r="B40" s="28"/>
      <c r="C40" s="29">
        <f aca="true" t="shared" si="5" ref="C40:Y40">+C34+C39</f>
        <v>80889554</v>
      </c>
      <c r="D40" s="29">
        <f>+D34+D39</f>
        <v>0</v>
      </c>
      <c r="E40" s="30">
        <f t="shared" si="5"/>
        <v>66721209</v>
      </c>
      <c r="F40" s="31">
        <f t="shared" si="5"/>
        <v>66721209</v>
      </c>
      <c r="G40" s="31">
        <f t="shared" si="5"/>
        <v>12815428</v>
      </c>
      <c r="H40" s="31">
        <f t="shared" si="5"/>
        <v>13045632</v>
      </c>
      <c r="I40" s="31">
        <f t="shared" si="5"/>
        <v>8585581</v>
      </c>
      <c r="J40" s="31">
        <f t="shared" si="5"/>
        <v>8585581</v>
      </c>
      <c r="K40" s="31">
        <f t="shared" si="5"/>
        <v>5598801</v>
      </c>
      <c r="L40" s="31">
        <f t="shared" si="5"/>
        <v>0</v>
      </c>
      <c r="M40" s="31">
        <f t="shared" si="5"/>
        <v>13105714</v>
      </c>
      <c r="N40" s="31">
        <f t="shared" si="5"/>
        <v>13105714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13105714</v>
      </c>
      <c r="X40" s="31">
        <f t="shared" si="5"/>
        <v>33360607</v>
      </c>
      <c r="Y40" s="31">
        <f t="shared" si="5"/>
        <v>-20254893</v>
      </c>
      <c r="Z40" s="32">
        <f>+IF(X40&lt;&gt;0,+(Y40/X40)*100,0)</f>
        <v>-60.71500137872191</v>
      </c>
      <c r="AA40" s="33">
        <f>+AA34+AA39</f>
        <v>66721209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1072862994</v>
      </c>
      <c r="D42" s="43">
        <f>+D25-D40</f>
        <v>0</v>
      </c>
      <c r="E42" s="44">
        <f t="shared" si="6"/>
        <v>1309267762</v>
      </c>
      <c r="F42" s="45">
        <f t="shared" si="6"/>
        <v>1309267762</v>
      </c>
      <c r="G42" s="45">
        <f t="shared" si="6"/>
        <v>149556177</v>
      </c>
      <c r="H42" s="45">
        <f t="shared" si="6"/>
        <v>131662870</v>
      </c>
      <c r="I42" s="45">
        <f t="shared" si="6"/>
        <v>130196616</v>
      </c>
      <c r="J42" s="45">
        <f t="shared" si="6"/>
        <v>130196616</v>
      </c>
      <c r="K42" s="45">
        <f t="shared" si="6"/>
        <v>123374677</v>
      </c>
      <c r="L42" s="45">
        <f t="shared" si="6"/>
        <v>0</v>
      </c>
      <c r="M42" s="45">
        <f t="shared" si="6"/>
        <v>273906686</v>
      </c>
      <c r="N42" s="45">
        <f t="shared" si="6"/>
        <v>273906686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273906686</v>
      </c>
      <c r="X42" s="45">
        <f t="shared" si="6"/>
        <v>654633880</v>
      </c>
      <c r="Y42" s="45">
        <f t="shared" si="6"/>
        <v>-380727194</v>
      </c>
      <c r="Z42" s="46">
        <f>+IF(X42&lt;&gt;0,+(Y42/X42)*100,0)</f>
        <v>-58.15879770842292</v>
      </c>
      <c r="AA42" s="47">
        <f>+AA25-AA40</f>
        <v>1309267762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1072862994</v>
      </c>
      <c r="D45" s="18"/>
      <c r="E45" s="19">
        <v>1309267762</v>
      </c>
      <c r="F45" s="20">
        <v>1309267762</v>
      </c>
      <c r="G45" s="20">
        <v>149556176</v>
      </c>
      <c r="H45" s="20">
        <v>131662869</v>
      </c>
      <c r="I45" s="20">
        <v>130196615</v>
      </c>
      <c r="J45" s="20">
        <v>130196615</v>
      </c>
      <c r="K45" s="20">
        <v>123374677</v>
      </c>
      <c r="L45" s="20"/>
      <c r="M45" s="20">
        <v>273906686</v>
      </c>
      <c r="N45" s="20">
        <v>273906686</v>
      </c>
      <c r="O45" s="20"/>
      <c r="P45" s="20"/>
      <c r="Q45" s="20"/>
      <c r="R45" s="20"/>
      <c r="S45" s="20"/>
      <c r="T45" s="20"/>
      <c r="U45" s="20"/>
      <c r="V45" s="20"/>
      <c r="W45" s="20">
        <v>273906686</v>
      </c>
      <c r="X45" s="20">
        <v>654633881</v>
      </c>
      <c r="Y45" s="20">
        <v>-380727195</v>
      </c>
      <c r="Z45" s="48">
        <v>-58.16</v>
      </c>
      <c r="AA45" s="22">
        <v>1309267762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1072862994</v>
      </c>
      <c r="D48" s="51">
        <f>SUM(D45:D47)</f>
        <v>0</v>
      </c>
      <c r="E48" s="52">
        <f t="shared" si="7"/>
        <v>1309267762</v>
      </c>
      <c r="F48" s="53">
        <f t="shared" si="7"/>
        <v>1309267762</v>
      </c>
      <c r="G48" s="53">
        <f t="shared" si="7"/>
        <v>149556176</v>
      </c>
      <c r="H48" s="53">
        <f t="shared" si="7"/>
        <v>131662869</v>
      </c>
      <c r="I48" s="53">
        <f t="shared" si="7"/>
        <v>130196615</v>
      </c>
      <c r="J48" s="53">
        <f t="shared" si="7"/>
        <v>130196615</v>
      </c>
      <c r="K48" s="53">
        <f t="shared" si="7"/>
        <v>123374677</v>
      </c>
      <c r="L48" s="53">
        <f t="shared" si="7"/>
        <v>0</v>
      </c>
      <c r="M48" s="53">
        <f t="shared" si="7"/>
        <v>273906686</v>
      </c>
      <c r="N48" s="53">
        <f t="shared" si="7"/>
        <v>273906686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273906686</v>
      </c>
      <c r="X48" s="53">
        <f t="shared" si="7"/>
        <v>654633881</v>
      </c>
      <c r="Y48" s="53">
        <f t="shared" si="7"/>
        <v>-380727195</v>
      </c>
      <c r="Z48" s="54">
        <f>+IF(X48&lt;&gt;0,+(Y48/X48)*100,0)</f>
        <v>-58.15879777233833</v>
      </c>
      <c r="AA48" s="55">
        <f>SUM(AA45:AA47)</f>
        <v>1309267762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4564702</v>
      </c>
      <c r="D6" s="18"/>
      <c r="E6" s="19">
        <v>10000</v>
      </c>
      <c r="F6" s="20">
        <v>10000</v>
      </c>
      <c r="G6" s="20">
        <v>-95119194</v>
      </c>
      <c r="H6" s="20">
        <v>637211</v>
      </c>
      <c r="I6" s="20">
        <v>22453411</v>
      </c>
      <c r="J6" s="20">
        <v>22453411</v>
      </c>
      <c r="K6" s="20">
        <v>-11338953</v>
      </c>
      <c r="L6" s="20">
        <v>6858024</v>
      </c>
      <c r="M6" s="20">
        <v>27356099</v>
      </c>
      <c r="N6" s="20">
        <v>27356099</v>
      </c>
      <c r="O6" s="20"/>
      <c r="P6" s="20"/>
      <c r="Q6" s="20"/>
      <c r="R6" s="20"/>
      <c r="S6" s="20"/>
      <c r="T6" s="20"/>
      <c r="U6" s="20"/>
      <c r="V6" s="20"/>
      <c r="W6" s="20">
        <v>27356099</v>
      </c>
      <c r="X6" s="20">
        <v>5000</v>
      </c>
      <c r="Y6" s="20">
        <v>27351099</v>
      </c>
      <c r="Z6" s="21">
        <v>547021.98</v>
      </c>
      <c r="AA6" s="22">
        <v>10000</v>
      </c>
    </row>
    <row r="7" spans="1:27" ht="12.75">
      <c r="A7" s="23" t="s">
        <v>34</v>
      </c>
      <c r="B7" s="17"/>
      <c r="C7" s="18">
        <v>269752675</v>
      </c>
      <c r="D7" s="18"/>
      <c r="E7" s="19">
        <v>143656478</v>
      </c>
      <c r="F7" s="20">
        <v>143656478</v>
      </c>
      <c r="G7" s="20">
        <v>556058013</v>
      </c>
      <c r="H7" s="20">
        <v>463595963</v>
      </c>
      <c r="I7" s="20">
        <v>351411717</v>
      </c>
      <c r="J7" s="20">
        <v>351411717</v>
      </c>
      <c r="K7" s="20">
        <v>335236237</v>
      </c>
      <c r="L7" s="20">
        <v>280260809</v>
      </c>
      <c r="M7" s="20">
        <v>409497519</v>
      </c>
      <c r="N7" s="20">
        <v>409497519</v>
      </c>
      <c r="O7" s="20"/>
      <c r="P7" s="20"/>
      <c r="Q7" s="20"/>
      <c r="R7" s="20"/>
      <c r="S7" s="20"/>
      <c r="T7" s="20"/>
      <c r="U7" s="20"/>
      <c r="V7" s="20"/>
      <c r="W7" s="20">
        <v>409497519</v>
      </c>
      <c r="X7" s="20">
        <v>71828239</v>
      </c>
      <c r="Y7" s="20">
        <v>337669280</v>
      </c>
      <c r="Z7" s="21">
        <v>470.11</v>
      </c>
      <c r="AA7" s="22">
        <v>143656478</v>
      </c>
    </row>
    <row r="8" spans="1:27" ht="12.75">
      <c r="A8" s="23" t="s">
        <v>35</v>
      </c>
      <c r="B8" s="17"/>
      <c r="C8" s="18">
        <v>47068114</v>
      </c>
      <c r="D8" s="18"/>
      <c r="E8" s="19">
        <v>56275696</v>
      </c>
      <c r="F8" s="20">
        <v>56275696</v>
      </c>
      <c r="G8" s="20">
        <v>107675422</v>
      </c>
      <c r="H8" s="20">
        <v>185501220</v>
      </c>
      <c r="I8" s="20">
        <v>53824164</v>
      </c>
      <c r="J8" s="20">
        <v>53824164</v>
      </c>
      <c r="K8" s="20">
        <v>72323142</v>
      </c>
      <c r="L8" s="20">
        <v>57781671</v>
      </c>
      <c r="M8" s="20">
        <v>70228010</v>
      </c>
      <c r="N8" s="20">
        <v>70228010</v>
      </c>
      <c r="O8" s="20"/>
      <c r="P8" s="20"/>
      <c r="Q8" s="20"/>
      <c r="R8" s="20"/>
      <c r="S8" s="20"/>
      <c r="T8" s="20"/>
      <c r="U8" s="20"/>
      <c r="V8" s="20"/>
      <c r="W8" s="20">
        <v>70228010</v>
      </c>
      <c r="X8" s="20">
        <v>28137848</v>
      </c>
      <c r="Y8" s="20">
        <v>42090162</v>
      </c>
      <c r="Z8" s="21">
        <v>149.59</v>
      </c>
      <c r="AA8" s="22">
        <v>56275696</v>
      </c>
    </row>
    <row r="9" spans="1:27" ht="12.75">
      <c r="A9" s="23" t="s">
        <v>36</v>
      </c>
      <c r="B9" s="17"/>
      <c r="C9" s="18">
        <v>55891535</v>
      </c>
      <c r="D9" s="18"/>
      <c r="E9" s="19">
        <v>28567337</v>
      </c>
      <c r="F9" s="20">
        <v>28567337</v>
      </c>
      <c r="G9" s="20">
        <v>57161316</v>
      </c>
      <c r="H9" s="20">
        <v>-96480858</v>
      </c>
      <c r="I9" s="20">
        <v>45235760</v>
      </c>
      <c r="J9" s="20">
        <v>45235760</v>
      </c>
      <c r="K9" s="20">
        <v>25412713</v>
      </c>
      <c r="L9" s="20">
        <v>35702985</v>
      </c>
      <c r="M9" s="20">
        <v>36306350</v>
      </c>
      <c r="N9" s="20">
        <v>36306350</v>
      </c>
      <c r="O9" s="20"/>
      <c r="P9" s="20"/>
      <c r="Q9" s="20"/>
      <c r="R9" s="20"/>
      <c r="S9" s="20"/>
      <c r="T9" s="20"/>
      <c r="U9" s="20"/>
      <c r="V9" s="20"/>
      <c r="W9" s="20">
        <v>36306350</v>
      </c>
      <c r="X9" s="20">
        <v>14283669</v>
      </c>
      <c r="Y9" s="20">
        <v>22022681</v>
      </c>
      <c r="Z9" s="21">
        <v>154.18</v>
      </c>
      <c r="AA9" s="22">
        <v>28567337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5666386</v>
      </c>
      <c r="D11" s="18"/>
      <c r="E11" s="19">
        <v>4697162</v>
      </c>
      <c r="F11" s="20">
        <v>4697162</v>
      </c>
      <c r="G11" s="20">
        <v>5238696</v>
      </c>
      <c r="H11" s="20">
        <v>5597117</v>
      </c>
      <c r="I11" s="20">
        <v>5719190</v>
      </c>
      <c r="J11" s="20">
        <v>5719190</v>
      </c>
      <c r="K11" s="20">
        <v>5689323</v>
      </c>
      <c r="L11" s="20">
        <v>5622096</v>
      </c>
      <c r="M11" s="20">
        <v>5568488</v>
      </c>
      <c r="N11" s="20">
        <v>5568488</v>
      </c>
      <c r="O11" s="20"/>
      <c r="P11" s="20"/>
      <c r="Q11" s="20"/>
      <c r="R11" s="20"/>
      <c r="S11" s="20"/>
      <c r="T11" s="20"/>
      <c r="U11" s="20"/>
      <c r="V11" s="20"/>
      <c r="W11" s="20">
        <v>5568488</v>
      </c>
      <c r="X11" s="20">
        <v>2348581</v>
      </c>
      <c r="Y11" s="20">
        <v>3219907</v>
      </c>
      <c r="Z11" s="21">
        <v>137.1</v>
      </c>
      <c r="AA11" s="22">
        <v>4697162</v>
      </c>
    </row>
    <row r="12" spans="1:27" ht="12.75">
      <c r="A12" s="27" t="s">
        <v>39</v>
      </c>
      <c r="B12" s="28"/>
      <c r="C12" s="29">
        <f aca="true" t="shared" si="0" ref="C12:Y12">SUM(C6:C11)</f>
        <v>382943412</v>
      </c>
      <c r="D12" s="29">
        <f>SUM(D6:D11)</f>
        <v>0</v>
      </c>
      <c r="E12" s="30">
        <f t="shared" si="0"/>
        <v>233206673</v>
      </c>
      <c r="F12" s="31">
        <f t="shared" si="0"/>
        <v>233206673</v>
      </c>
      <c r="G12" s="31">
        <f t="shared" si="0"/>
        <v>631014253</v>
      </c>
      <c r="H12" s="31">
        <f t="shared" si="0"/>
        <v>558850653</v>
      </c>
      <c r="I12" s="31">
        <f t="shared" si="0"/>
        <v>478644242</v>
      </c>
      <c r="J12" s="31">
        <f t="shared" si="0"/>
        <v>478644242</v>
      </c>
      <c r="K12" s="31">
        <f t="shared" si="0"/>
        <v>427322462</v>
      </c>
      <c r="L12" s="31">
        <f t="shared" si="0"/>
        <v>386225585</v>
      </c>
      <c r="M12" s="31">
        <f t="shared" si="0"/>
        <v>548956466</v>
      </c>
      <c r="N12" s="31">
        <f t="shared" si="0"/>
        <v>548956466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548956466</v>
      </c>
      <c r="X12" s="31">
        <f t="shared" si="0"/>
        <v>116603337</v>
      </c>
      <c r="Y12" s="31">
        <f t="shared" si="0"/>
        <v>432353129</v>
      </c>
      <c r="Z12" s="32">
        <f>+IF(X12&lt;&gt;0,+(Y12/X12)*100,0)</f>
        <v>370.7896704534279</v>
      </c>
      <c r="AA12" s="33">
        <f>SUM(AA6:AA11)</f>
        <v>233206673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2374194426</v>
      </c>
      <c r="D19" s="18"/>
      <c r="E19" s="19">
        <v>2443736525</v>
      </c>
      <c r="F19" s="20">
        <v>2443736525</v>
      </c>
      <c r="G19" s="20">
        <v>2383214986</v>
      </c>
      <c r="H19" s="20">
        <v>2421797171</v>
      </c>
      <c r="I19" s="20">
        <v>2446542944</v>
      </c>
      <c r="J19" s="20">
        <v>2446542944</v>
      </c>
      <c r="K19" s="20">
        <v>2449455560</v>
      </c>
      <c r="L19" s="20">
        <v>2401445793</v>
      </c>
      <c r="M19" s="20">
        <v>2505419008</v>
      </c>
      <c r="N19" s="20">
        <v>2505419008</v>
      </c>
      <c r="O19" s="20"/>
      <c r="P19" s="20"/>
      <c r="Q19" s="20"/>
      <c r="R19" s="20"/>
      <c r="S19" s="20"/>
      <c r="T19" s="20"/>
      <c r="U19" s="20"/>
      <c r="V19" s="20"/>
      <c r="W19" s="20">
        <v>2505419008</v>
      </c>
      <c r="X19" s="20">
        <v>1221868263</v>
      </c>
      <c r="Y19" s="20">
        <v>1283550745</v>
      </c>
      <c r="Z19" s="21">
        <v>105.05</v>
      </c>
      <c r="AA19" s="22">
        <v>2443736525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10192668</v>
      </c>
      <c r="D22" s="18"/>
      <c r="E22" s="19">
        <v>8014830</v>
      </c>
      <c r="F22" s="20">
        <v>8014830</v>
      </c>
      <c r="G22" s="20">
        <v>7492613</v>
      </c>
      <c r="H22" s="20">
        <v>10192668</v>
      </c>
      <c r="I22" s="20">
        <v>10392769</v>
      </c>
      <c r="J22" s="20">
        <v>10392769</v>
      </c>
      <c r="K22" s="20">
        <v>8614403</v>
      </c>
      <c r="L22" s="20">
        <v>8229461</v>
      </c>
      <c r="M22" s="20">
        <v>7831687</v>
      </c>
      <c r="N22" s="20">
        <v>7831687</v>
      </c>
      <c r="O22" s="20"/>
      <c r="P22" s="20"/>
      <c r="Q22" s="20"/>
      <c r="R22" s="20"/>
      <c r="S22" s="20"/>
      <c r="T22" s="20"/>
      <c r="U22" s="20"/>
      <c r="V22" s="20"/>
      <c r="W22" s="20">
        <v>7831687</v>
      </c>
      <c r="X22" s="20">
        <v>4007415</v>
      </c>
      <c r="Y22" s="20">
        <v>3824272</v>
      </c>
      <c r="Z22" s="21">
        <v>95.43</v>
      </c>
      <c r="AA22" s="22">
        <v>8014830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2384387094</v>
      </c>
      <c r="D24" s="29">
        <f>SUM(D15:D23)</f>
        <v>0</v>
      </c>
      <c r="E24" s="36">
        <f t="shared" si="1"/>
        <v>2451751355</v>
      </c>
      <c r="F24" s="37">
        <f t="shared" si="1"/>
        <v>2451751355</v>
      </c>
      <c r="G24" s="37">
        <f t="shared" si="1"/>
        <v>2390707599</v>
      </c>
      <c r="H24" s="37">
        <f t="shared" si="1"/>
        <v>2431989839</v>
      </c>
      <c r="I24" s="37">
        <f t="shared" si="1"/>
        <v>2456935713</v>
      </c>
      <c r="J24" s="37">
        <f t="shared" si="1"/>
        <v>2456935713</v>
      </c>
      <c r="K24" s="37">
        <f t="shared" si="1"/>
        <v>2458069963</v>
      </c>
      <c r="L24" s="37">
        <f t="shared" si="1"/>
        <v>2409675254</v>
      </c>
      <c r="M24" s="37">
        <f t="shared" si="1"/>
        <v>2513250695</v>
      </c>
      <c r="N24" s="37">
        <f t="shared" si="1"/>
        <v>2513250695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2513250695</v>
      </c>
      <c r="X24" s="37">
        <f t="shared" si="1"/>
        <v>1225875678</v>
      </c>
      <c r="Y24" s="37">
        <f t="shared" si="1"/>
        <v>1287375017</v>
      </c>
      <c r="Z24" s="38">
        <f>+IF(X24&lt;&gt;0,+(Y24/X24)*100,0)</f>
        <v>105.0167680217243</v>
      </c>
      <c r="AA24" s="39">
        <f>SUM(AA15:AA23)</f>
        <v>2451751355</v>
      </c>
    </row>
    <row r="25" spans="1:27" ht="12.75">
      <c r="A25" s="27" t="s">
        <v>51</v>
      </c>
      <c r="B25" s="28"/>
      <c r="C25" s="29">
        <f aca="true" t="shared" si="2" ref="C25:Y25">+C12+C24</f>
        <v>2767330506</v>
      </c>
      <c r="D25" s="29">
        <f>+D12+D24</f>
        <v>0</v>
      </c>
      <c r="E25" s="30">
        <f t="shared" si="2"/>
        <v>2684958028</v>
      </c>
      <c r="F25" s="31">
        <f t="shared" si="2"/>
        <v>2684958028</v>
      </c>
      <c r="G25" s="31">
        <f t="shared" si="2"/>
        <v>3021721852</v>
      </c>
      <c r="H25" s="31">
        <f t="shared" si="2"/>
        <v>2990840492</v>
      </c>
      <c r="I25" s="31">
        <f t="shared" si="2"/>
        <v>2935579955</v>
      </c>
      <c r="J25" s="31">
        <f t="shared" si="2"/>
        <v>2935579955</v>
      </c>
      <c r="K25" s="31">
        <f t="shared" si="2"/>
        <v>2885392425</v>
      </c>
      <c r="L25" s="31">
        <f t="shared" si="2"/>
        <v>2795900839</v>
      </c>
      <c r="M25" s="31">
        <f t="shared" si="2"/>
        <v>3062207161</v>
      </c>
      <c r="N25" s="31">
        <f t="shared" si="2"/>
        <v>3062207161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3062207161</v>
      </c>
      <c r="X25" s="31">
        <f t="shared" si="2"/>
        <v>1342479015</v>
      </c>
      <c r="Y25" s="31">
        <f t="shared" si="2"/>
        <v>1719728146</v>
      </c>
      <c r="Z25" s="32">
        <f>+IF(X25&lt;&gt;0,+(Y25/X25)*100,0)</f>
        <v>128.1009331829295</v>
      </c>
      <c r="AA25" s="33">
        <f>+AA12+AA24</f>
        <v>2684958028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1899396</v>
      </c>
      <c r="D30" s="18"/>
      <c r="E30" s="19"/>
      <c r="F30" s="20"/>
      <c r="G30" s="20">
        <v>353141</v>
      </c>
      <c r="H30" s="20">
        <v>1899396</v>
      </c>
      <c r="I30" s="20">
        <v>1759134</v>
      </c>
      <c r="J30" s="20">
        <v>1759134</v>
      </c>
      <c r="K30" s="20">
        <v>1336037</v>
      </c>
      <c r="L30" s="20">
        <v>1336037</v>
      </c>
      <c r="M30" s="20">
        <v>936553</v>
      </c>
      <c r="N30" s="20">
        <v>936553</v>
      </c>
      <c r="O30" s="20"/>
      <c r="P30" s="20"/>
      <c r="Q30" s="20"/>
      <c r="R30" s="20"/>
      <c r="S30" s="20"/>
      <c r="T30" s="20"/>
      <c r="U30" s="20"/>
      <c r="V30" s="20"/>
      <c r="W30" s="20">
        <v>936553</v>
      </c>
      <c r="X30" s="20"/>
      <c r="Y30" s="20">
        <v>936553</v>
      </c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242425309</v>
      </c>
      <c r="D32" s="18"/>
      <c r="E32" s="19">
        <v>120389316</v>
      </c>
      <c r="F32" s="20">
        <v>120389316</v>
      </c>
      <c r="G32" s="20">
        <v>228679096</v>
      </c>
      <c r="H32" s="20">
        <v>192341143</v>
      </c>
      <c r="I32" s="20">
        <v>154285965</v>
      </c>
      <c r="J32" s="20">
        <v>154285965</v>
      </c>
      <c r="K32" s="20">
        <v>228973316</v>
      </c>
      <c r="L32" s="20">
        <v>202368278</v>
      </c>
      <c r="M32" s="20">
        <v>234710204</v>
      </c>
      <c r="N32" s="20">
        <v>234710204</v>
      </c>
      <c r="O32" s="20"/>
      <c r="P32" s="20"/>
      <c r="Q32" s="20"/>
      <c r="R32" s="20"/>
      <c r="S32" s="20"/>
      <c r="T32" s="20"/>
      <c r="U32" s="20"/>
      <c r="V32" s="20"/>
      <c r="W32" s="20">
        <v>234710204</v>
      </c>
      <c r="X32" s="20">
        <v>60194658</v>
      </c>
      <c r="Y32" s="20">
        <v>174515546</v>
      </c>
      <c r="Z32" s="21">
        <v>289.92</v>
      </c>
      <c r="AA32" s="22">
        <v>120389316</v>
      </c>
    </row>
    <row r="33" spans="1:27" ht="12.75">
      <c r="A33" s="23" t="s">
        <v>58</v>
      </c>
      <c r="B33" s="17"/>
      <c r="C33" s="18">
        <v>10194096</v>
      </c>
      <c r="D33" s="18"/>
      <c r="E33" s="19">
        <v>11277371</v>
      </c>
      <c r="F33" s="20">
        <v>11277371</v>
      </c>
      <c r="G33" s="20">
        <v>13226202</v>
      </c>
      <c r="H33" s="20">
        <v>19143233</v>
      </c>
      <c r="I33" s="20">
        <v>19283495</v>
      </c>
      <c r="J33" s="20">
        <v>19283495</v>
      </c>
      <c r="K33" s="20">
        <v>19283495</v>
      </c>
      <c r="L33" s="20">
        <v>18637495</v>
      </c>
      <c r="M33" s="20">
        <v>13530096</v>
      </c>
      <c r="N33" s="20">
        <v>13530096</v>
      </c>
      <c r="O33" s="20"/>
      <c r="P33" s="20"/>
      <c r="Q33" s="20"/>
      <c r="R33" s="20"/>
      <c r="S33" s="20"/>
      <c r="T33" s="20"/>
      <c r="U33" s="20"/>
      <c r="V33" s="20"/>
      <c r="W33" s="20">
        <v>13530096</v>
      </c>
      <c r="X33" s="20">
        <v>5638686</v>
      </c>
      <c r="Y33" s="20">
        <v>7891410</v>
      </c>
      <c r="Z33" s="21">
        <v>139.95</v>
      </c>
      <c r="AA33" s="22">
        <v>11277371</v>
      </c>
    </row>
    <row r="34" spans="1:27" ht="12.75">
      <c r="A34" s="27" t="s">
        <v>59</v>
      </c>
      <c r="B34" s="28"/>
      <c r="C34" s="29">
        <f aca="true" t="shared" si="3" ref="C34:Y34">SUM(C29:C33)</f>
        <v>254518801</v>
      </c>
      <c r="D34" s="29">
        <f>SUM(D29:D33)</f>
        <v>0</v>
      </c>
      <c r="E34" s="30">
        <f t="shared" si="3"/>
        <v>131666687</v>
      </c>
      <c r="F34" s="31">
        <f t="shared" si="3"/>
        <v>131666687</v>
      </c>
      <c r="G34" s="31">
        <f t="shared" si="3"/>
        <v>242258439</v>
      </c>
      <c r="H34" s="31">
        <f t="shared" si="3"/>
        <v>213383772</v>
      </c>
      <c r="I34" s="31">
        <f t="shared" si="3"/>
        <v>175328594</v>
      </c>
      <c r="J34" s="31">
        <f t="shared" si="3"/>
        <v>175328594</v>
      </c>
      <c r="K34" s="31">
        <f t="shared" si="3"/>
        <v>249592848</v>
      </c>
      <c r="L34" s="31">
        <f t="shared" si="3"/>
        <v>222341810</v>
      </c>
      <c r="M34" s="31">
        <f t="shared" si="3"/>
        <v>249176853</v>
      </c>
      <c r="N34" s="31">
        <f t="shared" si="3"/>
        <v>249176853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249176853</v>
      </c>
      <c r="X34" s="31">
        <f t="shared" si="3"/>
        <v>65833344</v>
      </c>
      <c r="Y34" s="31">
        <f t="shared" si="3"/>
        <v>183343509</v>
      </c>
      <c r="Z34" s="32">
        <f>+IF(X34&lt;&gt;0,+(Y34/X34)*100,0)</f>
        <v>278.49642424361735</v>
      </c>
      <c r="AA34" s="33">
        <f>SUM(AA29:AA33)</f>
        <v>131666687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1948162</v>
      </c>
      <c r="D37" s="18"/>
      <c r="E37" s="19"/>
      <c r="F37" s="20"/>
      <c r="G37" s="20">
        <v>454115</v>
      </c>
      <c r="H37" s="20">
        <v>1948162</v>
      </c>
      <c r="I37" s="20">
        <v>1948162</v>
      </c>
      <c r="J37" s="20">
        <v>1948162</v>
      </c>
      <c r="K37" s="20">
        <v>1948162</v>
      </c>
      <c r="L37" s="20">
        <v>1948162</v>
      </c>
      <c r="M37" s="20">
        <v>1948162</v>
      </c>
      <c r="N37" s="20">
        <v>1948162</v>
      </c>
      <c r="O37" s="20"/>
      <c r="P37" s="20"/>
      <c r="Q37" s="20"/>
      <c r="R37" s="20"/>
      <c r="S37" s="20"/>
      <c r="T37" s="20"/>
      <c r="U37" s="20"/>
      <c r="V37" s="20"/>
      <c r="W37" s="20">
        <v>1948162</v>
      </c>
      <c r="X37" s="20"/>
      <c r="Y37" s="20">
        <v>1948162</v>
      </c>
      <c r="Z37" s="21"/>
      <c r="AA37" s="22"/>
    </row>
    <row r="38" spans="1:27" ht="12.75">
      <c r="A38" s="23" t="s">
        <v>58</v>
      </c>
      <c r="B38" s="17"/>
      <c r="C38" s="18">
        <v>40177682</v>
      </c>
      <c r="D38" s="18"/>
      <c r="E38" s="19">
        <v>30782719</v>
      </c>
      <c r="F38" s="20">
        <v>30782719</v>
      </c>
      <c r="G38" s="20">
        <v>24302794</v>
      </c>
      <c r="H38" s="20">
        <v>36580346</v>
      </c>
      <c r="I38" s="20">
        <v>36580346</v>
      </c>
      <c r="J38" s="20">
        <v>36580346</v>
      </c>
      <c r="K38" s="20">
        <v>36580346</v>
      </c>
      <c r="L38" s="20">
        <v>36841682</v>
      </c>
      <c r="M38" s="20">
        <v>36841682</v>
      </c>
      <c r="N38" s="20">
        <v>36841682</v>
      </c>
      <c r="O38" s="20"/>
      <c r="P38" s="20"/>
      <c r="Q38" s="20"/>
      <c r="R38" s="20"/>
      <c r="S38" s="20"/>
      <c r="T38" s="20"/>
      <c r="U38" s="20"/>
      <c r="V38" s="20"/>
      <c r="W38" s="20">
        <v>36841682</v>
      </c>
      <c r="X38" s="20">
        <v>15391360</v>
      </c>
      <c r="Y38" s="20">
        <v>21450322</v>
      </c>
      <c r="Z38" s="21">
        <v>139.37</v>
      </c>
      <c r="AA38" s="22">
        <v>30782719</v>
      </c>
    </row>
    <row r="39" spans="1:27" ht="12.75">
      <c r="A39" s="27" t="s">
        <v>61</v>
      </c>
      <c r="B39" s="35"/>
      <c r="C39" s="29">
        <f aca="true" t="shared" si="4" ref="C39:Y39">SUM(C37:C38)</f>
        <v>42125844</v>
      </c>
      <c r="D39" s="29">
        <f>SUM(D37:D38)</f>
        <v>0</v>
      </c>
      <c r="E39" s="36">
        <f t="shared" si="4"/>
        <v>30782719</v>
      </c>
      <c r="F39" s="37">
        <f t="shared" si="4"/>
        <v>30782719</v>
      </c>
      <c r="G39" s="37">
        <f t="shared" si="4"/>
        <v>24756909</v>
      </c>
      <c r="H39" s="37">
        <f t="shared" si="4"/>
        <v>38528508</v>
      </c>
      <c r="I39" s="37">
        <f t="shared" si="4"/>
        <v>38528508</v>
      </c>
      <c r="J39" s="37">
        <f t="shared" si="4"/>
        <v>38528508</v>
      </c>
      <c r="K39" s="37">
        <f t="shared" si="4"/>
        <v>38528508</v>
      </c>
      <c r="L39" s="37">
        <f t="shared" si="4"/>
        <v>38789844</v>
      </c>
      <c r="M39" s="37">
        <f t="shared" si="4"/>
        <v>38789844</v>
      </c>
      <c r="N39" s="37">
        <f t="shared" si="4"/>
        <v>38789844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38789844</v>
      </c>
      <c r="X39" s="37">
        <f t="shared" si="4"/>
        <v>15391360</v>
      </c>
      <c r="Y39" s="37">
        <f t="shared" si="4"/>
        <v>23398484</v>
      </c>
      <c r="Z39" s="38">
        <f>+IF(X39&lt;&gt;0,+(Y39/X39)*100,0)</f>
        <v>152.0234988980831</v>
      </c>
      <c r="AA39" s="39">
        <f>SUM(AA37:AA38)</f>
        <v>30782719</v>
      </c>
    </row>
    <row r="40" spans="1:27" ht="12.75">
      <c r="A40" s="27" t="s">
        <v>62</v>
      </c>
      <c r="B40" s="28"/>
      <c r="C40" s="29">
        <f aca="true" t="shared" si="5" ref="C40:Y40">+C34+C39</f>
        <v>296644645</v>
      </c>
      <c r="D40" s="29">
        <f>+D34+D39</f>
        <v>0</v>
      </c>
      <c r="E40" s="30">
        <f t="shared" si="5"/>
        <v>162449406</v>
      </c>
      <c r="F40" s="31">
        <f t="shared" si="5"/>
        <v>162449406</v>
      </c>
      <c r="G40" s="31">
        <f t="shared" si="5"/>
        <v>267015348</v>
      </c>
      <c r="H40" s="31">
        <f t="shared" si="5"/>
        <v>251912280</v>
      </c>
      <c r="I40" s="31">
        <f t="shared" si="5"/>
        <v>213857102</v>
      </c>
      <c r="J40" s="31">
        <f t="shared" si="5"/>
        <v>213857102</v>
      </c>
      <c r="K40" s="31">
        <f t="shared" si="5"/>
        <v>288121356</v>
      </c>
      <c r="L40" s="31">
        <f t="shared" si="5"/>
        <v>261131654</v>
      </c>
      <c r="M40" s="31">
        <f t="shared" si="5"/>
        <v>287966697</v>
      </c>
      <c r="N40" s="31">
        <f t="shared" si="5"/>
        <v>287966697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287966697</v>
      </c>
      <c r="X40" s="31">
        <f t="shared" si="5"/>
        <v>81224704</v>
      </c>
      <c r="Y40" s="31">
        <f t="shared" si="5"/>
        <v>206741993</v>
      </c>
      <c r="Z40" s="32">
        <f>+IF(X40&lt;&gt;0,+(Y40/X40)*100,0)</f>
        <v>254.5309281767281</v>
      </c>
      <c r="AA40" s="33">
        <f>+AA34+AA39</f>
        <v>162449406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2470685861</v>
      </c>
      <c r="D42" s="43">
        <f>+D25-D40</f>
        <v>0</v>
      </c>
      <c r="E42" s="44">
        <f t="shared" si="6"/>
        <v>2522508622</v>
      </c>
      <c r="F42" s="45">
        <f t="shared" si="6"/>
        <v>2522508622</v>
      </c>
      <c r="G42" s="45">
        <f t="shared" si="6"/>
        <v>2754706504</v>
      </c>
      <c r="H42" s="45">
        <f t="shared" si="6"/>
        <v>2738928212</v>
      </c>
      <c r="I42" s="45">
        <f t="shared" si="6"/>
        <v>2721722853</v>
      </c>
      <c r="J42" s="45">
        <f t="shared" si="6"/>
        <v>2721722853</v>
      </c>
      <c r="K42" s="45">
        <f t="shared" si="6"/>
        <v>2597271069</v>
      </c>
      <c r="L42" s="45">
        <f t="shared" si="6"/>
        <v>2534769185</v>
      </c>
      <c r="M42" s="45">
        <f t="shared" si="6"/>
        <v>2774240464</v>
      </c>
      <c r="N42" s="45">
        <f t="shared" si="6"/>
        <v>2774240464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2774240464</v>
      </c>
      <c r="X42" s="45">
        <f t="shared" si="6"/>
        <v>1261254311</v>
      </c>
      <c r="Y42" s="45">
        <f t="shared" si="6"/>
        <v>1512986153</v>
      </c>
      <c r="Z42" s="46">
        <f>+IF(X42&lt;&gt;0,+(Y42/X42)*100,0)</f>
        <v>119.95884888594843</v>
      </c>
      <c r="AA42" s="47">
        <f>+AA25-AA40</f>
        <v>2522508622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2470685861</v>
      </c>
      <c r="D45" s="18"/>
      <c r="E45" s="19">
        <v>2522508622</v>
      </c>
      <c r="F45" s="20">
        <v>2522508622</v>
      </c>
      <c r="G45" s="20">
        <v>2754706503</v>
      </c>
      <c r="H45" s="20">
        <v>2738928211</v>
      </c>
      <c r="I45" s="20">
        <v>2721722854</v>
      </c>
      <c r="J45" s="20">
        <v>2721722854</v>
      </c>
      <c r="K45" s="20">
        <v>2597271071</v>
      </c>
      <c r="L45" s="20">
        <v>2534769185</v>
      </c>
      <c r="M45" s="20">
        <v>2774240465</v>
      </c>
      <c r="N45" s="20">
        <v>2774240465</v>
      </c>
      <c r="O45" s="20"/>
      <c r="P45" s="20"/>
      <c r="Q45" s="20"/>
      <c r="R45" s="20"/>
      <c r="S45" s="20"/>
      <c r="T45" s="20"/>
      <c r="U45" s="20"/>
      <c r="V45" s="20"/>
      <c r="W45" s="20">
        <v>2774240465</v>
      </c>
      <c r="X45" s="20">
        <v>1261254311</v>
      </c>
      <c r="Y45" s="20">
        <v>1512986154</v>
      </c>
      <c r="Z45" s="48">
        <v>119.96</v>
      </c>
      <c r="AA45" s="22">
        <v>2522508622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2470685861</v>
      </c>
      <c r="D48" s="51">
        <f>SUM(D45:D47)</f>
        <v>0</v>
      </c>
      <c r="E48" s="52">
        <f t="shared" si="7"/>
        <v>2522508622</v>
      </c>
      <c r="F48" s="53">
        <f t="shared" si="7"/>
        <v>2522508622</v>
      </c>
      <c r="G48" s="53">
        <f t="shared" si="7"/>
        <v>2754706503</v>
      </c>
      <c r="H48" s="53">
        <f t="shared" si="7"/>
        <v>2738928211</v>
      </c>
      <c r="I48" s="53">
        <f t="shared" si="7"/>
        <v>2721722854</v>
      </c>
      <c r="J48" s="53">
        <f t="shared" si="7"/>
        <v>2721722854</v>
      </c>
      <c r="K48" s="53">
        <f t="shared" si="7"/>
        <v>2597271071</v>
      </c>
      <c r="L48" s="53">
        <f t="shared" si="7"/>
        <v>2534769185</v>
      </c>
      <c r="M48" s="53">
        <f t="shared" si="7"/>
        <v>2774240465</v>
      </c>
      <c r="N48" s="53">
        <f t="shared" si="7"/>
        <v>2774240465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2774240465</v>
      </c>
      <c r="X48" s="53">
        <f t="shared" si="7"/>
        <v>1261254311</v>
      </c>
      <c r="Y48" s="53">
        <f t="shared" si="7"/>
        <v>1512986154</v>
      </c>
      <c r="Z48" s="54">
        <f>+IF(X48&lt;&gt;0,+(Y48/X48)*100,0)</f>
        <v>119.9588489652346</v>
      </c>
      <c r="AA48" s="55">
        <f>SUM(AA45:AA47)</f>
        <v>2522508622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/>
      <c r="D6" s="18"/>
      <c r="E6" s="19">
        <v>-171349574</v>
      </c>
      <c r="F6" s="20">
        <v>-171349574</v>
      </c>
      <c r="G6" s="20"/>
      <c r="H6" s="20">
        <v>704522</v>
      </c>
      <c r="I6" s="20">
        <v>1321816</v>
      </c>
      <c r="J6" s="20">
        <v>1321816</v>
      </c>
      <c r="K6" s="20">
        <v>322148</v>
      </c>
      <c r="L6" s="20"/>
      <c r="M6" s="20">
        <v>1582729</v>
      </c>
      <c r="N6" s="20">
        <v>1582729</v>
      </c>
      <c r="O6" s="20"/>
      <c r="P6" s="20"/>
      <c r="Q6" s="20"/>
      <c r="R6" s="20"/>
      <c r="S6" s="20"/>
      <c r="T6" s="20"/>
      <c r="U6" s="20"/>
      <c r="V6" s="20"/>
      <c r="W6" s="20">
        <v>1582729</v>
      </c>
      <c r="X6" s="20">
        <v>-85674787</v>
      </c>
      <c r="Y6" s="20">
        <v>87257516</v>
      </c>
      <c r="Z6" s="21">
        <v>-101.85</v>
      </c>
      <c r="AA6" s="22">
        <v>-171349574</v>
      </c>
    </row>
    <row r="7" spans="1:27" ht="12.75">
      <c r="A7" s="23" t="s">
        <v>34</v>
      </c>
      <c r="B7" s="17"/>
      <c r="C7" s="18"/>
      <c r="D7" s="18"/>
      <c r="E7" s="19">
        <v>294672</v>
      </c>
      <c r="F7" s="20">
        <v>294672</v>
      </c>
      <c r="G7" s="20"/>
      <c r="H7" s="20">
        <v>2320390</v>
      </c>
      <c r="I7" s="20">
        <v>178854</v>
      </c>
      <c r="J7" s="20">
        <v>178854</v>
      </c>
      <c r="K7" s="20">
        <v>60696</v>
      </c>
      <c r="L7" s="20"/>
      <c r="M7" s="20">
        <v>3836218</v>
      </c>
      <c r="N7" s="20">
        <v>3836218</v>
      </c>
      <c r="O7" s="20"/>
      <c r="P7" s="20"/>
      <c r="Q7" s="20"/>
      <c r="R7" s="20"/>
      <c r="S7" s="20"/>
      <c r="T7" s="20"/>
      <c r="U7" s="20"/>
      <c r="V7" s="20"/>
      <c r="W7" s="20">
        <v>3836218</v>
      </c>
      <c r="X7" s="20">
        <v>147336</v>
      </c>
      <c r="Y7" s="20">
        <v>3688882</v>
      </c>
      <c r="Z7" s="21">
        <v>2503.72</v>
      </c>
      <c r="AA7" s="22">
        <v>294672</v>
      </c>
    </row>
    <row r="8" spans="1:27" ht="12.75">
      <c r="A8" s="23" t="s">
        <v>35</v>
      </c>
      <c r="B8" s="17"/>
      <c r="C8" s="18"/>
      <c r="D8" s="18"/>
      <c r="E8" s="19">
        <v>114536486</v>
      </c>
      <c r="F8" s="20">
        <v>114536486</v>
      </c>
      <c r="G8" s="20"/>
      <c r="H8" s="20">
        <v>267264137</v>
      </c>
      <c r="I8" s="20">
        <v>275913940</v>
      </c>
      <c r="J8" s="20">
        <v>275913940</v>
      </c>
      <c r="K8" s="20">
        <v>267075939</v>
      </c>
      <c r="L8" s="20"/>
      <c r="M8" s="20">
        <v>286157785</v>
      </c>
      <c r="N8" s="20">
        <v>286157785</v>
      </c>
      <c r="O8" s="20"/>
      <c r="P8" s="20"/>
      <c r="Q8" s="20"/>
      <c r="R8" s="20"/>
      <c r="S8" s="20"/>
      <c r="T8" s="20"/>
      <c r="U8" s="20"/>
      <c r="V8" s="20"/>
      <c r="W8" s="20">
        <v>286157785</v>
      </c>
      <c r="X8" s="20">
        <v>57268243</v>
      </c>
      <c r="Y8" s="20">
        <v>228889542</v>
      </c>
      <c r="Z8" s="21">
        <v>399.68</v>
      </c>
      <c r="AA8" s="22">
        <v>114536486</v>
      </c>
    </row>
    <row r="9" spans="1:27" ht="12.75">
      <c r="A9" s="23" t="s">
        <v>36</v>
      </c>
      <c r="B9" s="17"/>
      <c r="C9" s="18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/>
      <c r="D11" s="18"/>
      <c r="E11" s="19">
        <v>2251513</v>
      </c>
      <c r="F11" s="20">
        <v>2251513</v>
      </c>
      <c r="G11" s="20"/>
      <c r="H11" s="20">
        <v>2113409</v>
      </c>
      <c r="I11" s="20">
        <v>2113409</v>
      </c>
      <c r="J11" s="20">
        <v>2113409</v>
      </c>
      <c r="K11" s="20">
        <v>2113409</v>
      </c>
      <c r="L11" s="20"/>
      <c r="M11" s="20">
        <v>2113409</v>
      </c>
      <c r="N11" s="20">
        <v>2113409</v>
      </c>
      <c r="O11" s="20"/>
      <c r="P11" s="20"/>
      <c r="Q11" s="20"/>
      <c r="R11" s="20"/>
      <c r="S11" s="20"/>
      <c r="T11" s="20"/>
      <c r="U11" s="20"/>
      <c r="V11" s="20"/>
      <c r="W11" s="20">
        <v>2113409</v>
      </c>
      <c r="X11" s="20">
        <v>1125757</v>
      </c>
      <c r="Y11" s="20">
        <v>987652</v>
      </c>
      <c r="Z11" s="21">
        <v>87.73</v>
      </c>
      <c r="AA11" s="22">
        <v>2251513</v>
      </c>
    </row>
    <row r="12" spans="1:27" ht="12.7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-54266903</v>
      </c>
      <c r="F12" s="31">
        <f t="shared" si="0"/>
        <v>-54266903</v>
      </c>
      <c r="G12" s="31">
        <f t="shared" si="0"/>
        <v>0</v>
      </c>
      <c r="H12" s="31">
        <f t="shared" si="0"/>
        <v>272402458</v>
      </c>
      <c r="I12" s="31">
        <f t="shared" si="0"/>
        <v>279528019</v>
      </c>
      <c r="J12" s="31">
        <f t="shared" si="0"/>
        <v>279528019</v>
      </c>
      <c r="K12" s="31">
        <f t="shared" si="0"/>
        <v>269572192</v>
      </c>
      <c r="L12" s="31">
        <f t="shared" si="0"/>
        <v>0</v>
      </c>
      <c r="M12" s="31">
        <f t="shared" si="0"/>
        <v>293690141</v>
      </c>
      <c r="N12" s="31">
        <f t="shared" si="0"/>
        <v>293690141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293690141</v>
      </c>
      <c r="X12" s="31">
        <f t="shared" si="0"/>
        <v>-27133451</v>
      </c>
      <c r="Y12" s="31">
        <f t="shared" si="0"/>
        <v>320823592</v>
      </c>
      <c r="Z12" s="32">
        <f>+IF(X12&lt;&gt;0,+(Y12/X12)*100,0)</f>
        <v>-1182.3914031429324</v>
      </c>
      <c r="AA12" s="33">
        <f>SUM(AA6:AA11)</f>
        <v>-54266903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/>
      <c r="D19" s="18"/>
      <c r="E19" s="19">
        <v>1555430894</v>
      </c>
      <c r="F19" s="20">
        <v>1555430894</v>
      </c>
      <c r="G19" s="20"/>
      <c r="H19" s="20">
        <v>924073028</v>
      </c>
      <c r="I19" s="20">
        <v>924073028</v>
      </c>
      <c r="J19" s="20">
        <v>924073028</v>
      </c>
      <c r="K19" s="20">
        <v>924073028</v>
      </c>
      <c r="L19" s="20"/>
      <c r="M19" s="20">
        <v>924073028</v>
      </c>
      <c r="N19" s="20">
        <v>924073028</v>
      </c>
      <c r="O19" s="20"/>
      <c r="P19" s="20"/>
      <c r="Q19" s="20"/>
      <c r="R19" s="20"/>
      <c r="S19" s="20"/>
      <c r="T19" s="20"/>
      <c r="U19" s="20"/>
      <c r="V19" s="20"/>
      <c r="W19" s="20">
        <v>924073028</v>
      </c>
      <c r="X19" s="20">
        <v>777715447</v>
      </c>
      <c r="Y19" s="20">
        <v>146357581</v>
      </c>
      <c r="Z19" s="21">
        <v>18.82</v>
      </c>
      <c r="AA19" s="22">
        <v>1555430894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>
        <v>997037</v>
      </c>
      <c r="F21" s="20">
        <v>997037</v>
      </c>
      <c r="G21" s="20"/>
      <c r="H21" s="20">
        <v>30317145</v>
      </c>
      <c r="I21" s="20">
        <v>30317145</v>
      </c>
      <c r="J21" s="20">
        <v>30317145</v>
      </c>
      <c r="K21" s="20">
        <v>30317145</v>
      </c>
      <c r="L21" s="20"/>
      <c r="M21" s="20">
        <v>30317145</v>
      </c>
      <c r="N21" s="20">
        <v>30317145</v>
      </c>
      <c r="O21" s="20"/>
      <c r="P21" s="20"/>
      <c r="Q21" s="20"/>
      <c r="R21" s="20"/>
      <c r="S21" s="20"/>
      <c r="T21" s="20"/>
      <c r="U21" s="20"/>
      <c r="V21" s="20"/>
      <c r="W21" s="20">
        <v>30317145</v>
      </c>
      <c r="X21" s="20">
        <v>498519</v>
      </c>
      <c r="Y21" s="20">
        <v>29818626</v>
      </c>
      <c r="Z21" s="21">
        <v>5981.44</v>
      </c>
      <c r="AA21" s="22">
        <v>997037</v>
      </c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1556427931</v>
      </c>
      <c r="F24" s="37">
        <f t="shared" si="1"/>
        <v>1556427931</v>
      </c>
      <c r="G24" s="37">
        <f t="shared" si="1"/>
        <v>0</v>
      </c>
      <c r="H24" s="37">
        <f t="shared" si="1"/>
        <v>954390173</v>
      </c>
      <c r="I24" s="37">
        <f t="shared" si="1"/>
        <v>954390173</v>
      </c>
      <c r="J24" s="37">
        <f t="shared" si="1"/>
        <v>954390173</v>
      </c>
      <c r="K24" s="37">
        <f t="shared" si="1"/>
        <v>954390173</v>
      </c>
      <c r="L24" s="37">
        <f t="shared" si="1"/>
        <v>0</v>
      </c>
      <c r="M24" s="37">
        <f t="shared" si="1"/>
        <v>954390173</v>
      </c>
      <c r="N24" s="37">
        <f t="shared" si="1"/>
        <v>954390173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954390173</v>
      </c>
      <c r="X24" s="37">
        <f t="shared" si="1"/>
        <v>778213966</v>
      </c>
      <c r="Y24" s="37">
        <f t="shared" si="1"/>
        <v>176176207</v>
      </c>
      <c r="Z24" s="38">
        <f>+IF(X24&lt;&gt;0,+(Y24/X24)*100,0)</f>
        <v>22.638530622309595</v>
      </c>
      <c r="AA24" s="39">
        <f>SUM(AA15:AA23)</f>
        <v>1556427931</v>
      </c>
    </row>
    <row r="25" spans="1:27" ht="12.7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1502161028</v>
      </c>
      <c r="F25" s="31">
        <f t="shared" si="2"/>
        <v>1502161028</v>
      </c>
      <c r="G25" s="31">
        <f t="shared" si="2"/>
        <v>0</v>
      </c>
      <c r="H25" s="31">
        <f t="shared" si="2"/>
        <v>1226792631</v>
      </c>
      <c r="I25" s="31">
        <f t="shared" si="2"/>
        <v>1233918192</v>
      </c>
      <c r="J25" s="31">
        <f t="shared" si="2"/>
        <v>1233918192</v>
      </c>
      <c r="K25" s="31">
        <f t="shared" si="2"/>
        <v>1223962365</v>
      </c>
      <c r="L25" s="31">
        <f t="shared" si="2"/>
        <v>0</v>
      </c>
      <c r="M25" s="31">
        <f t="shared" si="2"/>
        <v>1248080314</v>
      </c>
      <c r="N25" s="31">
        <f t="shared" si="2"/>
        <v>1248080314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1248080314</v>
      </c>
      <c r="X25" s="31">
        <f t="shared" si="2"/>
        <v>751080515</v>
      </c>
      <c r="Y25" s="31">
        <f t="shared" si="2"/>
        <v>496999799</v>
      </c>
      <c r="Z25" s="32">
        <f>+IF(X25&lt;&gt;0,+(Y25/X25)*100,0)</f>
        <v>66.17130774588128</v>
      </c>
      <c r="AA25" s="33">
        <f>+AA12+AA24</f>
        <v>1502161028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6161820</v>
      </c>
      <c r="F30" s="20">
        <v>6161820</v>
      </c>
      <c r="G30" s="20"/>
      <c r="H30" s="20">
        <v>367361</v>
      </c>
      <c r="I30" s="20">
        <v>367361</v>
      </c>
      <c r="J30" s="20">
        <v>367361</v>
      </c>
      <c r="K30" s="20">
        <v>367361</v>
      </c>
      <c r="L30" s="20"/>
      <c r="M30" s="20">
        <v>106163</v>
      </c>
      <c r="N30" s="20">
        <v>106163</v>
      </c>
      <c r="O30" s="20"/>
      <c r="P30" s="20"/>
      <c r="Q30" s="20"/>
      <c r="R30" s="20"/>
      <c r="S30" s="20"/>
      <c r="T30" s="20"/>
      <c r="U30" s="20"/>
      <c r="V30" s="20"/>
      <c r="W30" s="20">
        <v>106163</v>
      </c>
      <c r="X30" s="20">
        <v>3080910</v>
      </c>
      <c r="Y30" s="20">
        <v>-2974747</v>
      </c>
      <c r="Z30" s="21">
        <v>-96.55</v>
      </c>
      <c r="AA30" s="22">
        <v>6161820</v>
      </c>
    </row>
    <row r="31" spans="1:27" ht="12.75">
      <c r="A31" s="23" t="s">
        <v>56</v>
      </c>
      <c r="B31" s="17"/>
      <c r="C31" s="18"/>
      <c r="D31" s="18"/>
      <c r="E31" s="19">
        <v>4541442</v>
      </c>
      <c r="F31" s="20">
        <v>4541442</v>
      </c>
      <c r="G31" s="20"/>
      <c r="H31" s="20">
        <v>3961001</v>
      </c>
      <c r="I31" s="20">
        <v>3961001</v>
      </c>
      <c r="J31" s="20">
        <v>3961001</v>
      </c>
      <c r="K31" s="20">
        <v>3961001</v>
      </c>
      <c r="L31" s="20"/>
      <c r="M31" s="20">
        <v>3961001</v>
      </c>
      <c r="N31" s="20">
        <v>3961001</v>
      </c>
      <c r="O31" s="20"/>
      <c r="P31" s="20"/>
      <c r="Q31" s="20"/>
      <c r="R31" s="20"/>
      <c r="S31" s="20"/>
      <c r="T31" s="20"/>
      <c r="U31" s="20"/>
      <c r="V31" s="20"/>
      <c r="W31" s="20">
        <v>3961001</v>
      </c>
      <c r="X31" s="20">
        <v>2270721</v>
      </c>
      <c r="Y31" s="20">
        <v>1690280</v>
      </c>
      <c r="Z31" s="21">
        <v>74.44</v>
      </c>
      <c r="AA31" s="22">
        <v>4541442</v>
      </c>
    </row>
    <row r="32" spans="1:27" ht="12.75">
      <c r="A32" s="23" t="s">
        <v>57</v>
      </c>
      <c r="B32" s="17"/>
      <c r="C32" s="18"/>
      <c r="D32" s="18"/>
      <c r="E32" s="19">
        <v>398137441</v>
      </c>
      <c r="F32" s="20">
        <v>398137441</v>
      </c>
      <c r="G32" s="20"/>
      <c r="H32" s="20">
        <v>397704180</v>
      </c>
      <c r="I32" s="20">
        <v>286656951</v>
      </c>
      <c r="J32" s="20">
        <v>286656951</v>
      </c>
      <c r="K32" s="20">
        <v>415869100</v>
      </c>
      <c r="L32" s="20"/>
      <c r="M32" s="20">
        <v>449645205</v>
      </c>
      <c r="N32" s="20">
        <v>449645205</v>
      </c>
      <c r="O32" s="20"/>
      <c r="P32" s="20"/>
      <c r="Q32" s="20"/>
      <c r="R32" s="20"/>
      <c r="S32" s="20"/>
      <c r="T32" s="20"/>
      <c r="U32" s="20"/>
      <c r="V32" s="20"/>
      <c r="W32" s="20">
        <v>449645205</v>
      </c>
      <c r="X32" s="20">
        <v>199068721</v>
      </c>
      <c r="Y32" s="20">
        <v>250576484</v>
      </c>
      <c r="Z32" s="21">
        <v>125.87</v>
      </c>
      <c r="AA32" s="22">
        <v>398137441</v>
      </c>
    </row>
    <row r="33" spans="1:27" ht="12.75">
      <c r="A33" s="23" t="s">
        <v>58</v>
      </c>
      <c r="B33" s="17"/>
      <c r="C33" s="18"/>
      <c r="D33" s="18"/>
      <c r="E33" s="19">
        <v>44953364</v>
      </c>
      <c r="F33" s="20">
        <v>44953364</v>
      </c>
      <c r="G33" s="20"/>
      <c r="H33" s="20">
        <v>21894375</v>
      </c>
      <c r="I33" s="20">
        <v>21894375</v>
      </c>
      <c r="J33" s="20">
        <v>21894375</v>
      </c>
      <c r="K33" s="20">
        <v>21894375</v>
      </c>
      <c r="L33" s="20"/>
      <c r="M33" s="20">
        <v>21894375</v>
      </c>
      <c r="N33" s="20">
        <v>21894375</v>
      </c>
      <c r="O33" s="20"/>
      <c r="P33" s="20"/>
      <c r="Q33" s="20"/>
      <c r="R33" s="20"/>
      <c r="S33" s="20"/>
      <c r="T33" s="20"/>
      <c r="U33" s="20"/>
      <c r="V33" s="20"/>
      <c r="W33" s="20">
        <v>21894375</v>
      </c>
      <c r="X33" s="20">
        <v>22476682</v>
      </c>
      <c r="Y33" s="20">
        <v>-582307</v>
      </c>
      <c r="Z33" s="21">
        <v>-2.59</v>
      </c>
      <c r="AA33" s="22">
        <v>44953364</v>
      </c>
    </row>
    <row r="34" spans="1:27" ht="12.7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453794067</v>
      </c>
      <c r="F34" s="31">
        <f t="shared" si="3"/>
        <v>453794067</v>
      </c>
      <c r="G34" s="31">
        <f t="shared" si="3"/>
        <v>0</v>
      </c>
      <c r="H34" s="31">
        <f t="shared" si="3"/>
        <v>423926917</v>
      </c>
      <c r="I34" s="31">
        <f t="shared" si="3"/>
        <v>312879688</v>
      </c>
      <c r="J34" s="31">
        <f t="shared" si="3"/>
        <v>312879688</v>
      </c>
      <c r="K34" s="31">
        <f t="shared" si="3"/>
        <v>442091837</v>
      </c>
      <c r="L34" s="31">
        <f t="shared" si="3"/>
        <v>0</v>
      </c>
      <c r="M34" s="31">
        <f t="shared" si="3"/>
        <v>475606744</v>
      </c>
      <c r="N34" s="31">
        <f t="shared" si="3"/>
        <v>475606744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475606744</v>
      </c>
      <c r="X34" s="31">
        <f t="shared" si="3"/>
        <v>226897034</v>
      </c>
      <c r="Y34" s="31">
        <f t="shared" si="3"/>
        <v>248709710</v>
      </c>
      <c r="Z34" s="32">
        <f>+IF(X34&lt;&gt;0,+(Y34/X34)*100,0)</f>
        <v>109.61346898875726</v>
      </c>
      <c r="AA34" s="33">
        <f>SUM(AA29:AA33)</f>
        <v>453794067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6445779</v>
      </c>
      <c r="F37" s="20">
        <v>6445779</v>
      </c>
      <c r="G37" s="20"/>
      <c r="H37" s="20">
        <v>5080760</v>
      </c>
      <c r="I37" s="20">
        <v>5080760</v>
      </c>
      <c r="J37" s="20">
        <v>5080760</v>
      </c>
      <c r="K37" s="20">
        <v>3697531</v>
      </c>
      <c r="L37" s="20"/>
      <c r="M37" s="20">
        <v>3387951</v>
      </c>
      <c r="N37" s="20">
        <v>3387951</v>
      </c>
      <c r="O37" s="20"/>
      <c r="P37" s="20"/>
      <c r="Q37" s="20"/>
      <c r="R37" s="20"/>
      <c r="S37" s="20"/>
      <c r="T37" s="20"/>
      <c r="U37" s="20"/>
      <c r="V37" s="20"/>
      <c r="W37" s="20">
        <v>3387951</v>
      </c>
      <c r="X37" s="20">
        <v>3222890</v>
      </c>
      <c r="Y37" s="20">
        <v>165061</v>
      </c>
      <c r="Z37" s="21">
        <v>5.12</v>
      </c>
      <c r="AA37" s="22">
        <v>6445779</v>
      </c>
    </row>
    <row r="38" spans="1:27" ht="12.75">
      <c r="A38" s="23" t="s">
        <v>58</v>
      </c>
      <c r="B38" s="17"/>
      <c r="C38" s="18"/>
      <c r="D38" s="18"/>
      <c r="E38" s="19">
        <v>86222481</v>
      </c>
      <c r="F38" s="20">
        <v>86222481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43111241</v>
      </c>
      <c r="Y38" s="20">
        <v>-43111241</v>
      </c>
      <c r="Z38" s="21">
        <v>-100</v>
      </c>
      <c r="AA38" s="22">
        <v>86222481</v>
      </c>
    </row>
    <row r="39" spans="1:27" ht="12.7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92668260</v>
      </c>
      <c r="F39" s="37">
        <f t="shared" si="4"/>
        <v>92668260</v>
      </c>
      <c r="G39" s="37">
        <f t="shared" si="4"/>
        <v>0</v>
      </c>
      <c r="H39" s="37">
        <f t="shared" si="4"/>
        <v>5080760</v>
      </c>
      <c r="I39" s="37">
        <f t="shared" si="4"/>
        <v>5080760</v>
      </c>
      <c r="J39" s="37">
        <f t="shared" si="4"/>
        <v>5080760</v>
      </c>
      <c r="K39" s="37">
        <f t="shared" si="4"/>
        <v>3697531</v>
      </c>
      <c r="L39" s="37">
        <f t="shared" si="4"/>
        <v>0</v>
      </c>
      <c r="M39" s="37">
        <f t="shared" si="4"/>
        <v>3387951</v>
      </c>
      <c r="N39" s="37">
        <f t="shared" si="4"/>
        <v>3387951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3387951</v>
      </c>
      <c r="X39" s="37">
        <f t="shared" si="4"/>
        <v>46334131</v>
      </c>
      <c r="Y39" s="37">
        <f t="shared" si="4"/>
        <v>-42946180</v>
      </c>
      <c r="Z39" s="38">
        <f>+IF(X39&lt;&gt;0,+(Y39/X39)*100,0)</f>
        <v>-92.68800142167338</v>
      </c>
      <c r="AA39" s="39">
        <f>SUM(AA37:AA38)</f>
        <v>92668260</v>
      </c>
    </row>
    <row r="40" spans="1:27" ht="12.7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546462327</v>
      </c>
      <c r="F40" s="31">
        <f t="shared" si="5"/>
        <v>546462327</v>
      </c>
      <c r="G40" s="31">
        <f t="shared" si="5"/>
        <v>0</v>
      </c>
      <c r="H40" s="31">
        <f t="shared" si="5"/>
        <v>429007677</v>
      </c>
      <c r="I40" s="31">
        <f t="shared" si="5"/>
        <v>317960448</v>
      </c>
      <c r="J40" s="31">
        <f t="shared" si="5"/>
        <v>317960448</v>
      </c>
      <c r="K40" s="31">
        <f t="shared" si="5"/>
        <v>445789368</v>
      </c>
      <c r="L40" s="31">
        <f t="shared" si="5"/>
        <v>0</v>
      </c>
      <c r="M40" s="31">
        <f t="shared" si="5"/>
        <v>478994695</v>
      </c>
      <c r="N40" s="31">
        <f t="shared" si="5"/>
        <v>478994695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478994695</v>
      </c>
      <c r="X40" s="31">
        <f t="shared" si="5"/>
        <v>273231165</v>
      </c>
      <c r="Y40" s="31">
        <f t="shared" si="5"/>
        <v>205763530</v>
      </c>
      <c r="Z40" s="32">
        <f>+IF(X40&lt;&gt;0,+(Y40/X40)*100,0)</f>
        <v>75.30748917313294</v>
      </c>
      <c r="AA40" s="33">
        <f>+AA34+AA39</f>
        <v>546462327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955698701</v>
      </c>
      <c r="F42" s="45">
        <f t="shared" si="6"/>
        <v>955698701</v>
      </c>
      <c r="G42" s="45">
        <f t="shared" si="6"/>
        <v>0</v>
      </c>
      <c r="H42" s="45">
        <f t="shared" si="6"/>
        <v>797784954</v>
      </c>
      <c r="I42" s="45">
        <f t="shared" si="6"/>
        <v>915957744</v>
      </c>
      <c r="J42" s="45">
        <f t="shared" si="6"/>
        <v>915957744</v>
      </c>
      <c r="K42" s="45">
        <f t="shared" si="6"/>
        <v>778172997</v>
      </c>
      <c r="L42" s="45">
        <f t="shared" si="6"/>
        <v>0</v>
      </c>
      <c r="M42" s="45">
        <f t="shared" si="6"/>
        <v>769085619</v>
      </c>
      <c r="N42" s="45">
        <f t="shared" si="6"/>
        <v>769085619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769085619</v>
      </c>
      <c r="X42" s="45">
        <f t="shared" si="6"/>
        <v>477849350</v>
      </c>
      <c r="Y42" s="45">
        <f t="shared" si="6"/>
        <v>291236269</v>
      </c>
      <c r="Z42" s="46">
        <f>+IF(X42&lt;&gt;0,+(Y42/X42)*100,0)</f>
        <v>60.947298348318355</v>
      </c>
      <c r="AA42" s="47">
        <f>+AA25-AA40</f>
        <v>955698701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/>
      <c r="D45" s="18"/>
      <c r="E45" s="19">
        <v>955698700</v>
      </c>
      <c r="F45" s="20">
        <v>955698700</v>
      </c>
      <c r="G45" s="20"/>
      <c r="H45" s="20">
        <v>797784954</v>
      </c>
      <c r="I45" s="20">
        <v>915957743</v>
      </c>
      <c r="J45" s="20">
        <v>915957743</v>
      </c>
      <c r="K45" s="20">
        <v>778172997</v>
      </c>
      <c r="L45" s="20"/>
      <c r="M45" s="20">
        <v>769085619</v>
      </c>
      <c r="N45" s="20">
        <v>769085619</v>
      </c>
      <c r="O45" s="20"/>
      <c r="P45" s="20"/>
      <c r="Q45" s="20"/>
      <c r="R45" s="20"/>
      <c r="S45" s="20"/>
      <c r="T45" s="20"/>
      <c r="U45" s="20"/>
      <c r="V45" s="20"/>
      <c r="W45" s="20">
        <v>769085619</v>
      </c>
      <c r="X45" s="20">
        <v>477849350</v>
      </c>
      <c r="Y45" s="20">
        <v>291236269</v>
      </c>
      <c r="Z45" s="48">
        <v>60.95</v>
      </c>
      <c r="AA45" s="22">
        <v>955698700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955698700</v>
      </c>
      <c r="F48" s="53">
        <f t="shared" si="7"/>
        <v>955698700</v>
      </c>
      <c r="G48" s="53">
        <f t="shared" si="7"/>
        <v>0</v>
      </c>
      <c r="H48" s="53">
        <f t="shared" si="7"/>
        <v>797784954</v>
      </c>
      <c r="I48" s="53">
        <f t="shared" si="7"/>
        <v>915957743</v>
      </c>
      <c r="J48" s="53">
        <f t="shared" si="7"/>
        <v>915957743</v>
      </c>
      <c r="K48" s="53">
        <f t="shared" si="7"/>
        <v>778172997</v>
      </c>
      <c r="L48" s="53">
        <f t="shared" si="7"/>
        <v>0</v>
      </c>
      <c r="M48" s="53">
        <f t="shared" si="7"/>
        <v>769085619</v>
      </c>
      <c r="N48" s="53">
        <f t="shared" si="7"/>
        <v>769085619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769085619</v>
      </c>
      <c r="X48" s="53">
        <f t="shared" si="7"/>
        <v>477849350</v>
      </c>
      <c r="Y48" s="53">
        <f t="shared" si="7"/>
        <v>291236269</v>
      </c>
      <c r="Z48" s="54">
        <f>+IF(X48&lt;&gt;0,+(Y48/X48)*100,0)</f>
        <v>60.947298348318355</v>
      </c>
      <c r="AA48" s="55">
        <f>SUM(AA45:AA47)</f>
        <v>955698700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10133952</v>
      </c>
      <c r="D6" s="18"/>
      <c r="E6" s="19">
        <v>6553000</v>
      </c>
      <c r="F6" s="20">
        <v>6553000</v>
      </c>
      <c r="G6" s="20">
        <v>26841689</v>
      </c>
      <c r="H6" s="20">
        <v>38909565</v>
      </c>
      <c r="I6" s="20">
        <v>9419296</v>
      </c>
      <c r="J6" s="20">
        <v>9419296</v>
      </c>
      <c r="K6" s="20"/>
      <c r="L6" s="20">
        <v>27037344</v>
      </c>
      <c r="M6" s="20">
        <v>19989318</v>
      </c>
      <c r="N6" s="20">
        <v>19989318</v>
      </c>
      <c r="O6" s="20"/>
      <c r="P6" s="20"/>
      <c r="Q6" s="20"/>
      <c r="R6" s="20"/>
      <c r="S6" s="20"/>
      <c r="T6" s="20"/>
      <c r="U6" s="20"/>
      <c r="V6" s="20"/>
      <c r="W6" s="20">
        <v>19989318</v>
      </c>
      <c r="X6" s="20">
        <v>3276500</v>
      </c>
      <c r="Y6" s="20">
        <v>16712818</v>
      </c>
      <c r="Z6" s="21">
        <v>510.08</v>
      </c>
      <c r="AA6" s="22">
        <v>6553000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182856717</v>
      </c>
      <c r="D8" s="18"/>
      <c r="E8" s="19">
        <v>143614000</v>
      </c>
      <c r="F8" s="20">
        <v>143614000</v>
      </c>
      <c r="G8" s="20">
        <v>129124359</v>
      </c>
      <c r="H8" s="20">
        <v>129124359</v>
      </c>
      <c r="I8" s="20">
        <v>15388063</v>
      </c>
      <c r="J8" s="20">
        <v>15388063</v>
      </c>
      <c r="K8" s="20">
        <v>15388063</v>
      </c>
      <c r="L8" s="20">
        <v>15388063</v>
      </c>
      <c r="M8" s="20">
        <v>150188232</v>
      </c>
      <c r="N8" s="20">
        <v>150188232</v>
      </c>
      <c r="O8" s="20"/>
      <c r="P8" s="20"/>
      <c r="Q8" s="20"/>
      <c r="R8" s="20"/>
      <c r="S8" s="20"/>
      <c r="T8" s="20"/>
      <c r="U8" s="20"/>
      <c r="V8" s="20"/>
      <c r="W8" s="20">
        <v>150188232</v>
      </c>
      <c r="X8" s="20">
        <v>71807000</v>
      </c>
      <c r="Y8" s="20">
        <v>78381232</v>
      </c>
      <c r="Z8" s="21">
        <v>109.16</v>
      </c>
      <c r="AA8" s="22">
        <v>143614000</v>
      </c>
    </row>
    <row r="9" spans="1:27" ht="12.75">
      <c r="A9" s="23" t="s">
        <v>36</v>
      </c>
      <c r="B9" s="17"/>
      <c r="C9" s="18">
        <v>23368554</v>
      </c>
      <c r="D9" s="18"/>
      <c r="E9" s="19">
        <v>24841000</v>
      </c>
      <c r="F9" s="20">
        <v>24841000</v>
      </c>
      <c r="G9" s="20">
        <v>59642997</v>
      </c>
      <c r="H9" s="20">
        <v>59642997</v>
      </c>
      <c r="I9" s="20">
        <v>331617224</v>
      </c>
      <c r="J9" s="20">
        <v>331617224</v>
      </c>
      <c r="K9" s="20">
        <v>331617224</v>
      </c>
      <c r="L9" s="20">
        <v>331617224</v>
      </c>
      <c r="M9" s="20">
        <v>125696265</v>
      </c>
      <c r="N9" s="20">
        <v>125696265</v>
      </c>
      <c r="O9" s="20"/>
      <c r="P9" s="20"/>
      <c r="Q9" s="20"/>
      <c r="R9" s="20"/>
      <c r="S9" s="20"/>
      <c r="T9" s="20"/>
      <c r="U9" s="20"/>
      <c r="V9" s="20"/>
      <c r="W9" s="20">
        <v>125696265</v>
      </c>
      <c r="X9" s="20">
        <v>12420500</v>
      </c>
      <c r="Y9" s="20">
        <v>113275765</v>
      </c>
      <c r="Z9" s="21">
        <v>912.01</v>
      </c>
      <c r="AA9" s="22">
        <v>24841000</v>
      </c>
    </row>
    <row r="10" spans="1:27" ht="12.75">
      <c r="A10" s="23" t="s">
        <v>37</v>
      </c>
      <c r="B10" s="17"/>
      <c r="C10" s="18">
        <v>3845087</v>
      </c>
      <c r="D10" s="18"/>
      <c r="E10" s="19">
        <v>8568000</v>
      </c>
      <c r="F10" s="20">
        <v>8568000</v>
      </c>
      <c r="G10" s="24">
        <v>28284929</v>
      </c>
      <c r="H10" s="24">
        <v>28284929</v>
      </c>
      <c r="I10" s="24"/>
      <c r="J10" s="20"/>
      <c r="K10" s="24"/>
      <c r="L10" s="24"/>
      <c r="M10" s="20">
        <v>15388068</v>
      </c>
      <c r="N10" s="24">
        <v>15388068</v>
      </c>
      <c r="O10" s="24"/>
      <c r="P10" s="24"/>
      <c r="Q10" s="20"/>
      <c r="R10" s="24"/>
      <c r="S10" s="24"/>
      <c r="T10" s="20"/>
      <c r="U10" s="24"/>
      <c r="V10" s="24"/>
      <c r="W10" s="24">
        <v>15388068</v>
      </c>
      <c r="X10" s="20">
        <v>4284000</v>
      </c>
      <c r="Y10" s="24">
        <v>11104068</v>
      </c>
      <c r="Z10" s="25">
        <v>259.2</v>
      </c>
      <c r="AA10" s="26">
        <v>8568000</v>
      </c>
    </row>
    <row r="11" spans="1:27" ht="12.75">
      <c r="A11" s="23" t="s">
        <v>38</v>
      </c>
      <c r="B11" s="17"/>
      <c r="C11" s="18">
        <v>1111155</v>
      </c>
      <c r="D11" s="18"/>
      <c r="E11" s="19">
        <v>1790000</v>
      </c>
      <c r="F11" s="20">
        <v>1790000</v>
      </c>
      <c r="G11" s="20">
        <v>1107345</v>
      </c>
      <c r="H11" s="20">
        <v>1107345</v>
      </c>
      <c r="I11" s="20">
        <v>1192712</v>
      </c>
      <c r="J11" s="20">
        <v>1192712</v>
      </c>
      <c r="K11" s="20">
        <v>1192712</v>
      </c>
      <c r="L11" s="20">
        <v>1192712</v>
      </c>
      <c r="M11" s="20">
        <v>1845825</v>
      </c>
      <c r="N11" s="20">
        <v>1845825</v>
      </c>
      <c r="O11" s="20"/>
      <c r="P11" s="20"/>
      <c r="Q11" s="20"/>
      <c r="R11" s="20"/>
      <c r="S11" s="20"/>
      <c r="T11" s="20"/>
      <c r="U11" s="20"/>
      <c r="V11" s="20"/>
      <c r="W11" s="20">
        <v>1845825</v>
      </c>
      <c r="X11" s="20">
        <v>895000</v>
      </c>
      <c r="Y11" s="20">
        <v>950825</v>
      </c>
      <c r="Z11" s="21">
        <v>106.24</v>
      </c>
      <c r="AA11" s="22">
        <v>1790000</v>
      </c>
    </row>
    <row r="12" spans="1:27" ht="12.75">
      <c r="A12" s="27" t="s">
        <v>39</v>
      </c>
      <c r="B12" s="28"/>
      <c r="C12" s="29">
        <f aca="true" t="shared" si="0" ref="C12:Y12">SUM(C6:C11)</f>
        <v>221315465</v>
      </c>
      <c r="D12" s="29">
        <f>SUM(D6:D11)</f>
        <v>0</v>
      </c>
      <c r="E12" s="30">
        <f t="shared" si="0"/>
        <v>185366000</v>
      </c>
      <c r="F12" s="31">
        <f t="shared" si="0"/>
        <v>185366000</v>
      </c>
      <c r="G12" s="31">
        <f t="shared" si="0"/>
        <v>245001319</v>
      </c>
      <c r="H12" s="31">
        <f t="shared" si="0"/>
        <v>257069195</v>
      </c>
      <c r="I12" s="31">
        <f t="shared" si="0"/>
        <v>357617295</v>
      </c>
      <c r="J12" s="31">
        <f t="shared" si="0"/>
        <v>357617295</v>
      </c>
      <c r="K12" s="31">
        <f t="shared" si="0"/>
        <v>348197999</v>
      </c>
      <c r="L12" s="31">
        <f t="shared" si="0"/>
        <v>375235343</v>
      </c>
      <c r="M12" s="31">
        <f t="shared" si="0"/>
        <v>313107708</v>
      </c>
      <c r="N12" s="31">
        <f t="shared" si="0"/>
        <v>313107708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313107708</v>
      </c>
      <c r="X12" s="31">
        <f t="shared" si="0"/>
        <v>92683000</v>
      </c>
      <c r="Y12" s="31">
        <f t="shared" si="0"/>
        <v>220424708</v>
      </c>
      <c r="Z12" s="32">
        <f>+IF(X12&lt;&gt;0,+(Y12/X12)*100,0)</f>
        <v>237.82647087383876</v>
      </c>
      <c r="AA12" s="33">
        <f>SUM(AA6:AA11)</f>
        <v>185366000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225584</v>
      </c>
      <c r="D15" s="18"/>
      <c r="E15" s="19">
        <v>702000</v>
      </c>
      <c r="F15" s="20">
        <v>702000</v>
      </c>
      <c r="G15" s="20"/>
      <c r="H15" s="20"/>
      <c r="I15" s="20"/>
      <c r="J15" s="20"/>
      <c r="K15" s="20"/>
      <c r="L15" s="20"/>
      <c r="M15" s="20">
        <v>225584</v>
      </c>
      <c r="N15" s="20">
        <v>225584</v>
      </c>
      <c r="O15" s="20"/>
      <c r="P15" s="20"/>
      <c r="Q15" s="20"/>
      <c r="R15" s="20"/>
      <c r="S15" s="20"/>
      <c r="T15" s="20"/>
      <c r="U15" s="20"/>
      <c r="V15" s="20"/>
      <c r="W15" s="20">
        <v>225584</v>
      </c>
      <c r="X15" s="20">
        <v>351000</v>
      </c>
      <c r="Y15" s="20">
        <v>-125416</v>
      </c>
      <c r="Z15" s="21">
        <v>-35.73</v>
      </c>
      <c r="AA15" s="22">
        <v>702000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1498723953</v>
      </c>
      <c r="D19" s="18"/>
      <c r="E19" s="19">
        <v>1548601000</v>
      </c>
      <c r="F19" s="20">
        <v>1548601000</v>
      </c>
      <c r="G19" s="20">
        <v>1513637293</v>
      </c>
      <c r="H19" s="20">
        <v>1506907176</v>
      </c>
      <c r="I19" s="20">
        <v>1474939568</v>
      </c>
      <c r="J19" s="20">
        <v>1474939568</v>
      </c>
      <c r="K19" s="20">
        <v>1482067813</v>
      </c>
      <c r="L19" s="20">
        <v>1482067813</v>
      </c>
      <c r="M19" s="20">
        <v>1492312823</v>
      </c>
      <c r="N19" s="20">
        <v>1492312823</v>
      </c>
      <c r="O19" s="20"/>
      <c r="P19" s="20"/>
      <c r="Q19" s="20"/>
      <c r="R19" s="20"/>
      <c r="S19" s="20"/>
      <c r="T19" s="20"/>
      <c r="U19" s="20"/>
      <c r="V19" s="20"/>
      <c r="W19" s="20">
        <v>1492312823</v>
      </c>
      <c r="X19" s="20">
        <v>774300500</v>
      </c>
      <c r="Y19" s="20">
        <v>718012323</v>
      </c>
      <c r="Z19" s="21">
        <v>92.73</v>
      </c>
      <c r="AA19" s="22">
        <v>1548601000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857623</v>
      </c>
      <c r="D22" s="18"/>
      <c r="E22" s="19">
        <v>523000</v>
      </c>
      <c r="F22" s="20">
        <v>523000</v>
      </c>
      <c r="G22" s="20">
        <v>382308</v>
      </c>
      <c r="H22" s="20">
        <v>382308</v>
      </c>
      <c r="I22" s="20"/>
      <c r="J22" s="20"/>
      <c r="K22" s="20"/>
      <c r="L22" s="20"/>
      <c r="M22" s="20">
        <v>785403</v>
      </c>
      <c r="N22" s="20">
        <v>785403</v>
      </c>
      <c r="O22" s="20"/>
      <c r="P22" s="20"/>
      <c r="Q22" s="20"/>
      <c r="R22" s="20"/>
      <c r="S22" s="20"/>
      <c r="T22" s="20"/>
      <c r="U22" s="20"/>
      <c r="V22" s="20"/>
      <c r="W22" s="20">
        <v>785403</v>
      </c>
      <c r="X22" s="20">
        <v>261500</v>
      </c>
      <c r="Y22" s="20">
        <v>523903</v>
      </c>
      <c r="Z22" s="21">
        <v>200.35</v>
      </c>
      <c r="AA22" s="22">
        <v>523000</v>
      </c>
    </row>
    <row r="23" spans="1:27" ht="12.75">
      <c r="A23" s="23" t="s">
        <v>49</v>
      </c>
      <c r="B23" s="17"/>
      <c r="C23" s="18">
        <v>77000</v>
      </c>
      <c r="D23" s="18"/>
      <c r="E23" s="19">
        <v>81000</v>
      </c>
      <c r="F23" s="20">
        <v>81000</v>
      </c>
      <c r="G23" s="24">
        <v>745132</v>
      </c>
      <c r="H23" s="24">
        <v>745132</v>
      </c>
      <c r="I23" s="24"/>
      <c r="J23" s="20"/>
      <c r="K23" s="24"/>
      <c r="L23" s="24"/>
      <c r="M23" s="20">
        <v>77000</v>
      </c>
      <c r="N23" s="24">
        <v>77000</v>
      </c>
      <c r="O23" s="24"/>
      <c r="P23" s="24"/>
      <c r="Q23" s="20"/>
      <c r="R23" s="24"/>
      <c r="S23" s="24"/>
      <c r="T23" s="20"/>
      <c r="U23" s="24"/>
      <c r="V23" s="24"/>
      <c r="W23" s="24">
        <v>77000</v>
      </c>
      <c r="X23" s="20">
        <v>40500</v>
      </c>
      <c r="Y23" s="24">
        <v>36500</v>
      </c>
      <c r="Z23" s="25">
        <v>90.12</v>
      </c>
      <c r="AA23" s="26">
        <v>81000</v>
      </c>
    </row>
    <row r="24" spans="1:27" ht="12.75">
      <c r="A24" s="27" t="s">
        <v>50</v>
      </c>
      <c r="B24" s="35"/>
      <c r="C24" s="29">
        <f aca="true" t="shared" si="1" ref="C24:Y24">SUM(C15:C23)</f>
        <v>1499884160</v>
      </c>
      <c r="D24" s="29">
        <f>SUM(D15:D23)</f>
        <v>0</v>
      </c>
      <c r="E24" s="36">
        <f t="shared" si="1"/>
        <v>1549907000</v>
      </c>
      <c r="F24" s="37">
        <f t="shared" si="1"/>
        <v>1549907000</v>
      </c>
      <c r="G24" s="37">
        <f t="shared" si="1"/>
        <v>1514764733</v>
      </c>
      <c r="H24" s="37">
        <f t="shared" si="1"/>
        <v>1508034616</v>
      </c>
      <c r="I24" s="37">
        <f t="shared" si="1"/>
        <v>1474939568</v>
      </c>
      <c r="J24" s="37">
        <f t="shared" si="1"/>
        <v>1474939568</v>
      </c>
      <c r="K24" s="37">
        <f t="shared" si="1"/>
        <v>1482067813</v>
      </c>
      <c r="L24" s="37">
        <f t="shared" si="1"/>
        <v>1482067813</v>
      </c>
      <c r="M24" s="37">
        <f t="shared" si="1"/>
        <v>1493400810</v>
      </c>
      <c r="N24" s="37">
        <f t="shared" si="1"/>
        <v>1493400810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1493400810</v>
      </c>
      <c r="X24" s="37">
        <f t="shared" si="1"/>
        <v>774953500</v>
      </c>
      <c r="Y24" s="37">
        <f t="shared" si="1"/>
        <v>718447310</v>
      </c>
      <c r="Z24" s="38">
        <f>+IF(X24&lt;&gt;0,+(Y24/X24)*100,0)</f>
        <v>92.70844121615039</v>
      </c>
      <c r="AA24" s="39">
        <f>SUM(AA15:AA23)</f>
        <v>1549907000</v>
      </c>
    </row>
    <row r="25" spans="1:27" ht="12.75">
      <c r="A25" s="27" t="s">
        <v>51</v>
      </c>
      <c r="B25" s="28"/>
      <c r="C25" s="29">
        <f aca="true" t="shared" si="2" ref="C25:Y25">+C12+C24</f>
        <v>1721199625</v>
      </c>
      <c r="D25" s="29">
        <f>+D12+D24</f>
        <v>0</v>
      </c>
      <c r="E25" s="30">
        <f t="shared" si="2"/>
        <v>1735273000</v>
      </c>
      <c r="F25" s="31">
        <f t="shared" si="2"/>
        <v>1735273000</v>
      </c>
      <c r="G25" s="31">
        <f t="shared" si="2"/>
        <v>1759766052</v>
      </c>
      <c r="H25" s="31">
        <f t="shared" si="2"/>
        <v>1765103811</v>
      </c>
      <c r="I25" s="31">
        <f t="shared" si="2"/>
        <v>1832556863</v>
      </c>
      <c r="J25" s="31">
        <f t="shared" si="2"/>
        <v>1832556863</v>
      </c>
      <c r="K25" s="31">
        <f t="shared" si="2"/>
        <v>1830265812</v>
      </c>
      <c r="L25" s="31">
        <f t="shared" si="2"/>
        <v>1857303156</v>
      </c>
      <c r="M25" s="31">
        <f t="shared" si="2"/>
        <v>1806508518</v>
      </c>
      <c r="N25" s="31">
        <f t="shared" si="2"/>
        <v>1806508518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1806508518</v>
      </c>
      <c r="X25" s="31">
        <f t="shared" si="2"/>
        <v>867636500</v>
      </c>
      <c r="Y25" s="31">
        <f t="shared" si="2"/>
        <v>938872018</v>
      </c>
      <c r="Z25" s="32">
        <f>+IF(X25&lt;&gt;0,+(Y25/X25)*100,0)</f>
        <v>108.21029521003322</v>
      </c>
      <c r="AA25" s="33">
        <f>+AA12+AA24</f>
        <v>1735273000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>
        <v>16547541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7202969</v>
      </c>
      <c r="D30" s="18"/>
      <c r="E30" s="19">
        <v>15300000</v>
      </c>
      <c r="F30" s="20">
        <v>15300000</v>
      </c>
      <c r="G30" s="20">
        <v>6512320</v>
      </c>
      <c r="H30" s="20">
        <v>6512320</v>
      </c>
      <c r="I30" s="20">
        <v>81247016</v>
      </c>
      <c r="J30" s="20">
        <v>81247016</v>
      </c>
      <c r="K30" s="20">
        <v>81247016</v>
      </c>
      <c r="L30" s="20">
        <v>81247016</v>
      </c>
      <c r="M30" s="20">
        <v>2774617</v>
      </c>
      <c r="N30" s="20">
        <v>2774617</v>
      </c>
      <c r="O30" s="20"/>
      <c r="P30" s="20"/>
      <c r="Q30" s="20"/>
      <c r="R30" s="20"/>
      <c r="S30" s="20"/>
      <c r="T30" s="20"/>
      <c r="U30" s="20"/>
      <c r="V30" s="20"/>
      <c r="W30" s="20">
        <v>2774617</v>
      </c>
      <c r="X30" s="20">
        <v>7650000</v>
      </c>
      <c r="Y30" s="20">
        <v>-4875383</v>
      </c>
      <c r="Z30" s="21">
        <v>-63.73</v>
      </c>
      <c r="AA30" s="22">
        <v>15300000</v>
      </c>
    </row>
    <row r="31" spans="1:27" ht="12.75">
      <c r="A31" s="23" t="s">
        <v>56</v>
      </c>
      <c r="B31" s="17"/>
      <c r="C31" s="18">
        <v>11723027</v>
      </c>
      <c r="D31" s="18"/>
      <c r="E31" s="19">
        <v>12758000</v>
      </c>
      <c r="F31" s="20">
        <v>12758000</v>
      </c>
      <c r="G31" s="20">
        <v>11731673</v>
      </c>
      <c r="H31" s="20">
        <v>11731673</v>
      </c>
      <c r="I31" s="20">
        <v>11785848</v>
      </c>
      <c r="J31" s="20">
        <v>11785848</v>
      </c>
      <c r="K31" s="20">
        <v>11785848</v>
      </c>
      <c r="L31" s="20">
        <v>11785848</v>
      </c>
      <c r="M31" s="20">
        <v>11608534</v>
      </c>
      <c r="N31" s="20">
        <v>11608534</v>
      </c>
      <c r="O31" s="20"/>
      <c r="P31" s="20"/>
      <c r="Q31" s="20"/>
      <c r="R31" s="20"/>
      <c r="S31" s="20"/>
      <c r="T31" s="20"/>
      <c r="U31" s="20"/>
      <c r="V31" s="20"/>
      <c r="W31" s="20">
        <v>11608534</v>
      </c>
      <c r="X31" s="20">
        <v>6379000</v>
      </c>
      <c r="Y31" s="20">
        <v>5229534</v>
      </c>
      <c r="Z31" s="21">
        <v>81.98</v>
      </c>
      <c r="AA31" s="22">
        <v>12758000</v>
      </c>
    </row>
    <row r="32" spans="1:27" ht="12.75">
      <c r="A32" s="23" t="s">
        <v>57</v>
      </c>
      <c r="B32" s="17"/>
      <c r="C32" s="18">
        <v>137386681</v>
      </c>
      <c r="D32" s="18"/>
      <c r="E32" s="19">
        <v>105893000</v>
      </c>
      <c r="F32" s="20">
        <v>105893000</v>
      </c>
      <c r="G32" s="20">
        <v>109924117</v>
      </c>
      <c r="H32" s="20">
        <v>109924117</v>
      </c>
      <c r="I32" s="20">
        <v>43313553</v>
      </c>
      <c r="J32" s="20">
        <v>43313553</v>
      </c>
      <c r="K32" s="20">
        <v>43313553</v>
      </c>
      <c r="L32" s="20">
        <v>43313553</v>
      </c>
      <c r="M32" s="20">
        <v>80784329</v>
      </c>
      <c r="N32" s="20">
        <v>80784329</v>
      </c>
      <c r="O32" s="20"/>
      <c r="P32" s="20"/>
      <c r="Q32" s="20"/>
      <c r="R32" s="20"/>
      <c r="S32" s="20"/>
      <c r="T32" s="20"/>
      <c r="U32" s="20"/>
      <c r="V32" s="20"/>
      <c r="W32" s="20">
        <v>80784329</v>
      </c>
      <c r="X32" s="20">
        <v>52946500</v>
      </c>
      <c r="Y32" s="20">
        <v>27837829</v>
      </c>
      <c r="Z32" s="21">
        <v>52.58</v>
      </c>
      <c r="AA32" s="22">
        <v>105893000</v>
      </c>
    </row>
    <row r="33" spans="1:27" ht="12.75">
      <c r="A33" s="23" t="s">
        <v>58</v>
      </c>
      <c r="B33" s="17"/>
      <c r="C33" s="18">
        <v>3427921</v>
      </c>
      <c r="D33" s="18"/>
      <c r="E33" s="19"/>
      <c r="F33" s="20"/>
      <c r="G33" s="20">
        <v>2078532</v>
      </c>
      <c r="H33" s="20">
        <v>2078532</v>
      </c>
      <c r="I33" s="20">
        <v>15711366</v>
      </c>
      <c r="J33" s="20">
        <v>15711366</v>
      </c>
      <c r="K33" s="20">
        <v>15711366</v>
      </c>
      <c r="L33" s="20">
        <v>15711366</v>
      </c>
      <c r="M33" s="20">
        <v>22517118</v>
      </c>
      <c r="N33" s="20">
        <v>22517118</v>
      </c>
      <c r="O33" s="20"/>
      <c r="P33" s="20"/>
      <c r="Q33" s="20"/>
      <c r="R33" s="20"/>
      <c r="S33" s="20"/>
      <c r="T33" s="20"/>
      <c r="U33" s="20"/>
      <c r="V33" s="20"/>
      <c r="W33" s="20">
        <v>22517118</v>
      </c>
      <c r="X33" s="20"/>
      <c r="Y33" s="20">
        <v>22517118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159740598</v>
      </c>
      <c r="D34" s="29">
        <f>SUM(D29:D33)</f>
        <v>0</v>
      </c>
      <c r="E34" s="30">
        <f t="shared" si="3"/>
        <v>133951000</v>
      </c>
      <c r="F34" s="31">
        <f t="shared" si="3"/>
        <v>133951000</v>
      </c>
      <c r="G34" s="31">
        <f t="shared" si="3"/>
        <v>130246642</v>
      </c>
      <c r="H34" s="31">
        <f t="shared" si="3"/>
        <v>130246642</v>
      </c>
      <c r="I34" s="31">
        <f t="shared" si="3"/>
        <v>152057783</v>
      </c>
      <c r="J34" s="31">
        <f t="shared" si="3"/>
        <v>152057783</v>
      </c>
      <c r="K34" s="31">
        <f t="shared" si="3"/>
        <v>168605324</v>
      </c>
      <c r="L34" s="31">
        <f t="shared" si="3"/>
        <v>152057783</v>
      </c>
      <c r="M34" s="31">
        <f t="shared" si="3"/>
        <v>117684598</v>
      </c>
      <c r="N34" s="31">
        <f t="shared" si="3"/>
        <v>117684598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117684598</v>
      </c>
      <c r="X34" s="31">
        <f t="shared" si="3"/>
        <v>66975500</v>
      </c>
      <c r="Y34" s="31">
        <f t="shared" si="3"/>
        <v>50709098</v>
      </c>
      <c r="Z34" s="32">
        <f>+IF(X34&lt;&gt;0,+(Y34/X34)*100,0)</f>
        <v>75.71290695851468</v>
      </c>
      <c r="AA34" s="33">
        <f>SUM(AA29:AA33)</f>
        <v>133951000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76007812</v>
      </c>
      <c r="D37" s="18"/>
      <c r="E37" s="19">
        <v>87019000</v>
      </c>
      <c r="F37" s="20">
        <v>87019000</v>
      </c>
      <c r="G37" s="20">
        <v>76007812</v>
      </c>
      <c r="H37" s="20">
        <v>76007812</v>
      </c>
      <c r="I37" s="20">
        <v>82577992</v>
      </c>
      <c r="J37" s="20">
        <v>82577992</v>
      </c>
      <c r="K37" s="20">
        <v>82577992</v>
      </c>
      <c r="L37" s="20">
        <v>82577992</v>
      </c>
      <c r="M37" s="20">
        <v>76056444</v>
      </c>
      <c r="N37" s="20">
        <v>76056444</v>
      </c>
      <c r="O37" s="20"/>
      <c r="P37" s="20"/>
      <c r="Q37" s="20"/>
      <c r="R37" s="20"/>
      <c r="S37" s="20"/>
      <c r="T37" s="20"/>
      <c r="U37" s="20"/>
      <c r="V37" s="20"/>
      <c r="W37" s="20">
        <v>76056444</v>
      </c>
      <c r="X37" s="20">
        <v>43509500</v>
      </c>
      <c r="Y37" s="20">
        <v>32546944</v>
      </c>
      <c r="Z37" s="21">
        <v>74.8</v>
      </c>
      <c r="AA37" s="22">
        <v>87019000</v>
      </c>
    </row>
    <row r="38" spans="1:27" ht="12.75">
      <c r="A38" s="23" t="s">
        <v>58</v>
      </c>
      <c r="B38" s="17"/>
      <c r="C38" s="18">
        <v>84990922</v>
      </c>
      <c r="D38" s="18"/>
      <c r="E38" s="19">
        <v>63146000</v>
      </c>
      <c r="F38" s="20">
        <v>63146000</v>
      </c>
      <c r="G38" s="20">
        <v>60139238</v>
      </c>
      <c r="H38" s="20">
        <v>60139238</v>
      </c>
      <c r="I38" s="20">
        <v>66169969</v>
      </c>
      <c r="J38" s="20">
        <v>66169969</v>
      </c>
      <c r="K38" s="20">
        <v>66169969</v>
      </c>
      <c r="L38" s="20">
        <v>66169969</v>
      </c>
      <c r="M38" s="20">
        <v>66169969</v>
      </c>
      <c r="N38" s="20">
        <v>66169969</v>
      </c>
      <c r="O38" s="20"/>
      <c r="P38" s="20"/>
      <c r="Q38" s="20"/>
      <c r="R38" s="20"/>
      <c r="S38" s="20"/>
      <c r="T38" s="20"/>
      <c r="U38" s="20"/>
      <c r="V38" s="20"/>
      <c r="W38" s="20">
        <v>66169969</v>
      </c>
      <c r="X38" s="20">
        <v>31573000</v>
      </c>
      <c r="Y38" s="20">
        <v>34596969</v>
      </c>
      <c r="Z38" s="21">
        <v>109.58</v>
      </c>
      <c r="AA38" s="22">
        <v>63146000</v>
      </c>
    </row>
    <row r="39" spans="1:27" ht="12.75">
      <c r="A39" s="27" t="s">
        <v>61</v>
      </c>
      <c r="B39" s="35"/>
      <c r="C39" s="29">
        <f aca="true" t="shared" si="4" ref="C39:Y39">SUM(C37:C38)</f>
        <v>160998734</v>
      </c>
      <c r="D39" s="29">
        <f>SUM(D37:D38)</f>
        <v>0</v>
      </c>
      <c r="E39" s="36">
        <f t="shared" si="4"/>
        <v>150165000</v>
      </c>
      <c r="F39" s="37">
        <f t="shared" si="4"/>
        <v>150165000</v>
      </c>
      <c r="G39" s="37">
        <f t="shared" si="4"/>
        <v>136147050</v>
      </c>
      <c r="H39" s="37">
        <f t="shared" si="4"/>
        <v>136147050</v>
      </c>
      <c r="I39" s="37">
        <f t="shared" si="4"/>
        <v>148747961</v>
      </c>
      <c r="J39" s="37">
        <f t="shared" si="4"/>
        <v>148747961</v>
      </c>
      <c r="K39" s="37">
        <f t="shared" si="4"/>
        <v>148747961</v>
      </c>
      <c r="L39" s="37">
        <f t="shared" si="4"/>
        <v>148747961</v>
      </c>
      <c r="M39" s="37">
        <f t="shared" si="4"/>
        <v>142226413</v>
      </c>
      <c r="N39" s="37">
        <f t="shared" si="4"/>
        <v>142226413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142226413</v>
      </c>
      <c r="X39" s="37">
        <f t="shared" si="4"/>
        <v>75082500</v>
      </c>
      <c r="Y39" s="37">
        <f t="shared" si="4"/>
        <v>67143913</v>
      </c>
      <c r="Z39" s="38">
        <f>+IF(X39&lt;&gt;0,+(Y39/X39)*100,0)</f>
        <v>89.42684780075251</v>
      </c>
      <c r="AA39" s="39">
        <f>SUM(AA37:AA38)</f>
        <v>150165000</v>
      </c>
    </row>
    <row r="40" spans="1:27" ht="12.75">
      <c r="A40" s="27" t="s">
        <v>62</v>
      </c>
      <c r="B40" s="28"/>
      <c r="C40" s="29">
        <f aca="true" t="shared" si="5" ref="C40:Y40">+C34+C39</f>
        <v>320739332</v>
      </c>
      <c r="D40" s="29">
        <f>+D34+D39</f>
        <v>0</v>
      </c>
      <c r="E40" s="30">
        <f t="shared" si="5"/>
        <v>284116000</v>
      </c>
      <c r="F40" s="31">
        <f t="shared" si="5"/>
        <v>284116000</v>
      </c>
      <c r="G40" s="31">
        <f t="shared" si="5"/>
        <v>266393692</v>
      </c>
      <c r="H40" s="31">
        <f t="shared" si="5"/>
        <v>266393692</v>
      </c>
      <c r="I40" s="31">
        <f t="shared" si="5"/>
        <v>300805744</v>
      </c>
      <c r="J40" s="31">
        <f t="shared" si="5"/>
        <v>300805744</v>
      </c>
      <c r="K40" s="31">
        <f t="shared" si="5"/>
        <v>317353285</v>
      </c>
      <c r="L40" s="31">
        <f t="shared" si="5"/>
        <v>300805744</v>
      </c>
      <c r="M40" s="31">
        <f t="shared" si="5"/>
        <v>259911011</v>
      </c>
      <c r="N40" s="31">
        <f t="shared" si="5"/>
        <v>259911011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259911011</v>
      </c>
      <c r="X40" s="31">
        <f t="shared" si="5"/>
        <v>142058000</v>
      </c>
      <c r="Y40" s="31">
        <f t="shared" si="5"/>
        <v>117853011</v>
      </c>
      <c r="Z40" s="32">
        <f>+IF(X40&lt;&gt;0,+(Y40/X40)*100,0)</f>
        <v>82.96119261146856</v>
      </c>
      <c r="AA40" s="33">
        <f>+AA34+AA39</f>
        <v>284116000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1400460293</v>
      </c>
      <c r="D42" s="43">
        <f>+D25-D40</f>
        <v>0</v>
      </c>
      <c r="E42" s="44">
        <f t="shared" si="6"/>
        <v>1451157000</v>
      </c>
      <c r="F42" s="45">
        <f t="shared" si="6"/>
        <v>1451157000</v>
      </c>
      <c r="G42" s="45">
        <f t="shared" si="6"/>
        <v>1493372360</v>
      </c>
      <c r="H42" s="45">
        <f t="shared" si="6"/>
        <v>1498710119</v>
      </c>
      <c r="I42" s="45">
        <f t="shared" si="6"/>
        <v>1531751119</v>
      </c>
      <c r="J42" s="45">
        <f t="shared" si="6"/>
        <v>1531751119</v>
      </c>
      <c r="K42" s="45">
        <f t="shared" si="6"/>
        <v>1512912527</v>
      </c>
      <c r="L42" s="45">
        <f t="shared" si="6"/>
        <v>1556497412</v>
      </c>
      <c r="M42" s="45">
        <f t="shared" si="6"/>
        <v>1546597507</v>
      </c>
      <c r="N42" s="45">
        <f t="shared" si="6"/>
        <v>1546597507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1546597507</v>
      </c>
      <c r="X42" s="45">
        <f t="shared" si="6"/>
        <v>725578500</v>
      </c>
      <c r="Y42" s="45">
        <f t="shared" si="6"/>
        <v>821019007</v>
      </c>
      <c r="Z42" s="46">
        <f>+IF(X42&lt;&gt;0,+(Y42/X42)*100,0)</f>
        <v>113.15371210696017</v>
      </c>
      <c r="AA42" s="47">
        <f>+AA25-AA40</f>
        <v>1451157000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1400460293</v>
      </c>
      <c r="D45" s="18"/>
      <c r="E45" s="19">
        <v>1451157000</v>
      </c>
      <c r="F45" s="20">
        <v>1451157000</v>
      </c>
      <c r="G45" s="20">
        <v>1493372360</v>
      </c>
      <c r="H45" s="20">
        <v>1498710119</v>
      </c>
      <c r="I45" s="20">
        <v>1531751119</v>
      </c>
      <c r="J45" s="20">
        <v>1531751119</v>
      </c>
      <c r="K45" s="20">
        <v>1512912527</v>
      </c>
      <c r="L45" s="20">
        <v>1556497412</v>
      </c>
      <c r="M45" s="20">
        <v>1546597507</v>
      </c>
      <c r="N45" s="20">
        <v>1546597507</v>
      </c>
      <c r="O45" s="20"/>
      <c r="P45" s="20"/>
      <c r="Q45" s="20"/>
      <c r="R45" s="20"/>
      <c r="S45" s="20"/>
      <c r="T45" s="20"/>
      <c r="U45" s="20"/>
      <c r="V45" s="20"/>
      <c r="W45" s="20">
        <v>1546597507</v>
      </c>
      <c r="X45" s="20">
        <v>725578500</v>
      </c>
      <c r="Y45" s="20">
        <v>821019007</v>
      </c>
      <c r="Z45" s="48">
        <v>113.15</v>
      </c>
      <c r="AA45" s="22">
        <v>1451157000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1400460293</v>
      </c>
      <c r="D48" s="51">
        <f>SUM(D45:D47)</f>
        <v>0</v>
      </c>
      <c r="E48" s="52">
        <f t="shared" si="7"/>
        <v>1451157000</v>
      </c>
      <c r="F48" s="53">
        <f t="shared" si="7"/>
        <v>1451157000</v>
      </c>
      <c r="G48" s="53">
        <f t="shared" si="7"/>
        <v>1493372360</v>
      </c>
      <c r="H48" s="53">
        <f t="shared" si="7"/>
        <v>1498710119</v>
      </c>
      <c r="I48" s="53">
        <f t="shared" si="7"/>
        <v>1531751119</v>
      </c>
      <c r="J48" s="53">
        <f t="shared" si="7"/>
        <v>1531751119</v>
      </c>
      <c r="K48" s="53">
        <f t="shared" si="7"/>
        <v>1512912527</v>
      </c>
      <c r="L48" s="53">
        <f t="shared" si="7"/>
        <v>1556497412</v>
      </c>
      <c r="M48" s="53">
        <f t="shared" si="7"/>
        <v>1546597507</v>
      </c>
      <c r="N48" s="53">
        <f t="shared" si="7"/>
        <v>1546597507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1546597507</v>
      </c>
      <c r="X48" s="53">
        <f t="shared" si="7"/>
        <v>725578500</v>
      </c>
      <c r="Y48" s="53">
        <f t="shared" si="7"/>
        <v>821019007</v>
      </c>
      <c r="Z48" s="54">
        <f>+IF(X48&lt;&gt;0,+(Y48/X48)*100,0)</f>
        <v>113.15371210696017</v>
      </c>
      <c r="AA48" s="55">
        <f>SUM(AA45:AA47)</f>
        <v>1451157000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14639964</v>
      </c>
      <c r="D6" s="18"/>
      <c r="E6" s="19">
        <v>9380089</v>
      </c>
      <c r="F6" s="20">
        <v>9380089</v>
      </c>
      <c r="G6" s="20">
        <v>285439594</v>
      </c>
      <c r="H6" s="20">
        <v>268868631</v>
      </c>
      <c r="I6" s="20">
        <v>83731620</v>
      </c>
      <c r="J6" s="20">
        <v>83731620</v>
      </c>
      <c r="K6" s="20">
        <v>61852951</v>
      </c>
      <c r="L6" s="20">
        <v>30643007</v>
      </c>
      <c r="M6" s="20">
        <v>109413013</v>
      </c>
      <c r="N6" s="20">
        <v>109413013</v>
      </c>
      <c r="O6" s="20"/>
      <c r="P6" s="20"/>
      <c r="Q6" s="20"/>
      <c r="R6" s="20"/>
      <c r="S6" s="20"/>
      <c r="T6" s="20"/>
      <c r="U6" s="20"/>
      <c r="V6" s="20"/>
      <c r="W6" s="20">
        <v>109413013</v>
      </c>
      <c r="X6" s="20">
        <v>4690045</v>
      </c>
      <c r="Y6" s="20">
        <v>104722968</v>
      </c>
      <c r="Z6" s="21">
        <v>2232.88</v>
      </c>
      <c r="AA6" s="22">
        <v>9380089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45311258</v>
      </c>
      <c r="D8" s="18"/>
      <c r="E8" s="19"/>
      <c r="F8" s="20"/>
      <c r="G8" s="20">
        <v>190262185</v>
      </c>
      <c r="H8" s="20">
        <v>-68778732</v>
      </c>
      <c r="I8" s="20">
        <v>57233532</v>
      </c>
      <c r="J8" s="20">
        <v>57233532</v>
      </c>
      <c r="K8" s="20">
        <v>56407074</v>
      </c>
      <c r="L8" s="20">
        <v>69838429</v>
      </c>
      <c r="M8" s="20">
        <v>8441183</v>
      </c>
      <c r="N8" s="20">
        <v>8441183</v>
      </c>
      <c r="O8" s="20"/>
      <c r="P8" s="20"/>
      <c r="Q8" s="20"/>
      <c r="R8" s="20"/>
      <c r="S8" s="20"/>
      <c r="T8" s="20"/>
      <c r="U8" s="20"/>
      <c r="V8" s="20"/>
      <c r="W8" s="20">
        <v>8441183</v>
      </c>
      <c r="X8" s="20"/>
      <c r="Y8" s="20">
        <v>8441183</v>
      </c>
      <c r="Z8" s="21"/>
      <c r="AA8" s="22"/>
    </row>
    <row r="9" spans="1:27" ht="12.75">
      <c r="A9" s="23" t="s">
        <v>36</v>
      </c>
      <c r="B9" s="17"/>
      <c r="C9" s="18">
        <v>19419111</v>
      </c>
      <c r="D9" s="18"/>
      <c r="E9" s="19"/>
      <c r="F9" s="20"/>
      <c r="G9" s="20">
        <v>34472866</v>
      </c>
      <c r="H9" s="20">
        <v>-29476599</v>
      </c>
      <c r="I9" s="20">
        <v>24528656</v>
      </c>
      <c r="J9" s="20">
        <v>24528656</v>
      </c>
      <c r="K9" s="20">
        <v>24174460</v>
      </c>
      <c r="L9" s="20">
        <v>29930755</v>
      </c>
      <c r="M9" s="20">
        <v>3617650</v>
      </c>
      <c r="N9" s="20">
        <v>3617650</v>
      </c>
      <c r="O9" s="20"/>
      <c r="P9" s="20"/>
      <c r="Q9" s="20"/>
      <c r="R9" s="20"/>
      <c r="S9" s="20"/>
      <c r="T9" s="20"/>
      <c r="U9" s="20"/>
      <c r="V9" s="20"/>
      <c r="W9" s="20">
        <v>3617650</v>
      </c>
      <c r="X9" s="20"/>
      <c r="Y9" s="20">
        <v>3617650</v>
      </c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>
        <v>6930370</v>
      </c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2405314</v>
      </c>
      <c r="D11" s="18"/>
      <c r="E11" s="19"/>
      <c r="F11" s="20"/>
      <c r="G11" s="20">
        <v>3786101</v>
      </c>
      <c r="H11" s="20"/>
      <c r="I11" s="20">
        <v>4200068</v>
      </c>
      <c r="J11" s="20">
        <v>4200068</v>
      </c>
      <c r="K11" s="20">
        <v>4839812</v>
      </c>
      <c r="L11" s="20">
        <v>5294683</v>
      </c>
      <c r="M11" s="20">
        <v>5411361</v>
      </c>
      <c r="N11" s="20">
        <v>5411361</v>
      </c>
      <c r="O11" s="20"/>
      <c r="P11" s="20"/>
      <c r="Q11" s="20"/>
      <c r="R11" s="20"/>
      <c r="S11" s="20"/>
      <c r="T11" s="20"/>
      <c r="U11" s="20"/>
      <c r="V11" s="20"/>
      <c r="W11" s="20">
        <v>5411361</v>
      </c>
      <c r="X11" s="20"/>
      <c r="Y11" s="20">
        <v>5411361</v>
      </c>
      <c r="Z11" s="21"/>
      <c r="AA11" s="22"/>
    </row>
    <row r="12" spans="1:27" ht="12.75">
      <c r="A12" s="27" t="s">
        <v>39</v>
      </c>
      <c r="B12" s="28"/>
      <c r="C12" s="29">
        <f aca="true" t="shared" si="0" ref="C12:Y12">SUM(C6:C11)</f>
        <v>81775647</v>
      </c>
      <c r="D12" s="29">
        <f>SUM(D6:D11)</f>
        <v>0</v>
      </c>
      <c r="E12" s="30">
        <f t="shared" si="0"/>
        <v>9380089</v>
      </c>
      <c r="F12" s="31">
        <f t="shared" si="0"/>
        <v>9380089</v>
      </c>
      <c r="G12" s="31">
        <f t="shared" si="0"/>
        <v>513960746</v>
      </c>
      <c r="H12" s="31">
        <f t="shared" si="0"/>
        <v>177543670</v>
      </c>
      <c r="I12" s="31">
        <f t="shared" si="0"/>
        <v>169693876</v>
      </c>
      <c r="J12" s="31">
        <f t="shared" si="0"/>
        <v>169693876</v>
      </c>
      <c r="K12" s="31">
        <f t="shared" si="0"/>
        <v>147274297</v>
      </c>
      <c r="L12" s="31">
        <f t="shared" si="0"/>
        <v>135706874</v>
      </c>
      <c r="M12" s="31">
        <f t="shared" si="0"/>
        <v>126883207</v>
      </c>
      <c r="N12" s="31">
        <f t="shared" si="0"/>
        <v>126883207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126883207</v>
      </c>
      <c r="X12" s="31">
        <f t="shared" si="0"/>
        <v>4690045</v>
      </c>
      <c r="Y12" s="31">
        <f t="shared" si="0"/>
        <v>122193162</v>
      </c>
      <c r="Z12" s="32">
        <f>+IF(X12&lt;&gt;0,+(Y12/X12)*100,0)</f>
        <v>2605.372912200203</v>
      </c>
      <c r="AA12" s="33">
        <f>SUM(AA6:AA11)</f>
        <v>9380089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11196000</v>
      </c>
      <c r="D17" s="18"/>
      <c r="E17" s="19"/>
      <c r="F17" s="20"/>
      <c r="G17" s="20">
        <v>26220000</v>
      </c>
      <c r="H17" s="20">
        <v>11196000</v>
      </c>
      <c r="I17" s="20">
        <v>11196000</v>
      </c>
      <c r="J17" s="20">
        <v>11196000</v>
      </c>
      <c r="K17" s="20">
        <v>11196000</v>
      </c>
      <c r="L17" s="20">
        <v>11196000</v>
      </c>
      <c r="M17" s="20">
        <v>11196000</v>
      </c>
      <c r="N17" s="20">
        <v>11196000</v>
      </c>
      <c r="O17" s="20"/>
      <c r="P17" s="20"/>
      <c r="Q17" s="20"/>
      <c r="R17" s="20"/>
      <c r="S17" s="20"/>
      <c r="T17" s="20"/>
      <c r="U17" s="20"/>
      <c r="V17" s="20"/>
      <c r="W17" s="20">
        <v>11196000</v>
      </c>
      <c r="X17" s="20"/>
      <c r="Y17" s="20">
        <v>11196000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906917732</v>
      </c>
      <c r="D19" s="18"/>
      <c r="E19" s="19"/>
      <c r="F19" s="20"/>
      <c r="G19" s="20">
        <v>397669449</v>
      </c>
      <c r="H19" s="20">
        <v>894918946</v>
      </c>
      <c r="I19" s="20">
        <v>899665913</v>
      </c>
      <c r="J19" s="20">
        <v>899665913</v>
      </c>
      <c r="K19" s="20">
        <v>914632008</v>
      </c>
      <c r="L19" s="20">
        <v>923366009</v>
      </c>
      <c r="M19" s="20">
        <v>924228604</v>
      </c>
      <c r="N19" s="20">
        <v>924228604</v>
      </c>
      <c r="O19" s="20"/>
      <c r="P19" s="20"/>
      <c r="Q19" s="20"/>
      <c r="R19" s="20"/>
      <c r="S19" s="20"/>
      <c r="T19" s="20"/>
      <c r="U19" s="20"/>
      <c r="V19" s="20"/>
      <c r="W19" s="20">
        <v>924228604</v>
      </c>
      <c r="X19" s="20"/>
      <c r="Y19" s="20">
        <v>924228604</v>
      </c>
      <c r="Z19" s="21"/>
      <c r="AA19" s="22"/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405379</v>
      </c>
      <c r="D22" s="18"/>
      <c r="E22" s="19"/>
      <c r="F22" s="20"/>
      <c r="G22" s="20"/>
      <c r="H22" s="20">
        <v>405379</v>
      </c>
      <c r="I22" s="20">
        <v>405379</v>
      </c>
      <c r="J22" s="20">
        <v>405379</v>
      </c>
      <c r="K22" s="20">
        <v>405379</v>
      </c>
      <c r="L22" s="20">
        <v>405379</v>
      </c>
      <c r="M22" s="20">
        <v>405379</v>
      </c>
      <c r="N22" s="20">
        <v>405379</v>
      </c>
      <c r="O22" s="20"/>
      <c r="P22" s="20"/>
      <c r="Q22" s="20"/>
      <c r="R22" s="20"/>
      <c r="S22" s="20"/>
      <c r="T22" s="20"/>
      <c r="U22" s="20"/>
      <c r="V22" s="20"/>
      <c r="W22" s="20">
        <v>405379</v>
      </c>
      <c r="X22" s="20"/>
      <c r="Y22" s="20">
        <v>405379</v>
      </c>
      <c r="Z22" s="21"/>
      <c r="AA22" s="22"/>
    </row>
    <row r="23" spans="1:27" ht="12.75">
      <c r="A23" s="23" t="s">
        <v>49</v>
      </c>
      <c r="B23" s="17"/>
      <c r="C23" s="18">
        <v>171053</v>
      </c>
      <c r="D23" s="18"/>
      <c r="E23" s="19"/>
      <c r="F23" s="20"/>
      <c r="G23" s="24">
        <v>171053</v>
      </c>
      <c r="H23" s="24">
        <v>171053</v>
      </c>
      <c r="I23" s="24">
        <v>171053</v>
      </c>
      <c r="J23" s="20">
        <v>171053</v>
      </c>
      <c r="K23" s="24">
        <v>171053</v>
      </c>
      <c r="L23" s="24">
        <v>171053</v>
      </c>
      <c r="M23" s="20">
        <v>171053</v>
      </c>
      <c r="N23" s="24">
        <v>171053</v>
      </c>
      <c r="O23" s="24"/>
      <c r="P23" s="24"/>
      <c r="Q23" s="20"/>
      <c r="R23" s="24"/>
      <c r="S23" s="24"/>
      <c r="T23" s="20"/>
      <c r="U23" s="24"/>
      <c r="V23" s="24"/>
      <c r="W23" s="24">
        <v>171053</v>
      </c>
      <c r="X23" s="20"/>
      <c r="Y23" s="24">
        <v>171053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918690164</v>
      </c>
      <c r="D24" s="29">
        <f>SUM(D15:D23)</f>
        <v>0</v>
      </c>
      <c r="E24" s="36">
        <f t="shared" si="1"/>
        <v>0</v>
      </c>
      <c r="F24" s="37">
        <f t="shared" si="1"/>
        <v>0</v>
      </c>
      <c r="G24" s="37">
        <f t="shared" si="1"/>
        <v>424060502</v>
      </c>
      <c r="H24" s="37">
        <f t="shared" si="1"/>
        <v>906691378</v>
      </c>
      <c r="I24" s="37">
        <f t="shared" si="1"/>
        <v>911438345</v>
      </c>
      <c r="J24" s="37">
        <f t="shared" si="1"/>
        <v>911438345</v>
      </c>
      <c r="K24" s="37">
        <f t="shared" si="1"/>
        <v>926404440</v>
      </c>
      <c r="L24" s="37">
        <f t="shared" si="1"/>
        <v>935138441</v>
      </c>
      <c r="M24" s="37">
        <f t="shared" si="1"/>
        <v>936001036</v>
      </c>
      <c r="N24" s="37">
        <f t="shared" si="1"/>
        <v>936001036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936001036</v>
      </c>
      <c r="X24" s="37">
        <f t="shared" si="1"/>
        <v>0</v>
      </c>
      <c r="Y24" s="37">
        <f t="shared" si="1"/>
        <v>936001036</v>
      </c>
      <c r="Z24" s="38">
        <f>+IF(X24&lt;&gt;0,+(Y24/X24)*100,0)</f>
        <v>0</v>
      </c>
      <c r="AA24" s="39">
        <f>SUM(AA15:AA23)</f>
        <v>0</v>
      </c>
    </row>
    <row r="25" spans="1:27" ht="12.75">
      <c r="A25" s="27" t="s">
        <v>51</v>
      </c>
      <c r="B25" s="28"/>
      <c r="C25" s="29">
        <f aca="true" t="shared" si="2" ref="C25:Y25">+C12+C24</f>
        <v>1000465811</v>
      </c>
      <c r="D25" s="29">
        <f>+D12+D24</f>
        <v>0</v>
      </c>
      <c r="E25" s="30">
        <f t="shared" si="2"/>
        <v>9380089</v>
      </c>
      <c r="F25" s="31">
        <f t="shared" si="2"/>
        <v>9380089</v>
      </c>
      <c r="G25" s="31">
        <f t="shared" si="2"/>
        <v>938021248</v>
      </c>
      <c r="H25" s="31">
        <f t="shared" si="2"/>
        <v>1084235048</v>
      </c>
      <c r="I25" s="31">
        <f t="shared" si="2"/>
        <v>1081132221</v>
      </c>
      <c r="J25" s="31">
        <f t="shared" si="2"/>
        <v>1081132221</v>
      </c>
      <c r="K25" s="31">
        <f t="shared" si="2"/>
        <v>1073678737</v>
      </c>
      <c r="L25" s="31">
        <f t="shared" si="2"/>
        <v>1070845315</v>
      </c>
      <c r="M25" s="31">
        <f t="shared" si="2"/>
        <v>1062884243</v>
      </c>
      <c r="N25" s="31">
        <f t="shared" si="2"/>
        <v>1062884243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1062884243</v>
      </c>
      <c r="X25" s="31">
        <f t="shared" si="2"/>
        <v>4690045</v>
      </c>
      <c r="Y25" s="31">
        <f t="shared" si="2"/>
        <v>1058194198</v>
      </c>
      <c r="Z25" s="32">
        <f>+IF(X25&lt;&gt;0,+(Y25/X25)*100,0)</f>
        <v>22562.55959164571</v>
      </c>
      <c r="AA25" s="33">
        <f>+AA12+AA24</f>
        <v>9380089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>
        <v>582651</v>
      </c>
      <c r="L30" s="20">
        <v>582651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76594221</v>
      </c>
      <c r="D32" s="18"/>
      <c r="E32" s="19"/>
      <c r="F32" s="20"/>
      <c r="G32" s="20">
        <v>141018550</v>
      </c>
      <c r="H32" s="20">
        <v>164158021</v>
      </c>
      <c r="I32" s="20">
        <v>179338214</v>
      </c>
      <c r="J32" s="20">
        <v>179338214</v>
      </c>
      <c r="K32" s="20">
        <v>192503715</v>
      </c>
      <c r="L32" s="20">
        <v>193590497</v>
      </c>
      <c r="M32" s="20">
        <v>214994081</v>
      </c>
      <c r="N32" s="20">
        <v>214994081</v>
      </c>
      <c r="O32" s="20"/>
      <c r="P32" s="20"/>
      <c r="Q32" s="20"/>
      <c r="R32" s="20"/>
      <c r="S32" s="20"/>
      <c r="T32" s="20"/>
      <c r="U32" s="20"/>
      <c r="V32" s="20"/>
      <c r="W32" s="20">
        <v>214994081</v>
      </c>
      <c r="X32" s="20"/>
      <c r="Y32" s="20">
        <v>214994081</v>
      </c>
      <c r="Z32" s="21"/>
      <c r="AA32" s="22"/>
    </row>
    <row r="33" spans="1:27" ht="12.75">
      <c r="A33" s="23" t="s">
        <v>58</v>
      </c>
      <c r="B33" s="17"/>
      <c r="C33" s="18"/>
      <c r="D33" s="18"/>
      <c r="E33" s="19"/>
      <c r="F33" s="20"/>
      <c r="G33" s="20">
        <v>54905434</v>
      </c>
      <c r="H33" s="20">
        <v>57502423</v>
      </c>
      <c r="I33" s="20">
        <v>57476938</v>
      </c>
      <c r="J33" s="20">
        <v>57476938</v>
      </c>
      <c r="K33" s="20">
        <v>57448741</v>
      </c>
      <c r="L33" s="20">
        <v>57565901</v>
      </c>
      <c r="M33" s="20">
        <v>57565901</v>
      </c>
      <c r="N33" s="20">
        <v>57565901</v>
      </c>
      <c r="O33" s="20"/>
      <c r="P33" s="20"/>
      <c r="Q33" s="20"/>
      <c r="R33" s="20"/>
      <c r="S33" s="20"/>
      <c r="T33" s="20"/>
      <c r="U33" s="20"/>
      <c r="V33" s="20"/>
      <c r="W33" s="20">
        <v>57565901</v>
      </c>
      <c r="X33" s="20"/>
      <c r="Y33" s="20">
        <v>57565901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76594221</v>
      </c>
      <c r="D34" s="29">
        <f>SUM(D29:D33)</f>
        <v>0</v>
      </c>
      <c r="E34" s="30">
        <f t="shared" si="3"/>
        <v>0</v>
      </c>
      <c r="F34" s="31">
        <f t="shared" si="3"/>
        <v>0</v>
      </c>
      <c r="G34" s="31">
        <f t="shared" si="3"/>
        <v>195923984</v>
      </c>
      <c r="H34" s="31">
        <f t="shared" si="3"/>
        <v>221660444</v>
      </c>
      <c r="I34" s="31">
        <f t="shared" si="3"/>
        <v>236815152</v>
      </c>
      <c r="J34" s="31">
        <f t="shared" si="3"/>
        <v>236815152</v>
      </c>
      <c r="K34" s="31">
        <f t="shared" si="3"/>
        <v>250535107</v>
      </c>
      <c r="L34" s="31">
        <f t="shared" si="3"/>
        <v>251739049</v>
      </c>
      <c r="M34" s="31">
        <f t="shared" si="3"/>
        <v>272559982</v>
      </c>
      <c r="N34" s="31">
        <f t="shared" si="3"/>
        <v>272559982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272559982</v>
      </c>
      <c r="X34" s="31">
        <f t="shared" si="3"/>
        <v>0</v>
      </c>
      <c r="Y34" s="31">
        <f t="shared" si="3"/>
        <v>272559982</v>
      </c>
      <c r="Z34" s="32">
        <f>+IF(X34&lt;&gt;0,+(Y34/X34)*100,0)</f>
        <v>0</v>
      </c>
      <c r="AA34" s="33">
        <f>SUM(AA29:AA33)</f>
        <v>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1187160</v>
      </c>
      <c r="D37" s="18"/>
      <c r="E37" s="19"/>
      <c r="F37" s="20"/>
      <c r="G37" s="20"/>
      <c r="H37" s="20"/>
      <c r="I37" s="20"/>
      <c r="J37" s="20"/>
      <c r="K37" s="20">
        <v>1187160</v>
      </c>
      <c r="L37" s="20">
        <v>1187160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38654924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22"/>
    </row>
    <row r="39" spans="1:27" ht="12.75">
      <c r="A39" s="27" t="s">
        <v>61</v>
      </c>
      <c r="B39" s="35"/>
      <c r="C39" s="29">
        <f aca="true" t="shared" si="4" ref="C39:Y39">SUM(C37:C38)</f>
        <v>39842084</v>
      </c>
      <c r="D39" s="29">
        <f>SUM(D37:D38)</f>
        <v>0</v>
      </c>
      <c r="E39" s="36">
        <f t="shared" si="4"/>
        <v>0</v>
      </c>
      <c r="F39" s="37">
        <f t="shared" si="4"/>
        <v>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1187160</v>
      </c>
      <c r="L39" s="37">
        <f t="shared" si="4"/>
        <v>1187160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0</v>
      </c>
      <c r="Y39" s="37">
        <f t="shared" si="4"/>
        <v>0</v>
      </c>
      <c r="Z39" s="38">
        <f>+IF(X39&lt;&gt;0,+(Y39/X39)*100,0)</f>
        <v>0</v>
      </c>
      <c r="AA39" s="39">
        <f>SUM(AA37:AA38)</f>
        <v>0</v>
      </c>
    </row>
    <row r="40" spans="1:27" ht="12.75">
      <c r="A40" s="27" t="s">
        <v>62</v>
      </c>
      <c r="B40" s="28"/>
      <c r="C40" s="29">
        <f aca="true" t="shared" si="5" ref="C40:Y40">+C34+C39</f>
        <v>116436305</v>
      </c>
      <c r="D40" s="29">
        <f>+D34+D39</f>
        <v>0</v>
      </c>
      <c r="E40" s="30">
        <f t="shared" si="5"/>
        <v>0</v>
      </c>
      <c r="F40" s="31">
        <f t="shared" si="5"/>
        <v>0</v>
      </c>
      <c r="G40" s="31">
        <f t="shared" si="5"/>
        <v>195923984</v>
      </c>
      <c r="H40" s="31">
        <f t="shared" si="5"/>
        <v>221660444</v>
      </c>
      <c r="I40" s="31">
        <f t="shared" si="5"/>
        <v>236815152</v>
      </c>
      <c r="J40" s="31">
        <f t="shared" si="5"/>
        <v>236815152</v>
      </c>
      <c r="K40" s="31">
        <f t="shared" si="5"/>
        <v>251722267</v>
      </c>
      <c r="L40" s="31">
        <f t="shared" si="5"/>
        <v>252926209</v>
      </c>
      <c r="M40" s="31">
        <f t="shared" si="5"/>
        <v>272559982</v>
      </c>
      <c r="N40" s="31">
        <f t="shared" si="5"/>
        <v>272559982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272559982</v>
      </c>
      <c r="X40" s="31">
        <f t="shared" si="5"/>
        <v>0</v>
      </c>
      <c r="Y40" s="31">
        <f t="shared" si="5"/>
        <v>272559982</v>
      </c>
      <c r="Z40" s="32">
        <f>+IF(X40&lt;&gt;0,+(Y40/X40)*100,0)</f>
        <v>0</v>
      </c>
      <c r="AA40" s="33">
        <f>+AA34+AA39</f>
        <v>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884029506</v>
      </c>
      <c r="D42" s="43">
        <f>+D25-D40</f>
        <v>0</v>
      </c>
      <c r="E42" s="44">
        <f t="shared" si="6"/>
        <v>9380089</v>
      </c>
      <c r="F42" s="45">
        <f t="shared" si="6"/>
        <v>9380089</v>
      </c>
      <c r="G42" s="45">
        <f t="shared" si="6"/>
        <v>742097264</v>
      </c>
      <c r="H42" s="45">
        <f t="shared" si="6"/>
        <v>862574604</v>
      </c>
      <c r="I42" s="45">
        <f t="shared" si="6"/>
        <v>844317069</v>
      </c>
      <c r="J42" s="45">
        <f t="shared" si="6"/>
        <v>844317069</v>
      </c>
      <c r="K42" s="45">
        <f t="shared" si="6"/>
        <v>821956470</v>
      </c>
      <c r="L42" s="45">
        <f t="shared" si="6"/>
        <v>817919106</v>
      </c>
      <c r="M42" s="45">
        <f t="shared" si="6"/>
        <v>790324261</v>
      </c>
      <c r="N42" s="45">
        <f t="shared" si="6"/>
        <v>790324261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790324261</v>
      </c>
      <c r="X42" s="45">
        <f t="shared" si="6"/>
        <v>4690045</v>
      </c>
      <c r="Y42" s="45">
        <f t="shared" si="6"/>
        <v>785634216</v>
      </c>
      <c r="Z42" s="46">
        <f>+IF(X42&lt;&gt;0,+(Y42/X42)*100,0)</f>
        <v>16751.101876421228</v>
      </c>
      <c r="AA42" s="47">
        <f>+AA25-AA40</f>
        <v>9380089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884029506</v>
      </c>
      <c r="D45" s="18"/>
      <c r="E45" s="19">
        <v>9380089</v>
      </c>
      <c r="F45" s="20">
        <v>9380089</v>
      </c>
      <c r="G45" s="20">
        <v>742097264</v>
      </c>
      <c r="H45" s="20">
        <v>862574604</v>
      </c>
      <c r="I45" s="20">
        <v>844317069</v>
      </c>
      <c r="J45" s="20">
        <v>844317069</v>
      </c>
      <c r="K45" s="20">
        <v>821956468</v>
      </c>
      <c r="L45" s="20">
        <v>817919106</v>
      </c>
      <c r="M45" s="20">
        <v>790324262</v>
      </c>
      <c r="N45" s="20">
        <v>790324262</v>
      </c>
      <c r="O45" s="20"/>
      <c r="P45" s="20"/>
      <c r="Q45" s="20"/>
      <c r="R45" s="20"/>
      <c r="S45" s="20"/>
      <c r="T45" s="20"/>
      <c r="U45" s="20"/>
      <c r="V45" s="20"/>
      <c r="W45" s="20">
        <v>790324262</v>
      </c>
      <c r="X45" s="20">
        <v>4690045</v>
      </c>
      <c r="Y45" s="20">
        <v>785634217</v>
      </c>
      <c r="Z45" s="48">
        <v>16751.1</v>
      </c>
      <c r="AA45" s="22">
        <v>9380089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884029506</v>
      </c>
      <c r="D48" s="51">
        <f>SUM(D45:D47)</f>
        <v>0</v>
      </c>
      <c r="E48" s="52">
        <f t="shared" si="7"/>
        <v>9380089</v>
      </c>
      <c r="F48" s="53">
        <f t="shared" si="7"/>
        <v>9380089</v>
      </c>
      <c r="G48" s="53">
        <f t="shared" si="7"/>
        <v>742097264</v>
      </c>
      <c r="H48" s="53">
        <f t="shared" si="7"/>
        <v>862574604</v>
      </c>
      <c r="I48" s="53">
        <f t="shared" si="7"/>
        <v>844317069</v>
      </c>
      <c r="J48" s="53">
        <f t="shared" si="7"/>
        <v>844317069</v>
      </c>
      <c r="K48" s="53">
        <f t="shared" si="7"/>
        <v>821956468</v>
      </c>
      <c r="L48" s="53">
        <f t="shared" si="7"/>
        <v>817919106</v>
      </c>
      <c r="M48" s="53">
        <f t="shared" si="7"/>
        <v>790324262</v>
      </c>
      <c r="N48" s="53">
        <f t="shared" si="7"/>
        <v>790324262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790324262</v>
      </c>
      <c r="X48" s="53">
        <f t="shared" si="7"/>
        <v>4690045</v>
      </c>
      <c r="Y48" s="53">
        <f t="shared" si="7"/>
        <v>785634217</v>
      </c>
      <c r="Z48" s="54">
        <f>+IF(X48&lt;&gt;0,+(Y48/X48)*100,0)</f>
        <v>16751.101897742985</v>
      </c>
      <c r="AA48" s="55">
        <f>SUM(AA45:AA47)</f>
        <v>9380089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754839</v>
      </c>
      <c r="D6" s="18"/>
      <c r="E6" s="19">
        <v>45000000</v>
      </c>
      <c r="F6" s="20">
        <v>45000000</v>
      </c>
      <c r="G6" s="20">
        <v>22391761</v>
      </c>
      <c r="H6" s="20">
        <v>9219521</v>
      </c>
      <c r="I6" s="20">
        <v>1980704</v>
      </c>
      <c r="J6" s="20">
        <v>1980704</v>
      </c>
      <c r="K6" s="20">
        <v>3935413</v>
      </c>
      <c r="L6" s="20">
        <v>1120108</v>
      </c>
      <c r="M6" s="20">
        <v>4739950</v>
      </c>
      <c r="N6" s="20">
        <v>4739950</v>
      </c>
      <c r="O6" s="20"/>
      <c r="P6" s="20"/>
      <c r="Q6" s="20"/>
      <c r="R6" s="20"/>
      <c r="S6" s="20"/>
      <c r="T6" s="20"/>
      <c r="U6" s="20"/>
      <c r="V6" s="20"/>
      <c r="W6" s="20">
        <v>4739950</v>
      </c>
      <c r="X6" s="20">
        <v>22500000</v>
      </c>
      <c r="Y6" s="20">
        <v>-17760050</v>
      </c>
      <c r="Z6" s="21">
        <v>-78.93</v>
      </c>
      <c r="AA6" s="22">
        <v>45000000</v>
      </c>
    </row>
    <row r="7" spans="1:27" ht="12.75">
      <c r="A7" s="23" t="s">
        <v>34</v>
      </c>
      <c r="B7" s="17"/>
      <c r="C7" s="18">
        <v>2856897</v>
      </c>
      <c r="D7" s="18"/>
      <c r="E7" s="19"/>
      <c r="F7" s="20"/>
      <c r="G7" s="20">
        <v>29804217</v>
      </c>
      <c r="H7" s="20">
        <v>29790198</v>
      </c>
      <c r="I7" s="20">
        <v>29093268</v>
      </c>
      <c r="J7" s="20">
        <v>29093268</v>
      </c>
      <c r="K7" s="20">
        <v>26921187</v>
      </c>
      <c r="L7" s="20">
        <v>14570405</v>
      </c>
      <c r="M7" s="20">
        <v>24085142</v>
      </c>
      <c r="N7" s="20">
        <v>24085142</v>
      </c>
      <c r="O7" s="20"/>
      <c r="P7" s="20"/>
      <c r="Q7" s="20"/>
      <c r="R7" s="20"/>
      <c r="S7" s="20"/>
      <c r="T7" s="20"/>
      <c r="U7" s="20"/>
      <c r="V7" s="20"/>
      <c r="W7" s="20">
        <v>24085142</v>
      </c>
      <c r="X7" s="20"/>
      <c r="Y7" s="20">
        <v>24085142</v>
      </c>
      <c r="Z7" s="21"/>
      <c r="AA7" s="22"/>
    </row>
    <row r="8" spans="1:27" ht="12.75">
      <c r="A8" s="23" t="s">
        <v>35</v>
      </c>
      <c r="B8" s="17"/>
      <c r="C8" s="18">
        <v>17137888</v>
      </c>
      <c r="D8" s="18"/>
      <c r="E8" s="19">
        <v>29334526</v>
      </c>
      <c r="F8" s="20">
        <v>29334526</v>
      </c>
      <c r="G8" s="20">
        <v>18624937</v>
      </c>
      <c r="H8" s="20">
        <v>13435420</v>
      </c>
      <c r="I8" s="20">
        <v>12009104</v>
      </c>
      <c r="J8" s="20">
        <v>12009104</v>
      </c>
      <c r="K8" s="20">
        <v>10635097</v>
      </c>
      <c r="L8" s="20">
        <v>10417160</v>
      </c>
      <c r="M8" s="20">
        <v>9039483</v>
      </c>
      <c r="N8" s="20">
        <v>9039483</v>
      </c>
      <c r="O8" s="20"/>
      <c r="P8" s="20"/>
      <c r="Q8" s="20"/>
      <c r="R8" s="20"/>
      <c r="S8" s="20"/>
      <c r="T8" s="20"/>
      <c r="U8" s="20"/>
      <c r="V8" s="20"/>
      <c r="W8" s="20">
        <v>9039483</v>
      </c>
      <c r="X8" s="20">
        <v>14667263</v>
      </c>
      <c r="Y8" s="20">
        <v>-5627780</v>
      </c>
      <c r="Z8" s="21">
        <v>-38.37</v>
      </c>
      <c r="AA8" s="22">
        <v>29334526</v>
      </c>
    </row>
    <row r="9" spans="1:27" ht="12.75">
      <c r="A9" s="23" t="s">
        <v>36</v>
      </c>
      <c r="B9" s="17"/>
      <c r="C9" s="18">
        <v>36022780</v>
      </c>
      <c r="D9" s="18"/>
      <c r="E9" s="19">
        <v>12422487</v>
      </c>
      <c r="F9" s="20">
        <v>12422487</v>
      </c>
      <c r="G9" s="20"/>
      <c r="H9" s="20"/>
      <c r="I9" s="20"/>
      <c r="J9" s="20"/>
      <c r="K9" s="20">
        <v>1053326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6211244</v>
      </c>
      <c r="Y9" s="20">
        <v>-6211244</v>
      </c>
      <c r="Z9" s="21">
        <v>-100</v>
      </c>
      <c r="AA9" s="22">
        <v>12422487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206228</v>
      </c>
      <c r="D11" s="18"/>
      <c r="E11" s="19">
        <v>120000</v>
      </c>
      <c r="F11" s="20">
        <v>120000</v>
      </c>
      <c r="G11" s="20">
        <v>206228</v>
      </c>
      <c r="H11" s="20">
        <v>206228</v>
      </c>
      <c r="I11" s="20">
        <v>206228</v>
      </c>
      <c r="J11" s="20">
        <v>206228</v>
      </c>
      <c r="K11" s="20">
        <v>206228</v>
      </c>
      <c r="L11" s="20">
        <v>206228</v>
      </c>
      <c r="M11" s="20">
        <v>206228</v>
      </c>
      <c r="N11" s="20">
        <v>206228</v>
      </c>
      <c r="O11" s="20"/>
      <c r="P11" s="20"/>
      <c r="Q11" s="20"/>
      <c r="R11" s="20"/>
      <c r="S11" s="20"/>
      <c r="T11" s="20"/>
      <c r="U11" s="20"/>
      <c r="V11" s="20"/>
      <c r="W11" s="20">
        <v>206228</v>
      </c>
      <c r="X11" s="20">
        <v>60000</v>
      </c>
      <c r="Y11" s="20">
        <v>146228</v>
      </c>
      <c r="Z11" s="21">
        <v>243.71</v>
      </c>
      <c r="AA11" s="22">
        <v>120000</v>
      </c>
    </row>
    <row r="12" spans="1:27" ht="12.75">
      <c r="A12" s="27" t="s">
        <v>39</v>
      </c>
      <c r="B12" s="28"/>
      <c r="C12" s="29">
        <f aca="true" t="shared" si="0" ref="C12:Y12">SUM(C6:C11)</f>
        <v>56978632</v>
      </c>
      <c r="D12" s="29">
        <f>SUM(D6:D11)</f>
        <v>0</v>
      </c>
      <c r="E12" s="30">
        <f t="shared" si="0"/>
        <v>86877013</v>
      </c>
      <c r="F12" s="31">
        <f t="shared" si="0"/>
        <v>86877013</v>
      </c>
      <c r="G12" s="31">
        <f t="shared" si="0"/>
        <v>71027143</v>
      </c>
      <c r="H12" s="31">
        <f t="shared" si="0"/>
        <v>52651367</v>
      </c>
      <c r="I12" s="31">
        <f t="shared" si="0"/>
        <v>43289304</v>
      </c>
      <c r="J12" s="31">
        <f t="shared" si="0"/>
        <v>43289304</v>
      </c>
      <c r="K12" s="31">
        <f t="shared" si="0"/>
        <v>42751251</v>
      </c>
      <c r="L12" s="31">
        <f t="shared" si="0"/>
        <v>26313901</v>
      </c>
      <c r="M12" s="31">
        <f t="shared" si="0"/>
        <v>38070803</v>
      </c>
      <c r="N12" s="31">
        <f t="shared" si="0"/>
        <v>38070803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38070803</v>
      </c>
      <c r="X12" s="31">
        <f t="shared" si="0"/>
        <v>43438507</v>
      </c>
      <c r="Y12" s="31">
        <f t="shared" si="0"/>
        <v>-5367704</v>
      </c>
      <c r="Z12" s="32">
        <f>+IF(X12&lt;&gt;0,+(Y12/X12)*100,0)</f>
        <v>-12.357017703209735</v>
      </c>
      <c r="AA12" s="33">
        <f>SUM(AA6:AA11)</f>
        <v>86877013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47214</v>
      </c>
      <c r="D15" s="18"/>
      <c r="E15" s="19"/>
      <c r="F15" s="20"/>
      <c r="G15" s="20">
        <v>185664</v>
      </c>
      <c r="H15" s="20">
        <v>185664</v>
      </c>
      <c r="I15" s="20">
        <v>185664</v>
      </c>
      <c r="J15" s="20">
        <v>185664</v>
      </c>
      <c r="K15" s="20">
        <v>47214</v>
      </c>
      <c r="L15" s="20">
        <v>185664</v>
      </c>
      <c r="M15" s="20">
        <v>185664</v>
      </c>
      <c r="N15" s="20">
        <v>185664</v>
      </c>
      <c r="O15" s="20"/>
      <c r="P15" s="20"/>
      <c r="Q15" s="20"/>
      <c r="R15" s="20"/>
      <c r="S15" s="20"/>
      <c r="T15" s="20"/>
      <c r="U15" s="20"/>
      <c r="V15" s="20"/>
      <c r="W15" s="20">
        <v>185664</v>
      </c>
      <c r="X15" s="20"/>
      <c r="Y15" s="20">
        <v>185664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305992690</v>
      </c>
      <c r="D17" s="18"/>
      <c r="E17" s="19">
        <v>181000000</v>
      </c>
      <c r="F17" s="20">
        <v>181000000</v>
      </c>
      <c r="G17" s="20">
        <v>282015409</v>
      </c>
      <c r="H17" s="20">
        <v>282015409</v>
      </c>
      <c r="I17" s="20">
        <v>282015409</v>
      </c>
      <c r="J17" s="20">
        <v>282015409</v>
      </c>
      <c r="K17" s="20">
        <v>305992690</v>
      </c>
      <c r="L17" s="20">
        <v>282015409</v>
      </c>
      <c r="M17" s="20">
        <v>282015409</v>
      </c>
      <c r="N17" s="20">
        <v>282015409</v>
      </c>
      <c r="O17" s="20"/>
      <c r="P17" s="20"/>
      <c r="Q17" s="20"/>
      <c r="R17" s="20"/>
      <c r="S17" s="20"/>
      <c r="T17" s="20"/>
      <c r="U17" s="20"/>
      <c r="V17" s="20"/>
      <c r="W17" s="20">
        <v>282015409</v>
      </c>
      <c r="X17" s="20">
        <v>90500000</v>
      </c>
      <c r="Y17" s="20">
        <v>191515409</v>
      </c>
      <c r="Z17" s="21">
        <v>211.62</v>
      </c>
      <c r="AA17" s="22">
        <v>181000000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714261850</v>
      </c>
      <c r="D19" s="18"/>
      <c r="E19" s="19">
        <v>676758358</v>
      </c>
      <c r="F19" s="20">
        <v>676758358</v>
      </c>
      <c r="G19" s="20">
        <v>690180462</v>
      </c>
      <c r="H19" s="20">
        <v>690180462</v>
      </c>
      <c r="I19" s="20">
        <v>690180462</v>
      </c>
      <c r="J19" s="20">
        <v>690180462</v>
      </c>
      <c r="K19" s="20">
        <v>714261850</v>
      </c>
      <c r="L19" s="20">
        <v>690180462</v>
      </c>
      <c r="M19" s="20">
        <v>690180462</v>
      </c>
      <c r="N19" s="20">
        <v>690180462</v>
      </c>
      <c r="O19" s="20"/>
      <c r="P19" s="20"/>
      <c r="Q19" s="20"/>
      <c r="R19" s="20"/>
      <c r="S19" s="20"/>
      <c r="T19" s="20"/>
      <c r="U19" s="20"/>
      <c r="V19" s="20"/>
      <c r="W19" s="20">
        <v>690180462</v>
      </c>
      <c r="X19" s="20">
        <v>338379179</v>
      </c>
      <c r="Y19" s="20">
        <v>351801283</v>
      </c>
      <c r="Z19" s="21">
        <v>103.97</v>
      </c>
      <c r="AA19" s="22">
        <v>676758358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1439917</v>
      </c>
      <c r="D22" s="18"/>
      <c r="E22" s="19">
        <v>3000000</v>
      </c>
      <c r="F22" s="20">
        <v>3000000</v>
      </c>
      <c r="G22" s="20">
        <v>2495478</v>
      </c>
      <c r="H22" s="20">
        <v>2495478</v>
      </c>
      <c r="I22" s="20">
        <v>2495478</v>
      </c>
      <c r="J22" s="20">
        <v>2495478</v>
      </c>
      <c r="K22" s="20">
        <v>1439917</v>
      </c>
      <c r="L22" s="20">
        <v>2495478</v>
      </c>
      <c r="M22" s="20">
        <v>2495478</v>
      </c>
      <c r="N22" s="20">
        <v>2495478</v>
      </c>
      <c r="O22" s="20"/>
      <c r="P22" s="20"/>
      <c r="Q22" s="20"/>
      <c r="R22" s="20"/>
      <c r="S22" s="20"/>
      <c r="T22" s="20"/>
      <c r="U22" s="20"/>
      <c r="V22" s="20"/>
      <c r="W22" s="20">
        <v>2495478</v>
      </c>
      <c r="X22" s="20">
        <v>1500000</v>
      </c>
      <c r="Y22" s="20">
        <v>995478</v>
      </c>
      <c r="Z22" s="21">
        <v>66.37</v>
      </c>
      <c r="AA22" s="22">
        <v>3000000</v>
      </c>
    </row>
    <row r="23" spans="1:27" ht="12.75">
      <c r="A23" s="23" t="s">
        <v>49</v>
      </c>
      <c r="B23" s="17"/>
      <c r="C23" s="18">
        <v>538950</v>
      </c>
      <c r="D23" s="18"/>
      <c r="E23" s="19"/>
      <c r="F23" s="20"/>
      <c r="G23" s="24">
        <v>538950</v>
      </c>
      <c r="H23" s="24">
        <v>538950</v>
      </c>
      <c r="I23" s="24">
        <v>538950</v>
      </c>
      <c r="J23" s="20">
        <v>538950</v>
      </c>
      <c r="K23" s="24"/>
      <c r="L23" s="24">
        <v>538950</v>
      </c>
      <c r="M23" s="20">
        <v>538950</v>
      </c>
      <c r="N23" s="24">
        <v>538950</v>
      </c>
      <c r="O23" s="24"/>
      <c r="P23" s="24"/>
      <c r="Q23" s="20"/>
      <c r="R23" s="24"/>
      <c r="S23" s="24"/>
      <c r="T23" s="20"/>
      <c r="U23" s="24"/>
      <c r="V23" s="24"/>
      <c r="W23" s="24">
        <v>538950</v>
      </c>
      <c r="X23" s="20"/>
      <c r="Y23" s="24">
        <v>538950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1022280621</v>
      </c>
      <c r="D24" s="29">
        <f>SUM(D15:D23)</f>
        <v>0</v>
      </c>
      <c r="E24" s="36">
        <f t="shared" si="1"/>
        <v>860758358</v>
      </c>
      <c r="F24" s="37">
        <f t="shared" si="1"/>
        <v>860758358</v>
      </c>
      <c r="G24" s="37">
        <f t="shared" si="1"/>
        <v>975415963</v>
      </c>
      <c r="H24" s="37">
        <f t="shared" si="1"/>
        <v>975415963</v>
      </c>
      <c r="I24" s="37">
        <f t="shared" si="1"/>
        <v>975415963</v>
      </c>
      <c r="J24" s="37">
        <f t="shared" si="1"/>
        <v>975415963</v>
      </c>
      <c r="K24" s="37">
        <f t="shared" si="1"/>
        <v>1021741671</v>
      </c>
      <c r="L24" s="37">
        <f t="shared" si="1"/>
        <v>975415963</v>
      </c>
      <c r="M24" s="37">
        <f t="shared" si="1"/>
        <v>975415963</v>
      </c>
      <c r="N24" s="37">
        <f t="shared" si="1"/>
        <v>975415963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975415963</v>
      </c>
      <c r="X24" s="37">
        <f t="shared" si="1"/>
        <v>430379179</v>
      </c>
      <c r="Y24" s="37">
        <f t="shared" si="1"/>
        <v>545036784</v>
      </c>
      <c r="Z24" s="38">
        <f>+IF(X24&lt;&gt;0,+(Y24/X24)*100,0)</f>
        <v>126.64106689975354</v>
      </c>
      <c r="AA24" s="39">
        <f>SUM(AA15:AA23)</f>
        <v>860758358</v>
      </c>
    </row>
    <row r="25" spans="1:27" ht="12.75">
      <c r="A25" s="27" t="s">
        <v>51</v>
      </c>
      <c r="B25" s="28"/>
      <c r="C25" s="29">
        <f aca="true" t="shared" si="2" ref="C25:Y25">+C12+C24</f>
        <v>1079259253</v>
      </c>
      <c r="D25" s="29">
        <f>+D12+D24</f>
        <v>0</v>
      </c>
      <c r="E25" s="30">
        <f t="shared" si="2"/>
        <v>947635371</v>
      </c>
      <c r="F25" s="31">
        <f t="shared" si="2"/>
        <v>947635371</v>
      </c>
      <c r="G25" s="31">
        <f t="shared" si="2"/>
        <v>1046443106</v>
      </c>
      <c r="H25" s="31">
        <f t="shared" si="2"/>
        <v>1028067330</v>
      </c>
      <c r="I25" s="31">
        <f t="shared" si="2"/>
        <v>1018705267</v>
      </c>
      <c r="J25" s="31">
        <f t="shared" si="2"/>
        <v>1018705267</v>
      </c>
      <c r="K25" s="31">
        <f t="shared" si="2"/>
        <v>1064492922</v>
      </c>
      <c r="L25" s="31">
        <f t="shared" si="2"/>
        <v>1001729864</v>
      </c>
      <c r="M25" s="31">
        <f t="shared" si="2"/>
        <v>1013486766</v>
      </c>
      <c r="N25" s="31">
        <f t="shared" si="2"/>
        <v>1013486766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1013486766</v>
      </c>
      <c r="X25" s="31">
        <f t="shared" si="2"/>
        <v>473817686</v>
      </c>
      <c r="Y25" s="31">
        <f t="shared" si="2"/>
        <v>539669080</v>
      </c>
      <c r="Z25" s="32">
        <f>+IF(X25&lt;&gt;0,+(Y25/X25)*100,0)</f>
        <v>113.89804474288871</v>
      </c>
      <c r="AA25" s="33">
        <f>+AA12+AA24</f>
        <v>947635371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5649712</v>
      </c>
      <c r="D31" s="18"/>
      <c r="E31" s="19"/>
      <c r="F31" s="20"/>
      <c r="G31" s="20">
        <v>5659580</v>
      </c>
      <c r="H31" s="20">
        <v>5617766</v>
      </c>
      <c r="I31" s="20">
        <v>5593490</v>
      </c>
      <c r="J31" s="20">
        <v>5593490</v>
      </c>
      <c r="K31" s="20">
        <v>5616894</v>
      </c>
      <c r="L31" s="20">
        <v>5655954</v>
      </c>
      <c r="M31" s="20">
        <v>5668575</v>
      </c>
      <c r="N31" s="20">
        <v>5668575</v>
      </c>
      <c r="O31" s="20"/>
      <c r="P31" s="20"/>
      <c r="Q31" s="20"/>
      <c r="R31" s="20"/>
      <c r="S31" s="20"/>
      <c r="T31" s="20"/>
      <c r="U31" s="20"/>
      <c r="V31" s="20"/>
      <c r="W31" s="20">
        <v>5668575</v>
      </c>
      <c r="X31" s="20"/>
      <c r="Y31" s="20">
        <v>5668575</v>
      </c>
      <c r="Z31" s="21"/>
      <c r="AA31" s="22"/>
    </row>
    <row r="32" spans="1:27" ht="12.75">
      <c r="A32" s="23" t="s">
        <v>57</v>
      </c>
      <c r="B32" s="17"/>
      <c r="C32" s="18">
        <v>316279474</v>
      </c>
      <c r="D32" s="18"/>
      <c r="E32" s="19">
        <v>67856412</v>
      </c>
      <c r="F32" s="20">
        <v>67856412</v>
      </c>
      <c r="G32" s="20">
        <v>68224339</v>
      </c>
      <c r="H32" s="20">
        <v>76315836</v>
      </c>
      <c r="I32" s="20">
        <v>57700895</v>
      </c>
      <c r="J32" s="20">
        <v>57700895</v>
      </c>
      <c r="K32" s="20">
        <v>58487642</v>
      </c>
      <c r="L32" s="20">
        <v>84397871</v>
      </c>
      <c r="M32" s="20">
        <v>61347495</v>
      </c>
      <c r="N32" s="20">
        <v>61347495</v>
      </c>
      <c r="O32" s="20"/>
      <c r="P32" s="20"/>
      <c r="Q32" s="20"/>
      <c r="R32" s="20"/>
      <c r="S32" s="20"/>
      <c r="T32" s="20"/>
      <c r="U32" s="20"/>
      <c r="V32" s="20"/>
      <c r="W32" s="20">
        <v>61347495</v>
      </c>
      <c r="X32" s="20">
        <v>33928206</v>
      </c>
      <c r="Y32" s="20">
        <v>27419289</v>
      </c>
      <c r="Z32" s="21">
        <v>80.82</v>
      </c>
      <c r="AA32" s="22">
        <v>67856412</v>
      </c>
    </row>
    <row r="33" spans="1:27" ht="12.75">
      <c r="A33" s="23" t="s">
        <v>58</v>
      </c>
      <c r="B33" s="17"/>
      <c r="C33" s="18">
        <v>6331412</v>
      </c>
      <c r="D33" s="18"/>
      <c r="E33" s="19">
        <v>11550328</v>
      </c>
      <c r="F33" s="20">
        <v>11550328</v>
      </c>
      <c r="G33" s="20"/>
      <c r="H33" s="20"/>
      <c r="I33" s="20"/>
      <c r="J33" s="20"/>
      <c r="K33" s="20">
        <v>6331412</v>
      </c>
      <c r="L33" s="20"/>
      <c r="M33" s="20">
        <v>5845204</v>
      </c>
      <c r="N33" s="20">
        <v>5845204</v>
      </c>
      <c r="O33" s="20"/>
      <c r="P33" s="20"/>
      <c r="Q33" s="20"/>
      <c r="R33" s="20"/>
      <c r="S33" s="20"/>
      <c r="T33" s="20"/>
      <c r="U33" s="20"/>
      <c r="V33" s="20"/>
      <c r="W33" s="20">
        <v>5845204</v>
      </c>
      <c r="X33" s="20">
        <v>5775164</v>
      </c>
      <c r="Y33" s="20">
        <v>70040</v>
      </c>
      <c r="Z33" s="21">
        <v>1.21</v>
      </c>
      <c r="AA33" s="22">
        <v>11550328</v>
      </c>
    </row>
    <row r="34" spans="1:27" ht="12.75">
      <c r="A34" s="27" t="s">
        <v>59</v>
      </c>
      <c r="B34" s="28"/>
      <c r="C34" s="29">
        <f aca="true" t="shared" si="3" ref="C34:Y34">SUM(C29:C33)</f>
        <v>328260598</v>
      </c>
      <c r="D34" s="29">
        <f>SUM(D29:D33)</f>
        <v>0</v>
      </c>
      <c r="E34" s="30">
        <f t="shared" si="3"/>
        <v>79406740</v>
      </c>
      <c r="F34" s="31">
        <f t="shared" si="3"/>
        <v>79406740</v>
      </c>
      <c r="G34" s="31">
        <f t="shared" si="3"/>
        <v>73883919</v>
      </c>
      <c r="H34" s="31">
        <f t="shared" si="3"/>
        <v>81933602</v>
      </c>
      <c r="I34" s="31">
        <f t="shared" si="3"/>
        <v>63294385</v>
      </c>
      <c r="J34" s="31">
        <f t="shared" si="3"/>
        <v>63294385</v>
      </c>
      <c r="K34" s="31">
        <f t="shared" si="3"/>
        <v>70435948</v>
      </c>
      <c r="L34" s="31">
        <f t="shared" si="3"/>
        <v>90053825</v>
      </c>
      <c r="M34" s="31">
        <f t="shared" si="3"/>
        <v>72861274</v>
      </c>
      <c r="N34" s="31">
        <f t="shared" si="3"/>
        <v>72861274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72861274</v>
      </c>
      <c r="X34" s="31">
        <f t="shared" si="3"/>
        <v>39703370</v>
      </c>
      <c r="Y34" s="31">
        <f t="shared" si="3"/>
        <v>33157904</v>
      </c>
      <c r="Z34" s="32">
        <f>+IF(X34&lt;&gt;0,+(Y34/X34)*100,0)</f>
        <v>83.514079535314</v>
      </c>
      <c r="AA34" s="33">
        <f>SUM(AA29:AA33)</f>
        <v>79406740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86214177</v>
      </c>
      <c r="D38" s="18"/>
      <c r="E38" s="19">
        <v>43426554</v>
      </c>
      <c r="F38" s="20">
        <v>43426554</v>
      </c>
      <c r="G38" s="20">
        <v>86214177</v>
      </c>
      <c r="H38" s="20">
        <v>86214177</v>
      </c>
      <c r="I38" s="20">
        <v>86214177</v>
      </c>
      <c r="J38" s="20">
        <v>86214177</v>
      </c>
      <c r="K38" s="20">
        <v>86214177</v>
      </c>
      <c r="L38" s="20">
        <v>86214177</v>
      </c>
      <c r="M38" s="20">
        <v>86214177</v>
      </c>
      <c r="N38" s="20">
        <v>86214177</v>
      </c>
      <c r="O38" s="20"/>
      <c r="P38" s="20"/>
      <c r="Q38" s="20"/>
      <c r="R38" s="20"/>
      <c r="S38" s="20"/>
      <c r="T38" s="20"/>
      <c r="U38" s="20"/>
      <c r="V38" s="20"/>
      <c r="W38" s="20">
        <v>86214177</v>
      </c>
      <c r="X38" s="20">
        <v>21713277</v>
      </c>
      <c r="Y38" s="20">
        <v>64500900</v>
      </c>
      <c r="Z38" s="21">
        <v>297.06</v>
      </c>
      <c r="AA38" s="22">
        <v>43426554</v>
      </c>
    </row>
    <row r="39" spans="1:27" ht="12.75">
      <c r="A39" s="27" t="s">
        <v>61</v>
      </c>
      <c r="B39" s="35"/>
      <c r="C39" s="29">
        <f aca="true" t="shared" si="4" ref="C39:Y39">SUM(C37:C38)</f>
        <v>86214177</v>
      </c>
      <c r="D39" s="29">
        <f>SUM(D37:D38)</f>
        <v>0</v>
      </c>
      <c r="E39" s="36">
        <f t="shared" si="4"/>
        <v>43426554</v>
      </c>
      <c r="F39" s="37">
        <f t="shared" si="4"/>
        <v>43426554</v>
      </c>
      <c r="G39" s="37">
        <f t="shared" si="4"/>
        <v>86214177</v>
      </c>
      <c r="H39" s="37">
        <f t="shared" si="4"/>
        <v>86214177</v>
      </c>
      <c r="I39" s="37">
        <f t="shared" si="4"/>
        <v>86214177</v>
      </c>
      <c r="J39" s="37">
        <f t="shared" si="4"/>
        <v>86214177</v>
      </c>
      <c r="K39" s="37">
        <f t="shared" si="4"/>
        <v>86214177</v>
      </c>
      <c r="L39" s="37">
        <f t="shared" si="4"/>
        <v>86214177</v>
      </c>
      <c r="M39" s="37">
        <f t="shared" si="4"/>
        <v>86214177</v>
      </c>
      <c r="N39" s="37">
        <f t="shared" si="4"/>
        <v>86214177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86214177</v>
      </c>
      <c r="X39" s="37">
        <f t="shared" si="4"/>
        <v>21713277</v>
      </c>
      <c r="Y39" s="37">
        <f t="shared" si="4"/>
        <v>64500900</v>
      </c>
      <c r="Z39" s="38">
        <f>+IF(X39&lt;&gt;0,+(Y39/X39)*100,0)</f>
        <v>297.05741791070966</v>
      </c>
      <c r="AA39" s="39">
        <f>SUM(AA37:AA38)</f>
        <v>43426554</v>
      </c>
    </row>
    <row r="40" spans="1:27" ht="12.75">
      <c r="A40" s="27" t="s">
        <v>62</v>
      </c>
      <c r="B40" s="28"/>
      <c r="C40" s="29">
        <f aca="true" t="shared" si="5" ref="C40:Y40">+C34+C39</f>
        <v>414474775</v>
      </c>
      <c r="D40" s="29">
        <f>+D34+D39</f>
        <v>0</v>
      </c>
      <c r="E40" s="30">
        <f t="shared" si="5"/>
        <v>122833294</v>
      </c>
      <c r="F40" s="31">
        <f t="shared" si="5"/>
        <v>122833294</v>
      </c>
      <c r="G40" s="31">
        <f t="shared" si="5"/>
        <v>160098096</v>
      </c>
      <c r="H40" s="31">
        <f t="shared" si="5"/>
        <v>168147779</v>
      </c>
      <c r="I40" s="31">
        <f t="shared" si="5"/>
        <v>149508562</v>
      </c>
      <c r="J40" s="31">
        <f t="shared" si="5"/>
        <v>149508562</v>
      </c>
      <c r="K40" s="31">
        <f t="shared" si="5"/>
        <v>156650125</v>
      </c>
      <c r="L40" s="31">
        <f t="shared" si="5"/>
        <v>176268002</v>
      </c>
      <c r="M40" s="31">
        <f t="shared" si="5"/>
        <v>159075451</v>
      </c>
      <c r="N40" s="31">
        <f t="shared" si="5"/>
        <v>159075451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159075451</v>
      </c>
      <c r="X40" s="31">
        <f t="shared" si="5"/>
        <v>61416647</v>
      </c>
      <c r="Y40" s="31">
        <f t="shared" si="5"/>
        <v>97658804</v>
      </c>
      <c r="Z40" s="32">
        <f>+IF(X40&lt;&gt;0,+(Y40/X40)*100,0)</f>
        <v>159.0103152326111</v>
      </c>
      <c r="AA40" s="33">
        <f>+AA34+AA39</f>
        <v>122833294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664784478</v>
      </c>
      <c r="D42" s="43">
        <f>+D25-D40</f>
        <v>0</v>
      </c>
      <c r="E42" s="44">
        <f t="shared" si="6"/>
        <v>824802077</v>
      </c>
      <c r="F42" s="45">
        <f t="shared" si="6"/>
        <v>824802077</v>
      </c>
      <c r="G42" s="45">
        <f t="shared" si="6"/>
        <v>886345010</v>
      </c>
      <c r="H42" s="45">
        <f t="shared" si="6"/>
        <v>859919551</v>
      </c>
      <c r="I42" s="45">
        <f t="shared" si="6"/>
        <v>869196705</v>
      </c>
      <c r="J42" s="45">
        <f t="shared" si="6"/>
        <v>869196705</v>
      </c>
      <c r="K42" s="45">
        <f t="shared" si="6"/>
        <v>907842797</v>
      </c>
      <c r="L42" s="45">
        <f t="shared" si="6"/>
        <v>825461862</v>
      </c>
      <c r="M42" s="45">
        <f t="shared" si="6"/>
        <v>854411315</v>
      </c>
      <c r="N42" s="45">
        <f t="shared" si="6"/>
        <v>854411315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854411315</v>
      </c>
      <c r="X42" s="45">
        <f t="shared" si="6"/>
        <v>412401039</v>
      </c>
      <c r="Y42" s="45">
        <f t="shared" si="6"/>
        <v>442010276</v>
      </c>
      <c r="Z42" s="46">
        <f>+IF(X42&lt;&gt;0,+(Y42/X42)*100,0)</f>
        <v>107.17971930230759</v>
      </c>
      <c r="AA42" s="47">
        <f>+AA25-AA40</f>
        <v>824802077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664784478</v>
      </c>
      <c r="D45" s="18"/>
      <c r="E45" s="19">
        <v>824802079</v>
      </c>
      <c r="F45" s="20">
        <v>824802079</v>
      </c>
      <c r="G45" s="20">
        <v>886345010</v>
      </c>
      <c r="H45" s="20">
        <v>859919551</v>
      </c>
      <c r="I45" s="20">
        <v>869196705</v>
      </c>
      <c r="J45" s="20">
        <v>869196705</v>
      </c>
      <c r="K45" s="20">
        <v>907842797</v>
      </c>
      <c r="L45" s="20">
        <v>825461862</v>
      </c>
      <c r="M45" s="20">
        <v>854205087</v>
      </c>
      <c r="N45" s="20">
        <v>854205087</v>
      </c>
      <c r="O45" s="20"/>
      <c r="P45" s="20"/>
      <c r="Q45" s="20"/>
      <c r="R45" s="20"/>
      <c r="S45" s="20"/>
      <c r="T45" s="20"/>
      <c r="U45" s="20"/>
      <c r="V45" s="20"/>
      <c r="W45" s="20">
        <v>854205087</v>
      </c>
      <c r="X45" s="20">
        <v>412401040</v>
      </c>
      <c r="Y45" s="20">
        <v>441804047</v>
      </c>
      <c r="Z45" s="48">
        <v>107.13</v>
      </c>
      <c r="AA45" s="22">
        <v>824802079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664784478</v>
      </c>
      <c r="D48" s="51">
        <f>SUM(D45:D47)</f>
        <v>0</v>
      </c>
      <c r="E48" s="52">
        <f t="shared" si="7"/>
        <v>824802079</v>
      </c>
      <c r="F48" s="53">
        <f t="shared" si="7"/>
        <v>824802079</v>
      </c>
      <c r="G48" s="53">
        <f t="shared" si="7"/>
        <v>886345010</v>
      </c>
      <c r="H48" s="53">
        <f t="shared" si="7"/>
        <v>859919551</v>
      </c>
      <c r="I48" s="53">
        <f t="shared" si="7"/>
        <v>869196705</v>
      </c>
      <c r="J48" s="53">
        <f t="shared" si="7"/>
        <v>869196705</v>
      </c>
      <c r="K48" s="53">
        <f t="shared" si="7"/>
        <v>907842797</v>
      </c>
      <c r="L48" s="53">
        <f t="shared" si="7"/>
        <v>825461862</v>
      </c>
      <c r="M48" s="53">
        <f t="shared" si="7"/>
        <v>854205087</v>
      </c>
      <c r="N48" s="53">
        <f t="shared" si="7"/>
        <v>854205087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854205087</v>
      </c>
      <c r="X48" s="53">
        <f t="shared" si="7"/>
        <v>412401040</v>
      </c>
      <c r="Y48" s="53">
        <f t="shared" si="7"/>
        <v>441804047</v>
      </c>
      <c r="Z48" s="54">
        <f>+IF(X48&lt;&gt;0,+(Y48/X48)*100,0)</f>
        <v>107.12971213651643</v>
      </c>
      <c r="AA48" s="55">
        <f>SUM(AA45:AA47)</f>
        <v>824802079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163027100</v>
      </c>
      <c r="D6" s="18"/>
      <c r="E6" s="19">
        <v>217425666</v>
      </c>
      <c r="F6" s="20">
        <v>217425666</v>
      </c>
      <c r="G6" s="20">
        <v>146473793</v>
      </c>
      <c r="H6" s="20">
        <v>80749077</v>
      </c>
      <c r="I6" s="20">
        <v>52583204</v>
      </c>
      <c r="J6" s="20">
        <v>52583204</v>
      </c>
      <c r="K6" s="20">
        <v>-152760856</v>
      </c>
      <c r="L6" s="20">
        <v>-77537928</v>
      </c>
      <c r="M6" s="20">
        <v>-60394832</v>
      </c>
      <c r="N6" s="20">
        <v>-60394832</v>
      </c>
      <c r="O6" s="20"/>
      <c r="P6" s="20"/>
      <c r="Q6" s="20"/>
      <c r="R6" s="20"/>
      <c r="S6" s="20"/>
      <c r="T6" s="20"/>
      <c r="U6" s="20"/>
      <c r="V6" s="20"/>
      <c r="W6" s="20">
        <v>-60394832</v>
      </c>
      <c r="X6" s="20">
        <v>108712833</v>
      </c>
      <c r="Y6" s="20">
        <v>-169107665</v>
      </c>
      <c r="Z6" s="21">
        <v>-155.55</v>
      </c>
      <c r="AA6" s="22">
        <v>217425666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>
        <v>161169978</v>
      </c>
      <c r="I7" s="20">
        <v>153669978</v>
      </c>
      <c r="J7" s="20">
        <v>153669978</v>
      </c>
      <c r="K7" s="20">
        <v>320669978</v>
      </c>
      <c r="L7" s="20">
        <v>161440013</v>
      </c>
      <c r="M7" s="20">
        <v>291242233</v>
      </c>
      <c r="N7" s="20">
        <v>291242233</v>
      </c>
      <c r="O7" s="20"/>
      <c r="P7" s="20"/>
      <c r="Q7" s="20"/>
      <c r="R7" s="20"/>
      <c r="S7" s="20"/>
      <c r="T7" s="20"/>
      <c r="U7" s="20"/>
      <c r="V7" s="20"/>
      <c r="W7" s="20">
        <v>291242233</v>
      </c>
      <c r="X7" s="20"/>
      <c r="Y7" s="20">
        <v>291242233</v>
      </c>
      <c r="Z7" s="21"/>
      <c r="AA7" s="22"/>
    </row>
    <row r="8" spans="1:27" ht="12.75">
      <c r="A8" s="23" t="s">
        <v>35</v>
      </c>
      <c r="B8" s="17"/>
      <c r="C8" s="18"/>
      <c r="D8" s="18"/>
      <c r="E8" s="19">
        <v>105885181</v>
      </c>
      <c r="F8" s="20">
        <v>105885181</v>
      </c>
      <c r="G8" s="20">
        <v>7194829</v>
      </c>
      <c r="H8" s="20">
        <v>120659550</v>
      </c>
      <c r="I8" s="20">
        <v>131610855</v>
      </c>
      <c r="J8" s="20">
        <v>131610855</v>
      </c>
      <c r="K8" s="20">
        <v>136155841</v>
      </c>
      <c r="L8" s="20">
        <v>184735454</v>
      </c>
      <c r="M8" s="20">
        <v>171169018</v>
      </c>
      <c r="N8" s="20">
        <v>171169018</v>
      </c>
      <c r="O8" s="20"/>
      <c r="P8" s="20"/>
      <c r="Q8" s="20"/>
      <c r="R8" s="20"/>
      <c r="S8" s="20"/>
      <c r="T8" s="20"/>
      <c r="U8" s="20"/>
      <c r="V8" s="20"/>
      <c r="W8" s="20">
        <v>171169018</v>
      </c>
      <c r="X8" s="20">
        <v>52942591</v>
      </c>
      <c r="Y8" s="20">
        <v>118226427</v>
      </c>
      <c r="Z8" s="21">
        <v>223.31</v>
      </c>
      <c r="AA8" s="22">
        <v>105885181</v>
      </c>
    </row>
    <row r="9" spans="1:27" ht="12.75">
      <c r="A9" s="23" t="s">
        <v>36</v>
      </c>
      <c r="B9" s="17"/>
      <c r="C9" s="18">
        <v>378098789</v>
      </c>
      <c r="D9" s="18"/>
      <c r="E9" s="19">
        <v>164553658</v>
      </c>
      <c r="F9" s="20">
        <v>164553658</v>
      </c>
      <c r="G9" s="20">
        <v>5412650</v>
      </c>
      <c r="H9" s="20">
        <v>337664822</v>
      </c>
      <c r="I9" s="20">
        <v>341330453</v>
      </c>
      <c r="J9" s="20">
        <v>341330453</v>
      </c>
      <c r="K9" s="20">
        <v>344203788</v>
      </c>
      <c r="L9" s="20">
        <v>316572642</v>
      </c>
      <c r="M9" s="20">
        <v>-104202490</v>
      </c>
      <c r="N9" s="20">
        <v>-104202490</v>
      </c>
      <c r="O9" s="20"/>
      <c r="P9" s="20"/>
      <c r="Q9" s="20"/>
      <c r="R9" s="20"/>
      <c r="S9" s="20"/>
      <c r="T9" s="20"/>
      <c r="U9" s="20"/>
      <c r="V9" s="20"/>
      <c r="W9" s="20">
        <v>-104202490</v>
      </c>
      <c r="X9" s="20">
        <v>82276829</v>
      </c>
      <c r="Y9" s="20">
        <v>-186479319</v>
      </c>
      <c r="Z9" s="21">
        <v>-226.65</v>
      </c>
      <c r="AA9" s="22">
        <v>164553658</v>
      </c>
    </row>
    <row r="10" spans="1:27" ht="12.75">
      <c r="A10" s="23" t="s">
        <v>37</v>
      </c>
      <c r="B10" s="17"/>
      <c r="C10" s="18">
        <v>11958261</v>
      </c>
      <c r="D10" s="18"/>
      <c r="E10" s="19">
        <v>6153876</v>
      </c>
      <c r="F10" s="20">
        <v>6153876</v>
      </c>
      <c r="G10" s="24"/>
      <c r="H10" s="24">
        <v>11958261</v>
      </c>
      <c r="I10" s="24">
        <v>11958261</v>
      </c>
      <c r="J10" s="20">
        <v>11958261</v>
      </c>
      <c r="K10" s="24">
        <v>11958261</v>
      </c>
      <c r="L10" s="24">
        <v>11958261</v>
      </c>
      <c r="M10" s="20">
        <v>11958261</v>
      </c>
      <c r="N10" s="24">
        <v>11958261</v>
      </c>
      <c r="O10" s="24"/>
      <c r="P10" s="24"/>
      <c r="Q10" s="20"/>
      <c r="R10" s="24"/>
      <c r="S10" s="24"/>
      <c r="T10" s="20"/>
      <c r="U10" s="24"/>
      <c r="V10" s="24"/>
      <c r="W10" s="24">
        <v>11958261</v>
      </c>
      <c r="X10" s="20">
        <v>3076938</v>
      </c>
      <c r="Y10" s="24">
        <v>8881323</v>
      </c>
      <c r="Z10" s="25">
        <v>288.64</v>
      </c>
      <c r="AA10" s="26">
        <v>6153876</v>
      </c>
    </row>
    <row r="11" spans="1:27" ht="12.75">
      <c r="A11" s="23" t="s">
        <v>38</v>
      </c>
      <c r="B11" s="17"/>
      <c r="C11" s="18">
        <v>30175964</v>
      </c>
      <c r="D11" s="18"/>
      <c r="E11" s="19">
        <v>9125109</v>
      </c>
      <c r="F11" s="20">
        <v>9125109</v>
      </c>
      <c r="G11" s="20">
        <v>-643025</v>
      </c>
      <c r="H11" s="20">
        <v>30627687</v>
      </c>
      <c r="I11" s="20">
        <v>30584632</v>
      </c>
      <c r="J11" s="20">
        <v>30584632</v>
      </c>
      <c r="K11" s="20">
        <v>31678308</v>
      </c>
      <c r="L11" s="20">
        <v>32252678</v>
      </c>
      <c r="M11" s="20">
        <v>36438739</v>
      </c>
      <c r="N11" s="20">
        <v>36438739</v>
      </c>
      <c r="O11" s="20"/>
      <c r="P11" s="20"/>
      <c r="Q11" s="20"/>
      <c r="R11" s="20"/>
      <c r="S11" s="20"/>
      <c r="T11" s="20"/>
      <c r="U11" s="20"/>
      <c r="V11" s="20"/>
      <c r="W11" s="20">
        <v>36438739</v>
      </c>
      <c r="X11" s="20">
        <v>4562555</v>
      </c>
      <c r="Y11" s="20">
        <v>31876184</v>
      </c>
      <c r="Z11" s="21">
        <v>698.65</v>
      </c>
      <c r="AA11" s="22">
        <v>9125109</v>
      </c>
    </row>
    <row r="12" spans="1:27" ht="12.75">
      <c r="A12" s="27" t="s">
        <v>39</v>
      </c>
      <c r="B12" s="28"/>
      <c r="C12" s="29">
        <f aca="true" t="shared" si="0" ref="C12:Y12">SUM(C6:C11)</f>
        <v>583260114</v>
      </c>
      <c r="D12" s="29">
        <f>SUM(D6:D11)</f>
        <v>0</v>
      </c>
      <c r="E12" s="30">
        <f t="shared" si="0"/>
        <v>503143490</v>
      </c>
      <c r="F12" s="31">
        <f t="shared" si="0"/>
        <v>503143490</v>
      </c>
      <c r="G12" s="31">
        <f t="shared" si="0"/>
        <v>158438247</v>
      </c>
      <c r="H12" s="31">
        <f t="shared" si="0"/>
        <v>742829375</v>
      </c>
      <c r="I12" s="31">
        <f t="shared" si="0"/>
        <v>721737383</v>
      </c>
      <c r="J12" s="31">
        <f t="shared" si="0"/>
        <v>721737383</v>
      </c>
      <c r="K12" s="31">
        <f t="shared" si="0"/>
        <v>691905320</v>
      </c>
      <c r="L12" s="31">
        <f t="shared" si="0"/>
        <v>629421120</v>
      </c>
      <c r="M12" s="31">
        <f t="shared" si="0"/>
        <v>346210929</v>
      </c>
      <c r="N12" s="31">
        <f t="shared" si="0"/>
        <v>346210929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346210929</v>
      </c>
      <c r="X12" s="31">
        <f t="shared" si="0"/>
        <v>251571746</v>
      </c>
      <c r="Y12" s="31">
        <f t="shared" si="0"/>
        <v>94639183</v>
      </c>
      <c r="Z12" s="32">
        <f>+IF(X12&lt;&gt;0,+(Y12/X12)*100,0)</f>
        <v>37.61916212959781</v>
      </c>
      <c r="AA12" s="33">
        <f>SUM(AA6:AA11)</f>
        <v>503143490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17151452</v>
      </c>
      <c r="D15" s="18"/>
      <c r="E15" s="19">
        <v>42177823</v>
      </c>
      <c r="F15" s="20">
        <v>42177823</v>
      </c>
      <c r="G15" s="20"/>
      <c r="H15" s="20">
        <v>17151452</v>
      </c>
      <c r="I15" s="20">
        <v>17151452</v>
      </c>
      <c r="J15" s="20">
        <v>17151452</v>
      </c>
      <c r="K15" s="20">
        <v>17151452</v>
      </c>
      <c r="L15" s="20">
        <v>17150942</v>
      </c>
      <c r="M15" s="20">
        <v>17150233</v>
      </c>
      <c r="N15" s="20">
        <v>17150233</v>
      </c>
      <c r="O15" s="20"/>
      <c r="P15" s="20"/>
      <c r="Q15" s="20"/>
      <c r="R15" s="20"/>
      <c r="S15" s="20"/>
      <c r="T15" s="20"/>
      <c r="U15" s="20"/>
      <c r="V15" s="20"/>
      <c r="W15" s="20">
        <v>17150233</v>
      </c>
      <c r="X15" s="20">
        <v>21088912</v>
      </c>
      <c r="Y15" s="20">
        <v>-3938679</v>
      </c>
      <c r="Z15" s="21">
        <v>-18.68</v>
      </c>
      <c r="AA15" s="22">
        <v>42177823</v>
      </c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38029892</v>
      </c>
      <c r="D17" s="18"/>
      <c r="E17" s="19"/>
      <c r="F17" s="20"/>
      <c r="G17" s="20"/>
      <c r="H17" s="20">
        <v>38029892</v>
      </c>
      <c r="I17" s="20">
        <v>38029892</v>
      </c>
      <c r="J17" s="20">
        <v>38029892</v>
      </c>
      <c r="K17" s="20">
        <v>38029892</v>
      </c>
      <c r="L17" s="20">
        <v>38029892</v>
      </c>
      <c r="M17" s="20">
        <v>38029892</v>
      </c>
      <c r="N17" s="20">
        <v>38029892</v>
      </c>
      <c r="O17" s="20"/>
      <c r="P17" s="20"/>
      <c r="Q17" s="20"/>
      <c r="R17" s="20"/>
      <c r="S17" s="20"/>
      <c r="T17" s="20"/>
      <c r="U17" s="20"/>
      <c r="V17" s="20"/>
      <c r="W17" s="20">
        <v>38029892</v>
      </c>
      <c r="X17" s="20"/>
      <c r="Y17" s="20">
        <v>38029892</v>
      </c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5001284774</v>
      </c>
      <c r="D19" s="18"/>
      <c r="E19" s="19">
        <v>6255339121</v>
      </c>
      <c r="F19" s="20">
        <v>6255339121</v>
      </c>
      <c r="G19" s="20">
        <v>-44809</v>
      </c>
      <c r="H19" s="20">
        <v>5018190856</v>
      </c>
      <c r="I19" s="20">
        <v>5034130556</v>
      </c>
      <c r="J19" s="20">
        <v>5034130556</v>
      </c>
      <c r="K19" s="20">
        <v>5065746483</v>
      </c>
      <c r="L19" s="20">
        <v>3032929095</v>
      </c>
      <c r="M19" s="20">
        <v>4805004557</v>
      </c>
      <c r="N19" s="20">
        <v>4805004557</v>
      </c>
      <c r="O19" s="20"/>
      <c r="P19" s="20"/>
      <c r="Q19" s="20"/>
      <c r="R19" s="20"/>
      <c r="S19" s="20"/>
      <c r="T19" s="20"/>
      <c r="U19" s="20"/>
      <c r="V19" s="20"/>
      <c r="W19" s="20">
        <v>4805004557</v>
      </c>
      <c r="X19" s="20">
        <v>3127669561</v>
      </c>
      <c r="Y19" s="20">
        <v>1677334996</v>
      </c>
      <c r="Z19" s="21">
        <v>53.63</v>
      </c>
      <c r="AA19" s="22">
        <v>6255339121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1623892</v>
      </c>
      <c r="D22" s="18"/>
      <c r="E22" s="19"/>
      <c r="F22" s="20"/>
      <c r="G22" s="20"/>
      <c r="H22" s="20">
        <v>1623892</v>
      </c>
      <c r="I22" s="20">
        <v>1623892</v>
      </c>
      <c r="J22" s="20">
        <v>1623892</v>
      </c>
      <c r="K22" s="20">
        <v>1623892</v>
      </c>
      <c r="L22" s="20">
        <v>1193835</v>
      </c>
      <c r="M22" s="20">
        <v>2600457</v>
      </c>
      <c r="N22" s="20">
        <v>2600457</v>
      </c>
      <c r="O22" s="20"/>
      <c r="P22" s="20"/>
      <c r="Q22" s="20"/>
      <c r="R22" s="20"/>
      <c r="S22" s="20"/>
      <c r="T22" s="20"/>
      <c r="U22" s="20"/>
      <c r="V22" s="20"/>
      <c r="W22" s="20">
        <v>2600457</v>
      </c>
      <c r="X22" s="20"/>
      <c r="Y22" s="20">
        <v>2600457</v>
      </c>
      <c r="Z22" s="21"/>
      <c r="AA22" s="22"/>
    </row>
    <row r="23" spans="1:27" ht="12.75">
      <c r="A23" s="23" t="s">
        <v>49</v>
      </c>
      <c r="B23" s="17"/>
      <c r="C23" s="18">
        <v>5736342</v>
      </c>
      <c r="D23" s="18"/>
      <c r="E23" s="19"/>
      <c r="F23" s="20"/>
      <c r="G23" s="24"/>
      <c r="H23" s="24">
        <v>5736342</v>
      </c>
      <c r="I23" s="24">
        <v>5736342</v>
      </c>
      <c r="J23" s="20">
        <v>5736342</v>
      </c>
      <c r="K23" s="24">
        <v>5736342</v>
      </c>
      <c r="L23" s="24">
        <v>5736342</v>
      </c>
      <c r="M23" s="20">
        <v>5736342</v>
      </c>
      <c r="N23" s="24">
        <v>5736342</v>
      </c>
      <c r="O23" s="24"/>
      <c r="P23" s="24"/>
      <c r="Q23" s="20"/>
      <c r="R23" s="24"/>
      <c r="S23" s="24"/>
      <c r="T23" s="20"/>
      <c r="U23" s="24"/>
      <c r="V23" s="24"/>
      <c r="W23" s="24">
        <v>5736342</v>
      </c>
      <c r="X23" s="20"/>
      <c r="Y23" s="24">
        <v>5736342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5063826352</v>
      </c>
      <c r="D24" s="29">
        <f>SUM(D15:D23)</f>
        <v>0</v>
      </c>
      <c r="E24" s="36">
        <f t="shared" si="1"/>
        <v>6297516944</v>
      </c>
      <c r="F24" s="37">
        <f t="shared" si="1"/>
        <v>6297516944</v>
      </c>
      <c r="G24" s="37">
        <f t="shared" si="1"/>
        <v>-44809</v>
      </c>
      <c r="H24" s="37">
        <f t="shared" si="1"/>
        <v>5080732434</v>
      </c>
      <c r="I24" s="37">
        <f t="shared" si="1"/>
        <v>5096672134</v>
      </c>
      <c r="J24" s="37">
        <f t="shared" si="1"/>
        <v>5096672134</v>
      </c>
      <c r="K24" s="37">
        <f t="shared" si="1"/>
        <v>5128288061</v>
      </c>
      <c r="L24" s="37">
        <f t="shared" si="1"/>
        <v>3095040106</v>
      </c>
      <c r="M24" s="37">
        <f t="shared" si="1"/>
        <v>4868521481</v>
      </c>
      <c r="N24" s="37">
        <f t="shared" si="1"/>
        <v>4868521481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4868521481</v>
      </c>
      <c r="X24" s="37">
        <f t="shared" si="1"/>
        <v>3148758473</v>
      </c>
      <c r="Y24" s="37">
        <f t="shared" si="1"/>
        <v>1719763008</v>
      </c>
      <c r="Z24" s="38">
        <f>+IF(X24&lt;&gt;0,+(Y24/X24)*100,0)</f>
        <v>54.61717761926289</v>
      </c>
      <c r="AA24" s="39">
        <f>SUM(AA15:AA23)</f>
        <v>6297516944</v>
      </c>
    </row>
    <row r="25" spans="1:27" ht="12.75">
      <c r="A25" s="27" t="s">
        <v>51</v>
      </c>
      <c r="B25" s="28"/>
      <c r="C25" s="29">
        <f aca="true" t="shared" si="2" ref="C25:Y25">+C12+C24</f>
        <v>5647086466</v>
      </c>
      <c r="D25" s="29">
        <f>+D12+D24</f>
        <v>0</v>
      </c>
      <c r="E25" s="30">
        <f t="shared" si="2"/>
        <v>6800660434</v>
      </c>
      <c r="F25" s="31">
        <f t="shared" si="2"/>
        <v>6800660434</v>
      </c>
      <c r="G25" s="31">
        <f t="shared" si="2"/>
        <v>158393438</v>
      </c>
      <c r="H25" s="31">
        <f t="shared" si="2"/>
        <v>5823561809</v>
      </c>
      <c r="I25" s="31">
        <f t="shared" si="2"/>
        <v>5818409517</v>
      </c>
      <c r="J25" s="31">
        <f t="shared" si="2"/>
        <v>5818409517</v>
      </c>
      <c r="K25" s="31">
        <f t="shared" si="2"/>
        <v>5820193381</v>
      </c>
      <c r="L25" s="31">
        <f t="shared" si="2"/>
        <v>3724461226</v>
      </c>
      <c r="M25" s="31">
        <f t="shared" si="2"/>
        <v>5214732410</v>
      </c>
      <c r="N25" s="31">
        <f t="shared" si="2"/>
        <v>5214732410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5214732410</v>
      </c>
      <c r="X25" s="31">
        <f t="shared" si="2"/>
        <v>3400330219</v>
      </c>
      <c r="Y25" s="31">
        <f t="shared" si="2"/>
        <v>1814402191</v>
      </c>
      <c r="Z25" s="32">
        <f>+IF(X25&lt;&gt;0,+(Y25/X25)*100,0)</f>
        <v>53.359587867721736</v>
      </c>
      <c r="AA25" s="33">
        <f>+AA12+AA24</f>
        <v>6800660434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20787571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123701324</v>
      </c>
      <c r="D31" s="18"/>
      <c r="E31" s="19">
        <v>21110674</v>
      </c>
      <c r="F31" s="20">
        <v>21110674</v>
      </c>
      <c r="G31" s="20">
        <v>64276</v>
      </c>
      <c r="H31" s="20">
        <v>123819047</v>
      </c>
      <c r="I31" s="20">
        <v>123873717</v>
      </c>
      <c r="J31" s="20">
        <v>123873717</v>
      </c>
      <c r="K31" s="20">
        <v>123989841</v>
      </c>
      <c r="L31" s="20">
        <v>124085690</v>
      </c>
      <c r="M31" s="20">
        <v>23405051</v>
      </c>
      <c r="N31" s="20">
        <v>23405051</v>
      </c>
      <c r="O31" s="20"/>
      <c r="P31" s="20"/>
      <c r="Q31" s="20"/>
      <c r="R31" s="20"/>
      <c r="S31" s="20"/>
      <c r="T31" s="20"/>
      <c r="U31" s="20"/>
      <c r="V31" s="20"/>
      <c r="W31" s="20">
        <v>23405051</v>
      </c>
      <c r="X31" s="20">
        <v>10555337</v>
      </c>
      <c r="Y31" s="20">
        <v>12849714</v>
      </c>
      <c r="Z31" s="21">
        <v>121.74</v>
      </c>
      <c r="AA31" s="22">
        <v>21110674</v>
      </c>
    </row>
    <row r="32" spans="1:27" ht="12.75">
      <c r="A32" s="23" t="s">
        <v>57</v>
      </c>
      <c r="B32" s="17"/>
      <c r="C32" s="18">
        <v>400634866</v>
      </c>
      <c r="D32" s="18"/>
      <c r="E32" s="19">
        <v>342673746</v>
      </c>
      <c r="F32" s="20">
        <v>342673746</v>
      </c>
      <c r="G32" s="20">
        <v>-64218858</v>
      </c>
      <c r="H32" s="20">
        <v>412114960</v>
      </c>
      <c r="I32" s="20">
        <v>439526093</v>
      </c>
      <c r="J32" s="20">
        <v>439526093</v>
      </c>
      <c r="K32" s="20">
        <v>459053993</v>
      </c>
      <c r="L32" s="20">
        <v>416215984</v>
      </c>
      <c r="M32" s="20">
        <v>393272095</v>
      </c>
      <c r="N32" s="20">
        <v>393272095</v>
      </c>
      <c r="O32" s="20"/>
      <c r="P32" s="20"/>
      <c r="Q32" s="20"/>
      <c r="R32" s="20"/>
      <c r="S32" s="20"/>
      <c r="T32" s="20"/>
      <c r="U32" s="20"/>
      <c r="V32" s="20"/>
      <c r="W32" s="20">
        <v>393272095</v>
      </c>
      <c r="X32" s="20">
        <v>171336873</v>
      </c>
      <c r="Y32" s="20">
        <v>221935222</v>
      </c>
      <c r="Z32" s="21">
        <v>129.53</v>
      </c>
      <c r="AA32" s="22">
        <v>342673746</v>
      </c>
    </row>
    <row r="33" spans="1:27" ht="12.75">
      <c r="A33" s="23" t="s">
        <v>58</v>
      </c>
      <c r="B33" s="17"/>
      <c r="C33" s="18">
        <v>2882315</v>
      </c>
      <c r="D33" s="18"/>
      <c r="E33" s="19">
        <v>4593882</v>
      </c>
      <c r="F33" s="20">
        <v>4593882</v>
      </c>
      <c r="G33" s="20"/>
      <c r="H33" s="20">
        <v>1530284</v>
      </c>
      <c r="I33" s="20">
        <v>1530284</v>
      </c>
      <c r="J33" s="20">
        <v>1530284</v>
      </c>
      <c r="K33" s="20">
        <v>1530284</v>
      </c>
      <c r="L33" s="20">
        <v>1530284</v>
      </c>
      <c r="M33" s="20">
        <v>1530284</v>
      </c>
      <c r="N33" s="20">
        <v>1530284</v>
      </c>
      <c r="O33" s="20"/>
      <c r="P33" s="20"/>
      <c r="Q33" s="20"/>
      <c r="R33" s="20"/>
      <c r="S33" s="20"/>
      <c r="T33" s="20"/>
      <c r="U33" s="20"/>
      <c r="V33" s="20"/>
      <c r="W33" s="20">
        <v>1530284</v>
      </c>
      <c r="X33" s="20">
        <v>2296941</v>
      </c>
      <c r="Y33" s="20">
        <v>-766657</v>
      </c>
      <c r="Z33" s="21">
        <v>-33.38</v>
      </c>
      <c r="AA33" s="22">
        <v>4593882</v>
      </c>
    </row>
    <row r="34" spans="1:27" ht="12.75">
      <c r="A34" s="27" t="s">
        <v>59</v>
      </c>
      <c r="B34" s="28"/>
      <c r="C34" s="29">
        <f aca="true" t="shared" si="3" ref="C34:Y34">SUM(C29:C33)</f>
        <v>548006076</v>
      </c>
      <c r="D34" s="29">
        <f>SUM(D29:D33)</f>
        <v>0</v>
      </c>
      <c r="E34" s="30">
        <f t="shared" si="3"/>
        <v>368378302</v>
      </c>
      <c r="F34" s="31">
        <f t="shared" si="3"/>
        <v>368378302</v>
      </c>
      <c r="G34" s="31">
        <f t="shared" si="3"/>
        <v>-64154582</v>
      </c>
      <c r="H34" s="31">
        <f t="shared" si="3"/>
        <v>537464291</v>
      </c>
      <c r="I34" s="31">
        <f t="shared" si="3"/>
        <v>564930094</v>
      </c>
      <c r="J34" s="31">
        <f t="shared" si="3"/>
        <v>564930094</v>
      </c>
      <c r="K34" s="31">
        <f t="shared" si="3"/>
        <v>584574118</v>
      </c>
      <c r="L34" s="31">
        <f t="shared" si="3"/>
        <v>541831958</v>
      </c>
      <c r="M34" s="31">
        <f t="shared" si="3"/>
        <v>418207430</v>
      </c>
      <c r="N34" s="31">
        <f t="shared" si="3"/>
        <v>418207430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418207430</v>
      </c>
      <c r="X34" s="31">
        <f t="shared" si="3"/>
        <v>184189151</v>
      </c>
      <c r="Y34" s="31">
        <f t="shared" si="3"/>
        <v>234018279</v>
      </c>
      <c r="Z34" s="32">
        <f>+IF(X34&lt;&gt;0,+(Y34/X34)*100,0)</f>
        <v>127.05323724522732</v>
      </c>
      <c r="AA34" s="33">
        <f>SUM(AA29:AA33)</f>
        <v>368378302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112494346</v>
      </c>
      <c r="D38" s="18"/>
      <c r="E38" s="19">
        <v>88882074</v>
      </c>
      <c r="F38" s="20">
        <v>88882074</v>
      </c>
      <c r="G38" s="20"/>
      <c r="H38" s="20">
        <v>112494346</v>
      </c>
      <c r="I38" s="20">
        <v>112494346</v>
      </c>
      <c r="J38" s="20">
        <v>112494346</v>
      </c>
      <c r="K38" s="20">
        <v>112494346</v>
      </c>
      <c r="L38" s="20">
        <v>112494346</v>
      </c>
      <c r="M38" s="20">
        <v>112494346</v>
      </c>
      <c r="N38" s="20">
        <v>112494346</v>
      </c>
      <c r="O38" s="20"/>
      <c r="P38" s="20"/>
      <c r="Q38" s="20"/>
      <c r="R38" s="20"/>
      <c r="S38" s="20"/>
      <c r="T38" s="20"/>
      <c r="U38" s="20"/>
      <c r="V38" s="20"/>
      <c r="W38" s="20">
        <v>112494346</v>
      </c>
      <c r="X38" s="20">
        <v>44441037</v>
      </c>
      <c r="Y38" s="20">
        <v>68053309</v>
      </c>
      <c r="Z38" s="21">
        <v>153.13</v>
      </c>
      <c r="AA38" s="22">
        <v>88882074</v>
      </c>
    </row>
    <row r="39" spans="1:27" ht="12.75">
      <c r="A39" s="27" t="s">
        <v>61</v>
      </c>
      <c r="B39" s="35"/>
      <c r="C39" s="29">
        <f aca="true" t="shared" si="4" ref="C39:Y39">SUM(C37:C38)</f>
        <v>112494346</v>
      </c>
      <c r="D39" s="29">
        <f>SUM(D37:D38)</f>
        <v>0</v>
      </c>
      <c r="E39" s="36">
        <f t="shared" si="4"/>
        <v>88882074</v>
      </c>
      <c r="F39" s="37">
        <f t="shared" si="4"/>
        <v>88882074</v>
      </c>
      <c r="G39" s="37">
        <f t="shared" si="4"/>
        <v>0</v>
      </c>
      <c r="H39" s="37">
        <f t="shared" si="4"/>
        <v>112494346</v>
      </c>
      <c r="I39" s="37">
        <f t="shared" si="4"/>
        <v>112494346</v>
      </c>
      <c r="J39" s="37">
        <f t="shared" si="4"/>
        <v>112494346</v>
      </c>
      <c r="K39" s="37">
        <f t="shared" si="4"/>
        <v>112494346</v>
      </c>
      <c r="L39" s="37">
        <f t="shared" si="4"/>
        <v>112494346</v>
      </c>
      <c r="M39" s="37">
        <f t="shared" si="4"/>
        <v>112494346</v>
      </c>
      <c r="N39" s="37">
        <f t="shared" si="4"/>
        <v>112494346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112494346</v>
      </c>
      <c r="X39" s="37">
        <f t="shared" si="4"/>
        <v>44441037</v>
      </c>
      <c r="Y39" s="37">
        <f t="shared" si="4"/>
        <v>68053309</v>
      </c>
      <c r="Z39" s="38">
        <f>+IF(X39&lt;&gt;0,+(Y39/X39)*100,0)</f>
        <v>153.13168547349605</v>
      </c>
      <c r="AA39" s="39">
        <f>SUM(AA37:AA38)</f>
        <v>88882074</v>
      </c>
    </row>
    <row r="40" spans="1:27" ht="12.75">
      <c r="A40" s="27" t="s">
        <v>62</v>
      </c>
      <c r="B40" s="28"/>
      <c r="C40" s="29">
        <f aca="true" t="shared" si="5" ref="C40:Y40">+C34+C39</f>
        <v>660500422</v>
      </c>
      <c r="D40" s="29">
        <f>+D34+D39</f>
        <v>0</v>
      </c>
      <c r="E40" s="30">
        <f t="shared" si="5"/>
        <v>457260376</v>
      </c>
      <c r="F40" s="31">
        <f t="shared" si="5"/>
        <v>457260376</v>
      </c>
      <c r="G40" s="31">
        <f t="shared" si="5"/>
        <v>-64154582</v>
      </c>
      <c r="H40" s="31">
        <f t="shared" si="5"/>
        <v>649958637</v>
      </c>
      <c r="I40" s="31">
        <f t="shared" si="5"/>
        <v>677424440</v>
      </c>
      <c r="J40" s="31">
        <f t="shared" si="5"/>
        <v>677424440</v>
      </c>
      <c r="K40" s="31">
        <f t="shared" si="5"/>
        <v>697068464</v>
      </c>
      <c r="L40" s="31">
        <f t="shared" si="5"/>
        <v>654326304</v>
      </c>
      <c r="M40" s="31">
        <f t="shared" si="5"/>
        <v>530701776</v>
      </c>
      <c r="N40" s="31">
        <f t="shared" si="5"/>
        <v>530701776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530701776</v>
      </c>
      <c r="X40" s="31">
        <f t="shared" si="5"/>
        <v>228630188</v>
      </c>
      <c r="Y40" s="31">
        <f t="shared" si="5"/>
        <v>302071588</v>
      </c>
      <c r="Z40" s="32">
        <f>+IF(X40&lt;&gt;0,+(Y40/X40)*100,0)</f>
        <v>132.12235472596473</v>
      </c>
      <c r="AA40" s="33">
        <f>+AA34+AA39</f>
        <v>457260376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4986586044</v>
      </c>
      <c r="D42" s="43">
        <f>+D25-D40</f>
        <v>0</v>
      </c>
      <c r="E42" s="44">
        <f t="shared" si="6"/>
        <v>6343400058</v>
      </c>
      <c r="F42" s="45">
        <f t="shared" si="6"/>
        <v>6343400058</v>
      </c>
      <c r="G42" s="45">
        <f t="shared" si="6"/>
        <v>222548020</v>
      </c>
      <c r="H42" s="45">
        <f t="shared" si="6"/>
        <v>5173603172</v>
      </c>
      <c r="I42" s="45">
        <f t="shared" si="6"/>
        <v>5140985077</v>
      </c>
      <c r="J42" s="45">
        <f t="shared" si="6"/>
        <v>5140985077</v>
      </c>
      <c r="K42" s="45">
        <f t="shared" si="6"/>
        <v>5123124917</v>
      </c>
      <c r="L42" s="45">
        <f t="shared" si="6"/>
        <v>3070134922</v>
      </c>
      <c r="M42" s="45">
        <f t="shared" si="6"/>
        <v>4684030634</v>
      </c>
      <c r="N42" s="45">
        <f t="shared" si="6"/>
        <v>4684030634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4684030634</v>
      </c>
      <c r="X42" s="45">
        <f t="shared" si="6"/>
        <v>3171700031</v>
      </c>
      <c r="Y42" s="45">
        <f t="shared" si="6"/>
        <v>1512330603</v>
      </c>
      <c r="Z42" s="46">
        <f>+IF(X42&lt;&gt;0,+(Y42/X42)*100,0)</f>
        <v>47.68201873501826</v>
      </c>
      <c r="AA42" s="47">
        <f>+AA25-AA40</f>
        <v>6343400058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4415266089</v>
      </c>
      <c r="D45" s="18"/>
      <c r="E45" s="19">
        <v>6343400058</v>
      </c>
      <c r="F45" s="20">
        <v>6343400058</v>
      </c>
      <c r="G45" s="20">
        <v>222548021</v>
      </c>
      <c r="H45" s="20">
        <v>4602283216</v>
      </c>
      <c r="I45" s="20">
        <v>4569665122</v>
      </c>
      <c r="J45" s="20">
        <v>4569665122</v>
      </c>
      <c r="K45" s="20">
        <v>4551804963</v>
      </c>
      <c r="L45" s="20">
        <v>2498814967</v>
      </c>
      <c r="M45" s="20">
        <v>4112710679</v>
      </c>
      <c r="N45" s="20">
        <v>4112710679</v>
      </c>
      <c r="O45" s="20"/>
      <c r="P45" s="20"/>
      <c r="Q45" s="20"/>
      <c r="R45" s="20"/>
      <c r="S45" s="20"/>
      <c r="T45" s="20"/>
      <c r="U45" s="20"/>
      <c r="V45" s="20"/>
      <c r="W45" s="20">
        <v>4112710679</v>
      </c>
      <c r="X45" s="20">
        <v>3171700029</v>
      </c>
      <c r="Y45" s="20">
        <v>941010650</v>
      </c>
      <c r="Z45" s="48">
        <v>29.67</v>
      </c>
      <c r="AA45" s="22">
        <v>6343400058</v>
      </c>
    </row>
    <row r="46" spans="1:27" ht="12.75">
      <c r="A46" s="23" t="s">
        <v>67</v>
      </c>
      <c r="B46" s="17"/>
      <c r="C46" s="18">
        <v>571319955</v>
      </c>
      <c r="D46" s="18"/>
      <c r="E46" s="19"/>
      <c r="F46" s="20"/>
      <c r="G46" s="20"/>
      <c r="H46" s="20">
        <v>571319955</v>
      </c>
      <c r="I46" s="20">
        <v>571319955</v>
      </c>
      <c r="J46" s="20">
        <v>571319955</v>
      </c>
      <c r="K46" s="20">
        <v>571319955</v>
      </c>
      <c r="L46" s="20">
        <v>571319955</v>
      </c>
      <c r="M46" s="20">
        <v>571319955</v>
      </c>
      <c r="N46" s="20">
        <v>571319955</v>
      </c>
      <c r="O46" s="20"/>
      <c r="P46" s="20"/>
      <c r="Q46" s="20"/>
      <c r="R46" s="20"/>
      <c r="S46" s="20"/>
      <c r="T46" s="20"/>
      <c r="U46" s="20"/>
      <c r="V46" s="20"/>
      <c r="W46" s="20">
        <v>571319955</v>
      </c>
      <c r="X46" s="20"/>
      <c r="Y46" s="20">
        <v>571319955</v>
      </c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4986586044</v>
      </c>
      <c r="D48" s="51">
        <f>SUM(D45:D47)</f>
        <v>0</v>
      </c>
      <c r="E48" s="52">
        <f t="shared" si="7"/>
        <v>6343400058</v>
      </c>
      <c r="F48" s="53">
        <f t="shared" si="7"/>
        <v>6343400058</v>
      </c>
      <c r="G48" s="53">
        <f t="shared" si="7"/>
        <v>222548021</v>
      </c>
      <c r="H48" s="53">
        <f t="shared" si="7"/>
        <v>5173603171</v>
      </c>
      <c r="I48" s="53">
        <f t="shared" si="7"/>
        <v>5140985077</v>
      </c>
      <c r="J48" s="53">
        <f t="shared" si="7"/>
        <v>5140985077</v>
      </c>
      <c r="K48" s="53">
        <f t="shared" si="7"/>
        <v>5123124918</v>
      </c>
      <c r="L48" s="53">
        <f t="shared" si="7"/>
        <v>3070134922</v>
      </c>
      <c r="M48" s="53">
        <f t="shared" si="7"/>
        <v>4684030634</v>
      </c>
      <c r="N48" s="53">
        <f t="shared" si="7"/>
        <v>4684030634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4684030634</v>
      </c>
      <c r="X48" s="53">
        <f t="shared" si="7"/>
        <v>3171700029</v>
      </c>
      <c r="Y48" s="53">
        <f t="shared" si="7"/>
        <v>1512330605</v>
      </c>
      <c r="Z48" s="54">
        <f>+IF(X48&lt;&gt;0,+(Y48/X48)*100,0)</f>
        <v>47.6820188281431</v>
      </c>
      <c r="AA48" s="55">
        <f>SUM(AA45:AA47)</f>
        <v>6343400058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8710</v>
      </c>
      <c r="D6" s="18"/>
      <c r="E6" s="19">
        <v>12044625</v>
      </c>
      <c r="F6" s="20">
        <v>12044625</v>
      </c>
      <c r="G6" s="20">
        <v>5987026</v>
      </c>
      <c r="H6" s="20">
        <v>63790412</v>
      </c>
      <c r="I6" s="20">
        <v>54537793</v>
      </c>
      <c r="J6" s="20">
        <v>54537793</v>
      </c>
      <c r="K6" s="20">
        <v>24497960</v>
      </c>
      <c r="L6" s="20">
        <v>19758216</v>
      </c>
      <c r="M6" s="20">
        <v>41205942</v>
      </c>
      <c r="N6" s="20">
        <v>41205942</v>
      </c>
      <c r="O6" s="20"/>
      <c r="P6" s="20"/>
      <c r="Q6" s="20"/>
      <c r="R6" s="20"/>
      <c r="S6" s="20"/>
      <c r="T6" s="20"/>
      <c r="U6" s="20"/>
      <c r="V6" s="20"/>
      <c r="W6" s="20">
        <v>41205942</v>
      </c>
      <c r="X6" s="20">
        <v>6022313</v>
      </c>
      <c r="Y6" s="20">
        <v>35183629</v>
      </c>
      <c r="Z6" s="21">
        <v>584.22</v>
      </c>
      <c r="AA6" s="22">
        <v>12044625</v>
      </c>
    </row>
    <row r="7" spans="1:27" ht="12.75">
      <c r="A7" s="23" t="s">
        <v>34</v>
      </c>
      <c r="B7" s="17"/>
      <c r="C7" s="18">
        <v>1272363</v>
      </c>
      <c r="D7" s="18"/>
      <c r="E7" s="19">
        <v>1700000</v>
      </c>
      <c r="F7" s="20">
        <v>1700000</v>
      </c>
      <c r="G7" s="20">
        <v>900000</v>
      </c>
      <c r="H7" s="20">
        <v>900000</v>
      </c>
      <c r="I7" s="20">
        <v>900000</v>
      </c>
      <c r="J7" s="20">
        <v>900000</v>
      </c>
      <c r="K7" s="20">
        <v>900000</v>
      </c>
      <c r="L7" s="20">
        <v>900000</v>
      </c>
      <c r="M7" s="20">
        <v>900000</v>
      </c>
      <c r="N7" s="20">
        <v>900000</v>
      </c>
      <c r="O7" s="20"/>
      <c r="P7" s="20"/>
      <c r="Q7" s="20"/>
      <c r="R7" s="20"/>
      <c r="S7" s="20"/>
      <c r="T7" s="20"/>
      <c r="U7" s="20"/>
      <c r="V7" s="20"/>
      <c r="W7" s="20">
        <v>900000</v>
      </c>
      <c r="X7" s="20">
        <v>850000</v>
      </c>
      <c r="Y7" s="20">
        <v>50000</v>
      </c>
      <c r="Z7" s="21">
        <v>5.88</v>
      </c>
      <c r="AA7" s="22">
        <v>1700000</v>
      </c>
    </row>
    <row r="8" spans="1:27" ht="12.75">
      <c r="A8" s="23" t="s">
        <v>35</v>
      </c>
      <c r="B8" s="17"/>
      <c r="C8" s="18">
        <v>100150378</v>
      </c>
      <c r="D8" s="18"/>
      <c r="E8" s="19">
        <v>368768725</v>
      </c>
      <c r="F8" s="20">
        <v>368768725</v>
      </c>
      <c r="G8" s="20">
        <v>384744188</v>
      </c>
      <c r="H8" s="20">
        <v>405938659</v>
      </c>
      <c r="I8" s="20">
        <v>419683649</v>
      </c>
      <c r="J8" s="20">
        <v>419683649</v>
      </c>
      <c r="K8" s="20">
        <v>421003037</v>
      </c>
      <c r="L8" s="20">
        <v>432924501</v>
      </c>
      <c r="M8" s="20">
        <v>440821547</v>
      </c>
      <c r="N8" s="20">
        <v>440821547</v>
      </c>
      <c r="O8" s="20"/>
      <c r="P8" s="20"/>
      <c r="Q8" s="20"/>
      <c r="R8" s="20"/>
      <c r="S8" s="20"/>
      <c r="T8" s="20"/>
      <c r="U8" s="20"/>
      <c r="V8" s="20"/>
      <c r="W8" s="20">
        <v>440821547</v>
      </c>
      <c r="X8" s="20">
        <v>184384363</v>
      </c>
      <c r="Y8" s="20">
        <v>256437184</v>
      </c>
      <c r="Z8" s="21">
        <v>139.08</v>
      </c>
      <c r="AA8" s="22">
        <v>368768725</v>
      </c>
    </row>
    <row r="9" spans="1:27" ht="12.75">
      <c r="A9" s="23" t="s">
        <v>36</v>
      </c>
      <c r="B9" s="17"/>
      <c r="C9" s="18">
        <v>34214251</v>
      </c>
      <c r="D9" s="18"/>
      <c r="E9" s="19">
        <v>8826298</v>
      </c>
      <c r="F9" s="20">
        <v>8826298</v>
      </c>
      <c r="G9" s="20">
        <v>24632557</v>
      </c>
      <c r="H9" s="20">
        <v>24632557</v>
      </c>
      <c r="I9" s="20">
        <v>49503489</v>
      </c>
      <c r="J9" s="20">
        <v>49503489</v>
      </c>
      <c r="K9" s="20">
        <v>37524613</v>
      </c>
      <c r="L9" s="20">
        <v>37524613</v>
      </c>
      <c r="M9" s="20">
        <v>37050804</v>
      </c>
      <c r="N9" s="20">
        <v>37050804</v>
      </c>
      <c r="O9" s="20"/>
      <c r="P9" s="20"/>
      <c r="Q9" s="20"/>
      <c r="R9" s="20"/>
      <c r="S9" s="20"/>
      <c r="T9" s="20"/>
      <c r="U9" s="20"/>
      <c r="V9" s="20"/>
      <c r="W9" s="20">
        <v>37050804</v>
      </c>
      <c r="X9" s="20">
        <v>4413149</v>
      </c>
      <c r="Y9" s="20">
        <v>32637655</v>
      </c>
      <c r="Z9" s="21">
        <v>739.55</v>
      </c>
      <c r="AA9" s="22">
        <v>8826298</v>
      </c>
    </row>
    <row r="10" spans="1:27" ht="12.75">
      <c r="A10" s="23" t="s">
        <v>37</v>
      </c>
      <c r="B10" s="17"/>
      <c r="C10" s="18">
        <v>70650531</v>
      </c>
      <c r="D10" s="18"/>
      <c r="E10" s="19">
        <v>430000</v>
      </c>
      <c r="F10" s="20">
        <v>430000</v>
      </c>
      <c r="G10" s="24">
        <v>372363</v>
      </c>
      <c r="H10" s="24">
        <v>372363</v>
      </c>
      <c r="I10" s="24">
        <v>372363</v>
      </c>
      <c r="J10" s="20">
        <v>372363</v>
      </c>
      <c r="K10" s="24">
        <v>372363</v>
      </c>
      <c r="L10" s="24">
        <v>372363</v>
      </c>
      <c r="M10" s="20">
        <v>372363</v>
      </c>
      <c r="N10" s="24">
        <v>372363</v>
      </c>
      <c r="O10" s="24"/>
      <c r="P10" s="24"/>
      <c r="Q10" s="20"/>
      <c r="R10" s="24"/>
      <c r="S10" s="24"/>
      <c r="T10" s="20"/>
      <c r="U10" s="24"/>
      <c r="V10" s="24"/>
      <c r="W10" s="24">
        <v>372363</v>
      </c>
      <c r="X10" s="20">
        <v>215000</v>
      </c>
      <c r="Y10" s="24">
        <v>157363</v>
      </c>
      <c r="Z10" s="25">
        <v>73.19</v>
      </c>
      <c r="AA10" s="26">
        <v>430000</v>
      </c>
    </row>
    <row r="11" spans="1:27" ht="12.75">
      <c r="A11" s="23" t="s">
        <v>38</v>
      </c>
      <c r="B11" s="17"/>
      <c r="C11" s="18">
        <v>2944079</v>
      </c>
      <c r="D11" s="18"/>
      <c r="E11" s="19">
        <v>7390367</v>
      </c>
      <c r="F11" s="20">
        <v>7390367</v>
      </c>
      <c r="G11" s="20">
        <v>9683506</v>
      </c>
      <c r="H11" s="20">
        <v>9093369</v>
      </c>
      <c r="I11" s="20">
        <v>9093369</v>
      </c>
      <c r="J11" s="20">
        <v>9093369</v>
      </c>
      <c r="K11" s="20">
        <v>9093369</v>
      </c>
      <c r="L11" s="20">
        <v>6064111</v>
      </c>
      <c r="M11" s="20">
        <v>6064111</v>
      </c>
      <c r="N11" s="20">
        <v>6064111</v>
      </c>
      <c r="O11" s="20"/>
      <c r="P11" s="20"/>
      <c r="Q11" s="20"/>
      <c r="R11" s="20"/>
      <c r="S11" s="20"/>
      <c r="T11" s="20"/>
      <c r="U11" s="20"/>
      <c r="V11" s="20"/>
      <c r="W11" s="20">
        <v>6064111</v>
      </c>
      <c r="X11" s="20">
        <v>3695184</v>
      </c>
      <c r="Y11" s="20">
        <v>2368927</v>
      </c>
      <c r="Z11" s="21">
        <v>64.11</v>
      </c>
      <c r="AA11" s="22">
        <v>7390367</v>
      </c>
    </row>
    <row r="12" spans="1:27" ht="12.75">
      <c r="A12" s="27" t="s">
        <v>39</v>
      </c>
      <c r="B12" s="28"/>
      <c r="C12" s="29">
        <f aca="true" t="shared" si="0" ref="C12:Y12">SUM(C6:C11)</f>
        <v>209240312</v>
      </c>
      <c r="D12" s="29">
        <f>SUM(D6:D11)</f>
        <v>0</v>
      </c>
      <c r="E12" s="30">
        <f t="shared" si="0"/>
        <v>399160015</v>
      </c>
      <c r="F12" s="31">
        <f t="shared" si="0"/>
        <v>399160015</v>
      </c>
      <c r="G12" s="31">
        <f t="shared" si="0"/>
        <v>426319640</v>
      </c>
      <c r="H12" s="31">
        <f t="shared" si="0"/>
        <v>504727360</v>
      </c>
      <c r="I12" s="31">
        <f t="shared" si="0"/>
        <v>534090663</v>
      </c>
      <c r="J12" s="31">
        <f t="shared" si="0"/>
        <v>534090663</v>
      </c>
      <c r="K12" s="31">
        <f t="shared" si="0"/>
        <v>493391342</v>
      </c>
      <c r="L12" s="31">
        <f t="shared" si="0"/>
        <v>497543804</v>
      </c>
      <c r="M12" s="31">
        <f t="shared" si="0"/>
        <v>526414767</v>
      </c>
      <c r="N12" s="31">
        <f t="shared" si="0"/>
        <v>526414767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526414767</v>
      </c>
      <c r="X12" s="31">
        <f t="shared" si="0"/>
        <v>199580009</v>
      </c>
      <c r="Y12" s="31">
        <f t="shared" si="0"/>
        <v>326834758</v>
      </c>
      <c r="Z12" s="32">
        <f>+IF(X12&lt;&gt;0,+(Y12/X12)*100,0)</f>
        <v>163.76127029836942</v>
      </c>
      <c r="AA12" s="33">
        <f>SUM(AA6:AA11)</f>
        <v>399160015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131484</v>
      </c>
      <c r="D16" s="18"/>
      <c r="E16" s="19">
        <v>138431</v>
      </c>
      <c r="F16" s="20">
        <v>138431</v>
      </c>
      <c r="G16" s="24">
        <v>128415</v>
      </c>
      <c r="H16" s="24">
        <v>128415</v>
      </c>
      <c r="I16" s="24">
        <v>131484</v>
      </c>
      <c r="J16" s="20">
        <v>131484</v>
      </c>
      <c r="K16" s="24">
        <v>131484</v>
      </c>
      <c r="L16" s="24">
        <v>131484</v>
      </c>
      <c r="M16" s="20">
        <v>131484</v>
      </c>
      <c r="N16" s="24">
        <v>131484</v>
      </c>
      <c r="O16" s="24"/>
      <c r="P16" s="24"/>
      <c r="Q16" s="20"/>
      <c r="R16" s="24"/>
      <c r="S16" s="24"/>
      <c r="T16" s="20"/>
      <c r="U16" s="24"/>
      <c r="V16" s="24"/>
      <c r="W16" s="24">
        <v>131484</v>
      </c>
      <c r="X16" s="20">
        <v>69216</v>
      </c>
      <c r="Y16" s="24">
        <v>62268</v>
      </c>
      <c r="Z16" s="25">
        <v>89.96</v>
      </c>
      <c r="AA16" s="26">
        <v>138431</v>
      </c>
    </row>
    <row r="17" spans="1:27" ht="12.75">
      <c r="A17" s="23" t="s">
        <v>43</v>
      </c>
      <c r="B17" s="17"/>
      <c r="C17" s="18">
        <v>17206951</v>
      </c>
      <c r="D17" s="18"/>
      <c r="E17" s="19">
        <v>18084506</v>
      </c>
      <c r="F17" s="20">
        <v>18084506</v>
      </c>
      <c r="G17" s="20">
        <v>17206951</v>
      </c>
      <c r="H17" s="20">
        <v>17206951</v>
      </c>
      <c r="I17" s="20">
        <v>17206951</v>
      </c>
      <c r="J17" s="20">
        <v>17206951</v>
      </c>
      <c r="K17" s="20">
        <v>17206951</v>
      </c>
      <c r="L17" s="20">
        <v>17206951</v>
      </c>
      <c r="M17" s="20">
        <v>17206951</v>
      </c>
      <c r="N17" s="20">
        <v>17206951</v>
      </c>
      <c r="O17" s="20"/>
      <c r="P17" s="20"/>
      <c r="Q17" s="20"/>
      <c r="R17" s="20"/>
      <c r="S17" s="20"/>
      <c r="T17" s="20"/>
      <c r="U17" s="20"/>
      <c r="V17" s="20"/>
      <c r="W17" s="20">
        <v>17206951</v>
      </c>
      <c r="X17" s="20">
        <v>9042253</v>
      </c>
      <c r="Y17" s="20">
        <v>8164698</v>
      </c>
      <c r="Z17" s="21">
        <v>90.29</v>
      </c>
      <c r="AA17" s="22">
        <v>18084506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1351995269</v>
      </c>
      <c r="D19" s="18"/>
      <c r="E19" s="19">
        <v>1463926082</v>
      </c>
      <c r="F19" s="20">
        <v>1463926082</v>
      </c>
      <c r="G19" s="20">
        <v>1392860694</v>
      </c>
      <c r="H19" s="20">
        <v>1394532976</v>
      </c>
      <c r="I19" s="20">
        <v>1397157481</v>
      </c>
      <c r="J19" s="20">
        <v>1397157481</v>
      </c>
      <c r="K19" s="20">
        <v>1400799879</v>
      </c>
      <c r="L19" s="20">
        <v>1402726464</v>
      </c>
      <c r="M19" s="20">
        <v>1405035996</v>
      </c>
      <c r="N19" s="20">
        <v>1405035996</v>
      </c>
      <c r="O19" s="20"/>
      <c r="P19" s="20"/>
      <c r="Q19" s="20"/>
      <c r="R19" s="20"/>
      <c r="S19" s="20"/>
      <c r="T19" s="20"/>
      <c r="U19" s="20"/>
      <c r="V19" s="20"/>
      <c r="W19" s="20">
        <v>1405035996</v>
      </c>
      <c r="X19" s="20">
        <v>731963041</v>
      </c>
      <c r="Y19" s="20">
        <v>673072955</v>
      </c>
      <c r="Z19" s="21">
        <v>91.95</v>
      </c>
      <c r="AA19" s="22">
        <v>1463926082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4911036</v>
      </c>
      <c r="D22" s="18"/>
      <c r="E22" s="19">
        <v>2785667</v>
      </c>
      <c r="F22" s="20">
        <v>2785667</v>
      </c>
      <c r="G22" s="20">
        <v>2666407</v>
      </c>
      <c r="H22" s="20">
        <v>2666407</v>
      </c>
      <c r="I22" s="20">
        <v>2666407</v>
      </c>
      <c r="J22" s="20">
        <v>2666407</v>
      </c>
      <c r="K22" s="20">
        <v>2666407</v>
      </c>
      <c r="L22" s="20">
        <v>2666407</v>
      </c>
      <c r="M22" s="20">
        <v>2666407</v>
      </c>
      <c r="N22" s="20">
        <v>2666407</v>
      </c>
      <c r="O22" s="20"/>
      <c r="P22" s="20"/>
      <c r="Q22" s="20"/>
      <c r="R22" s="20"/>
      <c r="S22" s="20"/>
      <c r="T22" s="20"/>
      <c r="U22" s="20"/>
      <c r="V22" s="20"/>
      <c r="W22" s="20">
        <v>2666407</v>
      </c>
      <c r="X22" s="20">
        <v>1392834</v>
      </c>
      <c r="Y22" s="20">
        <v>1273573</v>
      </c>
      <c r="Z22" s="21">
        <v>91.44</v>
      </c>
      <c r="AA22" s="22">
        <v>2785667</v>
      </c>
    </row>
    <row r="23" spans="1:27" ht="12.75">
      <c r="A23" s="23" t="s">
        <v>49</v>
      </c>
      <c r="B23" s="17"/>
      <c r="C23" s="18">
        <v>161313</v>
      </c>
      <c r="D23" s="18"/>
      <c r="E23" s="19">
        <v>181347</v>
      </c>
      <c r="F23" s="20">
        <v>181347</v>
      </c>
      <c r="G23" s="24">
        <v>181348</v>
      </c>
      <c r="H23" s="24">
        <v>181348</v>
      </c>
      <c r="I23" s="24">
        <v>181348</v>
      </c>
      <c r="J23" s="20">
        <v>181348</v>
      </c>
      <c r="K23" s="24">
        <v>181348</v>
      </c>
      <c r="L23" s="24">
        <v>181348</v>
      </c>
      <c r="M23" s="20">
        <v>181348</v>
      </c>
      <c r="N23" s="24">
        <v>181348</v>
      </c>
      <c r="O23" s="24"/>
      <c r="P23" s="24"/>
      <c r="Q23" s="20"/>
      <c r="R23" s="24"/>
      <c r="S23" s="24"/>
      <c r="T23" s="20"/>
      <c r="U23" s="24"/>
      <c r="V23" s="24"/>
      <c r="W23" s="24">
        <v>181348</v>
      </c>
      <c r="X23" s="20">
        <v>90674</v>
      </c>
      <c r="Y23" s="24">
        <v>90674</v>
      </c>
      <c r="Z23" s="25">
        <v>100</v>
      </c>
      <c r="AA23" s="26">
        <v>181347</v>
      </c>
    </row>
    <row r="24" spans="1:27" ht="12.75">
      <c r="A24" s="27" t="s">
        <v>50</v>
      </c>
      <c r="B24" s="35"/>
      <c r="C24" s="29">
        <f aca="true" t="shared" si="1" ref="C24:Y24">SUM(C15:C23)</f>
        <v>1374406053</v>
      </c>
      <c r="D24" s="29">
        <f>SUM(D15:D23)</f>
        <v>0</v>
      </c>
      <c r="E24" s="36">
        <f t="shared" si="1"/>
        <v>1485116033</v>
      </c>
      <c r="F24" s="37">
        <f t="shared" si="1"/>
        <v>1485116033</v>
      </c>
      <c r="G24" s="37">
        <f t="shared" si="1"/>
        <v>1413043815</v>
      </c>
      <c r="H24" s="37">
        <f t="shared" si="1"/>
        <v>1414716097</v>
      </c>
      <c r="I24" s="37">
        <f t="shared" si="1"/>
        <v>1417343671</v>
      </c>
      <c r="J24" s="37">
        <f t="shared" si="1"/>
        <v>1417343671</v>
      </c>
      <c r="K24" s="37">
        <f t="shared" si="1"/>
        <v>1420986069</v>
      </c>
      <c r="L24" s="37">
        <f t="shared" si="1"/>
        <v>1422912654</v>
      </c>
      <c r="M24" s="37">
        <f t="shared" si="1"/>
        <v>1425222186</v>
      </c>
      <c r="N24" s="37">
        <f t="shared" si="1"/>
        <v>1425222186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1425222186</v>
      </c>
      <c r="X24" s="37">
        <f t="shared" si="1"/>
        <v>742558018</v>
      </c>
      <c r="Y24" s="37">
        <f t="shared" si="1"/>
        <v>682664168</v>
      </c>
      <c r="Z24" s="38">
        <f>+IF(X24&lt;&gt;0,+(Y24/X24)*100,0)</f>
        <v>91.93411847315073</v>
      </c>
      <c r="AA24" s="39">
        <f>SUM(AA15:AA23)</f>
        <v>1485116033</v>
      </c>
    </row>
    <row r="25" spans="1:27" ht="12.75">
      <c r="A25" s="27" t="s">
        <v>51</v>
      </c>
      <c r="B25" s="28"/>
      <c r="C25" s="29">
        <f aca="true" t="shared" si="2" ref="C25:Y25">+C12+C24</f>
        <v>1583646365</v>
      </c>
      <c r="D25" s="29">
        <f>+D12+D24</f>
        <v>0</v>
      </c>
      <c r="E25" s="30">
        <f t="shared" si="2"/>
        <v>1884276048</v>
      </c>
      <c r="F25" s="31">
        <f t="shared" si="2"/>
        <v>1884276048</v>
      </c>
      <c r="G25" s="31">
        <f t="shared" si="2"/>
        <v>1839363455</v>
      </c>
      <c r="H25" s="31">
        <f t="shared" si="2"/>
        <v>1919443457</v>
      </c>
      <c r="I25" s="31">
        <f t="shared" si="2"/>
        <v>1951434334</v>
      </c>
      <c r="J25" s="31">
        <f t="shared" si="2"/>
        <v>1951434334</v>
      </c>
      <c r="K25" s="31">
        <f t="shared" si="2"/>
        <v>1914377411</v>
      </c>
      <c r="L25" s="31">
        <f t="shared" si="2"/>
        <v>1920456458</v>
      </c>
      <c r="M25" s="31">
        <f t="shared" si="2"/>
        <v>1951636953</v>
      </c>
      <c r="N25" s="31">
        <f t="shared" si="2"/>
        <v>1951636953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1951636953</v>
      </c>
      <c r="X25" s="31">
        <f t="shared" si="2"/>
        <v>942138027</v>
      </c>
      <c r="Y25" s="31">
        <f t="shared" si="2"/>
        <v>1009498926</v>
      </c>
      <c r="Z25" s="32">
        <f>+IF(X25&lt;&gt;0,+(Y25/X25)*100,0)</f>
        <v>107.14979090850348</v>
      </c>
      <c r="AA25" s="33">
        <f>+AA12+AA24</f>
        <v>1884276048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87141051</v>
      </c>
      <c r="D29" s="18"/>
      <c r="E29" s="19">
        <v>366771437</v>
      </c>
      <c r="F29" s="20">
        <v>366771437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>
        <v>183385719</v>
      </c>
      <c r="Y29" s="20">
        <v>-183385719</v>
      </c>
      <c r="Z29" s="21">
        <v>-100</v>
      </c>
      <c r="AA29" s="22">
        <v>366771437</v>
      </c>
    </row>
    <row r="30" spans="1:27" ht="12.75">
      <c r="A30" s="23" t="s">
        <v>55</v>
      </c>
      <c r="B30" s="17"/>
      <c r="C30" s="18">
        <v>460756509</v>
      </c>
      <c r="D30" s="18"/>
      <c r="E30" s="19"/>
      <c r="F30" s="20"/>
      <c r="G30" s="20">
        <v>3425506</v>
      </c>
      <c r="H30" s="20">
        <v>3425506</v>
      </c>
      <c r="I30" s="20">
        <v>3425506</v>
      </c>
      <c r="J30" s="20">
        <v>3425506</v>
      </c>
      <c r="K30" s="20">
        <v>3425506</v>
      </c>
      <c r="L30" s="20">
        <v>3425506</v>
      </c>
      <c r="M30" s="20">
        <v>3425506</v>
      </c>
      <c r="N30" s="20">
        <v>3425506</v>
      </c>
      <c r="O30" s="20"/>
      <c r="P30" s="20"/>
      <c r="Q30" s="20"/>
      <c r="R30" s="20"/>
      <c r="S30" s="20"/>
      <c r="T30" s="20"/>
      <c r="U30" s="20"/>
      <c r="V30" s="20"/>
      <c r="W30" s="20">
        <v>3425506</v>
      </c>
      <c r="X30" s="20"/>
      <c r="Y30" s="20">
        <v>3425506</v>
      </c>
      <c r="Z30" s="21"/>
      <c r="AA30" s="22"/>
    </row>
    <row r="31" spans="1:27" ht="12.75">
      <c r="A31" s="23" t="s">
        <v>56</v>
      </c>
      <c r="B31" s="17"/>
      <c r="C31" s="18">
        <v>7331770</v>
      </c>
      <c r="D31" s="18"/>
      <c r="E31" s="19">
        <v>8677476</v>
      </c>
      <c r="F31" s="20">
        <v>8677476</v>
      </c>
      <c r="G31" s="20">
        <v>5506246</v>
      </c>
      <c r="H31" s="20">
        <v>6315083</v>
      </c>
      <c r="I31" s="20">
        <v>16091331</v>
      </c>
      <c r="J31" s="20">
        <v>16091331</v>
      </c>
      <c r="K31" s="20">
        <v>23142083</v>
      </c>
      <c r="L31" s="20">
        <v>28037487</v>
      </c>
      <c r="M31" s="20">
        <v>28674042</v>
      </c>
      <c r="N31" s="20">
        <v>28674042</v>
      </c>
      <c r="O31" s="20"/>
      <c r="P31" s="20"/>
      <c r="Q31" s="20"/>
      <c r="R31" s="20"/>
      <c r="S31" s="20"/>
      <c r="T31" s="20"/>
      <c r="U31" s="20"/>
      <c r="V31" s="20"/>
      <c r="W31" s="20">
        <v>28674042</v>
      </c>
      <c r="X31" s="20">
        <v>4338738</v>
      </c>
      <c r="Y31" s="20">
        <v>24335304</v>
      </c>
      <c r="Z31" s="21">
        <v>560.88</v>
      </c>
      <c r="AA31" s="22">
        <v>8677476</v>
      </c>
    </row>
    <row r="32" spans="1:27" ht="12.75">
      <c r="A32" s="23" t="s">
        <v>57</v>
      </c>
      <c r="B32" s="17"/>
      <c r="C32" s="18">
        <v>83779599</v>
      </c>
      <c r="D32" s="18"/>
      <c r="E32" s="19">
        <v>371736000</v>
      </c>
      <c r="F32" s="20">
        <v>371736000</v>
      </c>
      <c r="G32" s="20">
        <v>348046784</v>
      </c>
      <c r="H32" s="20">
        <v>555329384</v>
      </c>
      <c r="I32" s="20">
        <v>490132509</v>
      </c>
      <c r="J32" s="20">
        <v>490132509</v>
      </c>
      <c r="K32" s="20">
        <v>497358388</v>
      </c>
      <c r="L32" s="20">
        <v>495953431</v>
      </c>
      <c r="M32" s="20">
        <v>508174530</v>
      </c>
      <c r="N32" s="20">
        <v>508174530</v>
      </c>
      <c r="O32" s="20"/>
      <c r="P32" s="20"/>
      <c r="Q32" s="20"/>
      <c r="R32" s="20"/>
      <c r="S32" s="20"/>
      <c r="T32" s="20"/>
      <c r="U32" s="20"/>
      <c r="V32" s="20"/>
      <c r="W32" s="20">
        <v>508174530</v>
      </c>
      <c r="X32" s="20">
        <v>185868000</v>
      </c>
      <c r="Y32" s="20">
        <v>322306530</v>
      </c>
      <c r="Z32" s="21">
        <v>173.41</v>
      </c>
      <c r="AA32" s="22">
        <v>371736000</v>
      </c>
    </row>
    <row r="33" spans="1:27" ht="12.75">
      <c r="A33" s="23" t="s">
        <v>58</v>
      </c>
      <c r="B33" s="17"/>
      <c r="C33" s="18">
        <v>5978131</v>
      </c>
      <c r="D33" s="18"/>
      <c r="E33" s="19">
        <v>1499129</v>
      </c>
      <c r="F33" s="20">
        <v>1499129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749565</v>
      </c>
      <c r="Y33" s="20">
        <v>-749565</v>
      </c>
      <c r="Z33" s="21">
        <v>-100</v>
      </c>
      <c r="AA33" s="22">
        <v>1499129</v>
      </c>
    </row>
    <row r="34" spans="1:27" ht="12.75">
      <c r="A34" s="27" t="s">
        <v>59</v>
      </c>
      <c r="B34" s="28"/>
      <c r="C34" s="29">
        <f aca="true" t="shared" si="3" ref="C34:Y34">SUM(C29:C33)</f>
        <v>644987060</v>
      </c>
      <c r="D34" s="29">
        <f>SUM(D29:D33)</f>
        <v>0</v>
      </c>
      <c r="E34" s="30">
        <f t="shared" si="3"/>
        <v>748684042</v>
      </c>
      <c r="F34" s="31">
        <f t="shared" si="3"/>
        <v>748684042</v>
      </c>
      <c r="G34" s="31">
        <f t="shared" si="3"/>
        <v>356978536</v>
      </c>
      <c r="H34" s="31">
        <f t="shared" si="3"/>
        <v>565069973</v>
      </c>
      <c r="I34" s="31">
        <f t="shared" si="3"/>
        <v>509649346</v>
      </c>
      <c r="J34" s="31">
        <f t="shared" si="3"/>
        <v>509649346</v>
      </c>
      <c r="K34" s="31">
        <f t="shared" si="3"/>
        <v>523925977</v>
      </c>
      <c r="L34" s="31">
        <f t="shared" si="3"/>
        <v>527416424</v>
      </c>
      <c r="M34" s="31">
        <f t="shared" si="3"/>
        <v>540274078</v>
      </c>
      <c r="N34" s="31">
        <f t="shared" si="3"/>
        <v>540274078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540274078</v>
      </c>
      <c r="X34" s="31">
        <f t="shared" si="3"/>
        <v>374342022</v>
      </c>
      <c r="Y34" s="31">
        <f t="shared" si="3"/>
        <v>165932056</v>
      </c>
      <c r="Z34" s="32">
        <f>+IF(X34&lt;&gt;0,+(Y34/X34)*100,0)</f>
        <v>44.32632358864589</v>
      </c>
      <c r="AA34" s="33">
        <f>SUM(AA29:AA33)</f>
        <v>748684042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19872</v>
      </c>
      <c r="D37" s="18"/>
      <c r="E37" s="19">
        <v>42102218</v>
      </c>
      <c r="F37" s="20">
        <v>42102218</v>
      </c>
      <c r="G37" s="20">
        <v>667137</v>
      </c>
      <c r="H37" s="20">
        <v>667137</v>
      </c>
      <c r="I37" s="20">
        <v>667137</v>
      </c>
      <c r="J37" s="20">
        <v>667137</v>
      </c>
      <c r="K37" s="20">
        <v>667137</v>
      </c>
      <c r="L37" s="20">
        <v>667137</v>
      </c>
      <c r="M37" s="20">
        <v>667137</v>
      </c>
      <c r="N37" s="20">
        <v>667137</v>
      </c>
      <c r="O37" s="20"/>
      <c r="P37" s="20"/>
      <c r="Q37" s="20"/>
      <c r="R37" s="20"/>
      <c r="S37" s="20"/>
      <c r="T37" s="20"/>
      <c r="U37" s="20"/>
      <c r="V37" s="20"/>
      <c r="W37" s="20">
        <v>667137</v>
      </c>
      <c r="X37" s="20">
        <v>21051109</v>
      </c>
      <c r="Y37" s="20">
        <v>-20383972</v>
      </c>
      <c r="Z37" s="21">
        <v>-96.83</v>
      </c>
      <c r="AA37" s="22">
        <v>42102218</v>
      </c>
    </row>
    <row r="38" spans="1:27" ht="12.75">
      <c r="A38" s="23" t="s">
        <v>58</v>
      </c>
      <c r="B38" s="17"/>
      <c r="C38" s="18">
        <v>113336173</v>
      </c>
      <c r="D38" s="18"/>
      <c r="E38" s="19">
        <v>99279240</v>
      </c>
      <c r="F38" s="20">
        <v>99279240</v>
      </c>
      <c r="G38" s="20">
        <v>108501257</v>
      </c>
      <c r="H38" s="20">
        <v>108501257</v>
      </c>
      <c r="I38" s="20">
        <v>108501257</v>
      </c>
      <c r="J38" s="20">
        <v>108501257</v>
      </c>
      <c r="K38" s="20">
        <v>108501257</v>
      </c>
      <c r="L38" s="20">
        <v>108501257</v>
      </c>
      <c r="M38" s="20">
        <v>108501257</v>
      </c>
      <c r="N38" s="20">
        <v>108501257</v>
      </c>
      <c r="O38" s="20"/>
      <c r="P38" s="20"/>
      <c r="Q38" s="20"/>
      <c r="R38" s="20"/>
      <c r="S38" s="20"/>
      <c r="T38" s="20"/>
      <c r="U38" s="20"/>
      <c r="V38" s="20"/>
      <c r="W38" s="20">
        <v>108501257</v>
      </c>
      <c r="X38" s="20">
        <v>49639620</v>
      </c>
      <c r="Y38" s="20">
        <v>58861637</v>
      </c>
      <c r="Z38" s="21">
        <v>118.58</v>
      </c>
      <c r="AA38" s="22">
        <v>99279240</v>
      </c>
    </row>
    <row r="39" spans="1:27" ht="12.75">
      <c r="A39" s="27" t="s">
        <v>61</v>
      </c>
      <c r="B39" s="35"/>
      <c r="C39" s="29">
        <f aca="true" t="shared" si="4" ref="C39:Y39">SUM(C37:C38)</f>
        <v>113356045</v>
      </c>
      <c r="D39" s="29">
        <f>SUM(D37:D38)</f>
        <v>0</v>
      </c>
      <c r="E39" s="36">
        <f t="shared" si="4"/>
        <v>141381458</v>
      </c>
      <c r="F39" s="37">
        <f t="shared" si="4"/>
        <v>141381458</v>
      </c>
      <c r="G39" s="37">
        <f t="shared" si="4"/>
        <v>109168394</v>
      </c>
      <c r="H39" s="37">
        <f t="shared" si="4"/>
        <v>109168394</v>
      </c>
      <c r="I39" s="37">
        <f t="shared" si="4"/>
        <v>109168394</v>
      </c>
      <c r="J39" s="37">
        <f t="shared" si="4"/>
        <v>109168394</v>
      </c>
      <c r="K39" s="37">
        <f t="shared" si="4"/>
        <v>109168394</v>
      </c>
      <c r="L39" s="37">
        <f t="shared" si="4"/>
        <v>109168394</v>
      </c>
      <c r="M39" s="37">
        <f t="shared" si="4"/>
        <v>109168394</v>
      </c>
      <c r="N39" s="37">
        <f t="shared" si="4"/>
        <v>109168394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109168394</v>
      </c>
      <c r="X39" s="37">
        <f t="shared" si="4"/>
        <v>70690729</v>
      </c>
      <c r="Y39" s="37">
        <f t="shared" si="4"/>
        <v>38477665</v>
      </c>
      <c r="Z39" s="38">
        <f>+IF(X39&lt;&gt;0,+(Y39/X39)*100,0)</f>
        <v>54.43099193389277</v>
      </c>
      <c r="AA39" s="39">
        <f>SUM(AA37:AA38)</f>
        <v>141381458</v>
      </c>
    </row>
    <row r="40" spans="1:27" ht="12.75">
      <c r="A40" s="27" t="s">
        <v>62</v>
      </c>
      <c r="B40" s="28"/>
      <c r="C40" s="29">
        <f aca="true" t="shared" si="5" ref="C40:Y40">+C34+C39</f>
        <v>758343105</v>
      </c>
      <c r="D40" s="29">
        <f>+D34+D39</f>
        <v>0</v>
      </c>
      <c r="E40" s="30">
        <f t="shared" si="5"/>
        <v>890065500</v>
      </c>
      <c r="F40" s="31">
        <f t="shared" si="5"/>
        <v>890065500</v>
      </c>
      <c r="G40" s="31">
        <f t="shared" si="5"/>
        <v>466146930</v>
      </c>
      <c r="H40" s="31">
        <f t="shared" si="5"/>
        <v>674238367</v>
      </c>
      <c r="I40" s="31">
        <f t="shared" si="5"/>
        <v>618817740</v>
      </c>
      <c r="J40" s="31">
        <f t="shared" si="5"/>
        <v>618817740</v>
      </c>
      <c r="K40" s="31">
        <f t="shared" si="5"/>
        <v>633094371</v>
      </c>
      <c r="L40" s="31">
        <f t="shared" si="5"/>
        <v>636584818</v>
      </c>
      <c r="M40" s="31">
        <f t="shared" si="5"/>
        <v>649442472</v>
      </c>
      <c r="N40" s="31">
        <f t="shared" si="5"/>
        <v>649442472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649442472</v>
      </c>
      <c r="X40" s="31">
        <f t="shared" si="5"/>
        <v>445032751</v>
      </c>
      <c r="Y40" s="31">
        <f t="shared" si="5"/>
        <v>204409721</v>
      </c>
      <c r="Z40" s="32">
        <f>+IF(X40&lt;&gt;0,+(Y40/X40)*100,0)</f>
        <v>45.931388317081414</v>
      </c>
      <c r="AA40" s="33">
        <f>+AA34+AA39</f>
        <v>890065500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825303260</v>
      </c>
      <c r="D42" s="43">
        <f>+D25-D40</f>
        <v>0</v>
      </c>
      <c r="E42" s="44">
        <f t="shared" si="6"/>
        <v>994210548</v>
      </c>
      <c r="F42" s="45">
        <f t="shared" si="6"/>
        <v>994210548</v>
      </c>
      <c r="G42" s="45">
        <f t="shared" si="6"/>
        <v>1373216525</v>
      </c>
      <c r="H42" s="45">
        <f t="shared" si="6"/>
        <v>1245205090</v>
      </c>
      <c r="I42" s="45">
        <f t="shared" si="6"/>
        <v>1332616594</v>
      </c>
      <c r="J42" s="45">
        <f t="shared" si="6"/>
        <v>1332616594</v>
      </c>
      <c r="K42" s="45">
        <f t="shared" si="6"/>
        <v>1281283040</v>
      </c>
      <c r="L42" s="45">
        <f t="shared" si="6"/>
        <v>1283871640</v>
      </c>
      <c r="M42" s="45">
        <f t="shared" si="6"/>
        <v>1302194481</v>
      </c>
      <c r="N42" s="45">
        <f t="shared" si="6"/>
        <v>1302194481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1302194481</v>
      </c>
      <c r="X42" s="45">
        <f t="shared" si="6"/>
        <v>497105276</v>
      </c>
      <c r="Y42" s="45">
        <f t="shared" si="6"/>
        <v>805089205</v>
      </c>
      <c r="Z42" s="46">
        <f>+IF(X42&lt;&gt;0,+(Y42/X42)*100,0)</f>
        <v>161.95547379384482</v>
      </c>
      <c r="AA42" s="47">
        <f>+AA25-AA40</f>
        <v>994210548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824819997</v>
      </c>
      <c r="D45" s="18"/>
      <c r="E45" s="19">
        <v>994210548</v>
      </c>
      <c r="F45" s="20">
        <v>994210548</v>
      </c>
      <c r="G45" s="20">
        <v>1372733262</v>
      </c>
      <c r="H45" s="20">
        <v>1244721827</v>
      </c>
      <c r="I45" s="20">
        <v>1332133331</v>
      </c>
      <c r="J45" s="20">
        <v>1332133331</v>
      </c>
      <c r="K45" s="20">
        <v>1280799777</v>
      </c>
      <c r="L45" s="20">
        <v>1283388377</v>
      </c>
      <c r="M45" s="20">
        <v>1301711218</v>
      </c>
      <c r="N45" s="20">
        <v>1301711218</v>
      </c>
      <c r="O45" s="20"/>
      <c r="P45" s="20"/>
      <c r="Q45" s="20"/>
      <c r="R45" s="20"/>
      <c r="S45" s="20"/>
      <c r="T45" s="20"/>
      <c r="U45" s="20"/>
      <c r="V45" s="20"/>
      <c r="W45" s="20">
        <v>1301711218</v>
      </c>
      <c r="X45" s="20">
        <v>497105274</v>
      </c>
      <c r="Y45" s="20">
        <v>804605944</v>
      </c>
      <c r="Z45" s="48">
        <v>161.86</v>
      </c>
      <c r="AA45" s="22">
        <v>994210548</v>
      </c>
    </row>
    <row r="46" spans="1:27" ht="12.75">
      <c r="A46" s="23" t="s">
        <v>67</v>
      </c>
      <c r="B46" s="17"/>
      <c r="C46" s="18">
        <v>483263</v>
      </c>
      <c r="D46" s="18"/>
      <c r="E46" s="19"/>
      <c r="F46" s="20"/>
      <c r="G46" s="20">
        <v>483263</v>
      </c>
      <c r="H46" s="20">
        <v>483263</v>
      </c>
      <c r="I46" s="20">
        <v>483263</v>
      </c>
      <c r="J46" s="20">
        <v>483263</v>
      </c>
      <c r="K46" s="20">
        <v>483263</v>
      </c>
      <c r="L46" s="20">
        <v>483263</v>
      </c>
      <c r="M46" s="20">
        <v>483263</v>
      </c>
      <c r="N46" s="20">
        <v>483263</v>
      </c>
      <c r="O46" s="20"/>
      <c r="P46" s="20"/>
      <c r="Q46" s="20"/>
      <c r="R46" s="20"/>
      <c r="S46" s="20"/>
      <c r="T46" s="20"/>
      <c r="U46" s="20"/>
      <c r="V46" s="20"/>
      <c r="W46" s="20">
        <v>483263</v>
      </c>
      <c r="X46" s="20"/>
      <c r="Y46" s="20">
        <v>483263</v>
      </c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825303260</v>
      </c>
      <c r="D48" s="51">
        <f>SUM(D45:D47)</f>
        <v>0</v>
      </c>
      <c r="E48" s="52">
        <f t="shared" si="7"/>
        <v>994210548</v>
      </c>
      <c r="F48" s="53">
        <f t="shared" si="7"/>
        <v>994210548</v>
      </c>
      <c r="G48" s="53">
        <f t="shared" si="7"/>
        <v>1373216525</v>
      </c>
      <c r="H48" s="53">
        <f t="shared" si="7"/>
        <v>1245205090</v>
      </c>
      <c r="I48" s="53">
        <f t="shared" si="7"/>
        <v>1332616594</v>
      </c>
      <c r="J48" s="53">
        <f t="shared" si="7"/>
        <v>1332616594</v>
      </c>
      <c r="K48" s="53">
        <f t="shared" si="7"/>
        <v>1281283040</v>
      </c>
      <c r="L48" s="53">
        <f t="shared" si="7"/>
        <v>1283871640</v>
      </c>
      <c r="M48" s="53">
        <f t="shared" si="7"/>
        <v>1302194481</v>
      </c>
      <c r="N48" s="53">
        <f t="shared" si="7"/>
        <v>1302194481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1302194481</v>
      </c>
      <c r="X48" s="53">
        <f t="shared" si="7"/>
        <v>497105274</v>
      </c>
      <c r="Y48" s="53">
        <f t="shared" si="7"/>
        <v>805089207</v>
      </c>
      <c r="Z48" s="54">
        <f>+IF(X48&lt;&gt;0,+(Y48/X48)*100,0)</f>
        <v>161.95547484776836</v>
      </c>
      <c r="AA48" s="55">
        <f>SUM(AA45:AA47)</f>
        <v>994210548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95954222</v>
      </c>
      <c r="D6" s="18"/>
      <c r="E6" s="19">
        <v>6000000</v>
      </c>
      <c r="F6" s="20">
        <v>6000000</v>
      </c>
      <c r="G6" s="20">
        <v>14473430</v>
      </c>
      <c r="H6" s="20">
        <v>10757108</v>
      </c>
      <c r="I6" s="20">
        <v>6263767</v>
      </c>
      <c r="J6" s="20">
        <v>6263767</v>
      </c>
      <c r="K6" s="20"/>
      <c r="L6" s="20">
        <v>4837846</v>
      </c>
      <c r="M6" s="20">
        <v>32028265</v>
      </c>
      <c r="N6" s="20">
        <v>32028265</v>
      </c>
      <c r="O6" s="20"/>
      <c r="P6" s="20"/>
      <c r="Q6" s="20"/>
      <c r="R6" s="20"/>
      <c r="S6" s="20"/>
      <c r="T6" s="20"/>
      <c r="U6" s="20"/>
      <c r="V6" s="20"/>
      <c r="W6" s="20">
        <v>32028265</v>
      </c>
      <c r="X6" s="20">
        <v>3000000</v>
      </c>
      <c r="Y6" s="20">
        <v>29028265</v>
      </c>
      <c r="Z6" s="21">
        <v>967.61</v>
      </c>
      <c r="AA6" s="22">
        <v>6000000</v>
      </c>
    </row>
    <row r="7" spans="1:27" ht="12.75">
      <c r="A7" s="23" t="s">
        <v>34</v>
      </c>
      <c r="B7" s="17"/>
      <c r="C7" s="18">
        <v>34584686</v>
      </c>
      <c r="D7" s="18"/>
      <c r="E7" s="19">
        <v>100000000</v>
      </c>
      <c r="F7" s="20">
        <v>100000000</v>
      </c>
      <c r="G7" s="20">
        <v>167000000</v>
      </c>
      <c r="H7" s="20">
        <v>168782321</v>
      </c>
      <c r="I7" s="20">
        <v>145782321</v>
      </c>
      <c r="J7" s="20">
        <v>145782321</v>
      </c>
      <c r="K7" s="20"/>
      <c r="L7" s="20">
        <v>118000000</v>
      </c>
      <c r="M7" s="20">
        <v>116000000</v>
      </c>
      <c r="N7" s="20">
        <v>116000000</v>
      </c>
      <c r="O7" s="20"/>
      <c r="P7" s="20"/>
      <c r="Q7" s="20"/>
      <c r="R7" s="20"/>
      <c r="S7" s="20"/>
      <c r="T7" s="20"/>
      <c r="U7" s="20"/>
      <c r="V7" s="20"/>
      <c r="W7" s="20">
        <v>116000000</v>
      </c>
      <c r="X7" s="20">
        <v>50000000</v>
      </c>
      <c r="Y7" s="20">
        <v>66000000</v>
      </c>
      <c r="Z7" s="21">
        <v>132</v>
      </c>
      <c r="AA7" s="22">
        <v>100000000</v>
      </c>
    </row>
    <row r="8" spans="1:27" ht="12.75">
      <c r="A8" s="23" t="s">
        <v>35</v>
      </c>
      <c r="B8" s="17"/>
      <c r="C8" s="18">
        <v>54978</v>
      </c>
      <c r="D8" s="18"/>
      <c r="E8" s="19">
        <v>15000</v>
      </c>
      <c r="F8" s="20">
        <v>15000</v>
      </c>
      <c r="G8" s="20">
        <v>62418</v>
      </c>
      <c r="H8" s="20">
        <v>1028949</v>
      </c>
      <c r="I8" s="20">
        <v>53745</v>
      </c>
      <c r="J8" s="20">
        <v>53745</v>
      </c>
      <c r="K8" s="20"/>
      <c r="L8" s="20">
        <v>63672</v>
      </c>
      <c r="M8" s="20">
        <v>1032432</v>
      </c>
      <c r="N8" s="20">
        <v>1032432</v>
      </c>
      <c r="O8" s="20"/>
      <c r="P8" s="20"/>
      <c r="Q8" s="20"/>
      <c r="R8" s="20"/>
      <c r="S8" s="20"/>
      <c r="T8" s="20"/>
      <c r="U8" s="20"/>
      <c r="V8" s="20"/>
      <c r="W8" s="20">
        <v>1032432</v>
      </c>
      <c r="X8" s="20">
        <v>7500</v>
      </c>
      <c r="Y8" s="20">
        <v>1024932</v>
      </c>
      <c r="Z8" s="21">
        <v>13665.76</v>
      </c>
      <c r="AA8" s="22">
        <v>15000</v>
      </c>
    </row>
    <row r="9" spans="1:27" ht="12.75">
      <c r="A9" s="23" t="s">
        <v>36</v>
      </c>
      <c r="B9" s="17"/>
      <c r="C9" s="18">
        <v>2907812</v>
      </c>
      <c r="D9" s="18"/>
      <c r="E9" s="19">
        <v>1500000</v>
      </c>
      <c r="F9" s="20">
        <v>1500000</v>
      </c>
      <c r="G9" s="20">
        <v>4191007</v>
      </c>
      <c r="H9" s="20">
        <v>3532728</v>
      </c>
      <c r="I9" s="20">
        <v>34864630</v>
      </c>
      <c r="J9" s="20">
        <v>34864630</v>
      </c>
      <c r="K9" s="20"/>
      <c r="L9" s="20">
        <v>46591258</v>
      </c>
      <c r="M9" s="20">
        <v>54058908</v>
      </c>
      <c r="N9" s="20">
        <v>54058908</v>
      </c>
      <c r="O9" s="20"/>
      <c r="P9" s="20"/>
      <c r="Q9" s="20"/>
      <c r="R9" s="20"/>
      <c r="S9" s="20"/>
      <c r="T9" s="20"/>
      <c r="U9" s="20"/>
      <c r="V9" s="20"/>
      <c r="W9" s="20">
        <v>54058908</v>
      </c>
      <c r="X9" s="20">
        <v>750000</v>
      </c>
      <c r="Y9" s="20">
        <v>53308908</v>
      </c>
      <c r="Z9" s="21">
        <v>7107.85</v>
      </c>
      <c r="AA9" s="22">
        <v>1500000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96141</v>
      </c>
      <c r="D11" s="18"/>
      <c r="E11" s="19">
        <v>115000</v>
      </c>
      <c r="F11" s="20">
        <v>115000</v>
      </c>
      <c r="G11" s="20">
        <v>114336</v>
      </c>
      <c r="H11" s="20">
        <v>105129</v>
      </c>
      <c r="I11" s="20">
        <v>105129</v>
      </c>
      <c r="J11" s="20">
        <v>105129</v>
      </c>
      <c r="K11" s="20"/>
      <c r="L11" s="20">
        <v>105129</v>
      </c>
      <c r="M11" s="20">
        <v>105129</v>
      </c>
      <c r="N11" s="20">
        <v>105129</v>
      </c>
      <c r="O11" s="20"/>
      <c r="P11" s="20"/>
      <c r="Q11" s="20"/>
      <c r="R11" s="20"/>
      <c r="S11" s="20"/>
      <c r="T11" s="20"/>
      <c r="U11" s="20"/>
      <c r="V11" s="20"/>
      <c r="W11" s="20">
        <v>105129</v>
      </c>
      <c r="X11" s="20">
        <v>57500</v>
      </c>
      <c r="Y11" s="20">
        <v>47629</v>
      </c>
      <c r="Z11" s="21">
        <v>82.83</v>
      </c>
      <c r="AA11" s="22">
        <v>115000</v>
      </c>
    </row>
    <row r="12" spans="1:27" ht="12.75">
      <c r="A12" s="27" t="s">
        <v>39</v>
      </c>
      <c r="B12" s="28"/>
      <c r="C12" s="29">
        <f aca="true" t="shared" si="0" ref="C12:Y12">SUM(C6:C11)</f>
        <v>133597839</v>
      </c>
      <c r="D12" s="29">
        <f>SUM(D6:D11)</f>
        <v>0</v>
      </c>
      <c r="E12" s="30">
        <f t="shared" si="0"/>
        <v>107630000</v>
      </c>
      <c r="F12" s="31">
        <f t="shared" si="0"/>
        <v>107630000</v>
      </c>
      <c r="G12" s="31">
        <f t="shared" si="0"/>
        <v>185841191</v>
      </c>
      <c r="H12" s="31">
        <f t="shared" si="0"/>
        <v>184206235</v>
      </c>
      <c r="I12" s="31">
        <f t="shared" si="0"/>
        <v>187069592</v>
      </c>
      <c r="J12" s="31">
        <f t="shared" si="0"/>
        <v>187069592</v>
      </c>
      <c r="K12" s="31">
        <f t="shared" si="0"/>
        <v>0</v>
      </c>
      <c r="L12" s="31">
        <f t="shared" si="0"/>
        <v>169597905</v>
      </c>
      <c r="M12" s="31">
        <f t="shared" si="0"/>
        <v>203224734</v>
      </c>
      <c r="N12" s="31">
        <f t="shared" si="0"/>
        <v>203224734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203224734</v>
      </c>
      <c r="X12" s="31">
        <f t="shared" si="0"/>
        <v>53815000</v>
      </c>
      <c r="Y12" s="31">
        <f t="shared" si="0"/>
        <v>149409734</v>
      </c>
      <c r="Z12" s="32">
        <f>+IF(X12&lt;&gt;0,+(Y12/X12)*100,0)</f>
        <v>277.63585245749323</v>
      </c>
      <c r="AA12" s="33">
        <f>SUM(AA6:AA11)</f>
        <v>107630000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>
        <v>54775</v>
      </c>
      <c r="D15" s="18"/>
      <c r="E15" s="19"/>
      <c r="F15" s="20"/>
      <c r="G15" s="20">
        <v>54775</v>
      </c>
      <c r="H15" s="20">
        <v>54775</v>
      </c>
      <c r="I15" s="20">
        <v>54775</v>
      </c>
      <c r="J15" s="20">
        <v>54775</v>
      </c>
      <c r="K15" s="20"/>
      <c r="L15" s="20">
        <v>54775</v>
      </c>
      <c r="M15" s="20">
        <v>54775</v>
      </c>
      <c r="N15" s="20">
        <v>54775</v>
      </c>
      <c r="O15" s="20"/>
      <c r="P15" s="20"/>
      <c r="Q15" s="20"/>
      <c r="R15" s="20"/>
      <c r="S15" s="20"/>
      <c r="T15" s="20"/>
      <c r="U15" s="20"/>
      <c r="V15" s="20"/>
      <c r="W15" s="20">
        <v>54775</v>
      </c>
      <c r="X15" s="20"/>
      <c r="Y15" s="20">
        <v>54775</v>
      </c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48093828</v>
      </c>
      <c r="D19" s="18"/>
      <c r="E19" s="19">
        <v>47292998</v>
      </c>
      <c r="F19" s="20">
        <v>47292998</v>
      </c>
      <c r="G19" s="20">
        <v>48010893</v>
      </c>
      <c r="H19" s="20">
        <v>49263915</v>
      </c>
      <c r="I19" s="20">
        <v>48624714</v>
      </c>
      <c r="J19" s="20">
        <v>48624714</v>
      </c>
      <c r="K19" s="20"/>
      <c r="L19" s="20">
        <v>80985462</v>
      </c>
      <c r="M19" s="20">
        <v>48624714</v>
      </c>
      <c r="N19" s="20">
        <v>48624714</v>
      </c>
      <c r="O19" s="20"/>
      <c r="P19" s="20"/>
      <c r="Q19" s="20"/>
      <c r="R19" s="20"/>
      <c r="S19" s="20"/>
      <c r="T19" s="20"/>
      <c r="U19" s="20"/>
      <c r="V19" s="20"/>
      <c r="W19" s="20">
        <v>48624714</v>
      </c>
      <c r="X19" s="20">
        <v>23646499</v>
      </c>
      <c r="Y19" s="20">
        <v>24978215</v>
      </c>
      <c r="Z19" s="21">
        <v>105.63</v>
      </c>
      <c r="AA19" s="22">
        <v>47292998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1906122</v>
      </c>
      <c r="D22" s="18"/>
      <c r="E22" s="19">
        <v>1800000</v>
      </c>
      <c r="F22" s="20">
        <v>1800000</v>
      </c>
      <c r="G22" s="20">
        <v>1665317</v>
      </c>
      <c r="H22" s="20">
        <v>1665317</v>
      </c>
      <c r="I22" s="20">
        <v>1543670</v>
      </c>
      <c r="J22" s="20">
        <v>1543670</v>
      </c>
      <c r="K22" s="20"/>
      <c r="L22" s="20">
        <v>1543670</v>
      </c>
      <c r="M22" s="20">
        <v>1543670</v>
      </c>
      <c r="N22" s="20">
        <v>1543670</v>
      </c>
      <c r="O22" s="20"/>
      <c r="P22" s="20"/>
      <c r="Q22" s="20"/>
      <c r="R22" s="20"/>
      <c r="S22" s="20"/>
      <c r="T22" s="20"/>
      <c r="U22" s="20"/>
      <c r="V22" s="20"/>
      <c r="W22" s="20">
        <v>1543670</v>
      </c>
      <c r="X22" s="20">
        <v>900000</v>
      </c>
      <c r="Y22" s="20">
        <v>643670</v>
      </c>
      <c r="Z22" s="21">
        <v>71.52</v>
      </c>
      <c r="AA22" s="22">
        <v>1800000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50054725</v>
      </c>
      <c r="D24" s="29">
        <f>SUM(D15:D23)</f>
        <v>0</v>
      </c>
      <c r="E24" s="36">
        <f t="shared" si="1"/>
        <v>49092998</v>
      </c>
      <c r="F24" s="37">
        <f t="shared" si="1"/>
        <v>49092998</v>
      </c>
      <c r="G24" s="37">
        <f t="shared" si="1"/>
        <v>49730985</v>
      </c>
      <c r="H24" s="37">
        <f t="shared" si="1"/>
        <v>50984007</v>
      </c>
      <c r="I24" s="37">
        <f t="shared" si="1"/>
        <v>50223159</v>
      </c>
      <c r="J24" s="37">
        <f t="shared" si="1"/>
        <v>50223159</v>
      </c>
      <c r="K24" s="37">
        <f t="shared" si="1"/>
        <v>0</v>
      </c>
      <c r="L24" s="37">
        <f t="shared" si="1"/>
        <v>82583907</v>
      </c>
      <c r="M24" s="37">
        <f t="shared" si="1"/>
        <v>50223159</v>
      </c>
      <c r="N24" s="37">
        <f t="shared" si="1"/>
        <v>50223159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50223159</v>
      </c>
      <c r="X24" s="37">
        <f t="shared" si="1"/>
        <v>24546499</v>
      </c>
      <c r="Y24" s="37">
        <f t="shared" si="1"/>
        <v>25676660</v>
      </c>
      <c r="Z24" s="38">
        <f>+IF(X24&lt;&gt;0,+(Y24/X24)*100,0)</f>
        <v>104.60416371393737</v>
      </c>
      <c r="AA24" s="39">
        <f>SUM(AA15:AA23)</f>
        <v>49092998</v>
      </c>
    </row>
    <row r="25" spans="1:27" ht="12.75">
      <c r="A25" s="27" t="s">
        <v>51</v>
      </c>
      <c r="B25" s="28"/>
      <c r="C25" s="29">
        <f aca="true" t="shared" si="2" ref="C25:Y25">+C12+C24</f>
        <v>183652564</v>
      </c>
      <c r="D25" s="29">
        <f>+D12+D24</f>
        <v>0</v>
      </c>
      <c r="E25" s="30">
        <f t="shared" si="2"/>
        <v>156722998</v>
      </c>
      <c r="F25" s="31">
        <f t="shared" si="2"/>
        <v>156722998</v>
      </c>
      <c r="G25" s="31">
        <f t="shared" si="2"/>
        <v>235572176</v>
      </c>
      <c r="H25" s="31">
        <f t="shared" si="2"/>
        <v>235190242</v>
      </c>
      <c r="I25" s="31">
        <f t="shared" si="2"/>
        <v>237292751</v>
      </c>
      <c r="J25" s="31">
        <f t="shared" si="2"/>
        <v>237292751</v>
      </c>
      <c r="K25" s="31">
        <f t="shared" si="2"/>
        <v>0</v>
      </c>
      <c r="L25" s="31">
        <f t="shared" si="2"/>
        <v>252181812</v>
      </c>
      <c r="M25" s="31">
        <f t="shared" si="2"/>
        <v>253447893</v>
      </c>
      <c r="N25" s="31">
        <f t="shared" si="2"/>
        <v>253447893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253447893</v>
      </c>
      <c r="X25" s="31">
        <f t="shared" si="2"/>
        <v>78361499</v>
      </c>
      <c r="Y25" s="31">
        <f t="shared" si="2"/>
        <v>175086394</v>
      </c>
      <c r="Z25" s="32">
        <f>+IF(X25&lt;&gt;0,+(Y25/X25)*100,0)</f>
        <v>223.43420714807917</v>
      </c>
      <c r="AA25" s="33">
        <f>+AA12+AA24</f>
        <v>156722998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2000</v>
      </c>
      <c r="D31" s="18"/>
      <c r="E31" s="19"/>
      <c r="F31" s="20"/>
      <c r="G31" s="20">
        <v>2000</v>
      </c>
      <c r="H31" s="20">
        <v>2000</v>
      </c>
      <c r="I31" s="20">
        <v>2000</v>
      </c>
      <c r="J31" s="20">
        <v>2000</v>
      </c>
      <c r="K31" s="20"/>
      <c r="L31" s="20">
        <v>2000</v>
      </c>
      <c r="M31" s="20">
        <v>2000</v>
      </c>
      <c r="N31" s="20">
        <v>2000</v>
      </c>
      <c r="O31" s="20"/>
      <c r="P31" s="20"/>
      <c r="Q31" s="20"/>
      <c r="R31" s="20"/>
      <c r="S31" s="20"/>
      <c r="T31" s="20"/>
      <c r="U31" s="20"/>
      <c r="V31" s="20"/>
      <c r="W31" s="20">
        <v>2000</v>
      </c>
      <c r="X31" s="20"/>
      <c r="Y31" s="20">
        <v>2000</v>
      </c>
      <c r="Z31" s="21"/>
      <c r="AA31" s="22"/>
    </row>
    <row r="32" spans="1:27" ht="12.75">
      <c r="A32" s="23" t="s">
        <v>57</v>
      </c>
      <c r="B32" s="17"/>
      <c r="C32" s="18">
        <v>23369640</v>
      </c>
      <c r="D32" s="18"/>
      <c r="E32" s="19">
        <v>12863000</v>
      </c>
      <c r="F32" s="20">
        <v>12863000</v>
      </c>
      <c r="G32" s="20">
        <v>21381035</v>
      </c>
      <c r="H32" s="20">
        <v>22468689</v>
      </c>
      <c r="I32" s="20">
        <v>24259686</v>
      </c>
      <c r="J32" s="20">
        <v>24259686</v>
      </c>
      <c r="K32" s="20"/>
      <c r="L32" s="20">
        <v>24093762</v>
      </c>
      <c r="M32" s="20">
        <v>23704645</v>
      </c>
      <c r="N32" s="20">
        <v>23704645</v>
      </c>
      <c r="O32" s="20"/>
      <c r="P32" s="20"/>
      <c r="Q32" s="20"/>
      <c r="R32" s="20"/>
      <c r="S32" s="20"/>
      <c r="T32" s="20"/>
      <c r="U32" s="20"/>
      <c r="V32" s="20"/>
      <c r="W32" s="20">
        <v>23704645</v>
      </c>
      <c r="X32" s="20">
        <v>6431500</v>
      </c>
      <c r="Y32" s="20">
        <v>17273145</v>
      </c>
      <c r="Z32" s="21">
        <v>268.57</v>
      </c>
      <c r="AA32" s="22">
        <v>12863000</v>
      </c>
    </row>
    <row r="33" spans="1:27" ht="12.75">
      <c r="A33" s="23" t="s">
        <v>58</v>
      </c>
      <c r="B33" s="17"/>
      <c r="C33" s="18">
        <v>925894</v>
      </c>
      <c r="D33" s="18"/>
      <c r="E33" s="19"/>
      <c r="F33" s="20"/>
      <c r="G33" s="20">
        <v>1662773</v>
      </c>
      <c r="H33" s="20">
        <v>575668</v>
      </c>
      <c r="I33" s="20">
        <v>4570971</v>
      </c>
      <c r="J33" s="20">
        <v>4570971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24297534</v>
      </c>
      <c r="D34" s="29">
        <f>SUM(D29:D33)</f>
        <v>0</v>
      </c>
      <c r="E34" s="30">
        <f t="shared" si="3"/>
        <v>12863000</v>
      </c>
      <c r="F34" s="31">
        <f t="shared" si="3"/>
        <v>12863000</v>
      </c>
      <c r="G34" s="31">
        <f t="shared" si="3"/>
        <v>23045808</v>
      </c>
      <c r="H34" s="31">
        <f t="shared" si="3"/>
        <v>23046357</v>
      </c>
      <c r="I34" s="31">
        <f t="shared" si="3"/>
        <v>28832657</v>
      </c>
      <c r="J34" s="31">
        <f t="shared" si="3"/>
        <v>28832657</v>
      </c>
      <c r="K34" s="31">
        <f t="shared" si="3"/>
        <v>0</v>
      </c>
      <c r="L34" s="31">
        <f t="shared" si="3"/>
        <v>24095762</v>
      </c>
      <c r="M34" s="31">
        <f t="shared" si="3"/>
        <v>23706645</v>
      </c>
      <c r="N34" s="31">
        <f t="shared" si="3"/>
        <v>23706645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23706645</v>
      </c>
      <c r="X34" s="31">
        <f t="shared" si="3"/>
        <v>6431500</v>
      </c>
      <c r="Y34" s="31">
        <f t="shared" si="3"/>
        <v>17275145</v>
      </c>
      <c r="Z34" s="32">
        <f>+IF(X34&lt;&gt;0,+(Y34/X34)*100,0)</f>
        <v>268.6021145922413</v>
      </c>
      <c r="AA34" s="33">
        <f>SUM(AA29:AA33)</f>
        <v>12863000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27443610</v>
      </c>
      <c r="D38" s="18"/>
      <c r="E38" s="19">
        <v>25652789</v>
      </c>
      <c r="F38" s="20">
        <v>25652789</v>
      </c>
      <c r="G38" s="20">
        <v>25960724</v>
      </c>
      <c r="H38" s="20">
        <v>28554666</v>
      </c>
      <c r="I38" s="20">
        <v>28492325</v>
      </c>
      <c r="J38" s="20">
        <v>28492325</v>
      </c>
      <c r="K38" s="20"/>
      <c r="L38" s="20">
        <v>28400466</v>
      </c>
      <c r="M38" s="20">
        <v>28400466</v>
      </c>
      <c r="N38" s="20">
        <v>28400466</v>
      </c>
      <c r="O38" s="20"/>
      <c r="P38" s="20"/>
      <c r="Q38" s="20"/>
      <c r="R38" s="20"/>
      <c r="S38" s="20"/>
      <c r="T38" s="20"/>
      <c r="U38" s="20"/>
      <c r="V38" s="20"/>
      <c r="W38" s="20">
        <v>28400466</v>
      </c>
      <c r="X38" s="20">
        <v>12826395</v>
      </c>
      <c r="Y38" s="20">
        <v>15574071</v>
      </c>
      <c r="Z38" s="21">
        <v>121.42</v>
      </c>
      <c r="AA38" s="22">
        <v>25652789</v>
      </c>
    </row>
    <row r="39" spans="1:27" ht="12.75">
      <c r="A39" s="27" t="s">
        <v>61</v>
      </c>
      <c r="B39" s="35"/>
      <c r="C39" s="29">
        <f aca="true" t="shared" si="4" ref="C39:Y39">SUM(C37:C38)</f>
        <v>27443610</v>
      </c>
      <c r="D39" s="29">
        <f>SUM(D37:D38)</f>
        <v>0</v>
      </c>
      <c r="E39" s="36">
        <f t="shared" si="4"/>
        <v>25652789</v>
      </c>
      <c r="F39" s="37">
        <f t="shared" si="4"/>
        <v>25652789</v>
      </c>
      <c r="G39" s="37">
        <f t="shared" si="4"/>
        <v>25960724</v>
      </c>
      <c r="H39" s="37">
        <f t="shared" si="4"/>
        <v>28554666</v>
      </c>
      <c r="I39" s="37">
        <f t="shared" si="4"/>
        <v>28492325</v>
      </c>
      <c r="J39" s="37">
        <f t="shared" si="4"/>
        <v>28492325</v>
      </c>
      <c r="K39" s="37">
        <f t="shared" si="4"/>
        <v>0</v>
      </c>
      <c r="L39" s="37">
        <f t="shared" si="4"/>
        <v>28400466</v>
      </c>
      <c r="M39" s="37">
        <f t="shared" si="4"/>
        <v>28400466</v>
      </c>
      <c r="N39" s="37">
        <f t="shared" si="4"/>
        <v>28400466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28400466</v>
      </c>
      <c r="X39" s="37">
        <f t="shared" si="4"/>
        <v>12826395</v>
      </c>
      <c r="Y39" s="37">
        <f t="shared" si="4"/>
        <v>15574071</v>
      </c>
      <c r="Z39" s="38">
        <f>+IF(X39&lt;&gt;0,+(Y39/X39)*100,0)</f>
        <v>121.42204415192266</v>
      </c>
      <c r="AA39" s="39">
        <f>SUM(AA37:AA38)</f>
        <v>25652789</v>
      </c>
    </row>
    <row r="40" spans="1:27" ht="12.75">
      <c r="A40" s="27" t="s">
        <v>62</v>
      </c>
      <c r="B40" s="28"/>
      <c r="C40" s="29">
        <f aca="true" t="shared" si="5" ref="C40:Y40">+C34+C39</f>
        <v>51741144</v>
      </c>
      <c r="D40" s="29">
        <f>+D34+D39</f>
        <v>0</v>
      </c>
      <c r="E40" s="30">
        <f t="shared" si="5"/>
        <v>38515789</v>
      </c>
      <c r="F40" s="31">
        <f t="shared" si="5"/>
        <v>38515789</v>
      </c>
      <c r="G40" s="31">
        <f t="shared" si="5"/>
        <v>49006532</v>
      </c>
      <c r="H40" s="31">
        <f t="shared" si="5"/>
        <v>51601023</v>
      </c>
      <c r="I40" s="31">
        <f t="shared" si="5"/>
        <v>57324982</v>
      </c>
      <c r="J40" s="31">
        <f t="shared" si="5"/>
        <v>57324982</v>
      </c>
      <c r="K40" s="31">
        <f t="shared" si="5"/>
        <v>0</v>
      </c>
      <c r="L40" s="31">
        <f t="shared" si="5"/>
        <v>52496228</v>
      </c>
      <c r="M40" s="31">
        <f t="shared" si="5"/>
        <v>52107111</v>
      </c>
      <c r="N40" s="31">
        <f t="shared" si="5"/>
        <v>52107111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52107111</v>
      </c>
      <c r="X40" s="31">
        <f t="shared" si="5"/>
        <v>19257895</v>
      </c>
      <c r="Y40" s="31">
        <f t="shared" si="5"/>
        <v>32849216</v>
      </c>
      <c r="Z40" s="32">
        <f>+IF(X40&lt;&gt;0,+(Y40/X40)*100,0)</f>
        <v>170.57531988828478</v>
      </c>
      <c r="AA40" s="33">
        <f>+AA34+AA39</f>
        <v>38515789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131911420</v>
      </c>
      <c r="D42" s="43">
        <f>+D25-D40</f>
        <v>0</v>
      </c>
      <c r="E42" s="44">
        <f t="shared" si="6"/>
        <v>118207209</v>
      </c>
      <c r="F42" s="45">
        <f t="shared" si="6"/>
        <v>118207209</v>
      </c>
      <c r="G42" s="45">
        <f t="shared" si="6"/>
        <v>186565644</v>
      </c>
      <c r="H42" s="45">
        <f t="shared" si="6"/>
        <v>183589219</v>
      </c>
      <c r="I42" s="45">
        <f t="shared" si="6"/>
        <v>179967769</v>
      </c>
      <c r="J42" s="45">
        <f t="shared" si="6"/>
        <v>179967769</v>
      </c>
      <c r="K42" s="45">
        <f t="shared" si="6"/>
        <v>0</v>
      </c>
      <c r="L42" s="45">
        <f t="shared" si="6"/>
        <v>199685584</v>
      </c>
      <c r="M42" s="45">
        <f t="shared" si="6"/>
        <v>201340782</v>
      </c>
      <c r="N42" s="45">
        <f t="shared" si="6"/>
        <v>201340782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201340782</v>
      </c>
      <c r="X42" s="45">
        <f t="shared" si="6"/>
        <v>59103604</v>
      </c>
      <c r="Y42" s="45">
        <f t="shared" si="6"/>
        <v>142237178</v>
      </c>
      <c r="Z42" s="46">
        <f>+IF(X42&lt;&gt;0,+(Y42/X42)*100,0)</f>
        <v>240.65736837300142</v>
      </c>
      <c r="AA42" s="47">
        <f>+AA25-AA40</f>
        <v>118207209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131911420</v>
      </c>
      <c r="D45" s="18"/>
      <c r="E45" s="19">
        <v>117207209</v>
      </c>
      <c r="F45" s="20">
        <v>117207209</v>
      </c>
      <c r="G45" s="20">
        <v>186565644</v>
      </c>
      <c r="H45" s="20">
        <v>183589219</v>
      </c>
      <c r="I45" s="20">
        <v>179967769</v>
      </c>
      <c r="J45" s="20">
        <v>179967769</v>
      </c>
      <c r="K45" s="20"/>
      <c r="L45" s="20">
        <v>199685584</v>
      </c>
      <c r="M45" s="20">
        <v>201340782</v>
      </c>
      <c r="N45" s="20">
        <v>201340782</v>
      </c>
      <c r="O45" s="20"/>
      <c r="P45" s="20"/>
      <c r="Q45" s="20"/>
      <c r="R45" s="20"/>
      <c r="S45" s="20"/>
      <c r="T45" s="20"/>
      <c r="U45" s="20"/>
      <c r="V45" s="20"/>
      <c r="W45" s="20">
        <v>201340782</v>
      </c>
      <c r="X45" s="20">
        <v>58603605</v>
      </c>
      <c r="Y45" s="20">
        <v>142737177</v>
      </c>
      <c r="Z45" s="48">
        <v>243.56</v>
      </c>
      <c r="AA45" s="22">
        <v>117207209</v>
      </c>
    </row>
    <row r="46" spans="1:27" ht="12.75">
      <c r="A46" s="23" t="s">
        <v>67</v>
      </c>
      <c r="B46" s="17"/>
      <c r="C46" s="18"/>
      <c r="D46" s="18"/>
      <c r="E46" s="19">
        <v>1000000</v>
      </c>
      <c r="F46" s="20">
        <v>1000000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500000</v>
      </c>
      <c r="Y46" s="20">
        <v>-500000</v>
      </c>
      <c r="Z46" s="48">
        <v>-100</v>
      </c>
      <c r="AA46" s="22">
        <v>1000000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131911420</v>
      </c>
      <c r="D48" s="51">
        <f>SUM(D45:D47)</f>
        <v>0</v>
      </c>
      <c r="E48" s="52">
        <f t="shared" si="7"/>
        <v>118207209</v>
      </c>
      <c r="F48" s="53">
        <f t="shared" si="7"/>
        <v>118207209</v>
      </c>
      <c r="G48" s="53">
        <f t="shared" si="7"/>
        <v>186565644</v>
      </c>
      <c r="H48" s="53">
        <f t="shared" si="7"/>
        <v>183589219</v>
      </c>
      <c r="I48" s="53">
        <f t="shared" si="7"/>
        <v>179967769</v>
      </c>
      <c r="J48" s="53">
        <f t="shared" si="7"/>
        <v>179967769</v>
      </c>
      <c r="K48" s="53">
        <f t="shared" si="7"/>
        <v>0</v>
      </c>
      <c r="L48" s="53">
        <f t="shared" si="7"/>
        <v>199685584</v>
      </c>
      <c r="M48" s="53">
        <f t="shared" si="7"/>
        <v>201340782</v>
      </c>
      <c r="N48" s="53">
        <f t="shared" si="7"/>
        <v>201340782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201340782</v>
      </c>
      <c r="X48" s="53">
        <f t="shared" si="7"/>
        <v>59103605</v>
      </c>
      <c r="Y48" s="53">
        <f t="shared" si="7"/>
        <v>142237177</v>
      </c>
      <c r="Z48" s="54">
        <f>+IF(X48&lt;&gt;0,+(Y48/X48)*100,0)</f>
        <v>240.65736260926892</v>
      </c>
      <c r="AA48" s="55">
        <f>SUM(AA45:AA47)</f>
        <v>118207209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68566058</v>
      </c>
      <c r="D6" s="18"/>
      <c r="E6" s="19">
        <v>44313954</v>
      </c>
      <c r="F6" s="20">
        <v>44313954</v>
      </c>
      <c r="G6" s="20"/>
      <c r="H6" s="20"/>
      <c r="I6" s="20"/>
      <c r="J6" s="20"/>
      <c r="K6" s="20">
        <v>168690488</v>
      </c>
      <c r="L6" s="20">
        <v>143603937</v>
      </c>
      <c r="M6" s="20">
        <v>129345666</v>
      </c>
      <c r="N6" s="20">
        <v>129345666</v>
      </c>
      <c r="O6" s="20"/>
      <c r="P6" s="20"/>
      <c r="Q6" s="20"/>
      <c r="R6" s="20"/>
      <c r="S6" s="20"/>
      <c r="T6" s="20"/>
      <c r="U6" s="20"/>
      <c r="V6" s="20"/>
      <c r="W6" s="20">
        <v>129345666</v>
      </c>
      <c r="X6" s="20">
        <v>22156977</v>
      </c>
      <c r="Y6" s="20">
        <v>107188689</v>
      </c>
      <c r="Z6" s="21">
        <v>483.77</v>
      </c>
      <c r="AA6" s="22">
        <v>44313954</v>
      </c>
    </row>
    <row r="7" spans="1:27" ht="12.75">
      <c r="A7" s="23" t="s">
        <v>34</v>
      </c>
      <c r="B7" s="17"/>
      <c r="C7" s="18"/>
      <c r="D7" s="18"/>
      <c r="E7" s="19">
        <v>80000000</v>
      </c>
      <c r="F7" s="20">
        <v>80000000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40000000</v>
      </c>
      <c r="Y7" s="20">
        <v>-40000000</v>
      </c>
      <c r="Z7" s="21">
        <v>-100</v>
      </c>
      <c r="AA7" s="22">
        <v>80000000</v>
      </c>
    </row>
    <row r="8" spans="1:27" ht="12.75">
      <c r="A8" s="23" t="s">
        <v>35</v>
      </c>
      <c r="B8" s="17"/>
      <c r="C8" s="18">
        <v>43647605</v>
      </c>
      <c r="D8" s="18"/>
      <c r="E8" s="19">
        <v>8600000</v>
      </c>
      <c r="F8" s="20">
        <v>8600000</v>
      </c>
      <c r="G8" s="20"/>
      <c r="H8" s="20"/>
      <c r="I8" s="20"/>
      <c r="J8" s="20"/>
      <c r="K8" s="20">
        <v>18000000</v>
      </c>
      <c r="L8" s="20">
        <v>19000000</v>
      </c>
      <c r="M8" s="20">
        <v>1515494</v>
      </c>
      <c r="N8" s="20">
        <v>1515494</v>
      </c>
      <c r="O8" s="20"/>
      <c r="P8" s="20"/>
      <c r="Q8" s="20"/>
      <c r="R8" s="20"/>
      <c r="S8" s="20"/>
      <c r="T8" s="20"/>
      <c r="U8" s="20"/>
      <c r="V8" s="20"/>
      <c r="W8" s="20">
        <v>1515494</v>
      </c>
      <c r="X8" s="20">
        <v>4300000</v>
      </c>
      <c r="Y8" s="20">
        <v>-2784506</v>
      </c>
      <c r="Z8" s="21">
        <v>-64.76</v>
      </c>
      <c r="AA8" s="22">
        <v>8600000</v>
      </c>
    </row>
    <row r="9" spans="1:27" ht="12.75">
      <c r="A9" s="23" t="s">
        <v>36</v>
      </c>
      <c r="B9" s="17"/>
      <c r="C9" s="18"/>
      <c r="D9" s="18"/>
      <c r="E9" s="19">
        <v>23000000</v>
      </c>
      <c r="F9" s="20">
        <v>23000000</v>
      </c>
      <c r="G9" s="20"/>
      <c r="H9" s="20"/>
      <c r="I9" s="20"/>
      <c r="J9" s="20"/>
      <c r="K9" s="20">
        <v>75000000</v>
      </c>
      <c r="L9" s="20">
        <v>74000000</v>
      </c>
      <c r="M9" s="20">
        <v>43647000</v>
      </c>
      <c r="N9" s="20">
        <v>43647000</v>
      </c>
      <c r="O9" s="20"/>
      <c r="P9" s="20"/>
      <c r="Q9" s="20"/>
      <c r="R9" s="20"/>
      <c r="S9" s="20"/>
      <c r="T9" s="20"/>
      <c r="U9" s="20"/>
      <c r="V9" s="20"/>
      <c r="W9" s="20">
        <v>43647000</v>
      </c>
      <c r="X9" s="20">
        <v>11500000</v>
      </c>
      <c r="Y9" s="20">
        <v>32147000</v>
      </c>
      <c r="Z9" s="21">
        <v>279.54</v>
      </c>
      <c r="AA9" s="22">
        <v>23000000</v>
      </c>
    </row>
    <row r="10" spans="1:27" ht="12.75">
      <c r="A10" s="23" t="s">
        <v>37</v>
      </c>
      <c r="B10" s="17"/>
      <c r="C10" s="18">
        <v>1374421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754565</v>
      </c>
      <c r="D11" s="18"/>
      <c r="E11" s="19">
        <v>820000</v>
      </c>
      <c r="F11" s="20">
        <v>820000</v>
      </c>
      <c r="G11" s="20"/>
      <c r="H11" s="20"/>
      <c r="I11" s="20"/>
      <c r="J11" s="20"/>
      <c r="K11" s="20">
        <v>1987500</v>
      </c>
      <c r="L11" s="20">
        <v>2287500</v>
      </c>
      <c r="M11" s="20">
        <v>854000</v>
      </c>
      <c r="N11" s="20">
        <v>854000</v>
      </c>
      <c r="O11" s="20"/>
      <c r="P11" s="20"/>
      <c r="Q11" s="20"/>
      <c r="R11" s="20"/>
      <c r="S11" s="20"/>
      <c r="T11" s="20"/>
      <c r="U11" s="20"/>
      <c r="V11" s="20"/>
      <c r="W11" s="20">
        <v>854000</v>
      </c>
      <c r="X11" s="20">
        <v>410000</v>
      </c>
      <c r="Y11" s="20">
        <v>444000</v>
      </c>
      <c r="Z11" s="21">
        <v>108.29</v>
      </c>
      <c r="AA11" s="22">
        <v>820000</v>
      </c>
    </row>
    <row r="12" spans="1:27" ht="12.75">
      <c r="A12" s="27" t="s">
        <v>39</v>
      </c>
      <c r="B12" s="28"/>
      <c r="C12" s="29">
        <f aca="true" t="shared" si="0" ref="C12:Y12">SUM(C6:C11)</f>
        <v>114342649</v>
      </c>
      <c r="D12" s="29">
        <f>SUM(D6:D11)</f>
        <v>0</v>
      </c>
      <c r="E12" s="30">
        <f t="shared" si="0"/>
        <v>156733954</v>
      </c>
      <c r="F12" s="31">
        <f t="shared" si="0"/>
        <v>156733954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263677988</v>
      </c>
      <c r="L12" s="31">
        <f t="shared" si="0"/>
        <v>238891437</v>
      </c>
      <c r="M12" s="31">
        <f t="shared" si="0"/>
        <v>175362160</v>
      </c>
      <c r="N12" s="31">
        <f t="shared" si="0"/>
        <v>175362160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175362160</v>
      </c>
      <c r="X12" s="31">
        <f t="shared" si="0"/>
        <v>78366977</v>
      </c>
      <c r="Y12" s="31">
        <f t="shared" si="0"/>
        <v>96995183</v>
      </c>
      <c r="Z12" s="32">
        <f>+IF(X12&lt;&gt;0,+(Y12/X12)*100,0)</f>
        <v>123.77047924153052</v>
      </c>
      <c r="AA12" s="33">
        <f>SUM(AA6:AA11)</f>
        <v>156733954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>
        <v>189000</v>
      </c>
      <c r="L15" s="20">
        <v>204555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87629001</v>
      </c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>
        <v>89000000</v>
      </c>
      <c r="F17" s="20">
        <v>89000000</v>
      </c>
      <c r="G17" s="20"/>
      <c r="H17" s="20"/>
      <c r="I17" s="20"/>
      <c r="J17" s="20"/>
      <c r="K17" s="20">
        <v>87947998</v>
      </c>
      <c r="L17" s="20">
        <v>87947998</v>
      </c>
      <c r="M17" s="20">
        <v>87629001</v>
      </c>
      <c r="N17" s="20">
        <v>87629001</v>
      </c>
      <c r="O17" s="20"/>
      <c r="P17" s="20"/>
      <c r="Q17" s="20"/>
      <c r="R17" s="20"/>
      <c r="S17" s="20"/>
      <c r="T17" s="20"/>
      <c r="U17" s="20"/>
      <c r="V17" s="20"/>
      <c r="W17" s="20">
        <v>87629001</v>
      </c>
      <c r="X17" s="20">
        <v>44500000</v>
      </c>
      <c r="Y17" s="20">
        <v>43129001</v>
      </c>
      <c r="Z17" s="21">
        <v>96.92</v>
      </c>
      <c r="AA17" s="22">
        <v>89000000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837449088</v>
      </c>
      <c r="D19" s="18"/>
      <c r="E19" s="19">
        <v>840000000</v>
      </c>
      <c r="F19" s="20">
        <v>840000000</v>
      </c>
      <c r="G19" s="20"/>
      <c r="H19" s="20"/>
      <c r="I19" s="20"/>
      <c r="J19" s="20"/>
      <c r="K19" s="20">
        <v>880500666</v>
      </c>
      <c r="L19" s="20">
        <v>881500256</v>
      </c>
      <c r="M19" s="20">
        <v>875000666</v>
      </c>
      <c r="N19" s="20">
        <v>875000666</v>
      </c>
      <c r="O19" s="20"/>
      <c r="P19" s="20"/>
      <c r="Q19" s="20"/>
      <c r="R19" s="20"/>
      <c r="S19" s="20"/>
      <c r="T19" s="20"/>
      <c r="U19" s="20"/>
      <c r="V19" s="20"/>
      <c r="W19" s="20">
        <v>875000666</v>
      </c>
      <c r="X19" s="20">
        <v>420000000</v>
      </c>
      <c r="Y19" s="20">
        <v>455000666</v>
      </c>
      <c r="Z19" s="21">
        <v>108.33</v>
      </c>
      <c r="AA19" s="22">
        <v>840000000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>
        <v>563013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925641102</v>
      </c>
      <c r="D24" s="29">
        <f>SUM(D15:D23)</f>
        <v>0</v>
      </c>
      <c r="E24" s="36">
        <f t="shared" si="1"/>
        <v>929000000</v>
      </c>
      <c r="F24" s="37">
        <f t="shared" si="1"/>
        <v>929000000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968637664</v>
      </c>
      <c r="L24" s="37">
        <f t="shared" si="1"/>
        <v>969652809</v>
      </c>
      <c r="M24" s="37">
        <f t="shared" si="1"/>
        <v>962629667</v>
      </c>
      <c r="N24" s="37">
        <f t="shared" si="1"/>
        <v>962629667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962629667</v>
      </c>
      <c r="X24" s="37">
        <f t="shared" si="1"/>
        <v>464500000</v>
      </c>
      <c r="Y24" s="37">
        <f t="shared" si="1"/>
        <v>498129667</v>
      </c>
      <c r="Z24" s="38">
        <f>+IF(X24&lt;&gt;0,+(Y24/X24)*100,0)</f>
        <v>107.23997136706136</v>
      </c>
      <c r="AA24" s="39">
        <f>SUM(AA15:AA23)</f>
        <v>929000000</v>
      </c>
    </row>
    <row r="25" spans="1:27" ht="12.75">
      <c r="A25" s="27" t="s">
        <v>51</v>
      </c>
      <c r="B25" s="28"/>
      <c r="C25" s="29">
        <f aca="true" t="shared" si="2" ref="C25:Y25">+C12+C24</f>
        <v>1039983751</v>
      </c>
      <c r="D25" s="29">
        <f>+D12+D24</f>
        <v>0</v>
      </c>
      <c r="E25" s="30">
        <f t="shared" si="2"/>
        <v>1085733954</v>
      </c>
      <c r="F25" s="31">
        <f t="shared" si="2"/>
        <v>1085733954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1232315652</v>
      </c>
      <c r="L25" s="31">
        <f t="shared" si="2"/>
        <v>1208544246</v>
      </c>
      <c r="M25" s="31">
        <f t="shared" si="2"/>
        <v>1137991827</v>
      </c>
      <c r="N25" s="31">
        <f t="shared" si="2"/>
        <v>1137991827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1137991827</v>
      </c>
      <c r="X25" s="31">
        <f t="shared" si="2"/>
        <v>542866977</v>
      </c>
      <c r="Y25" s="31">
        <f t="shared" si="2"/>
        <v>595124850</v>
      </c>
      <c r="Z25" s="32">
        <f>+IF(X25&lt;&gt;0,+(Y25/X25)*100,0)</f>
        <v>109.62627590441923</v>
      </c>
      <c r="AA25" s="33">
        <f>+AA12+AA24</f>
        <v>1085733954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235884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1200000</v>
      </c>
      <c r="F30" s="20">
        <v>1200000</v>
      </c>
      <c r="G30" s="20"/>
      <c r="H30" s="20"/>
      <c r="I30" s="20"/>
      <c r="J30" s="20"/>
      <c r="K30" s="20">
        <v>17601106</v>
      </c>
      <c r="L30" s="20">
        <v>17601106</v>
      </c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600000</v>
      </c>
      <c r="Y30" s="20">
        <v>-600000</v>
      </c>
      <c r="Z30" s="21">
        <v>-100</v>
      </c>
      <c r="AA30" s="22">
        <v>1200000</v>
      </c>
    </row>
    <row r="31" spans="1:27" ht="12.75">
      <c r="A31" s="23" t="s">
        <v>56</v>
      </c>
      <c r="B31" s="17"/>
      <c r="C31" s="18">
        <v>1399552</v>
      </c>
      <c r="D31" s="18"/>
      <c r="E31" s="19"/>
      <c r="F31" s="20"/>
      <c r="G31" s="20"/>
      <c r="H31" s="20"/>
      <c r="I31" s="20"/>
      <c r="J31" s="20"/>
      <c r="K31" s="20">
        <v>3983554</v>
      </c>
      <c r="L31" s="20">
        <v>2868000</v>
      </c>
      <c r="M31" s="20">
        <v>88602</v>
      </c>
      <c r="N31" s="20">
        <v>88602</v>
      </c>
      <c r="O31" s="20"/>
      <c r="P31" s="20"/>
      <c r="Q31" s="20"/>
      <c r="R31" s="20"/>
      <c r="S31" s="20"/>
      <c r="T31" s="20"/>
      <c r="U31" s="20"/>
      <c r="V31" s="20"/>
      <c r="W31" s="20">
        <v>88602</v>
      </c>
      <c r="X31" s="20"/>
      <c r="Y31" s="20">
        <v>88602</v>
      </c>
      <c r="Z31" s="21"/>
      <c r="AA31" s="22"/>
    </row>
    <row r="32" spans="1:27" ht="12.75">
      <c r="A32" s="23" t="s">
        <v>57</v>
      </c>
      <c r="B32" s="17"/>
      <c r="C32" s="18">
        <v>34282162</v>
      </c>
      <c r="D32" s="18"/>
      <c r="E32" s="19">
        <v>39000000</v>
      </c>
      <c r="F32" s="20">
        <v>39000000</v>
      </c>
      <c r="G32" s="20"/>
      <c r="H32" s="20"/>
      <c r="I32" s="20"/>
      <c r="J32" s="20"/>
      <c r="K32" s="20">
        <v>79804460</v>
      </c>
      <c r="L32" s="20">
        <v>58920000</v>
      </c>
      <c r="M32" s="20">
        <v>36480000</v>
      </c>
      <c r="N32" s="20">
        <v>36480000</v>
      </c>
      <c r="O32" s="20"/>
      <c r="P32" s="20"/>
      <c r="Q32" s="20"/>
      <c r="R32" s="20"/>
      <c r="S32" s="20"/>
      <c r="T32" s="20"/>
      <c r="U32" s="20"/>
      <c r="V32" s="20"/>
      <c r="W32" s="20">
        <v>36480000</v>
      </c>
      <c r="X32" s="20">
        <v>19500000</v>
      </c>
      <c r="Y32" s="20">
        <v>16980000</v>
      </c>
      <c r="Z32" s="21">
        <v>87.08</v>
      </c>
      <c r="AA32" s="22">
        <v>39000000</v>
      </c>
    </row>
    <row r="33" spans="1:27" ht="12.75">
      <c r="A33" s="23" t="s">
        <v>58</v>
      </c>
      <c r="B33" s="17"/>
      <c r="C33" s="18">
        <v>285568</v>
      </c>
      <c r="D33" s="18"/>
      <c r="E33" s="19"/>
      <c r="F33" s="20"/>
      <c r="G33" s="20"/>
      <c r="H33" s="20"/>
      <c r="I33" s="20"/>
      <c r="J33" s="20"/>
      <c r="K33" s="20">
        <v>21607047</v>
      </c>
      <c r="L33" s="20">
        <v>19607000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36203166</v>
      </c>
      <c r="D34" s="29">
        <f>SUM(D29:D33)</f>
        <v>0</v>
      </c>
      <c r="E34" s="30">
        <f t="shared" si="3"/>
        <v>40200000</v>
      </c>
      <c r="F34" s="31">
        <f t="shared" si="3"/>
        <v>40200000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122996167</v>
      </c>
      <c r="L34" s="31">
        <f t="shared" si="3"/>
        <v>98996106</v>
      </c>
      <c r="M34" s="31">
        <f t="shared" si="3"/>
        <v>36568602</v>
      </c>
      <c r="N34" s="31">
        <f t="shared" si="3"/>
        <v>36568602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36568602</v>
      </c>
      <c r="X34" s="31">
        <f t="shared" si="3"/>
        <v>20100000</v>
      </c>
      <c r="Y34" s="31">
        <f t="shared" si="3"/>
        <v>16468602</v>
      </c>
      <c r="Z34" s="32">
        <f>+IF(X34&lt;&gt;0,+(Y34/X34)*100,0)</f>
        <v>81.93334328358209</v>
      </c>
      <c r="AA34" s="33">
        <f>SUM(AA29:AA33)</f>
        <v>40200000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21276921</v>
      </c>
      <c r="D37" s="18"/>
      <c r="E37" s="19">
        <v>200550</v>
      </c>
      <c r="F37" s="20">
        <v>200550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100275</v>
      </c>
      <c r="Y37" s="20">
        <v>-100275</v>
      </c>
      <c r="Z37" s="21">
        <v>-100</v>
      </c>
      <c r="AA37" s="22">
        <v>200550</v>
      </c>
    </row>
    <row r="38" spans="1:27" ht="12.75">
      <c r="A38" s="23" t="s">
        <v>58</v>
      </c>
      <c r="B38" s="17"/>
      <c r="C38" s="18">
        <v>24623315</v>
      </c>
      <c r="D38" s="18"/>
      <c r="E38" s="19">
        <v>30000000</v>
      </c>
      <c r="F38" s="20">
        <v>30000000</v>
      </c>
      <c r="G38" s="20"/>
      <c r="H38" s="20"/>
      <c r="I38" s="20"/>
      <c r="J38" s="20"/>
      <c r="K38" s="20"/>
      <c r="L38" s="20"/>
      <c r="M38" s="20">
        <v>41607047</v>
      </c>
      <c r="N38" s="20">
        <v>41607047</v>
      </c>
      <c r="O38" s="20"/>
      <c r="P38" s="20"/>
      <c r="Q38" s="20"/>
      <c r="R38" s="20"/>
      <c r="S38" s="20"/>
      <c r="T38" s="20"/>
      <c r="U38" s="20"/>
      <c r="V38" s="20"/>
      <c r="W38" s="20">
        <v>41607047</v>
      </c>
      <c r="X38" s="20">
        <v>15000000</v>
      </c>
      <c r="Y38" s="20">
        <v>26607047</v>
      </c>
      <c r="Z38" s="21">
        <v>177.38</v>
      </c>
      <c r="AA38" s="22">
        <v>30000000</v>
      </c>
    </row>
    <row r="39" spans="1:27" ht="12.75">
      <c r="A39" s="27" t="s">
        <v>61</v>
      </c>
      <c r="B39" s="35"/>
      <c r="C39" s="29">
        <f aca="true" t="shared" si="4" ref="C39:Y39">SUM(C37:C38)</f>
        <v>45900236</v>
      </c>
      <c r="D39" s="29">
        <f>SUM(D37:D38)</f>
        <v>0</v>
      </c>
      <c r="E39" s="36">
        <f t="shared" si="4"/>
        <v>30200550</v>
      </c>
      <c r="F39" s="37">
        <f t="shared" si="4"/>
        <v>30200550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41607047</v>
      </c>
      <c r="N39" s="37">
        <f t="shared" si="4"/>
        <v>41607047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41607047</v>
      </c>
      <c r="X39" s="37">
        <f t="shared" si="4"/>
        <v>15100275</v>
      </c>
      <c r="Y39" s="37">
        <f t="shared" si="4"/>
        <v>26506772</v>
      </c>
      <c r="Z39" s="38">
        <f>+IF(X39&lt;&gt;0,+(Y39/X39)*100,0)</f>
        <v>175.53833953355152</v>
      </c>
      <c r="AA39" s="39">
        <f>SUM(AA37:AA38)</f>
        <v>30200550</v>
      </c>
    </row>
    <row r="40" spans="1:27" ht="12.75">
      <c r="A40" s="27" t="s">
        <v>62</v>
      </c>
      <c r="B40" s="28"/>
      <c r="C40" s="29">
        <f aca="true" t="shared" si="5" ref="C40:Y40">+C34+C39</f>
        <v>82103402</v>
      </c>
      <c r="D40" s="29">
        <f>+D34+D39</f>
        <v>0</v>
      </c>
      <c r="E40" s="30">
        <f t="shared" si="5"/>
        <v>70400550</v>
      </c>
      <c r="F40" s="31">
        <f t="shared" si="5"/>
        <v>70400550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122996167</v>
      </c>
      <c r="L40" s="31">
        <f t="shared" si="5"/>
        <v>98996106</v>
      </c>
      <c r="M40" s="31">
        <f t="shared" si="5"/>
        <v>78175649</v>
      </c>
      <c r="N40" s="31">
        <f t="shared" si="5"/>
        <v>78175649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78175649</v>
      </c>
      <c r="X40" s="31">
        <f t="shared" si="5"/>
        <v>35200275</v>
      </c>
      <c r="Y40" s="31">
        <f t="shared" si="5"/>
        <v>42975374</v>
      </c>
      <c r="Z40" s="32">
        <f>+IF(X40&lt;&gt;0,+(Y40/X40)*100,0)</f>
        <v>122.0881768679364</v>
      </c>
      <c r="AA40" s="33">
        <f>+AA34+AA39</f>
        <v>70400550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957880349</v>
      </c>
      <c r="D42" s="43">
        <f>+D25-D40</f>
        <v>0</v>
      </c>
      <c r="E42" s="44">
        <f t="shared" si="6"/>
        <v>1015333404</v>
      </c>
      <c r="F42" s="45">
        <f t="shared" si="6"/>
        <v>1015333404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1109319485</v>
      </c>
      <c r="L42" s="45">
        <f t="shared" si="6"/>
        <v>1109548140</v>
      </c>
      <c r="M42" s="45">
        <f t="shared" si="6"/>
        <v>1059816178</v>
      </c>
      <c r="N42" s="45">
        <f t="shared" si="6"/>
        <v>1059816178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1059816178</v>
      </c>
      <c r="X42" s="45">
        <f t="shared" si="6"/>
        <v>507666702</v>
      </c>
      <c r="Y42" s="45">
        <f t="shared" si="6"/>
        <v>552149476</v>
      </c>
      <c r="Z42" s="46">
        <f>+IF(X42&lt;&gt;0,+(Y42/X42)*100,0)</f>
        <v>108.76220044071357</v>
      </c>
      <c r="AA42" s="47">
        <f>+AA25-AA40</f>
        <v>1015333404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957767799</v>
      </c>
      <c r="D45" s="18"/>
      <c r="E45" s="19">
        <v>1015333404</v>
      </c>
      <c r="F45" s="20">
        <v>1015333404</v>
      </c>
      <c r="G45" s="20"/>
      <c r="H45" s="20"/>
      <c r="I45" s="20"/>
      <c r="J45" s="20"/>
      <c r="K45" s="20">
        <v>1109319485</v>
      </c>
      <c r="L45" s="20">
        <v>1109548140</v>
      </c>
      <c r="M45" s="20">
        <v>1059816178</v>
      </c>
      <c r="N45" s="20">
        <v>1059816178</v>
      </c>
      <c r="O45" s="20"/>
      <c r="P45" s="20"/>
      <c r="Q45" s="20"/>
      <c r="R45" s="20"/>
      <c r="S45" s="20"/>
      <c r="T45" s="20"/>
      <c r="U45" s="20"/>
      <c r="V45" s="20"/>
      <c r="W45" s="20">
        <v>1059816178</v>
      </c>
      <c r="X45" s="20">
        <v>507666702</v>
      </c>
      <c r="Y45" s="20">
        <v>552149476</v>
      </c>
      <c r="Z45" s="48">
        <v>108.76</v>
      </c>
      <c r="AA45" s="22">
        <v>1015333404</v>
      </c>
    </row>
    <row r="46" spans="1:27" ht="12.75">
      <c r="A46" s="23" t="s">
        <v>67</v>
      </c>
      <c r="B46" s="17"/>
      <c r="C46" s="18">
        <v>112550</v>
      </c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957880349</v>
      </c>
      <c r="D48" s="51">
        <f>SUM(D45:D47)</f>
        <v>0</v>
      </c>
      <c r="E48" s="52">
        <f t="shared" si="7"/>
        <v>1015333404</v>
      </c>
      <c r="F48" s="53">
        <f t="shared" si="7"/>
        <v>1015333404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1109319485</v>
      </c>
      <c r="L48" s="53">
        <f t="shared" si="7"/>
        <v>1109548140</v>
      </c>
      <c r="M48" s="53">
        <f t="shared" si="7"/>
        <v>1059816178</v>
      </c>
      <c r="N48" s="53">
        <f t="shared" si="7"/>
        <v>1059816178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1059816178</v>
      </c>
      <c r="X48" s="53">
        <f t="shared" si="7"/>
        <v>507666702</v>
      </c>
      <c r="Y48" s="53">
        <f t="shared" si="7"/>
        <v>552149476</v>
      </c>
      <c r="Z48" s="54">
        <f>+IF(X48&lt;&gt;0,+(Y48/X48)*100,0)</f>
        <v>108.76220044071357</v>
      </c>
      <c r="AA48" s="55">
        <f>SUM(AA45:AA47)</f>
        <v>1015333404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6194085</v>
      </c>
      <c r="D6" s="18"/>
      <c r="E6" s="19">
        <v>2456929</v>
      </c>
      <c r="F6" s="20">
        <v>2456929</v>
      </c>
      <c r="G6" s="20">
        <v>13742539</v>
      </c>
      <c r="H6" s="20">
        <v>10421139</v>
      </c>
      <c r="I6" s="20">
        <v>2654801</v>
      </c>
      <c r="J6" s="20">
        <v>2654801</v>
      </c>
      <c r="K6" s="20">
        <v>2388150</v>
      </c>
      <c r="L6" s="20">
        <v>1293818</v>
      </c>
      <c r="M6" s="20">
        <v>7043967</v>
      </c>
      <c r="N6" s="20">
        <v>7043967</v>
      </c>
      <c r="O6" s="20"/>
      <c r="P6" s="20"/>
      <c r="Q6" s="20"/>
      <c r="R6" s="20"/>
      <c r="S6" s="20"/>
      <c r="T6" s="20"/>
      <c r="U6" s="20"/>
      <c r="V6" s="20"/>
      <c r="W6" s="20">
        <v>7043967</v>
      </c>
      <c r="X6" s="20">
        <v>1228465</v>
      </c>
      <c r="Y6" s="20">
        <v>5815502</v>
      </c>
      <c r="Z6" s="21">
        <v>473.4</v>
      </c>
      <c r="AA6" s="22">
        <v>2456929</v>
      </c>
    </row>
    <row r="7" spans="1:27" ht="12.75">
      <c r="A7" s="23" t="s">
        <v>34</v>
      </c>
      <c r="B7" s="17"/>
      <c r="C7" s="18"/>
      <c r="D7" s="18"/>
      <c r="E7" s="19">
        <v>15582000</v>
      </c>
      <c r="F7" s="20">
        <v>15582000</v>
      </c>
      <c r="G7" s="20">
        <v>20122795</v>
      </c>
      <c r="H7" s="20">
        <v>40376570</v>
      </c>
      <c r="I7" s="20">
        <v>20582704</v>
      </c>
      <c r="J7" s="20">
        <v>20582704</v>
      </c>
      <c r="K7" s="20">
        <v>4050318</v>
      </c>
      <c r="L7" s="20"/>
      <c r="M7" s="20">
        <v>35189172</v>
      </c>
      <c r="N7" s="20">
        <v>35189172</v>
      </c>
      <c r="O7" s="20"/>
      <c r="P7" s="20"/>
      <c r="Q7" s="20"/>
      <c r="R7" s="20"/>
      <c r="S7" s="20"/>
      <c r="T7" s="20"/>
      <c r="U7" s="20"/>
      <c r="V7" s="20"/>
      <c r="W7" s="20">
        <v>35189172</v>
      </c>
      <c r="X7" s="20">
        <v>7791000</v>
      </c>
      <c r="Y7" s="20">
        <v>27398172</v>
      </c>
      <c r="Z7" s="21">
        <v>351.66</v>
      </c>
      <c r="AA7" s="22">
        <v>15582000</v>
      </c>
    </row>
    <row r="8" spans="1:27" ht="12.75">
      <c r="A8" s="23" t="s">
        <v>35</v>
      </c>
      <c r="B8" s="17"/>
      <c r="C8" s="18">
        <v>24952612</v>
      </c>
      <c r="D8" s="18"/>
      <c r="E8" s="19">
        <v>40482567</v>
      </c>
      <c r="F8" s="20">
        <v>40482567</v>
      </c>
      <c r="G8" s="20">
        <v>66366060</v>
      </c>
      <c r="H8" s="20">
        <v>71314486</v>
      </c>
      <c r="I8" s="20">
        <v>23594915</v>
      </c>
      <c r="J8" s="20">
        <v>23594915</v>
      </c>
      <c r="K8" s="20">
        <v>24607979</v>
      </c>
      <c r="L8" s="20">
        <v>30123777</v>
      </c>
      <c r="M8" s="20">
        <v>36701864</v>
      </c>
      <c r="N8" s="20">
        <v>36701864</v>
      </c>
      <c r="O8" s="20"/>
      <c r="P8" s="20"/>
      <c r="Q8" s="20"/>
      <c r="R8" s="20"/>
      <c r="S8" s="20"/>
      <c r="T8" s="20"/>
      <c r="U8" s="20"/>
      <c r="V8" s="20"/>
      <c r="W8" s="20">
        <v>36701864</v>
      </c>
      <c r="X8" s="20">
        <v>20241284</v>
      </c>
      <c r="Y8" s="20">
        <v>16460580</v>
      </c>
      <c r="Z8" s="21">
        <v>81.32</v>
      </c>
      <c r="AA8" s="22">
        <v>40482567</v>
      </c>
    </row>
    <row r="9" spans="1:27" ht="12.75">
      <c r="A9" s="23" t="s">
        <v>36</v>
      </c>
      <c r="B9" s="17"/>
      <c r="C9" s="18">
        <v>30866483</v>
      </c>
      <c r="D9" s="18"/>
      <c r="E9" s="19">
        <v>58923282</v>
      </c>
      <c r="F9" s="20">
        <v>58923282</v>
      </c>
      <c r="G9" s="20">
        <v>27672881</v>
      </c>
      <c r="H9" s="20">
        <v>137562343</v>
      </c>
      <c r="I9" s="20">
        <v>52018195</v>
      </c>
      <c r="J9" s="20">
        <v>52018195</v>
      </c>
      <c r="K9" s="20">
        <v>52551881</v>
      </c>
      <c r="L9" s="20">
        <v>92684253</v>
      </c>
      <c r="M9" s="20">
        <v>104188791</v>
      </c>
      <c r="N9" s="20">
        <v>104188791</v>
      </c>
      <c r="O9" s="20"/>
      <c r="P9" s="20"/>
      <c r="Q9" s="20"/>
      <c r="R9" s="20"/>
      <c r="S9" s="20"/>
      <c r="T9" s="20"/>
      <c r="U9" s="20"/>
      <c r="V9" s="20"/>
      <c r="W9" s="20">
        <v>104188791</v>
      </c>
      <c r="X9" s="20">
        <v>29461641</v>
      </c>
      <c r="Y9" s="20">
        <v>74727150</v>
      </c>
      <c r="Z9" s="21">
        <v>253.64</v>
      </c>
      <c r="AA9" s="22">
        <v>58923282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3328341</v>
      </c>
      <c r="D11" s="18"/>
      <c r="E11" s="19">
        <v>3400000</v>
      </c>
      <c r="F11" s="20">
        <v>3400000</v>
      </c>
      <c r="G11" s="20">
        <v>3638599</v>
      </c>
      <c r="H11" s="20">
        <v>6698323</v>
      </c>
      <c r="I11" s="20">
        <v>3524817</v>
      </c>
      <c r="J11" s="20">
        <v>3524817</v>
      </c>
      <c r="K11" s="20">
        <v>3502009</v>
      </c>
      <c r="L11" s="20">
        <v>3469914</v>
      </c>
      <c r="M11" s="20">
        <v>4147717</v>
      </c>
      <c r="N11" s="20">
        <v>4147717</v>
      </c>
      <c r="O11" s="20"/>
      <c r="P11" s="20"/>
      <c r="Q11" s="20"/>
      <c r="R11" s="20"/>
      <c r="S11" s="20"/>
      <c r="T11" s="20"/>
      <c r="U11" s="20"/>
      <c r="V11" s="20"/>
      <c r="W11" s="20">
        <v>4147717</v>
      </c>
      <c r="X11" s="20">
        <v>1700000</v>
      </c>
      <c r="Y11" s="20">
        <v>2447717</v>
      </c>
      <c r="Z11" s="21">
        <v>143.98</v>
      </c>
      <c r="AA11" s="22">
        <v>3400000</v>
      </c>
    </row>
    <row r="12" spans="1:27" ht="12.75">
      <c r="A12" s="27" t="s">
        <v>39</v>
      </c>
      <c r="B12" s="28"/>
      <c r="C12" s="29">
        <f aca="true" t="shared" si="0" ref="C12:Y12">SUM(C6:C11)</f>
        <v>65341521</v>
      </c>
      <c r="D12" s="29">
        <f>SUM(D6:D11)</f>
        <v>0</v>
      </c>
      <c r="E12" s="30">
        <f t="shared" si="0"/>
        <v>120844778</v>
      </c>
      <c r="F12" s="31">
        <f t="shared" si="0"/>
        <v>120844778</v>
      </c>
      <c r="G12" s="31">
        <f t="shared" si="0"/>
        <v>131542874</v>
      </c>
      <c r="H12" s="31">
        <f t="shared" si="0"/>
        <v>266372861</v>
      </c>
      <c r="I12" s="31">
        <f t="shared" si="0"/>
        <v>102375432</v>
      </c>
      <c r="J12" s="31">
        <f t="shared" si="0"/>
        <v>102375432</v>
      </c>
      <c r="K12" s="31">
        <f t="shared" si="0"/>
        <v>87100337</v>
      </c>
      <c r="L12" s="31">
        <f t="shared" si="0"/>
        <v>127571762</v>
      </c>
      <c r="M12" s="31">
        <f t="shared" si="0"/>
        <v>187271511</v>
      </c>
      <c r="N12" s="31">
        <f t="shared" si="0"/>
        <v>187271511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187271511</v>
      </c>
      <c r="X12" s="31">
        <f t="shared" si="0"/>
        <v>60422390</v>
      </c>
      <c r="Y12" s="31">
        <f t="shared" si="0"/>
        <v>126849121</v>
      </c>
      <c r="Z12" s="32">
        <f>+IF(X12&lt;&gt;0,+(Y12/X12)*100,0)</f>
        <v>209.93727821756138</v>
      </c>
      <c r="AA12" s="33">
        <f>SUM(AA6:AA11)</f>
        <v>120844778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53739288</v>
      </c>
      <c r="D17" s="18"/>
      <c r="E17" s="19">
        <v>53728304</v>
      </c>
      <c r="F17" s="20">
        <v>53728304</v>
      </c>
      <c r="G17" s="20">
        <v>56142412</v>
      </c>
      <c r="H17" s="20">
        <v>109752106</v>
      </c>
      <c r="I17" s="20">
        <v>109752106</v>
      </c>
      <c r="J17" s="20">
        <v>109752106</v>
      </c>
      <c r="K17" s="20">
        <v>53195587</v>
      </c>
      <c r="L17" s="20">
        <v>54552880</v>
      </c>
      <c r="M17" s="20">
        <v>54138772</v>
      </c>
      <c r="N17" s="20">
        <v>54138772</v>
      </c>
      <c r="O17" s="20"/>
      <c r="P17" s="20"/>
      <c r="Q17" s="20"/>
      <c r="R17" s="20"/>
      <c r="S17" s="20"/>
      <c r="T17" s="20"/>
      <c r="U17" s="20"/>
      <c r="V17" s="20"/>
      <c r="W17" s="20">
        <v>54138772</v>
      </c>
      <c r="X17" s="20">
        <v>26864152</v>
      </c>
      <c r="Y17" s="20">
        <v>27274620</v>
      </c>
      <c r="Z17" s="21">
        <v>101.53</v>
      </c>
      <c r="AA17" s="22">
        <v>53728304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952317052</v>
      </c>
      <c r="D19" s="18"/>
      <c r="E19" s="19">
        <v>1016632049</v>
      </c>
      <c r="F19" s="20">
        <v>1016632049</v>
      </c>
      <c r="G19" s="20">
        <v>1055177723</v>
      </c>
      <c r="H19" s="20">
        <v>1905633398</v>
      </c>
      <c r="I19" s="20">
        <v>968948428</v>
      </c>
      <c r="J19" s="20">
        <v>968948428</v>
      </c>
      <c r="K19" s="20">
        <v>975366057</v>
      </c>
      <c r="L19" s="20">
        <v>975194220</v>
      </c>
      <c r="M19" s="20">
        <v>944709825</v>
      </c>
      <c r="N19" s="20">
        <v>944709825</v>
      </c>
      <c r="O19" s="20"/>
      <c r="P19" s="20"/>
      <c r="Q19" s="20"/>
      <c r="R19" s="20"/>
      <c r="S19" s="20"/>
      <c r="T19" s="20"/>
      <c r="U19" s="20"/>
      <c r="V19" s="20"/>
      <c r="W19" s="20">
        <v>944709825</v>
      </c>
      <c r="X19" s="20">
        <v>508316025</v>
      </c>
      <c r="Y19" s="20">
        <v>436393800</v>
      </c>
      <c r="Z19" s="21">
        <v>85.85</v>
      </c>
      <c r="AA19" s="22">
        <v>1016632049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85347</v>
      </c>
      <c r="D22" s="18"/>
      <c r="E22" s="19">
        <v>290674</v>
      </c>
      <c r="F22" s="20">
        <v>290674</v>
      </c>
      <c r="G22" s="20">
        <v>290674</v>
      </c>
      <c r="H22" s="20">
        <v>376021</v>
      </c>
      <c r="I22" s="20">
        <v>85347</v>
      </c>
      <c r="J22" s="20">
        <v>85347</v>
      </c>
      <c r="K22" s="20">
        <v>85347</v>
      </c>
      <c r="L22" s="20">
        <v>85347</v>
      </c>
      <c r="M22" s="20">
        <v>85347</v>
      </c>
      <c r="N22" s="20">
        <v>85347</v>
      </c>
      <c r="O22" s="20"/>
      <c r="P22" s="20"/>
      <c r="Q22" s="20"/>
      <c r="R22" s="20"/>
      <c r="S22" s="20"/>
      <c r="T22" s="20"/>
      <c r="U22" s="20"/>
      <c r="V22" s="20"/>
      <c r="W22" s="20">
        <v>85347</v>
      </c>
      <c r="X22" s="20">
        <v>145337</v>
      </c>
      <c r="Y22" s="20">
        <v>-59990</v>
      </c>
      <c r="Z22" s="21">
        <v>-41.28</v>
      </c>
      <c r="AA22" s="22">
        <v>290674</v>
      </c>
    </row>
    <row r="23" spans="1:27" ht="12.75">
      <c r="A23" s="23" t="s">
        <v>49</v>
      </c>
      <c r="B23" s="17"/>
      <c r="C23" s="18">
        <v>12706118</v>
      </c>
      <c r="D23" s="18"/>
      <c r="E23" s="19">
        <v>12841200</v>
      </c>
      <c r="F23" s="20">
        <v>12841200</v>
      </c>
      <c r="G23" s="24"/>
      <c r="H23" s="24"/>
      <c r="I23" s="24">
        <v>13169481</v>
      </c>
      <c r="J23" s="20">
        <v>13169481</v>
      </c>
      <c r="K23" s="24">
        <v>13169481</v>
      </c>
      <c r="L23" s="24">
        <v>13169481</v>
      </c>
      <c r="M23" s="20">
        <v>13169481</v>
      </c>
      <c r="N23" s="24">
        <v>13169481</v>
      </c>
      <c r="O23" s="24"/>
      <c r="P23" s="24"/>
      <c r="Q23" s="20"/>
      <c r="R23" s="24"/>
      <c r="S23" s="24"/>
      <c r="T23" s="20"/>
      <c r="U23" s="24"/>
      <c r="V23" s="24"/>
      <c r="W23" s="24">
        <v>13169481</v>
      </c>
      <c r="X23" s="20">
        <v>6420600</v>
      </c>
      <c r="Y23" s="24">
        <v>6748881</v>
      </c>
      <c r="Z23" s="25">
        <v>105.11</v>
      </c>
      <c r="AA23" s="26">
        <v>12841200</v>
      </c>
    </row>
    <row r="24" spans="1:27" ht="12.75">
      <c r="A24" s="27" t="s">
        <v>50</v>
      </c>
      <c r="B24" s="35"/>
      <c r="C24" s="29">
        <f aca="true" t="shared" si="1" ref="C24:Y24">SUM(C15:C23)</f>
        <v>1018847805</v>
      </c>
      <c r="D24" s="29">
        <f>SUM(D15:D23)</f>
        <v>0</v>
      </c>
      <c r="E24" s="36">
        <f t="shared" si="1"/>
        <v>1083492227</v>
      </c>
      <c r="F24" s="37">
        <f t="shared" si="1"/>
        <v>1083492227</v>
      </c>
      <c r="G24" s="37">
        <f t="shared" si="1"/>
        <v>1111610809</v>
      </c>
      <c r="H24" s="37">
        <f t="shared" si="1"/>
        <v>2015761525</v>
      </c>
      <c r="I24" s="37">
        <f t="shared" si="1"/>
        <v>1091955362</v>
      </c>
      <c r="J24" s="37">
        <f t="shared" si="1"/>
        <v>1091955362</v>
      </c>
      <c r="K24" s="37">
        <f t="shared" si="1"/>
        <v>1041816472</v>
      </c>
      <c r="L24" s="37">
        <f t="shared" si="1"/>
        <v>1043001928</v>
      </c>
      <c r="M24" s="37">
        <f t="shared" si="1"/>
        <v>1012103425</v>
      </c>
      <c r="N24" s="37">
        <f t="shared" si="1"/>
        <v>1012103425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1012103425</v>
      </c>
      <c r="X24" s="37">
        <f t="shared" si="1"/>
        <v>541746114</v>
      </c>
      <c r="Y24" s="37">
        <f t="shared" si="1"/>
        <v>470357311</v>
      </c>
      <c r="Z24" s="38">
        <f>+IF(X24&lt;&gt;0,+(Y24/X24)*100,0)</f>
        <v>86.82246145285686</v>
      </c>
      <c r="AA24" s="39">
        <f>SUM(AA15:AA23)</f>
        <v>1083492227</v>
      </c>
    </row>
    <row r="25" spans="1:27" ht="12.75">
      <c r="A25" s="27" t="s">
        <v>51</v>
      </c>
      <c r="B25" s="28"/>
      <c r="C25" s="29">
        <f aca="true" t="shared" si="2" ref="C25:Y25">+C12+C24</f>
        <v>1084189326</v>
      </c>
      <c r="D25" s="29">
        <f>+D12+D24</f>
        <v>0</v>
      </c>
      <c r="E25" s="30">
        <f t="shared" si="2"/>
        <v>1204337005</v>
      </c>
      <c r="F25" s="31">
        <f t="shared" si="2"/>
        <v>1204337005</v>
      </c>
      <c r="G25" s="31">
        <f t="shared" si="2"/>
        <v>1243153683</v>
      </c>
      <c r="H25" s="31">
        <f t="shared" si="2"/>
        <v>2282134386</v>
      </c>
      <c r="I25" s="31">
        <f t="shared" si="2"/>
        <v>1194330794</v>
      </c>
      <c r="J25" s="31">
        <f t="shared" si="2"/>
        <v>1194330794</v>
      </c>
      <c r="K25" s="31">
        <f t="shared" si="2"/>
        <v>1128916809</v>
      </c>
      <c r="L25" s="31">
        <f t="shared" si="2"/>
        <v>1170573690</v>
      </c>
      <c r="M25" s="31">
        <f t="shared" si="2"/>
        <v>1199374936</v>
      </c>
      <c r="N25" s="31">
        <f t="shared" si="2"/>
        <v>1199374936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1199374936</v>
      </c>
      <c r="X25" s="31">
        <f t="shared" si="2"/>
        <v>602168504</v>
      </c>
      <c r="Y25" s="31">
        <f t="shared" si="2"/>
        <v>597206432</v>
      </c>
      <c r="Z25" s="32">
        <f>+IF(X25&lt;&gt;0,+(Y25/X25)*100,0)</f>
        <v>99.17596620098217</v>
      </c>
      <c r="AA25" s="33">
        <f>+AA12+AA24</f>
        <v>1204337005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10000000</v>
      </c>
      <c r="F30" s="20">
        <v>10000000</v>
      </c>
      <c r="G30" s="20"/>
      <c r="H30" s="20"/>
      <c r="I30" s="20"/>
      <c r="J30" s="20"/>
      <c r="K30" s="20">
        <v>572191</v>
      </c>
      <c r="L30" s="20">
        <v>548782</v>
      </c>
      <c r="M30" s="20">
        <v>1789169</v>
      </c>
      <c r="N30" s="20">
        <v>1789169</v>
      </c>
      <c r="O30" s="20"/>
      <c r="P30" s="20"/>
      <c r="Q30" s="20"/>
      <c r="R30" s="20"/>
      <c r="S30" s="20"/>
      <c r="T30" s="20"/>
      <c r="U30" s="20"/>
      <c r="V30" s="20"/>
      <c r="W30" s="20">
        <v>1789169</v>
      </c>
      <c r="X30" s="20">
        <v>5000000</v>
      </c>
      <c r="Y30" s="20">
        <v>-3210831</v>
      </c>
      <c r="Z30" s="21">
        <v>-64.22</v>
      </c>
      <c r="AA30" s="22">
        <v>10000000</v>
      </c>
    </row>
    <row r="31" spans="1:27" ht="12.75">
      <c r="A31" s="23" t="s">
        <v>56</v>
      </c>
      <c r="B31" s="17"/>
      <c r="C31" s="18">
        <v>5249231</v>
      </c>
      <c r="D31" s="18"/>
      <c r="E31" s="19">
        <v>5260000</v>
      </c>
      <c r="F31" s="20">
        <v>5260000</v>
      </c>
      <c r="G31" s="20">
        <v>5888139</v>
      </c>
      <c r="H31" s="20">
        <v>11176819</v>
      </c>
      <c r="I31" s="20">
        <v>5298319</v>
      </c>
      <c r="J31" s="20">
        <v>5298319</v>
      </c>
      <c r="K31" s="20">
        <v>5327712</v>
      </c>
      <c r="L31" s="20">
        <v>5288180</v>
      </c>
      <c r="M31" s="20">
        <v>5288270</v>
      </c>
      <c r="N31" s="20">
        <v>5288270</v>
      </c>
      <c r="O31" s="20"/>
      <c r="P31" s="20"/>
      <c r="Q31" s="20"/>
      <c r="R31" s="20"/>
      <c r="S31" s="20"/>
      <c r="T31" s="20"/>
      <c r="U31" s="20"/>
      <c r="V31" s="20"/>
      <c r="W31" s="20">
        <v>5288270</v>
      </c>
      <c r="X31" s="20">
        <v>2630000</v>
      </c>
      <c r="Y31" s="20">
        <v>2658270</v>
      </c>
      <c r="Z31" s="21">
        <v>101.07</v>
      </c>
      <c r="AA31" s="22">
        <v>5260000</v>
      </c>
    </row>
    <row r="32" spans="1:27" ht="12.75">
      <c r="A32" s="23" t="s">
        <v>57</v>
      </c>
      <c r="B32" s="17"/>
      <c r="C32" s="18">
        <v>81838563</v>
      </c>
      <c r="D32" s="18"/>
      <c r="E32" s="19">
        <v>52466250</v>
      </c>
      <c r="F32" s="20">
        <v>52466250</v>
      </c>
      <c r="G32" s="20">
        <v>74933260</v>
      </c>
      <c r="H32" s="20">
        <v>129429200</v>
      </c>
      <c r="I32" s="20">
        <v>107930418</v>
      </c>
      <c r="J32" s="20">
        <v>107930418</v>
      </c>
      <c r="K32" s="20">
        <v>104420887</v>
      </c>
      <c r="L32" s="20">
        <v>136951047</v>
      </c>
      <c r="M32" s="20">
        <v>102145357</v>
      </c>
      <c r="N32" s="20">
        <v>102145357</v>
      </c>
      <c r="O32" s="20"/>
      <c r="P32" s="20"/>
      <c r="Q32" s="20"/>
      <c r="R32" s="20"/>
      <c r="S32" s="20"/>
      <c r="T32" s="20"/>
      <c r="U32" s="20"/>
      <c r="V32" s="20"/>
      <c r="W32" s="20">
        <v>102145357</v>
      </c>
      <c r="X32" s="20">
        <v>26233125</v>
      </c>
      <c r="Y32" s="20">
        <v>75912232</v>
      </c>
      <c r="Z32" s="21">
        <v>289.38</v>
      </c>
      <c r="AA32" s="22">
        <v>52466250</v>
      </c>
    </row>
    <row r="33" spans="1:27" ht="12.75">
      <c r="A33" s="23" t="s">
        <v>58</v>
      </c>
      <c r="B33" s="17"/>
      <c r="C33" s="18">
        <v>4251050</v>
      </c>
      <c r="D33" s="18"/>
      <c r="E33" s="19">
        <v>5412000</v>
      </c>
      <c r="F33" s="20">
        <v>5412000</v>
      </c>
      <c r="G33" s="20">
        <v>1423290</v>
      </c>
      <c r="H33" s="20">
        <v>10517342</v>
      </c>
      <c r="I33" s="20">
        <v>2812335</v>
      </c>
      <c r="J33" s="20">
        <v>2812335</v>
      </c>
      <c r="K33" s="20">
        <v>2812335</v>
      </c>
      <c r="L33" s="20">
        <v>4864050</v>
      </c>
      <c r="M33" s="20">
        <v>3714699</v>
      </c>
      <c r="N33" s="20">
        <v>3714699</v>
      </c>
      <c r="O33" s="20"/>
      <c r="P33" s="20"/>
      <c r="Q33" s="20"/>
      <c r="R33" s="20"/>
      <c r="S33" s="20"/>
      <c r="T33" s="20"/>
      <c r="U33" s="20"/>
      <c r="V33" s="20"/>
      <c r="W33" s="20">
        <v>3714699</v>
      </c>
      <c r="X33" s="20">
        <v>2706000</v>
      </c>
      <c r="Y33" s="20">
        <v>1008699</v>
      </c>
      <c r="Z33" s="21">
        <v>37.28</v>
      </c>
      <c r="AA33" s="22">
        <v>5412000</v>
      </c>
    </row>
    <row r="34" spans="1:27" ht="12.75">
      <c r="A34" s="27" t="s">
        <v>59</v>
      </c>
      <c r="B34" s="28"/>
      <c r="C34" s="29">
        <f aca="true" t="shared" si="3" ref="C34:Y34">SUM(C29:C33)</f>
        <v>91338844</v>
      </c>
      <c r="D34" s="29">
        <f>SUM(D29:D33)</f>
        <v>0</v>
      </c>
      <c r="E34" s="30">
        <f t="shared" si="3"/>
        <v>73138250</v>
      </c>
      <c r="F34" s="31">
        <f t="shared" si="3"/>
        <v>73138250</v>
      </c>
      <c r="G34" s="31">
        <f t="shared" si="3"/>
        <v>82244689</v>
      </c>
      <c r="H34" s="31">
        <f t="shared" si="3"/>
        <v>151123361</v>
      </c>
      <c r="I34" s="31">
        <f t="shared" si="3"/>
        <v>116041072</v>
      </c>
      <c r="J34" s="31">
        <f t="shared" si="3"/>
        <v>116041072</v>
      </c>
      <c r="K34" s="31">
        <f t="shared" si="3"/>
        <v>113133125</v>
      </c>
      <c r="L34" s="31">
        <f t="shared" si="3"/>
        <v>147652059</v>
      </c>
      <c r="M34" s="31">
        <f t="shared" si="3"/>
        <v>112937495</v>
      </c>
      <c r="N34" s="31">
        <f t="shared" si="3"/>
        <v>112937495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112937495</v>
      </c>
      <c r="X34" s="31">
        <f t="shared" si="3"/>
        <v>36569125</v>
      </c>
      <c r="Y34" s="31">
        <f t="shared" si="3"/>
        <v>76368370</v>
      </c>
      <c r="Z34" s="32">
        <f>+IF(X34&lt;&gt;0,+(Y34/X34)*100,0)</f>
        <v>208.83291574518123</v>
      </c>
      <c r="AA34" s="33">
        <f>SUM(AA29:AA33)</f>
        <v>73138250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30677227</v>
      </c>
      <c r="F37" s="20">
        <v>30677227</v>
      </c>
      <c r="G37" s="20"/>
      <c r="H37" s="20"/>
      <c r="I37" s="20">
        <v>3859649</v>
      </c>
      <c r="J37" s="20">
        <v>3859649</v>
      </c>
      <c r="K37" s="20">
        <v>38559921</v>
      </c>
      <c r="L37" s="20">
        <v>38559921</v>
      </c>
      <c r="M37" s="20">
        <v>3859649</v>
      </c>
      <c r="N37" s="20">
        <v>3859649</v>
      </c>
      <c r="O37" s="20"/>
      <c r="P37" s="20"/>
      <c r="Q37" s="20"/>
      <c r="R37" s="20"/>
      <c r="S37" s="20"/>
      <c r="T37" s="20"/>
      <c r="U37" s="20"/>
      <c r="V37" s="20"/>
      <c r="W37" s="20">
        <v>3859649</v>
      </c>
      <c r="X37" s="20">
        <v>15338614</v>
      </c>
      <c r="Y37" s="20">
        <v>-11478965</v>
      </c>
      <c r="Z37" s="21">
        <v>-74.84</v>
      </c>
      <c r="AA37" s="22">
        <v>30677227</v>
      </c>
    </row>
    <row r="38" spans="1:27" ht="12.75">
      <c r="A38" s="23" t="s">
        <v>58</v>
      </c>
      <c r="B38" s="17"/>
      <c r="C38" s="18">
        <v>93954731</v>
      </c>
      <c r="D38" s="18"/>
      <c r="E38" s="19">
        <v>85951562</v>
      </c>
      <c r="F38" s="20">
        <v>85951562</v>
      </c>
      <c r="G38" s="20">
        <v>96117183</v>
      </c>
      <c r="H38" s="20">
        <v>193405747</v>
      </c>
      <c r="I38" s="20">
        <v>93235932</v>
      </c>
      <c r="J38" s="20">
        <v>93235932</v>
      </c>
      <c r="K38" s="20">
        <v>58535660</v>
      </c>
      <c r="L38" s="20">
        <v>58535660</v>
      </c>
      <c r="M38" s="20">
        <v>98000077</v>
      </c>
      <c r="N38" s="20">
        <v>98000077</v>
      </c>
      <c r="O38" s="20"/>
      <c r="P38" s="20"/>
      <c r="Q38" s="20"/>
      <c r="R38" s="20"/>
      <c r="S38" s="20"/>
      <c r="T38" s="20"/>
      <c r="U38" s="20"/>
      <c r="V38" s="20"/>
      <c r="W38" s="20">
        <v>98000077</v>
      </c>
      <c r="X38" s="20">
        <v>42975781</v>
      </c>
      <c r="Y38" s="20">
        <v>55024296</v>
      </c>
      <c r="Z38" s="21">
        <v>128.04</v>
      </c>
      <c r="AA38" s="22">
        <v>85951562</v>
      </c>
    </row>
    <row r="39" spans="1:27" ht="12.75">
      <c r="A39" s="27" t="s">
        <v>61</v>
      </c>
      <c r="B39" s="35"/>
      <c r="C39" s="29">
        <f aca="true" t="shared" si="4" ref="C39:Y39">SUM(C37:C38)</f>
        <v>93954731</v>
      </c>
      <c r="D39" s="29">
        <f>SUM(D37:D38)</f>
        <v>0</v>
      </c>
      <c r="E39" s="36">
        <f t="shared" si="4"/>
        <v>116628789</v>
      </c>
      <c r="F39" s="37">
        <f t="shared" si="4"/>
        <v>116628789</v>
      </c>
      <c r="G39" s="37">
        <f t="shared" si="4"/>
        <v>96117183</v>
      </c>
      <c r="H39" s="37">
        <f t="shared" si="4"/>
        <v>193405747</v>
      </c>
      <c r="I39" s="37">
        <f t="shared" si="4"/>
        <v>97095581</v>
      </c>
      <c r="J39" s="37">
        <f t="shared" si="4"/>
        <v>97095581</v>
      </c>
      <c r="K39" s="37">
        <f t="shared" si="4"/>
        <v>97095581</v>
      </c>
      <c r="L39" s="37">
        <f t="shared" si="4"/>
        <v>97095581</v>
      </c>
      <c r="M39" s="37">
        <f t="shared" si="4"/>
        <v>101859726</v>
      </c>
      <c r="N39" s="37">
        <f t="shared" si="4"/>
        <v>101859726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101859726</v>
      </c>
      <c r="X39" s="37">
        <f t="shared" si="4"/>
        <v>58314395</v>
      </c>
      <c r="Y39" s="37">
        <f t="shared" si="4"/>
        <v>43545331</v>
      </c>
      <c r="Z39" s="38">
        <f>+IF(X39&lt;&gt;0,+(Y39/X39)*100,0)</f>
        <v>74.67338210402423</v>
      </c>
      <c r="AA39" s="39">
        <f>SUM(AA37:AA38)</f>
        <v>116628789</v>
      </c>
    </row>
    <row r="40" spans="1:27" ht="12.75">
      <c r="A40" s="27" t="s">
        <v>62</v>
      </c>
      <c r="B40" s="28"/>
      <c r="C40" s="29">
        <f aca="true" t="shared" si="5" ref="C40:Y40">+C34+C39</f>
        <v>185293575</v>
      </c>
      <c r="D40" s="29">
        <f>+D34+D39</f>
        <v>0</v>
      </c>
      <c r="E40" s="30">
        <f t="shared" si="5"/>
        <v>189767039</v>
      </c>
      <c r="F40" s="31">
        <f t="shared" si="5"/>
        <v>189767039</v>
      </c>
      <c r="G40" s="31">
        <f t="shared" si="5"/>
        <v>178361872</v>
      </c>
      <c r="H40" s="31">
        <f t="shared" si="5"/>
        <v>344529108</v>
      </c>
      <c r="I40" s="31">
        <f t="shared" si="5"/>
        <v>213136653</v>
      </c>
      <c r="J40" s="31">
        <f t="shared" si="5"/>
        <v>213136653</v>
      </c>
      <c r="K40" s="31">
        <f t="shared" si="5"/>
        <v>210228706</v>
      </c>
      <c r="L40" s="31">
        <f t="shared" si="5"/>
        <v>244747640</v>
      </c>
      <c r="M40" s="31">
        <f t="shared" si="5"/>
        <v>214797221</v>
      </c>
      <c r="N40" s="31">
        <f t="shared" si="5"/>
        <v>214797221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214797221</v>
      </c>
      <c r="X40" s="31">
        <f t="shared" si="5"/>
        <v>94883520</v>
      </c>
      <c r="Y40" s="31">
        <f t="shared" si="5"/>
        <v>119913701</v>
      </c>
      <c r="Z40" s="32">
        <f>+IF(X40&lt;&gt;0,+(Y40/X40)*100,0)</f>
        <v>126.37990348587405</v>
      </c>
      <c r="AA40" s="33">
        <f>+AA34+AA39</f>
        <v>189767039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898895751</v>
      </c>
      <c r="D42" s="43">
        <f>+D25-D40</f>
        <v>0</v>
      </c>
      <c r="E42" s="44">
        <f t="shared" si="6"/>
        <v>1014569966</v>
      </c>
      <c r="F42" s="45">
        <f t="shared" si="6"/>
        <v>1014569966</v>
      </c>
      <c r="G42" s="45">
        <f t="shared" si="6"/>
        <v>1064791811</v>
      </c>
      <c r="H42" s="45">
        <f t="shared" si="6"/>
        <v>1937605278</v>
      </c>
      <c r="I42" s="45">
        <f t="shared" si="6"/>
        <v>981194141</v>
      </c>
      <c r="J42" s="45">
        <f t="shared" si="6"/>
        <v>981194141</v>
      </c>
      <c r="K42" s="45">
        <f t="shared" si="6"/>
        <v>918688103</v>
      </c>
      <c r="L42" s="45">
        <f t="shared" si="6"/>
        <v>925826050</v>
      </c>
      <c r="M42" s="45">
        <f t="shared" si="6"/>
        <v>984577715</v>
      </c>
      <c r="N42" s="45">
        <f t="shared" si="6"/>
        <v>984577715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984577715</v>
      </c>
      <c r="X42" s="45">
        <f t="shared" si="6"/>
        <v>507284984</v>
      </c>
      <c r="Y42" s="45">
        <f t="shared" si="6"/>
        <v>477292731</v>
      </c>
      <c r="Z42" s="46">
        <f>+IF(X42&lt;&gt;0,+(Y42/X42)*100,0)</f>
        <v>94.08769154499555</v>
      </c>
      <c r="AA42" s="47">
        <f>+AA25-AA40</f>
        <v>1014569966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898895751</v>
      </c>
      <c r="D45" s="18"/>
      <c r="E45" s="19">
        <v>1014569966</v>
      </c>
      <c r="F45" s="20">
        <v>1014569966</v>
      </c>
      <c r="G45" s="20">
        <v>1064791810</v>
      </c>
      <c r="H45" s="20">
        <v>1937605278</v>
      </c>
      <c r="I45" s="20">
        <v>981194140</v>
      </c>
      <c r="J45" s="20">
        <v>981194140</v>
      </c>
      <c r="K45" s="20">
        <v>918688105</v>
      </c>
      <c r="L45" s="20">
        <v>925826049</v>
      </c>
      <c r="M45" s="20">
        <v>984577716</v>
      </c>
      <c r="N45" s="20">
        <v>984577716</v>
      </c>
      <c r="O45" s="20"/>
      <c r="P45" s="20"/>
      <c r="Q45" s="20"/>
      <c r="R45" s="20"/>
      <c r="S45" s="20"/>
      <c r="T45" s="20"/>
      <c r="U45" s="20"/>
      <c r="V45" s="20"/>
      <c r="W45" s="20">
        <v>984577716</v>
      </c>
      <c r="X45" s="20">
        <v>507284983</v>
      </c>
      <c r="Y45" s="20">
        <v>477292733</v>
      </c>
      <c r="Z45" s="48">
        <v>94.09</v>
      </c>
      <c r="AA45" s="22">
        <v>1014569966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898895751</v>
      </c>
      <c r="D48" s="51">
        <f>SUM(D45:D47)</f>
        <v>0</v>
      </c>
      <c r="E48" s="52">
        <f t="shared" si="7"/>
        <v>1014569966</v>
      </c>
      <c r="F48" s="53">
        <f t="shared" si="7"/>
        <v>1014569966</v>
      </c>
      <c r="G48" s="53">
        <f t="shared" si="7"/>
        <v>1064791810</v>
      </c>
      <c r="H48" s="53">
        <f t="shared" si="7"/>
        <v>1937605278</v>
      </c>
      <c r="I48" s="53">
        <f t="shared" si="7"/>
        <v>981194140</v>
      </c>
      <c r="J48" s="53">
        <f t="shared" si="7"/>
        <v>981194140</v>
      </c>
      <c r="K48" s="53">
        <f t="shared" si="7"/>
        <v>918688105</v>
      </c>
      <c r="L48" s="53">
        <f t="shared" si="7"/>
        <v>925826049</v>
      </c>
      <c r="M48" s="53">
        <f t="shared" si="7"/>
        <v>984577716</v>
      </c>
      <c r="N48" s="53">
        <f t="shared" si="7"/>
        <v>984577716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984577716</v>
      </c>
      <c r="X48" s="53">
        <f t="shared" si="7"/>
        <v>507284983</v>
      </c>
      <c r="Y48" s="53">
        <f t="shared" si="7"/>
        <v>477292733</v>
      </c>
      <c r="Z48" s="54">
        <f>+IF(X48&lt;&gt;0,+(Y48/X48)*100,0)</f>
        <v>94.0876921247243</v>
      </c>
      <c r="AA48" s="55">
        <f>SUM(AA45:AA47)</f>
        <v>1014569966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19277879</v>
      </c>
      <c r="D6" s="18"/>
      <c r="E6" s="19">
        <v>22840941</v>
      </c>
      <c r="F6" s="20">
        <v>22840941</v>
      </c>
      <c r="G6" s="20">
        <v>74192119</v>
      </c>
      <c r="H6" s="20">
        <v>35095686</v>
      </c>
      <c r="I6" s="20">
        <v>7871555</v>
      </c>
      <c r="J6" s="20">
        <v>7871555</v>
      </c>
      <c r="K6" s="20">
        <v>12828172</v>
      </c>
      <c r="L6" s="20">
        <v>5391573</v>
      </c>
      <c r="M6" s="20">
        <v>72954220</v>
      </c>
      <c r="N6" s="20">
        <v>72954220</v>
      </c>
      <c r="O6" s="20"/>
      <c r="P6" s="20"/>
      <c r="Q6" s="20"/>
      <c r="R6" s="20"/>
      <c r="S6" s="20"/>
      <c r="T6" s="20"/>
      <c r="U6" s="20"/>
      <c r="V6" s="20"/>
      <c r="W6" s="20">
        <v>72954220</v>
      </c>
      <c r="X6" s="20">
        <v>11420471</v>
      </c>
      <c r="Y6" s="20">
        <v>61533749</v>
      </c>
      <c r="Z6" s="21">
        <v>538.8</v>
      </c>
      <c r="AA6" s="22">
        <v>22840941</v>
      </c>
    </row>
    <row r="7" spans="1:27" ht="12.75">
      <c r="A7" s="23" t="s">
        <v>34</v>
      </c>
      <c r="B7" s="17"/>
      <c r="C7" s="18"/>
      <c r="D7" s="18"/>
      <c r="E7" s="19"/>
      <c r="F7" s="20"/>
      <c r="G7" s="20">
        <v>50000000</v>
      </c>
      <c r="H7" s="20">
        <v>50000000</v>
      </c>
      <c r="I7" s="20">
        <v>50000000</v>
      </c>
      <c r="J7" s="20">
        <v>50000000</v>
      </c>
      <c r="K7" s="20">
        <v>20000000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908325</v>
      </c>
      <c r="D8" s="18"/>
      <c r="E8" s="19">
        <v>52843741</v>
      </c>
      <c r="F8" s="20">
        <v>52843741</v>
      </c>
      <c r="G8" s="20">
        <v>43263000</v>
      </c>
      <c r="H8" s="20">
        <v>43263000</v>
      </c>
      <c r="I8" s="20">
        <v>2337240</v>
      </c>
      <c r="J8" s="20">
        <v>2337240</v>
      </c>
      <c r="K8" s="20">
        <v>18253669</v>
      </c>
      <c r="L8" s="20">
        <v>18253669</v>
      </c>
      <c r="M8" s="20">
        <v>68438000</v>
      </c>
      <c r="N8" s="20">
        <v>68438000</v>
      </c>
      <c r="O8" s="20"/>
      <c r="P8" s="20"/>
      <c r="Q8" s="20"/>
      <c r="R8" s="20"/>
      <c r="S8" s="20"/>
      <c r="T8" s="20"/>
      <c r="U8" s="20"/>
      <c r="V8" s="20"/>
      <c r="W8" s="20">
        <v>68438000</v>
      </c>
      <c r="X8" s="20">
        <v>26421871</v>
      </c>
      <c r="Y8" s="20">
        <v>42016129</v>
      </c>
      <c r="Z8" s="21">
        <v>159.02</v>
      </c>
      <c r="AA8" s="22">
        <v>52843741</v>
      </c>
    </row>
    <row r="9" spans="1:27" ht="12.75">
      <c r="A9" s="23" t="s">
        <v>36</v>
      </c>
      <c r="B9" s="17"/>
      <c r="C9" s="18">
        <v>26136927</v>
      </c>
      <c r="D9" s="18"/>
      <c r="E9" s="19">
        <v>9848936</v>
      </c>
      <c r="F9" s="20">
        <v>9848936</v>
      </c>
      <c r="G9" s="20">
        <v>13164000</v>
      </c>
      <c r="H9" s="20">
        <v>13164000</v>
      </c>
      <c r="I9" s="20">
        <v>14071724</v>
      </c>
      <c r="J9" s="20">
        <v>14071724</v>
      </c>
      <c r="K9" s="20">
        <v>14071724</v>
      </c>
      <c r="L9" s="20">
        <v>14071724</v>
      </c>
      <c r="M9" s="20">
        <v>7351879</v>
      </c>
      <c r="N9" s="20">
        <v>7351879</v>
      </c>
      <c r="O9" s="20"/>
      <c r="P9" s="20"/>
      <c r="Q9" s="20"/>
      <c r="R9" s="20"/>
      <c r="S9" s="20"/>
      <c r="T9" s="20"/>
      <c r="U9" s="20"/>
      <c r="V9" s="20"/>
      <c r="W9" s="20">
        <v>7351879</v>
      </c>
      <c r="X9" s="20">
        <v>4924468</v>
      </c>
      <c r="Y9" s="20">
        <v>2427411</v>
      </c>
      <c r="Z9" s="21">
        <v>49.29</v>
      </c>
      <c r="AA9" s="22">
        <v>9848936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514769</v>
      </c>
      <c r="D11" s="18"/>
      <c r="E11" s="19">
        <v>505000</v>
      </c>
      <c r="F11" s="20">
        <v>505000</v>
      </c>
      <c r="G11" s="20">
        <v>502682</v>
      </c>
      <c r="H11" s="20">
        <v>1280163</v>
      </c>
      <c r="I11" s="20">
        <v>951409</v>
      </c>
      <c r="J11" s="20">
        <v>951409</v>
      </c>
      <c r="K11" s="20">
        <v>1270318</v>
      </c>
      <c r="L11" s="20">
        <v>967690</v>
      </c>
      <c r="M11" s="20">
        <v>831925</v>
      </c>
      <c r="N11" s="20">
        <v>831925</v>
      </c>
      <c r="O11" s="20"/>
      <c r="P11" s="20"/>
      <c r="Q11" s="20"/>
      <c r="R11" s="20"/>
      <c r="S11" s="20"/>
      <c r="T11" s="20"/>
      <c r="U11" s="20"/>
      <c r="V11" s="20"/>
      <c r="W11" s="20">
        <v>831925</v>
      </c>
      <c r="X11" s="20">
        <v>252500</v>
      </c>
      <c r="Y11" s="20">
        <v>579425</v>
      </c>
      <c r="Z11" s="21">
        <v>229.48</v>
      </c>
      <c r="AA11" s="22">
        <v>505000</v>
      </c>
    </row>
    <row r="12" spans="1:27" ht="12.75">
      <c r="A12" s="27" t="s">
        <v>39</v>
      </c>
      <c r="B12" s="28"/>
      <c r="C12" s="29">
        <f aca="true" t="shared" si="0" ref="C12:Y12">SUM(C6:C11)</f>
        <v>46837900</v>
      </c>
      <c r="D12" s="29">
        <f>SUM(D6:D11)</f>
        <v>0</v>
      </c>
      <c r="E12" s="30">
        <f t="shared" si="0"/>
        <v>86038618</v>
      </c>
      <c r="F12" s="31">
        <f t="shared" si="0"/>
        <v>86038618</v>
      </c>
      <c r="G12" s="31">
        <f t="shared" si="0"/>
        <v>181121801</v>
      </c>
      <c r="H12" s="31">
        <f t="shared" si="0"/>
        <v>142802849</v>
      </c>
      <c r="I12" s="31">
        <f t="shared" si="0"/>
        <v>75231928</v>
      </c>
      <c r="J12" s="31">
        <f t="shared" si="0"/>
        <v>75231928</v>
      </c>
      <c r="K12" s="31">
        <f t="shared" si="0"/>
        <v>66423883</v>
      </c>
      <c r="L12" s="31">
        <f t="shared" si="0"/>
        <v>38684656</v>
      </c>
      <c r="M12" s="31">
        <f t="shared" si="0"/>
        <v>149576024</v>
      </c>
      <c r="N12" s="31">
        <f t="shared" si="0"/>
        <v>149576024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149576024</v>
      </c>
      <c r="X12" s="31">
        <f t="shared" si="0"/>
        <v>43019310</v>
      </c>
      <c r="Y12" s="31">
        <f t="shared" si="0"/>
        <v>106556714</v>
      </c>
      <c r="Z12" s="32">
        <f>+IF(X12&lt;&gt;0,+(Y12/X12)*100,0)</f>
        <v>247.69507925626888</v>
      </c>
      <c r="AA12" s="33">
        <f>SUM(AA6:AA11)</f>
        <v>86038618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209500</v>
      </c>
      <c r="D17" s="18"/>
      <c r="E17" s="19">
        <v>1251500</v>
      </c>
      <c r="F17" s="20">
        <v>1251500</v>
      </c>
      <c r="G17" s="20">
        <v>209500</v>
      </c>
      <c r="H17" s="20">
        <v>209500</v>
      </c>
      <c r="I17" s="20">
        <v>209500</v>
      </c>
      <c r="J17" s="20">
        <v>209500</v>
      </c>
      <c r="K17" s="20">
        <v>209500</v>
      </c>
      <c r="L17" s="20">
        <v>209500</v>
      </c>
      <c r="M17" s="20">
        <v>209500</v>
      </c>
      <c r="N17" s="20">
        <v>209500</v>
      </c>
      <c r="O17" s="20"/>
      <c r="P17" s="20"/>
      <c r="Q17" s="20"/>
      <c r="R17" s="20"/>
      <c r="S17" s="20"/>
      <c r="T17" s="20"/>
      <c r="U17" s="20"/>
      <c r="V17" s="20"/>
      <c r="W17" s="20">
        <v>209500</v>
      </c>
      <c r="X17" s="20">
        <v>625750</v>
      </c>
      <c r="Y17" s="20">
        <v>-416250</v>
      </c>
      <c r="Z17" s="21">
        <v>-66.52</v>
      </c>
      <c r="AA17" s="22">
        <v>1251500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291199916</v>
      </c>
      <c r="D19" s="18"/>
      <c r="E19" s="19">
        <v>383670557</v>
      </c>
      <c r="F19" s="20">
        <v>383670557</v>
      </c>
      <c r="G19" s="20">
        <v>402141486</v>
      </c>
      <c r="H19" s="20">
        <v>287711454</v>
      </c>
      <c r="I19" s="20">
        <v>285527403</v>
      </c>
      <c r="J19" s="20">
        <v>285527403</v>
      </c>
      <c r="K19" s="20">
        <v>283345585</v>
      </c>
      <c r="L19" s="20">
        <v>278993437</v>
      </c>
      <c r="M19" s="20">
        <v>264835159</v>
      </c>
      <c r="N19" s="20">
        <v>264835159</v>
      </c>
      <c r="O19" s="20"/>
      <c r="P19" s="20"/>
      <c r="Q19" s="20"/>
      <c r="R19" s="20"/>
      <c r="S19" s="20"/>
      <c r="T19" s="20"/>
      <c r="U19" s="20"/>
      <c r="V19" s="20"/>
      <c r="W19" s="20">
        <v>264835159</v>
      </c>
      <c r="X19" s="20">
        <v>191835279</v>
      </c>
      <c r="Y19" s="20">
        <v>72999880</v>
      </c>
      <c r="Z19" s="21">
        <v>38.05</v>
      </c>
      <c r="AA19" s="22">
        <v>383670557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2212986</v>
      </c>
      <c r="D22" s="18"/>
      <c r="E22" s="19">
        <v>1300000</v>
      </c>
      <c r="F22" s="20">
        <v>1300000</v>
      </c>
      <c r="G22" s="20">
        <v>1683045</v>
      </c>
      <c r="H22" s="20">
        <v>2066605</v>
      </c>
      <c r="I22" s="20">
        <v>1995065</v>
      </c>
      <c r="J22" s="20">
        <v>1995065</v>
      </c>
      <c r="K22" s="20">
        <v>1923524</v>
      </c>
      <c r="L22" s="20">
        <v>1851983</v>
      </c>
      <c r="M22" s="20">
        <v>1780231</v>
      </c>
      <c r="N22" s="20">
        <v>1780231</v>
      </c>
      <c r="O22" s="20"/>
      <c r="P22" s="20"/>
      <c r="Q22" s="20"/>
      <c r="R22" s="20"/>
      <c r="S22" s="20"/>
      <c r="T22" s="20"/>
      <c r="U22" s="20"/>
      <c r="V22" s="20"/>
      <c r="W22" s="20">
        <v>1780231</v>
      </c>
      <c r="X22" s="20">
        <v>650000</v>
      </c>
      <c r="Y22" s="20">
        <v>1130231</v>
      </c>
      <c r="Z22" s="21">
        <v>173.88</v>
      </c>
      <c r="AA22" s="22">
        <v>1300000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293622402</v>
      </c>
      <c r="D24" s="29">
        <f>SUM(D15:D23)</f>
        <v>0</v>
      </c>
      <c r="E24" s="36">
        <f t="shared" si="1"/>
        <v>386222057</v>
      </c>
      <c r="F24" s="37">
        <f t="shared" si="1"/>
        <v>386222057</v>
      </c>
      <c r="G24" s="37">
        <f t="shared" si="1"/>
        <v>404034031</v>
      </c>
      <c r="H24" s="37">
        <f t="shared" si="1"/>
        <v>289987559</v>
      </c>
      <c r="I24" s="37">
        <f t="shared" si="1"/>
        <v>287731968</v>
      </c>
      <c r="J24" s="37">
        <f t="shared" si="1"/>
        <v>287731968</v>
      </c>
      <c r="K24" s="37">
        <f t="shared" si="1"/>
        <v>285478609</v>
      </c>
      <c r="L24" s="37">
        <f t="shared" si="1"/>
        <v>281054920</v>
      </c>
      <c r="M24" s="37">
        <f t="shared" si="1"/>
        <v>266824890</v>
      </c>
      <c r="N24" s="37">
        <f t="shared" si="1"/>
        <v>266824890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266824890</v>
      </c>
      <c r="X24" s="37">
        <f t="shared" si="1"/>
        <v>193111029</v>
      </c>
      <c r="Y24" s="37">
        <f t="shared" si="1"/>
        <v>73713861</v>
      </c>
      <c r="Z24" s="38">
        <f>+IF(X24&lt;&gt;0,+(Y24/X24)*100,0)</f>
        <v>38.17175092573299</v>
      </c>
      <c r="AA24" s="39">
        <f>SUM(AA15:AA23)</f>
        <v>386222057</v>
      </c>
    </row>
    <row r="25" spans="1:27" ht="12.75">
      <c r="A25" s="27" t="s">
        <v>51</v>
      </c>
      <c r="B25" s="28"/>
      <c r="C25" s="29">
        <f aca="true" t="shared" si="2" ref="C25:Y25">+C12+C24</f>
        <v>340460302</v>
      </c>
      <c r="D25" s="29">
        <f>+D12+D24</f>
        <v>0</v>
      </c>
      <c r="E25" s="30">
        <f t="shared" si="2"/>
        <v>472260675</v>
      </c>
      <c r="F25" s="31">
        <f t="shared" si="2"/>
        <v>472260675</v>
      </c>
      <c r="G25" s="31">
        <f t="shared" si="2"/>
        <v>585155832</v>
      </c>
      <c r="H25" s="31">
        <f t="shared" si="2"/>
        <v>432790408</v>
      </c>
      <c r="I25" s="31">
        <f t="shared" si="2"/>
        <v>362963896</v>
      </c>
      <c r="J25" s="31">
        <f t="shared" si="2"/>
        <v>362963896</v>
      </c>
      <c r="K25" s="31">
        <f t="shared" si="2"/>
        <v>351902492</v>
      </c>
      <c r="L25" s="31">
        <f t="shared" si="2"/>
        <v>319739576</v>
      </c>
      <c r="M25" s="31">
        <f t="shared" si="2"/>
        <v>416400914</v>
      </c>
      <c r="N25" s="31">
        <f t="shared" si="2"/>
        <v>416400914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416400914</v>
      </c>
      <c r="X25" s="31">
        <f t="shared" si="2"/>
        <v>236130339</v>
      </c>
      <c r="Y25" s="31">
        <f t="shared" si="2"/>
        <v>180270575</v>
      </c>
      <c r="Z25" s="32">
        <f>+IF(X25&lt;&gt;0,+(Y25/X25)*100,0)</f>
        <v>76.34367348280476</v>
      </c>
      <c r="AA25" s="33">
        <f>+AA12+AA24</f>
        <v>472260675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47744597</v>
      </c>
      <c r="D32" s="18"/>
      <c r="E32" s="19">
        <v>17726203</v>
      </c>
      <c r="F32" s="20">
        <v>17726203</v>
      </c>
      <c r="G32" s="20">
        <v>18969599</v>
      </c>
      <c r="H32" s="20">
        <v>4870130</v>
      </c>
      <c r="I32" s="20">
        <v>6580918</v>
      </c>
      <c r="J32" s="20">
        <v>6580918</v>
      </c>
      <c r="K32" s="20">
        <v>5244271</v>
      </c>
      <c r="L32" s="20">
        <v>3289081</v>
      </c>
      <c r="M32" s="20">
        <v>3289081</v>
      </c>
      <c r="N32" s="20">
        <v>3289081</v>
      </c>
      <c r="O32" s="20"/>
      <c r="P32" s="20"/>
      <c r="Q32" s="20"/>
      <c r="R32" s="20"/>
      <c r="S32" s="20"/>
      <c r="T32" s="20"/>
      <c r="U32" s="20"/>
      <c r="V32" s="20"/>
      <c r="W32" s="20">
        <v>3289081</v>
      </c>
      <c r="X32" s="20">
        <v>8863102</v>
      </c>
      <c r="Y32" s="20">
        <v>-5574021</v>
      </c>
      <c r="Z32" s="21">
        <v>-62.89</v>
      </c>
      <c r="AA32" s="22">
        <v>17726203</v>
      </c>
    </row>
    <row r="33" spans="1:27" ht="12.75">
      <c r="A33" s="23" t="s">
        <v>58</v>
      </c>
      <c r="B33" s="17"/>
      <c r="C33" s="18">
        <v>80894</v>
      </c>
      <c r="D33" s="18"/>
      <c r="E33" s="19"/>
      <c r="F33" s="20"/>
      <c r="G33" s="20">
        <v>3800000</v>
      </c>
      <c r="H33" s="20">
        <v>4585000</v>
      </c>
      <c r="I33" s="20">
        <v>4585000</v>
      </c>
      <c r="J33" s="20">
        <v>4585000</v>
      </c>
      <c r="K33" s="20">
        <v>4585000</v>
      </c>
      <c r="L33" s="20">
        <v>4585000</v>
      </c>
      <c r="M33" s="20">
        <v>4585000</v>
      </c>
      <c r="N33" s="20">
        <v>4585000</v>
      </c>
      <c r="O33" s="20"/>
      <c r="P33" s="20"/>
      <c r="Q33" s="20"/>
      <c r="R33" s="20"/>
      <c r="S33" s="20"/>
      <c r="T33" s="20"/>
      <c r="U33" s="20"/>
      <c r="V33" s="20"/>
      <c r="W33" s="20">
        <v>4585000</v>
      </c>
      <c r="X33" s="20"/>
      <c r="Y33" s="20">
        <v>4585000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47825491</v>
      </c>
      <c r="D34" s="29">
        <f>SUM(D29:D33)</f>
        <v>0</v>
      </c>
      <c r="E34" s="30">
        <f t="shared" si="3"/>
        <v>17726203</v>
      </c>
      <c r="F34" s="31">
        <f t="shared" si="3"/>
        <v>17726203</v>
      </c>
      <c r="G34" s="31">
        <f t="shared" si="3"/>
        <v>22769599</v>
      </c>
      <c r="H34" s="31">
        <f t="shared" si="3"/>
        <v>9455130</v>
      </c>
      <c r="I34" s="31">
        <f t="shared" si="3"/>
        <v>11165918</v>
      </c>
      <c r="J34" s="31">
        <f t="shared" si="3"/>
        <v>11165918</v>
      </c>
      <c r="K34" s="31">
        <f t="shared" si="3"/>
        <v>9829271</v>
      </c>
      <c r="L34" s="31">
        <f t="shared" si="3"/>
        <v>7874081</v>
      </c>
      <c r="M34" s="31">
        <f t="shared" si="3"/>
        <v>7874081</v>
      </c>
      <c r="N34" s="31">
        <f t="shared" si="3"/>
        <v>7874081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7874081</v>
      </c>
      <c r="X34" s="31">
        <f t="shared" si="3"/>
        <v>8863102</v>
      </c>
      <c r="Y34" s="31">
        <f t="shared" si="3"/>
        <v>-989021</v>
      </c>
      <c r="Z34" s="32">
        <f>+IF(X34&lt;&gt;0,+(Y34/X34)*100,0)</f>
        <v>-11.158858377123494</v>
      </c>
      <c r="AA34" s="33">
        <f>SUM(AA29:AA33)</f>
        <v>17726203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4504106</v>
      </c>
      <c r="D38" s="18"/>
      <c r="E38" s="19">
        <v>4616418</v>
      </c>
      <c r="F38" s="20">
        <v>4616418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2308209</v>
      </c>
      <c r="Y38" s="20">
        <v>-2308209</v>
      </c>
      <c r="Z38" s="21">
        <v>-100</v>
      </c>
      <c r="AA38" s="22">
        <v>4616418</v>
      </c>
    </row>
    <row r="39" spans="1:27" ht="12.75">
      <c r="A39" s="27" t="s">
        <v>61</v>
      </c>
      <c r="B39" s="35"/>
      <c r="C39" s="29">
        <f aca="true" t="shared" si="4" ref="C39:Y39">SUM(C37:C38)</f>
        <v>4504106</v>
      </c>
      <c r="D39" s="29">
        <f>SUM(D37:D38)</f>
        <v>0</v>
      </c>
      <c r="E39" s="36">
        <f t="shared" si="4"/>
        <v>4616418</v>
      </c>
      <c r="F39" s="37">
        <f t="shared" si="4"/>
        <v>4616418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2308209</v>
      </c>
      <c r="Y39" s="37">
        <f t="shared" si="4"/>
        <v>-2308209</v>
      </c>
      <c r="Z39" s="38">
        <f>+IF(X39&lt;&gt;0,+(Y39/X39)*100,0)</f>
        <v>-100</v>
      </c>
      <c r="AA39" s="39">
        <f>SUM(AA37:AA38)</f>
        <v>4616418</v>
      </c>
    </row>
    <row r="40" spans="1:27" ht="12.75">
      <c r="A40" s="27" t="s">
        <v>62</v>
      </c>
      <c r="B40" s="28"/>
      <c r="C40" s="29">
        <f aca="true" t="shared" si="5" ref="C40:Y40">+C34+C39</f>
        <v>52329597</v>
      </c>
      <c r="D40" s="29">
        <f>+D34+D39</f>
        <v>0</v>
      </c>
      <c r="E40" s="30">
        <f t="shared" si="5"/>
        <v>22342621</v>
      </c>
      <c r="F40" s="31">
        <f t="shared" si="5"/>
        <v>22342621</v>
      </c>
      <c r="G40" s="31">
        <f t="shared" si="5"/>
        <v>22769599</v>
      </c>
      <c r="H40" s="31">
        <f t="shared" si="5"/>
        <v>9455130</v>
      </c>
      <c r="I40" s="31">
        <f t="shared" si="5"/>
        <v>11165918</v>
      </c>
      <c r="J40" s="31">
        <f t="shared" si="5"/>
        <v>11165918</v>
      </c>
      <c r="K40" s="31">
        <f t="shared" si="5"/>
        <v>9829271</v>
      </c>
      <c r="L40" s="31">
        <f t="shared" si="5"/>
        <v>7874081</v>
      </c>
      <c r="M40" s="31">
        <f t="shared" si="5"/>
        <v>7874081</v>
      </c>
      <c r="N40" s="31">
        <f t="shared" si="5"/>
        <v>7874081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7874081</v>
      </c>
      <c r="X40" s="31">
        <f t="shared" si="5"/>
        <v>11171311</v>
      </c>
      <c r="Y40" s="31">
        <f t="shared" si="5"/>
        <v>-3297230</v>
      </c>
      <c r="Z40" s="32">
        <f>+IF(X40&lt;&gt;0,+(Y40/X40)*100,0)</f>
        <v>-29.515157173585088</v>
      </c>
      <c r="AA40" s="33">
        <f>+AA34+AA39</f>
        <v>22342621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288130705</v>
      </c>
      <c r="D42" s="43">
        <f>+D25-D40</f>
        <v>0</v>
      </c>
      <c r="E42" s="44">
        <f t="shared" si="6"/>
        <v>449918054</v>
      </c>
      <c r="F42" s="45">
        <f t="shared" si="6"/>
        <v>449918054</v>
      </c>
      <c r="G42" s="45">
        <f t="shared" si="6"/>
        <v>562386233</v>
      </c>
      <c r="H42" s="45">
        <f t="shared" si="6"/>
        <v>423335278</v>
      </c>
      <c r="I42" s="45">
        <f t="shared" si="6"/>
        <v>351797978</v>
      </c>
      <c r="J42" s="45">
        <f t="shared" si="6"/>
        <v>351797978</v>
      </c>
      <c r="K42" s="45">
        <f t="shared" si="6"/>
        <v>342073221</v>
      </c>
      <c r="L42" s="45">
        <f t="shared" si="6"/>
        <v>311865495</v>
      </c>
      <c r="M42" s="45">
        <f t="shared" si="6"/>
        <v>408526833</v>
      </c>
      <c r="N42" s="45">
        <f t="shared" si="6"/>
        <v>408526833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408526833</v>
      </c>
      <c r="X42" s="45">
        <f t="shared" si="6"/>
        <v>224959028</v>
      </c>
      <c r="Y42" s="45">
        <f t="shared" si="6"/>
        <v>183567805</v>
      </c>
      <c r="Z42" s="46">
        <f>+IF(X42&lt;&gt;0,+(Y42/X42)*100,0)</f>
        <v>81.60055039000258</v>
      </c>
      <c r="AA42" s="47">
        <f>+AA25-AA40</f>
        <v>449918054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288130705</v>
      </c>
      <c r="D45" s="18"/>
      <c r="E45" s="19">
        <v>449918054</v>
      </c>
      <c r="F45" s="20">
        <v>449918054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224959027</v>
      </c>
      <c r="Y45" s="20">
        <v>-224959027</v>
      </c>
      <c r="Z45" s="48">
        <v>-100</v>
      </c>
      <c r="AA45" s="22">
        <v>449918054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>
        <v>562386232</v>
      </c>
      <c r="H46" s="20">
        <v>423335278</v>
      </c>
      <c r="I46" s="20">
        <v>351797978</v>
      </c>
      <c r="J46" s="20">
        <v>351797978</v>
      </c>
      <c r="K46" s="20">
        <v>342073221</v>
      </c>
      <c r="L46" s="20">
        <v>311865495</v>
      </c>
      <c r="M46" s="20">
        <v>408526833</v>
      </c>
      <c r="N46" s="20">
        <v>408526833</v>
      </c>
      <c r="O46" s="20"/>
      <c r="P46" s="20"/>
      <c r="Q46" s="20"/>
      <c r="R46" s="20"/>
      <c r="S46" s="20"/>
      <c r="T46" s="20"/>
      <c r="U46" s="20"/>
      <c r="V46" s="20"/>
      <c r="W46" s="20">
        <v>408526833</v>
      </c>
      <c r="X46" s="20"/>
      <c r="Y46" s="20">
        <v>408526833</v>
      </c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288130705</v>
      </c>
      <c r="D48" s="51">
        <f>SUM(D45:D47)</f>
        <v>0</v>
      </c>
      <c r="E48" s="52">
        <f t="shared" si="7"/>
        <v>449918054</v>
      </c>
      <c r="F48" s="53">
        <f t="shared" si="7"/>
        <v>449918054</v>
      </c>
      <c r="G48" s="53">
        <f t="shared" si="7"/>
        <v>562386232</v>
      </c>
      <c r="H48" s="53">
        <f t="shared" si="7"/>
        <v>423335278</v>
      </c>
      <c r="I48" s="53">
        <f t="shared" si="7"/>
        <v>351797978</v>
      </c>
      <c r="J48" s="53">
        <f t="shared" si="7"/>
        <v>351797978</v>
      </c>
      <c r="K48" s="53">
        <f t="shared" si="7"/>
        <v>342073221</v>
      </c>
      <c r="L48" s="53">
        <f t="shared" si="7"/>
        <v>311865495</v>
      </c>
      <c r="M48" s="53">
        <f t="shared" si="7"/>
        <v>408526833</v>
      </c>
      <c r="N48" s="53">
        <f t="shared" si="7"/>
        <v>408526833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408526833</v>
      </c>
      <c r="X48" s="53">
        <f t="shared" si="7"/>
        <v>224959027</v>
      </c>
      <c r="Y48" s="53">
        <f t="shared" si="7"/>
        <v>183567806</v>
      </c>
      <c r="Z48" s="54">
        <f>+IF(X48&lt;&gt;0,+(Y48/X48)*100,0)</f>
        <v>81.60055119726314</v>
      </c>
      <c r="AA48" s="55">
        <f>SUM(AA45:AA47)</f>
        <v>449918054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252960164</v>
      </c>
      <c r="D6" s="18"/>
      <c r="E6" s="19">
        <v>86377831</v>
      </c>
      <c r="F6" s="20">
        <v>9811831</v>
      </c>
      <c r="G6" s="20">
        <v>4790000</v>
      </c>
      <c r="H6" s="20">
        <v>4790000</v>
      </c>
      <c r="I6" s="20">
        <v>4790000</v>
      </c>
      <c r="J6" s="20">
        <v>4790000</v>
      </c>
      <c r="K6" s="20">
        <v>4790000</v>
      </c>
      <c r="L6" s="20">
        <v>4790000</v>
      </c>
      <c r="M6" s="20">
        <v>4790000</v>
      </c>
      <c r="N6" s="20">
        <v>4790000</v>
      </c>
      <c r="O6" s="20"/>
      <c r="P6" s="20"/>
      <c r="Q6" s="20"/>
      <c r="R6" s="20"/>
      <c r="S6" s="20"/>
      <c r="T6" s="20"/>
      <c r="U6" s="20"/>
      <c r="V6" s="20"/>
      <c r="W6" s="20">
        <v>4790000</v>
      </c>
      <c r="X6" s="20">
        <v>4905916</v>
      </c>
      <c r="Y6" s="20">
        <v>-115916</v>
      </c>
      <c r="Z6" s="21">
        <v>-2.36</v>
      </c>
      <c r="AA6" s="22">
        <v>9811831</v>
      </c>
    </row>
    <row r="7" spans="1:27" ht="12.75">
      <c r="A7" s="23" t="s">
        <v>34</v>
      </c>
      <c r="B7" s="17"/>
      <c r="C7" s="18"/>
      <c r="D7" s="18"/>
      <c r="E7" s="19">
        <v>127552459</v>
      </c>
      <c r="F7" s="20"/>
      <c r="G7" s="20">
        <v>244161000</v>
      </c>
      <c r="H7" s="20">
        <v>244161000</v>
      </c>
      <c r="I7" s="20">
        <v>244161000</v>
      </c>
      <c r="J7" s="20">
        <v>244161000</v>
      </c>
      <c r="K7" s="20">
        <v>244161000</v>
      </c>
      <c r="L7" s="20">
        <v>244161000</v>
      </c>
      <c r="M7" s="20">
        <v>244161000</v>
      </c>
      <c r="N7" s="20">
        <v>244161000</v>
      </c>
      <c r="O7" s="20"/>
      <c r="P7" s="20"/>
      <c r="Q7" s="20"/>
      <c r="R7" s="20"/>
      <c r="S7" s="20"/>
      <c r="T7" s="20"/>
      <c r="U7" s="20"/>
      <c r="V7" s="20"/>
      <c r="W7" s="20">
        <v>244161000</v>
      </c>
      <c r="X7" s="20"/>
      <c r="Y7" s="20">
        <v>244161000</v>
      </c>
      <c r="Z7" s="21"/>
      <c r="AA7" s="22"/>
    </row>
    <row r="8" spans="1:27" ht="12.75">
      <c r="A8" s="23" t="s">
        <v>35</v>
      </c>
      <c r="B8" s="17"/>
      <c r="C8" s="18">
        <v>62799375</v>
      </c>
      <c r="D8" s="18"/>
      <c r="E8" s="19">
        <v>165675317</v>
      </c>
      <c r="F8" s="20">
        <v>165675317</v>
      </c>
      <c r="G8" s="20">
        <v>270128000</v>
      </c>
      <c r="H8" s="20">
        <v>270128000</v>
      </c>
      <c r="I8" s="20">
        <v>270128000</v>
      </c>
      <c r="J8" s="20">
        <v>270128000</v>
      </c>
      <c r="K8" s="20">
        <v>270128000</v>
      </c>
      <c r="L8" s="20">
        <v>270128000</v>
      </c>
      <c r="M8" s="20">
        <v>270128000</v>
      </c>
      <c r="N8" s="20">
        <v>270128000</v>
      </c>
      <c r="O8" s="20"/>
      <c r="P8" s="20"/>
      <c r="Q8" s="20"/>
      <c r="R8" s="20"/>
      <c r="S8" s="20"/>
      <c r="T8" s="20"/>
      <c r="U8" s="20"/>
      <c r="V8" s="20"/>
      <c r="W8" s="20">
        <v>270128000</v>
      </c>
      <c r="X8" s="20">
        <v>82837659</v>
      </c>
      <c r="Y8" s="20">
        <v>187290341</v>
      </c>
      <c r="Z8" s="21">
        <v>226.09</v>
      </c>
      <c r="AA8" s="22">
        <v>165675317</v>
      </c>
    </row>
    <row r="9" spans="1:27" ht="12.75">
      <c r="A9" s="23" t="s">
        <v>36</v>
      </c>
      <c r="B9" s="17"/>
      <c r="C9" s="18">
        <v>46503281</v>
      </c>
      <c r="D9" s="18"/>
      <c r="E9" s="19">
        <v>66023589</v>
      </c>
      <c r="F9" s="20">
        <v>66023589</v>
      </c>
      <c r="G9" s="20">
        <v>63770000</v>
      </c>
      <c r="H9" s="20">
        <v>63770000</v>
      </c>
      <c r="I9" s="20">
        <v>63770000</v>
      </c>
      <c r="J9" s="20">
        <v>63770000</v>
      </c>
      <c r="K9" s="20">
        <v>63770000</v>
      </c>
      <c r="L9" s="20">
        <v>63770000</v>
      </c>
      <c r="M9" s="20">
        <v>63770000</v>
      </c>
      <c r="N9" s="20">
        <v>63770000</v>
      </c>
      <c r="O9" s="20"/>
      <c r="P9" s="20"/>
      <c r="Q9" s="20"/>
      <c r="R9" s="20"/>
      <c r="S9" s="20"/>
      <c r="T9" s="20"/>
      <c r="U9" s="20"/>
      <c r="V9" s="20"/>
      <c r="W9" s="20">
        <v>63770000</v>
      </c>
      <c r="X9" s="20">
        <v>33011795</v>
      </c>
      <c r="Y9" s="20">
        <v>30758205</v>
      </c>
      <c r="Z9" s="21">
        <v>93.17</v>
      </c>
      <c r="AA9" s="22">
        <v>66023589</v>
      </c>
    </row>
    <row r="10" spans="1:27" ht="12.75">
      <c r="A10" s="23" t="s">
        <v>37</v>
      </c>
      <c r="B10" s="17"/>
      <c r="C10" s="18">
        <v>29486162</v>
      </c>
      <c r="D10" s="18"/>
      <c r="E10" s="19">
        <v>53316421</v>
      </c>
      <c r="F10" s="20">
        <v>53316421</v>
      </c>
      <c r="G10" s="24">
        <v>2012000</v>
      </c>
      <c r="H10" s="24">
        <v>2012000</v>
      </c>
      <c r="I10" s="24">
        <v>2012000</v>
      </c>
      <c r="J10" s="20">
        <v>2012000</v>
      </c>
      <c r="K10" s="24">
        <v>2012000</v>
      </c>
      <c r="L10" s="24">
        <v>2012000</v>
      </c>
      <c r="M10" s="20">
        <v>2012000</v>
      </c>
      <c r="N10" s="24">
        <v>2012000</v>
      </c>
      <c r="O10" s="24"/>
      <c r="P10" s="24"/>
      <c r="Q10" s="20"/>
      <c r="R10" s="24"/>
      <c r="S10" s="24"/>
      <c r="T10" s="20"/>
      <c r="U10" s="24"/>
      <c r="V10" s="24"/>
      <c r="W10" s="24">
        <v>2012000</v>
      </c>
      <c r="X10" s="20">
        <v>26658211</v>
      </c>
      <c r="Y10" s="24">
        <v>-24646211</v>
      </c>
      <c r="Z10" s="25">
        <v>-92.45</v>
      </c>
      <c r="AA10" s="26">
        <v>53316421</v>
      </c>
    </row>
    <row r="11" spans="1:27" ht="12.75">
      <c r="A11" s="23" t="s">
        <v>38</v>
      </c>
      <c r="B11" s="17"/>
      <c r="C11" s="18">
        <v>1347298</v>
      </c>
      <c r="D11" s="18"/>
      <c r="E11" s="19">
        <v>1423653</v>
      </c>
      <c r="F11" s="20">
        <v>1423653</v>
      </c>
      <c r="G11" s="20">
        <v>2357000</v>
      </c>
      <c r="H11" s="20">
        <v>2357000</v>
      </c>
      <c r="I11" s="20">
        <v>2357000</v>
      </c>
      <c r="J11" s="20">
        <v>2357000</v>
      </c>
      <c r="K11" s="20">
        <v>2357000</v>
      </c>
      <c r="L11" s="20">
        <v>2357000</v>
      </c>
      <c r="M11" s="20">
        <v>2357000</v>
      </c>
      <c r="N11" s="20">
        <v>2357000</v>
      </c>
      <c r="O11" s="20"/>
      <c r="P11" s="20"/>
      <c r="Q11" s="20"/>
      <c r="R11" s="20"/>
      <c r="S11" s="20"/>
      <c r="T11" s="20"/>
      <c r="U11" s="20"/>
      <c r="V11" s="20"/>
      <c r="W11" s="20">
        <v>2357000</v>
      </c>
      <c r="X11" s="20">
        <v>711827</v>
      </c>
      <c r="Y11" s="20">
        <v>1645173</v>
      </c>
      <c r="Z11" s="21">
        <v>231.12</v>
      </c>
      <c r="AA11" s="22">
        <v>1423653</v>
      </c>
    </row>
    <row r="12" spans="1:27" ht="12.75">
      <c r="A12" s="27" t="s">
        <v>39</v>
      </c>
      <c r="B12" s="28"/>
      <c r="C12" s="29">
        <f aca="true" t="shared" si="0" ref="C12:Y12">SUM(C6:C11)</f>
        <v>393096280</v>
      </c>
      <c r="D12" s="29">
        <f>SUM(D6:D11)</f>
        <v>0</v>
      </c>
      <c r="E12" s="30">
        <f t="shared" si="0"/>
        <v>500369270</v>
      </c>
      <c r="F12" s="31">
        <f t="shared" si="0"/>
        <v>296250811</v>
      </c>
      <c r="G12" s="31">
        <f t="shared" si="0"/>
        <v>587218000</v>
      </c>
      <c r="H12" s="31">
        <f t="shared" si="0"/>
        <v>587218000</v>
      </c>
      <c r="I12" s="31">
        <f t="shared" si="0"/>
        <v>587218000</v>
      </c>
      <c r="J12" s="31">
        <f t="shared" si="0"/>
        <v>587218000</v>
      </c>
      <c r="K12" s="31">
        <f t="shared" si="0"/>
        <v>587218000</v>
      </c>
      <c r="L12" s="31">
        <f t="shared" si="0"/>
        <v>587218000</v>
      </c>
      <c r="M12" s="31">
        <f t="shared" si="0"/>
        <v>587218000</v>
      </c>
      <c r="N12" s="31">
        <f t="shared" si="0"/>
        <v>587218000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587218000</v>
      </c>
      <c r="X12" s="31">
        <f t="shared" si="0"/>
        <v>148125408</v>
      </c>
      <c r="Y12" s="31">
        <f t="shared" si="0"/>
        <v>439092592</v>
      </c>
      <c r="Z12" s="32">
        <f>+IF(X12&lt;&gt;0,+(Y12/X12)*100,0)</f>
        <v>296.4330008799031</v>
      </c>
      <c r="AA12" s="33">
        <f>SUM(AA6:AA11)</f>
        <v>296250811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49488215</v>
      </c>
      <c r="D17" s="18"/>
      <c r="E17" s="19">
        <v>162495000</v>
      </c>
      <c r="F17" s="20">
        <v>162495000</v>
      </c>
      <c r="G17" s="20">
        <v>138435000</v>
      </c>
      <c r="H17" s="20">
        <v>138435000</v>
      </c>
      <c r="I17" s="20">
        <v>138435000</v>
      </c>
      <c r="J17" s="20">
        <v>138435000</v>
      </c>
      <c r="K17" s="20">
        <v>138435000</v>
      </c>
      <c r="L17" s="20">
        <v>138435000</v>
      </c>
      <c r="M17" s="20">
        <v>138435000</v>
      </c>
      <c r="N17" s="20">
        <v>138435000</v>
      </c>
      <c r="O17" s="20"/>
      <c r="P17" s="20"/>
      <c r="Q17" s="20"/>
      <c r="R17" s="20"/>
      <c r="S17" s="20"/>
      <c r="T17" s="20"/>
      <c r="U17" s="20"/>
      <c r="V17" s="20"/>
      <c r="W17" s="20">
        <v>138435000</v>
      </c>
      <c r="X17" s="20">
        <v>81247500</v>
      </c>
      <c r="Y17" s="20">
        <v>57187500</v>
      </c>
      <c r="Z17" s="21">
        <v>70.39</v>
      </c>
      <c r="AA17" s="22">
        <v>162495000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2323867777</v>
      </c>
      <c r="D19" s="18"/>
      <c r="E19" s="19">
        <v>2083641979</v>
      </c>
      <c r="F19" s="20">
        <v>2083641979</v>
      </c>
      <c r="G19" s="20">
        <v>1379447000</v>
      </c>
      <c r="H19" s="20">
        <v>1379447000</v>
      </c>
      <c r="I19" s="20">
        <v>1379447000</v>
      </c>
      <c r="J19" s="20">
        <v>1379447000</v>
      </c>
      <c r="K19" s="20">
        <v>1379447000</v>
      </c>
      <c r="L19" s="20">
        <v>1379447000</v>
      </c>
      <c r="M19" s="20">
        <v>1379447000</v>
      </c>
      <c r="N19" s="20">
        <v>1379447000</v>
      </c>
      <c r="O19" s="20"/>
      <c r="P19" s="20"/>
      <c r="Q19" s="20"/>
      <c r="R19" s="20"/>
      <c r="S19" s="20"/>
      <c r="T19" s="20"/>
      <c r="U19" s="20"/>
      <c r="V19" s="20"/>
      <c r="W19" s="20">
        <v>1379447000</v>
      </c>
      <c r="X19" s="20">
        <v>1041820990</v>
      </c>
      <c r="Y19" s="20">
        <v>337626010</v>
      </c>
      <c r="Z19" s="21">
        <v>32.41</v>
      </c>
      <c r="AA19" s="22">
        <v>2083641979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72546</v>
      </c>
      <c r="D22" s="18"/>
      <c r="E22" s="19"/>
      <c r="F22" s="20"/>
      <c r="G22" s="20">
        <v>500681</v>
      </c>
      <c r="H22" s="20">
        <v>500681</v>
      </c>
      <c r="I22" s="20">
        <v>500681</v>
      </c>
      <c r="J22" s="20">
        <v>500681</v>
      </c>
      <c r="K22" s="20">
        <v>500681</v>
      </c>
      <c r="L22" s="20">
        <v>500681</v>
      </c>
      <c r="M22" s="20">
        <v>500681</v>
      </c>
      <c r="N22" s="20">
        <v>500681</v>
      </c>
      <c r="O22" s="20"/>
      <c r="P22" s="20"/>
      <c r="Q22" s="20"/>
      <c r="R22" s="20"/>
      <c r="S22" s="20"/>
      <c r="T22" s="20"/>
      <c r="U22" s="20"/>
      <c r="V22" s="20"/>
      <c r="W22" s="20">
        <v>500681</v>
      </c>
      <c r="X22" s="20"/>
      <c r="Y22" s="20">
        <v>500681</v>
      </c>
      <c r="Z22" s="21"/>
      <c r="AA22" s="22"/>
    </row>
    <row r="23" spans="1:27" ht="12.75">
      <c r="A23" s="23" t="s">
        <v>49</v>
      </c>
      <c r="B23" s="17"/>
      <c r="C23" s="18">
        <v>1068300</v>
      </c>
      <c r="D23" s="18"/>
      <c r="E23" s="19"/>
      <c r="F23" s="20"/>
      <c r="G23" s="24">
        <v>105000</v>
      </c>
      <c r="H23" s="24">
        <v>105000</v>
      </c>
      <c r="I23" s="24">
        <v>105000</v>
      </c>
      <c r="J23" s="20">
        <v>105000</v>
      </c>
      <c r="K23" s="24">
        <v>105000</v>
      </c>
      <c r="L23" s="24">
        <v>105000</v>
      </c>
      <c r="M23" s="20">
        <v>105000</v>
      </c>
      <c r="N23" s="24">
        <v>105000</v>
      </c>
      <c r="O23" s="24"/>
      <c r="P23" s="24"/>
      <c r="Q23" s="20"/>
      <c r="R23" s="24"/>
      <c r="S23" s="24"/>
      <c r="T23" s="20"/>
      <c r="U23" s="24"/>
      <c r="V23" s="24"/>
      <c r="W23" s="24">
        <v>105000</v>
      </c>
      <c r="X23" s="20"/>
      <c r="Y23" s="24">
        <v>105000</v>
      </c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2374496838</v>
      </c>
      <c r="D24" s="29">
        <f>SUM(D15:D23)</f>
        <v>0</v>
      </c>
      <c r="E24" s="36">
        <f t="shared" si="1"/>
        <v>2246136979</v>
      </c>
      <c r="F24" s="37">
        <f t="shared" si="1"/>
        <v>2246136979</v>
      </c>
      <c r="G24" s="37">
        <f t="shared" si="1"/>
        <v>1518487681</v>
      </c>
      <c r="H24" s="37">
        <f t="shared" si="1"/>
        <v>1518487681</v>
      </c>
      <c r="I24" s="37">
        <f t="shared" si="1"/>
        <v>1518487681</v>
      </c>
      <c r="J24" s="37">
        <f t="shared" si="1"/>
        <v>1518487681</v>
      </c>
      <c r="K24" s="37">
        <f t="shared" si="1"/>
        <v>1518487681</v>
      </c>
      <c r="L24" s="37">
        <f t="shared" si="1"/>
        <v>1518487681</v>
      </c>
      <c r="M24" s="37">
        <f t="shared" si="1"/>
        <v>1518487681</v>
      </c>
      <c r="N24" s="37">
        <f t="shared" si="1"/>
        <v>1518487681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1518487681</v>
      </c>
      <c r="X24" s="37">
        <f t="shared" si="1"/>
        <v>1123068490</v>
      </c>
      <c r="Y24" s="37">
        <f t="shared" si="1"/>
        <v>395419191</v>
      </c>
      <c r="Z24" s="38">
        <f>+IF(X24&lt;&gt;0,+(Y24/X24)*100,0)</f>
        <v>35.208822482411556</v>
      </c>
      <c r="AA24" s="39">
        <f>SUM(AA15:AA23)</f>
        <v>2246136979</v>
      </c>
    </row>
    <row r="25" spans="1:27" ht="12.75">
      <c r="A25" s="27" t="s">
        <v>51</v>
      </c>
      <c r="B25" s="28"/>
      <c r="C25" s="29">
        <f aca="true" t="shared" si="2" ref="C25:Y25">+C12+C24</f>
        <v>2767593118</v>
      </c>
      <c r="D25" s="29">
        <f>+D12+D24</f>
        <v>0</v>
      </c>
      <c r="E25" s="30">
        <f t="shared" si="2"/>
        <v>2746506249</v>
      </c>
      <c r="F25" s="31">
        <f t="shared" si="2"/>
        <v>2542387790</v>
      </c>
      <c r="G25" s="31">
        <f t="shared" si="2"/>
        <v>2105705681</v>
      </c>
      <c r="H25" s="31">
        <f t="shared" si="2"/>
        <v>2105705681</v>
      </c>
      <c r="I25" s="31">
        <f t="shared" si="2"/>
        <v>2105705681</v>
      </c>
      <c r="J25" s="31">
        <f t="shared" si="2"/>
        <v>2105705681</v>
      </c>
      <c r="K25" s="31">
        <f t="shared" si="2"/>
        <v>2105705681</v>
      </c>
      <c r="L25" s="31">
        <f t="shared" si="2"/>
        <v>2105705681</v>
      </c>
      <c r="M25" s="31">
        <f t="shared" si="2"/>
        <v>2105705681</v>
      </c>
      <c r="N25" s="31">
        <f t="shared" si="2"/>
        <v>2105705681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2105705681</v>
      </c>
      <c r="X25" s="31">
        <f t="shared" si="2"/>
        <v>1271193898</v>
      </c>
      <c r="Y25" s="31">
        <f t="shared" si="2"/>
        <v>834511783</v>
      </c>
      <c r="Z25" s="32">
        <f>+IF(X25&lt;&gt;0,+(Y25/X25)*100,0)</f>
        <v>65.64787514422132</v>
      </c>
      <c r="AA25" s="33">
        <f>+AA12+AA24</f>
        <v>2542387790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7328856</v>
      </c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259936476</v>
      </c>
      <c r="D32" s="18"/>
      <c r="E32" s="19">
        <v>98168256</v>
      </c>
      <c r="F32" s="20">
        <v>98167797</v>
      </c>
      <c r="G32" s="20">
        <v>8844946</v>
      </c>
      <c r="H32" s="20">
        <v>8844946</v>
      </c>
      <c r="I32" s="20">
        <v>8844946</v>
      </c>
      <c r="J32" s="20">
        <v>8844946</v>
      </c>
      <c r="K32" s="20">
        <v>8844946</v>
      </c>
      <c r="L32" s="20">
        <v>8844946</v>
      </c>
      <c r="M32" s="20">
        <v>8844946</v>
      </c>
      <c r="N32" s="20">
        <v>8844946</v>
      </c>
      <c r="O32" s="20"/>
      <c r="P32" s="20"/>
      <c r="Q32" s="20"/>
      <c r="R32" s="20"/>
      <c r="S32" s="20"/>
      <c r="T32" s="20"/>
      <c r="U32" s="20"/>
      <c r="V32" s="20"/>
      <c r="W32" s="20">
        <v>8844946</v>
      </c>
      <c r="X32" s="20">
        <v>49083899</v>
      </c>
      <c r="Y32" s="20">
        <v>-40238953</v>
      </c>
      <c r="Z32" s="21">
        <v>-81.98</v>
      </c>
      <c r="AA32" s="22">
        <v>98167797</v>
      </c>
    </row>
    <row r="33" spans="1:27" ht="12.75">
      <c r="A33" s="23" t="s">
        <v>58</v>
      </c>
      <c r="B33" s="17"/>
      <c r="C33" s="18">
        <v>10038191</v>
      </c>
      <c r="D33" s="18"/>
      <c r="E33" s="19"/>
      <c r="F33" s="20"/>
      <c r="G33" s="20">
        <v>33578712</v>
      </c>
      <c r="H33" s="20">
        <v>33578712</v>
      </c>
      <c r="I33" s="20">
        <v>33578712</v>
      </c>
      <c r="J33" s="20">
        <v>33578712</v>
      </c>
      <c r="K33" s="20">
        <v>33578712</v>
      </c>
      <c r="L33" s="20">
        <v>33578712</v>
      </c>
      <c r="M33" s="20">
        <v>33578712</v>
      </c>
      <c r="N33" s="20">
        <v>33578712</v>
      </c>
      <c r="O33" s="20"/>
      <c r="P33" s="20"/>
      <c r="Q33" s="20"/>
      <c r="R33" s="20"/>
      <c r="S33" s="20"/>
      <c r="T33" s="20"/>
      <c r="U33" s="20"/>
      <c r="V33" s="20"/>
      <c r="W33" s="20">
        <v>33578712</v>
      </c>
      <c r="X33" s="20"/>
      <c r="Y33" s="20">
        <v>33578712</v>
      </c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277303523</v>
      </c>
      <c r="D34" s="29">
        <f>SUM(D29:D33)</f>
        <v>0</v>
      </c>
      <c r="E34" s="30">
        <f t="shared" si="3"/>
        <v>98168256</v>
      </c>
      <c r="F34" s="31">
        <f t="shared" si="3"/>
        <v>98167797</v>
      </c>
      <c r="G34" s="31">
        <f t="shared" si="3"/>
        <v>42423658</v>
      </c>
      <c r="H34" s="31">
        <f t="shared" si="3"/>
        <v>42423658</v>
      </c>
      <c r="I34" s="31">
        <f t="shared" si="3"/>
        <v>42423658</v>
      </c>
      <c r="J34" s="31">
        <f t="shared" si="3"/>
        <v>42423658</v>
      </c>
      <c r="K34" s="31">
        <f t="shared" si="3"/>
        <v>42423658</v>
      </c>
      <c r="L34" s="31">
        <f t="shared" si="3"/>
        <v>42423658</v>
      </c>
      <c r="M34" s="31">
        <f t="shared" si="3"/>
        <v>42423658</v>
      </c>
      <c r="N34" s="31">
        <f t="shared" si="3"/>
        <v>42423658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42423658</v>
      </c>
      <c r="X34" s="31">
        <f t="shared" si="3"/>
        <v>49083899</v>
      </c>
      <c r="Y34" s="31">
        <f t="shared" si="3"/>
        <v>-6660241</v>
      </c>
      <c r="Z34" s="32">
        <f>+IF(X34&lt;&gt;0,+(Y34/X34)*100,0)</f>
        <v>-13.569095234264092</v>
      </c>
      <c r="AA34" s="33">
        <f>SUM(AA29:AA33)</f>
        <v>98167797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>
        <v>12805000</v>
      </c>
      <c r="F37" s="20">
        <v>50872009</v>
      </c>
      <c r="G37" s="20">
        <v>13065714</v>
      </c>
      <c r="H37" s="20">
        <v>13065714</v>
      </c>
      <c r="I37" s="20">
        <v>13065714</v>
      </c>
      <c r="J37" s="20">
        <v>13065714</v>
      </c>
      <c r="K37" s="20">
        <v>13065714</v>
      </c>
      <c r="L37" s="20">
        <v>13065714</v>
      </c>
      <c r="M37" s="20">
        <v>13065714</v>
      </c>
      <c r="N37" s="20">
        <v>13065714</v>
      </c>
      <c r="O37" s="20"/>
      <c r="P37" s="20"/>
      <c r="Q37" s="20"/>
      <c r="R37" s="20"/>
      <c r="S37" s="20"/>
      <c r="T37" s="20"/>
      <c r="U37" s="20"/>
      <c r="V37" s="20"/>
      <c r="W37" s="20">
        <v>13065714</v>
      </c>
      <c r="X37" s="20">
        <v>25436005</v>
      </c>
      <c r="Y37" s="20">
        <v>-12370291</v>
      </c>
      <c r="Z37" s="21">
        <v>-48.63</v>
      </c>
      <c r="AA37" s="22">
        <v>50872009</v>
      </c>
    </row>
    <row r="38" spans="1:27" ht="12.75">
      <c r="A38" s="23" t="s">
        <v>58</v>
      </c>
      <c r="B38" s="17"/>
      <c r="C38" s="18">
        <v>66817749</v>
      </c>
      <c r="D38" s="18"/>
      <c r="E38" s="19">
        <v>38067009</v>
      </c>
      <c r="F38" s="20">
        <v>38067009</v>
      </c>
      <c r="G38" s="20">
        <v>54835963</v>
      </c>
      <c r="H38" s="20">
        <v>54835963</v>
      </c>
      <c r="I38" s="20">
        <v>54835963</v>
      </c>
      <c r="J38" s="20">
        <v>54835963</v>
      </c>
      <c r="K38" s="20">
        <v>54835963</v>
      </c>
      <c r="L38" s="20">
        <v>54835963</v>
      </c>
      <c r="M38" s="20">
        <v>54835963</v>
      </c>
      <c r="N38" s="20">
        <v>54835963</v>
      </c>
      <c r="O38" s="20"/>
      <c r="P38" s="20"/>
      <c r="Q38" s="20"/>
      <c r="R38" s="20"/>
      <c r="S38" s="20"/>
      <c r="T38" s="20"/>
      <c r="U38" s="20"/>
      <c r="V38" s="20"/>
      <c r="W38" s="20">
        <v>54835963</v>
      </c>
      <c r="X38" s="20">
        <v>19033505</v>
      </c>
      <c r="Y38" s="20">
        <v>35802458</v>
      </c>
      <c r="Z38" s="21">
        <v>188.1</v>
      </c>
      <c r="AA38" s="22">
        <v>38067009</v>
      </c>
    </row>
    <row r="39" spans="1:27" ht="12.75">
      <c r="A39" s="27" t="s">
        <v>61</v>
      </c>
      <c r="B39" s="35"/>
      <c r="C39" s="29">
        <f aca="true" t="shared" si="4" ref="C39:Y39">SUM(C37:C38)</f>
        <v>66817749</v>
      </c>
      <c r="D39" s="29">
        <f>SUM(D37:D38)</f>
        <v>0</v>
      </c>
      <c r="E39" s="36">
        <f t="shared" si="4"/>
        <v>50872009</v>
      </c>
      <c r="F39" s="37">
        <f t="shared" si="4"/>
        <v>88939018</v>
      </c>
      <c r="G39" s="37">
        <f t="shared" si="4"/>
        <v>67901677</v>
      </c>
      <c r="H39" s="37">
        <f t="shared" si="4"/>
        <v>67901677</v>
      </c>
      <c r="I39" s="37">
        <f t="shared" si="4"/>
        <v>67901677</v>
      </c>
      <c r="J39" s="37">
        <f t="shared" si="4"/>
        <v>67901677</v>
      </c>
      <c r="K39" s="37">
        <f t="shared" si="4"/>
        <v>67901677</v>
      </c>
      <c r="L39" s="37">
        <f t="shared" si="4"/>
        <v>67901677</v>
      </c>
      <c r="M39" s="37">
        <f t="shared" si="4"/>
        <v>67901677</v>
      </c>
      <c r="N39" s="37">
        <f t="shared" si="4"/>
        <v>67901677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67901677</v>
      </c>
      <c r="X39" s="37">
        <f t="shared" si="4"/>
        <v>44469510</v>
      </c>
      <c r="Y39" s="37">
        <f t="shared" si="4"/>
        <v>23432167</v>
      </c>
      <c r="Z39" s="38">
        <f>+IF(X39&lt;&gt;0,+(Y39/X39)*100,0)</f>
        <v>52.692658407974356</v>
      </c>
      <c r="AA39" s="39">
        <f>SUM(AA37:AA38)</f>
        <v>88939018</v>
      </c>
    </row>
    <row r="40" spans="1:27" ht="12.75">
      <c r="A40" s="27" t="s">
        <v>62</v>
      </c>
      <c r="B40" s="28"/>
      <c r="C40" s="29">
        <f aca="true" t="shared" si="5" ref="C40:Y40">+C34+C39</f>
        <v>344121272</v>
      </c>
      <c r="D40" s="29">
        <f>+D34+D39</f>
        <v>0</v>
      </c>
      <c r="E40" s="30">
        <f t="shared" si="5"/>
        <v>149040265</v>
      </c>
      <c r="F40" s="31">
        <f t="shared" si="5"/>
        <v>187106815</v>
      </c>
      <c r="G40" s="31">
        <f t="shared" si="5"/>
        <v>110325335</v>
      </c>
      <c r="H40" s="31">
        <f t="shared" si="5"/>
        <v>110325335</v>
      </c>
      <c r="I40" s="31">
        <f t="shared" si="5"/>
        <v>110325335</v>
      </c>
      <c r="J40" s="31">
        <f t="shared" si="5"/>
        <v>110325335</v>
      </c>
      <c r="K40" s="31">
        <f t="shared" si="5"/>
        <v>110325335</v>
      </c>
      <c r="L40" s="31">
        <f t="shared" si="5"/>
        <v>110325335</v>
      </c>
      <c r="M40" s="31">
        <f t="shared" si="5"/>
        <v>110325335</v>
      </c>
      <c r="N40" s="31">
        <f t="shared" si="5"/>
        <v>110325335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110325335</v>
      </c>
      <c r="X40" s="31">
        <f t="shared" si="5"/>
        <v>93553409</v>
      </c>
      <c r="Y40" s="31">
        <f t="shared" si="5"/>
        <v>16771926</v>
      </c>
      <c r="Z40" s="32">
        <f>+IF(X40&lt;&gt;0,+(Y40/X40)*100,0)</f>
        <v>17.92764815229769</v>
      </c>
      <c r="AA40" s="33">
        <f>+AA34+AA39</f>
        <v>187106815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2423471846</v>
      </c>
      <c r="D42" s="43">
        <f>+D25-D40</f>
        <v>0</v>
      </c>
      <c r="E42" s="44">
        <f t="shared" si="6"/>
        <v>2597465984</v>
      </c>
      <c r="F42" s="45">
        <f t="shared" si="6"/>
        <v>2355280975</v>
      </c>
      <c r="G42" s="45">
        <f t="shared" si="6"/>
        <v>1995380346</v>
      </c>
      <c r="H42" s="45">
        <f t="shared" si="6"/>
        <v>1995380346</v>
      </c>
      <c r="I42" s="45">
        <f t="shared" si="6"/>
        <v>1995380346</v>
      </c>
      <c r="J42" s="45">
        <f t="shared" si="6"/>
        <v>1995380346</v>
      </c>
      <c r="K42" s="45">
        <f t="shared" si="6"/>
        <v>1995380346</v>
      </c>
      <c r="L42" s="45">
        <f t="shared" si="6"/>
        <v>1995380346</v>
      </c>
      <c r="M42" s="45">
        <f t="shared" si="6"/>
        <v>1995380346</v>
      </c>
      <c r="N42" s="45">
        <f t="shared" si="6"/>
        <v>1995380346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1995380346</v>
      </c>
      <c r="X42" s="45">
        <f t="shared" si="6"/>
        <v>1177640489</v>
      </c>
      <c r="Y42" s="45">
        <f t="shared" si="6"/>
        <v>817739857</v>
      </c>
      <c r="Z42" s="46">
        <f>+IF(X42&lt;&gt;0,+(Y42/X42)*100,0)</f>
        <v>69.43883677898917</v>
      </c>
      <c r="AA42" s="47">
        <f>+AA25-AA40</f>
        <v>2355280975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2423471846</v>
      </c>
      <c r="D45" s="18"/>
      <c r="E45" s="19">
        <v>2597465984</v>
      </c>
      <c r="F45" s="20">
        <v>2355280975</v>
      </c>
      <c r="G45" s="20">
        <v>1995380346</v>
      </c>
      <c r="H45" s="20">
        <v>1995380346</v>
      </c>
      <c r="I45" s="20">
        <v>1995380346</v>
      </c>
      <c r="J45" s="20">
        <v>1995380346</v>
      </c>
      <c r="K45" s="20">
        <v>1995380346</v>
      </c>
      <c r="L45" s="20">
        <v>1995380346</v>
      </c>
      <c r="M45" s="20">
        <v>1995380346</v>
      </c>
      <c r="N45" s="20">
        <v>1995380346</v>
      </c>
      <c r="O45" s="20"/>
      <c r="P45" s="20"/>
      <c r="Q45" s="20"/>
      <c r="R45" s="20"/>
      <c r="S45" s="20"/>
      <c r="T45" s="20"/>
      <c r="U45" s="20"/>
      <c r="V45" s="20"/>
      <c r="W45" s="20">
        <v>1995380346</v>
      </c>
      <c r="X45" s="20">
        <v>1177640488</v>
      </c>
      <c r="Y45" s="20">
        <v>817739858</v>
      </c>
      <c r="Z45" s="48">
        <v>69.44</v>
      </c>
      <c r="AA45" s="22">
        <v>2355280975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2423471846</v>
      </c>
      <c r="D48" s="51">
        <f>SUM(D45:D47)</f>
        <v>0</v>
      </c>
      <c r="E48" s="52">
        <f t="shared" si="7"/>
        <v>2597465984</v>
      </c>
      <c r="F48" s="53">
        <f t="shared" si="7"/>
        <v>2355280975</v>
      </c>
      <c r="G48" s="53">
        <f t="shared" si="7"/>
        <v>1995380346</v>
      </c>
      <c r="H48" s="53">
        <f t="shared" si="7"/>
        <v>1995380346</v>
      </c>
      <c r="I48" s="53">
        <f t="shared" si="7"/>
        <v>1995380346</v>
      </c>
      <c r="J48" s="53">
        <f t="shared" si="7"/>
        <v>1995380346</v>
      </c>
      <c r="K48" s="53">
        <f t="shared" si="7"/>
        <v>1995380346</v>
      </c>
      <c r="L48" s="53">
        <f t="shared" si="7"/>
        <v>1995380346</v>
      </c>
      <c r="M48" s="53">
        <f t="shared" si="7"/>
        <v>1995380346</v>
      </c>
      <c r="N48" s="53">
        <f t="shared" si="7"/>
        <v>1995380346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1995380346</v>
      </c>
      <c r="X48" s="53">
        <f t="shared" si="7"/>
        <v>1177640488</v>
      </c>
      <c r="Y48" s="53">
        <f t="shared" si="7"/>
        <v>817739858</v>
      </c>
      <c r="Z48" s="54">
        <f>+IF(X48&lt;&gt;0,+(Y48/X48)*100,0)</f>
        <v>69.4388369228691</v>
      </c>
      <c r="AA48" s="55">
        <f>SUM(AA45:AA47)</f>
        <v>2355280975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18248105</v>
      </c>
      <c r="D6" s="18"/>
      <c r="E6" s="19">
        <v>19875000</v>
      </c>
      <c r="F6" s="20">
        <v>19875000</v>
      </c>
      <c r="G6" s="20">
        <v>42137597</v>
      </c>
      <c r="H6" s="20">
        <v>-1692389</v>
      </c>
      <c r="I6" s="20">
        <v>104111446</v>
      </c>
      <c r="J6" s="20">
        <v>104111446</v>
      </c>
      <c r="K6" s="20">
        <v>18248105</v>
      </c>
      <c r="L6" s="20">
        <v>59454954</v>
      </c>
      <c r="M6" s="20"/>
      <c r="N6" s="20">
        <v>59454954</v>
      </c>
      <c r="O6" s="20"/>
      <c r="P6" s="20"/>
      <c r="Q6" s="20"/>
      <c r="R6" s="20"/>
      <c r="S6" s="20"/>
      <c r="T6" s="20"/>
      <c r="U6" s="20"/>
      <c r="V6" s="20"/>
      <c r="W6" s="20">
        <v>59454954</v>
      </c>
      <c r="X6" s="20">
        <v>9937500</v>
      </c>
      <c r="Y6" s="20">
        <v>49517454</v>
      </c>
      <c r="Z6" s="21">
        <v>498.29</v>
      </c>
      <c r="AA6" s="22">
        <v>19875000</v>
      </c>
    </row>
    <row r="7" spans="1:27" ht="12.75">
      <c r="A7" s="23" t="s">
        <v>34</v>
      </c>
      <c r="B7" s="17"/>
      <c r="C7" s="18">
        <v>85130368</v>
      </c>
      <c r="D7" s="18"/>
      <c r="E7" s="19">
        <v>52089000</v>
      </c>
      <c r="F7" s="20">
        <v>52089000</v>
      </c>
      <c r="G7" s="20"/>
      <c r="H7" s="20"/>
      <c r="I7" s="20"/>
      <c r="J7" s="20"/>
      <c r="K7" s="20">
        <v>85130368</v>
      </c>
      <c r="L7" s="20">
        <v>1000</v>
      </c>
      <c r="M7" s="20"/>
      <c r="N7" s="20">
        <v>1000</v>
      </c>
      <c r="O7" s="20"/>
      <c r="P7" s="20"/>
      <c r="Q7" s="20"/>
      <c r="R7" s="20"/>
      <c r="S7" s="20"/>
      <c r="T7" s="20"/>
      <c r="U7" s="20"/>
      <c r="V7" s="20"/>
      <c r="W7" s="20">
        <v>1000</v>
      </c>
      <c r="X7" s="20">
        <v>26044500</v>
      </c>
      <c r="Y7" s="20">
        <v>-26043500</v>
      </c>
      <c r="Z7" s="21">
        <v>-100</v>
      </c>
      <c r="AA7" s="22">
        <v>52089000</v>
      </c>
    </row>
    <row r="8" spans="1:27" ht="12.75">
      <c r="A8" s="23" t="s">
        <v>35</v>
      </c>
      <c r="B8" s="17"/>
      <c r="C8" s="18">
        <v>75012902</v>
      </c>
      <c r="D8" s="18"/>
      <c r="E8" s="19">
        <v>61144760</v>
      </c>
      <c r="F8" s="20">
        <v>61144760</v>
      </c>
      <c r="G8" s="20">
        <v>6128444</v>
      </c>
      <c r="H8" s="20">
        <v>100137078</v>
      </c>
      <c r="I8" s="20">
        <v>91045712</v>
      </c>
      <c r="J8" s="20">
        <v>91045712</v>
      </c>
      <c r="K8" s="20">
        <v>102643062</v>
      </c>
      <c r="L8" s="20">
        <v>96331037</v>
      </c>
      <c r="M8" s="20"/>
      <c r="N8" s="20">
        <v>96331037</v>
      </c>
      <c r="O8" s="20"/>
      <c r="P8" s="20"/>
      <c r="Q8" s="20"/>
      <c r="R8" s="20"/>
      <c r="S8" s="20"/>
      <c r="T8" s="20"/>
      <c r="U8" s="20"/>
      <c r="V8" s="20"/>
      <c r="W8" s="20">
        <v>96331037</v>
      </c>
      <c r="X8" s="20">
        <v>30572380</v>
      </c>
      <c r="Y8" s="20">
        <v>65758657</v>
      </c>
      <c r="Z8" s="21">
        <v>215.09</v>
      </c>
      <c r="AA8" s="22">
        <v>61144760</v>
      </c>
    </row>
    <row r="9" spans="1:27" ht="12.75">
      <c r="A9" s="23" t="s">
        <v>36</v>
      </c>
      <c r="B9" s="17"/>
      <c r="C9" s="18">
        <v>130233130</v>
      </c>
      <c r="D9" s="18"/>
      <c r="E9" s="19">
        <v>75126197</v>
      </c>
      <c r="F9" s="20">
        <v>75126197</v>
      </c>
      <c r="G9" s="20">
        <v>-30714466</v>
      </c>
      <c r="H9" s="20">
        <v>82632919</v>
      </c>
      <c r="I9" s="20"/>
      <c r="J9" s="20"/>
      <c r="K9" s="20">
        <v>93749526</v>
      </c>
      <c r="L9" s="20">
        <v>87093279</v>
      </c>
      <c r="M9" s="20"/>
      <c r="N9" s="20">
        <v>87093279</v>
      </c>
      <c r="O9" s="20"/>
      <c r="P9" s="20"/>
      <c r="Q9" s="20"/>
      <c r="R9" s="20"/>
      <c r="S9" s="20"/>
      <c r="T9" s="20"/>
      <c r="U9" s="20"/>
      <c r="V9" s="20"/>
      <c r="W9" s="20">
        <v>87093279</v>
      </c>
      <c r="X9" s="20">
        <v>37563099</v>
      </c>
      <c r="Y9" s="20">
        <v>49530180</v>
      </c>
      <c r="Z9" s="21">
        <v>131.86</v>
      </c>
      <c r="AA9" s="22">
        <v>75126197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>
        <v>9843252</v>
      </c>
      <c r="I10" s="24">
        <v>86016969</v>
      </c>
      <c r="J10" s="20">
        <v>86016969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26261454</v>
      </c>
      <c r="D11" s="18"/>
      <c r="E11" s="19">
        <v>27758500</v>
      </c>
      <c r="F11" s="20">
        <v>27758500</v>
      </c>
      <c r="G11" s="20">
        <v>28900</v>
      </c>
      <c r="H11" s="20">
        <v>25146631</v>
      </c>
      <c r="I11" s="20">
        <v>26373771</v>
      </c>
      <c r="J11" s="20">
        <v>26373771</v>
      </c>
      <c r="K11" s="20">
        <v>26261454</v>
      </c>
      <c r="L11" s="20">
        <v>29558574</v>
      </c>
      <c r="M11" s="20"/>
      <c r="N11" s="20">
        <v>29558574</v>
      </c>
      <c r="O11" s="20"/>
      <c r="P11" s="20"/>
      <c r="Q11" s="20"/>
      <c r="R11" s="20"/>
      <c r="S11" s="20"/>
      <c r="T11" s="20"/>
      <c r="U11" s="20"/>
      <c r="V11" s="20"/>
      <c r="W11" s="20">
        <v>29558574</v>
      </c>
      <c r="X11" s="20">
        <v>13879250</v>
      </c>
      <c r="Y11" s="20">
        <v>15679324</v>
      </c>
      <c r="Z11" s="21">
        <v>112.97</v>
      </c>
      <c r="AA11" s="22">
        <v>27758500</v>
      </c>
    </row>
    <row r="12" spans="1:27" ht="12.75">
      <c r="A12" s="27" t="s">
        <v>39</v>
      </c>
      <c r="B12" s="28"/>
      <c r="C12" s="29">
        <f aca="true" t="shared" si="0" ref="C12:Y12">SUM(C6:C11)</f>
        <v>334885959</v>
      </c>
      <c r="D12" s="29">
        <f>SUM(D6:D11)</f>
        <v>0</v>
      </c>
      <c r="E12" s="30">
        <f t="shared" si="0"/>
        <v>235993457</v>
      </c>
      <c r="F12" s="31">
        <f t="shared" si="0"/>
        <v>235993457</v>
      </c>
      <c r="G12" s="31">
        <f t="shared" si="0"/>
        <v>17580475</v>
      </c>
      <c r="H12" s="31">
        <f t="shared" si="0"/>
        <v>216067491</v>
      </c>
      <c r="I12" s="31">
        <f t="shared" si="0"/>
        <v>307547898</v>
      </c>
      <c r="J12" s="31">
        <f t="shared" si="0"/>
        <v>307547898</v>
      </c>
      <c r="K12" s="31">
        <f t="shared" si="0"/>
        <v>326032515</v>
      </c>
      <c r="L12" s="31">
        <f t="shared" si="0"/>
        <v>272438844</v>
      </c>
      <c r="M12" s="31">
        <f t="shared" si="0"/>
        <v>0</v>
      </c>
      <c r="N12" s="31">
        <f t="shared" si="0"/>
        <v>272438844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272438844</v>
      </c>
      <c r="X12" s="31">
        <f t="shared" si="0"/>
        <v>117996729</v>
      </c>
      <c r="Y12" s="31">
        <f t="shared" si="0"/>
        <v>154442115</v>
      </c>
      <c r="Z12" s="32">
        <f>+IF(X12&lt;&gt;0,+(Y12/X12)*100,0)</f>
        <v>130.88677653089857</v>
      </c>
      <c r="AA12" s="33">
        <f>SUM(AA6:AA11)</f>
        <v>235993457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>
        <v>143550076</v>
      </c>
      <c r="H16" s="24">
        <v>159721340</v>
      </c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>
        <v>109720734</v>
      </c>
      <c r="J17" s="20">
        <v>109720734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2945136775</v>
      </c>
      <c r="D19" s="18"/>
      <c r="E19" s="19">
        <v>3788407597</v>
      </c>
      <c r="F19" s="20">
        <v>3788407597</v>
      </c>
      <c r="G19" s="20"/>
      <c r="H19" s="20">
        <v>2801488542</v>
      </c>
      <c r="I19" s="20">
        <v>2981443417</v>
      </c>
      <c r="J19" s="20">
        <v>2981443417</v>
      </c>
      <c r="K19" s="20">
        <v>2945136774</v>
      </c>
      <c r="L19" s="20">
        <v>3075095351</v>
      </c>
      <c r="M19" s="20"/>
      <c r="N19" s="20">
        <v>3075095351</v>
      </c>
      <c r="O19" s="20"/>
      <c r="P19" s="20"/>
      <c r="Q19" s="20"/>
      <c r="R19" s="20"/>
      <c r="S19" s="20"/>
      <c r="T19" s="20"/>
      <c r="U19" s="20"/>
      <c r="V19" s="20"/>
      <c r="W19" s="20">
        <v>3075095351</v>
      </c>
      <c r="X19" s="20">
        <v>1894203799</v>
      </c>
      <c r="Y19" s="20">
        <v>1180891552</v>
      </c>
      <c r="Z19" s="21">
        <v>62.34</v>
      </c>
      <c r="AA19" s="22">
        <v>3788407597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/>
      <c r="D22" s="1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22"/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2945136775</v>
      </c>
      <c r="D24" s="29">
        <f>SUM(D15:D23)</f>
        <v>0</v>
      </c>
      <c r="E24" s="36">
        <f t="shared" si="1"/>
        <v>3788407597</v>
      </c>
      <c r="F24" s="37">
        <f t="shared" si="1"/>
        <v>3788407597</v>
      </c>
      <c r="G24" s="37">
        <f t="shared" si="1"/>
        <v>143550076</v>
      </c>
      <c r="H24" s="37">
        <f t="shared" si="1"/>
        <v>2961209882</v>
      </c>
      <c r="I24" s="37">
        <f t="shared" si="1"/>
        <v>3091164151</v>
      </c>
      <c r="J24" s="37">
        <f t="shared" si="1"/>
        <v>3091164151</v>
      </c>
      <c r="K24" s="37">
        <f t="shared" si="1"/>
        <v>2945136774</v>
      </c>
      <c r="L24" s="37">
        <f t="shared" si="1"/>
        <v>3075095351</v>
      </c>
      <c r="M24" s="37">
        <f t="shared" si="1"/>
        <v>0</v>
      </c>
      <c r="N24" s="37">
        <f t="shared" si="1"/>
        <v>3075095351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3075095351</v>
      </c>
      <c r="X24" s="37">
        <f t="shared" si="1"/>
        <v>1894203799</v>
      </c>
      <c r="Y24" s="37">
        <f t="shared" si="1"/>
        <v>1180891552</v>
      </c>
      <c r="Z24" s="38">
        <f>+IF(X24&lt;&gt;0,+(Y24/X24)*100,0)</f>
        <v>62.34237058459199</v>
      </c>
      <c r="AA24" s="39">
        <f>SUM(AA15:AA23)</f>
        <v>3788407597</v>
      </c>
    </row>
    <row r="25" spans="1:27" ht="12.75">
      <c r="A25" s="27" t="s">
        <v>51</v>
      </c>
      <c r="B25" s="28"/>
      <c r="C25" s="29">
        <f aca="true" t="shared" si="2" ref="C25:Y25">+C12+C24</f>
        <v>3280022734</v>
      </c>
      <c r="D25" s="29">
        <f>+D12+D24</f>
        <v>0</v>
      </c>
      <c r="E25" s="30">
        <f t="shared" si="2"/>
        <v>4024401054</v>
      </c>
      <c r="F25" s="31">
        <f t="shared" si="2"/>
        <v>4024401054</v>
      </c>
      <c r="G25" s="31">
        <f t="shared" si="2"/>
        <v>161130551</v>
      </c>
      <c r="H25" s="31">
        <f t="shared" si="2"/>
        <v>3177277373</v>
      </c>
      <c r="I25" s="31">
        <f t="shared" si="2"/>
        <v>3398712049</v>
      </c>
      <c r="J25" s="31">
        <f t="shared" si="2"/>
        <v>3398712049</v>
      </c>
      <c r="K25" s="31">
        <f t="shared" si="2"/>
        <v>3271169289</v>
      </c>
      <c r="L25" s="31">
        <f t="shared" si="2"/>
        <v>3347534195</v>
      </c>
      <c r="M25" s="31">
        <f t="shared" si="2"/>
        <v>0</v>
      </c>
      <c r="N25" s="31">
        <f t="shared" si="2"/>
        <v>3347534195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3347534195</v>
      </c>
      <c r="X25" s="31">
        <f t="shared" si="2"/>
        <v>2012200528</v>
      </c>
      <c r="Y25" s="31">
        <f t="shared" si="2"/>
        <v>1335333667</v>
      </c>
      <c r="Z25" s="32">
        <f>+IF(X25&lt;&gt;0,+(Y25/X25)*100,0)</f>
        <v>66.36185849365805</v>
      </c>
      <c r="AA25" s="33">
        <f>+AA12+AA24</f>
        <v>4024401054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>
        <v>151619</v>
      </c>
      <c r="M29" s="20"/>
      <c r="N29" s="20">
        <v>151619</v>
      </c>
      <c r="O29" s="20"/>
      <c r="P29" s="20"/>
      <c r="Q29" s="20"/>
      <c r="R29" s="20"/>
      <c r="S29" s="20"/>
      <c r="T29" s="20"/>
      <c r="U29" s="20"/>
      <c r="V29" s="20"/>
      <c r="W29" s="20">
        <v>151619</v>
      </c>
      <c r="X29" s="20"/>
      <c r="Y29" s="20">
        <v>151619</v>
      </c>
      <c r="Z29" s="21"/>
      <c r="AA29" s="22"/>
    </row>
    <row r="30" spans="1:27" ht="12.75">
      <c r="A30" s="23" t="s">
        <v>55</v>
      </c>
      <c r="B30" s="17"/>
      <c r="C30" s="18">
        <v>276925</v>
      </c>
      <c r="D30" s="18"/>
      <c r="E30" s="19"/>
      <c r="F30" s="20"/>
      <c r="G30" s="20"/>
      <c r="H30" s="20">
        <v>17054601</v>
      </c>
      <c r="I30" s="20">
        <v>17244297</v>
      </c>
      <c r="J30" s="20">
        <v>17244297</v>
      </c>
      <c r="K30" s="20">
        <v>17244299</v>
      </c>
      <c r="L30" s="20">
        <v>17244299</v>
      </c>
      <c r="M30" s="20"/>
      <c r="N30" s="20">
        <v>17244299</v>
      </c>
      <c r="O30" s="20"/>
      <c r="P30" s="20"/>
      <c r="Q30" s="20"/>
      <c r="R30" s="20"/>
      <c r="S30" s="20"/>
      <c r="T30" s="20"/>
      <c r="U30" s="20"/>
      <c r="V30" s="20"/>
      <c r="W30" s="20">
        <v>17244299</v>
      </c>
      <c r="X30" s="20"/>
      <c r="Y30" s="20">
        <v>17244299</v>
      </c>
      <c r="Z30" s="21"/>
      <c r="AA30" s="22"/>
    </row>
    <row r="31" spans="1:27" ht="12.75">
      <c r="A31" s="23" t="s">
        <v>56</v>
      </c>
      <c r="B31" s="17"/>
      <c r="C31" s="18">
        <v>3808715</v>
      </c>
      <c r="D31" s="18"/>
      <c r="E31" s="19">
        <v>2625570</v>
      </c>
      <c r="F31" s="20">
        <v>2625570</v>
      </c>
      <c r="G31" s="20">
        <v>22916</v>
      </c>
      <c r="H31" s="20">
        <v>3814222</v>
      </c>
      <c r="I31" s="20">
        <v>3843527</v>
      </c>
      <c r="J31" s="20">
        <v>3843527</v>
      </c>
      <c r="K31" s="20">
        <v>3760415</v>
      </c>
      <c r="L31" s="20">
        <v>3876582</v>
      </c>
      <c r="M31" s="20"/>
      <c r="N31" s="20">
        <v>3876582</v>
      </c>
      <c r="O31" s="20"/>
      <c r="P31" s="20"/>
      <c r="Q31" s="20"/>
      <c r="R31" s="20"/>
      <c r="S31" s="20"/>
      <c r="T31" s="20"/>
      <c r="U31" s="20"/>
      <c r="V31" s="20"/>
      <c r="W31" s="20">
        <v>3876582</v>
      </c>
      <c r="X31" s="20">
        <v>1312785</v>
      </c>
      <c r="Y31" s="20">
        <v>2563797</v>
      </c>
      <c r="Z31" s="21">
        <v>195.29</v>
      </c>
      <c r="AA31" s="22">
        <v>2625570</v>
      </c>
    </row>
    <row r="32" spans="1:27" ht="12.75">
      <c r="A32" s="23" t="s">
        <v>57</v>
      </c>
      <c r="B32" s="17"/>
      <c r="C32" s="18">
        <v>420561887</v>
      </c>
      <c r="D32" s="18"/>
      <c r="E32" s="19">
        <v>111241000</v>
      </c>
      <c r="F32" s="20">
        <v>111241000</v>
      </c>
      <c r="G32" s="20">
        <v>198143029</v>
      </c>
      <c r="H32" s="20">
        <v>494175508</v>
      </c>
      <c r="I32" s="20">
        <v>366838184</v>
      </c>
      <c r="J32" s="20">
        <v>366838184</v>
      </c>
      <c r="K32" s="20">
        <v>403921936</v>
      </c>
      <c r="L32" s="20">
        <v>328645976</v>
      </c>
      <c r="M32" s="20"/>
      <c r="N32" s="20">
        <v>328645976</v>
      </c>
      <c r="O32" s="20"/>
      <c r="P32" s="20"/>
      <c r="Q32" s="20"/>
      <c r="R32" s="20"/>
      <c r="S32" s="20"/>
      <c r="T32" s="20"/>
      <c r="U32" s="20"/>
      <c r="V32" s="20"/>
      <c r="W32" s="20">
        <v>328645976</v>
      </c>
      <c r="X32" s="20">
        <v>55620500</v>
      </c>
      <c r="Y32" s="20">
        <v>273025476</v>
      </c>
      <c r="Z32" s="21">
        <v>490.87</v>
      </c>
      <c r="AA32" s="22">
        <v>111241000</v>
      </c>
    </row>
    <row r="33" spans="1:27" ht="12.75">
      <c r="A33" s="23" t="s">
        <v>58</v>
      </c>
      <c r="B33" s="17"/>
      <c r="C33" s="18">
        <v>10805113</v>
      </c>
      <c r="D33" s="18"/>
      <c r="E33" s="19">
        <v>10172241</v>
      </c>
      <c r="F33" s="20">
        <v>10172241</v>
      </c>
      <c r="G33" s="20"/>
      <c r="H33" s="20"/>
      <c r="I33" s="20">
        <v>44686044</v>
      </c>
      <c r="J33" s="20">
        <v>44686044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5086121</v>
      </c>
      <c r="Y33" s="20">
        <v>-5086121</v>
      </c>
      <c r="Z33" s="21">
        <v>-100</v>
      </c>
      <c r="AA33" s="22">
        <v>10172241</v>
      </c>
    </row>
    <row r="34" spans="1:27" ht="12.75">
      <c r="A34" s="27" t="s">
        <v>59</v>
      </c>
      <c r="B34" s="28"/>
      <c r="C34" s="29">
        <f aca="true" t="shared" si="3" ref="C34:Y34">SUM(C29:C33)</f>
        <v>435452640</v>
      </c>
      <c r="D34" s="29">
        <f>SUM(D29:D33)</f>
        <v>0</v>
      </c>
      <c r="E34" s="30">
        <f t="shared" si="3"/>
        <v>124038811</v>
      </c>
      <c r="F34" s="31">
        <f t="shared" si="3"/>
        <v>124038811</v>
      </c>
      <c r="G34" s="31">
        <f t="shared" si="3"/>
        <v>198165945</v>
      </c>
      <c r="H34" s="31">
        <f t="shared" si="3"/>
        <v>515044331</v>
      </c>
      <c r="I34" s="31">
        <f t="shared" si="3"/>
        <v>432612052</v>
      </c>
      <c r="J34" s="31">
        <f t="shared" si="3"/>
        <v>432612052</v>
      </c>
      <c r="K34" s="31">
        <f t="shared" si="3"/>
        <v>424926650</v>
      </c>
      <c r="L34" s="31">
        <f t="shared" si="3"/>
        <v>349918476</v>
      </c>
      <c r="M34" s="31">
        <f t="shared" si="3"/>
        <v>0</v>
      </c>
      <c r="N34" s="31">
        <f t="shared" si="3"/>
        <v>349918476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349918476</v>
      </c>
      <c r="X34" s="31">
        <f t="shared" si="3"/>
        <v>62019406</v>
      </c>
      <c r="Y34" s="31">
        <f t="shared" si="3"/>
        <v>287899070</v>
      </c>
      <c r="Z34" s="32">
        <f>+IF(X34&lt;&gt;0,+(Y34/X34)*100,0)</f>
        <v>464.2080415926589</v>
      </c>
      <c r="AA34" s="33">
        <f>SUM(AA29:AA33)</f>
        <v>124038811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>
        <v>2524627</v>
      </c>
      <c r="I37" s="20"/>
      <c r="J37" s="20"/>
      <c r="K37" s="20">
        <v>630778</v>
      </c>
      <c r="L37" s="20">
        <v>630778</v>
      </c>
      <c r="M37" s="20"/>
      <c r="N37" s="20">
        <v>630778</v>
      </c>
      <c r="O37" s="20"/>
      <c r="P37" s="20"/>
      <c r="Q37" s="20"/>
      <c r="R37" s="20"/>
      <c r="S37" s="20"/>
      <c r="T37" s="20"/>
      <c r="U37" s="20"/>
      <c r="V37" s="20"/>
      <c r="W37" s="20">
        <v>630778</v>
      </c>
      <c r="X37" s="20"/>
      <c r="Y37" s="20">
        <v>630778</v>
      </c>
      <c r="Z37" s="21"/>
      <c r="AA37" s="22"/>
    </row>
    <row r="38" spans="1:27" ht="12.75">
      <c r="A38" s="23" t="s">
        <v>58</v>
      </c>
      <c r="B38" s="17"/>
      <c r="C38" s="18">
        <v>43013495</v>
      </c>
      <c r="D38" s="18"/>
      <c r="E38" s="19">
        <v>32813550</v>
      </c>
      <c r="F38" s="20">
        <v>32813550</v>
      </c>
      <c r="G38" s="20"/>
      <c r="H38" s="20">
        <v>52001304</v>
      </c>
      <c r="I38" s="20"/>
      <c r="J38" s="20"/>
      <c r="K38" s="20">
        <v>44055266</v>
      </c>
      <c r="L38" s="20">
        <v>44055266</v>
      </c>
      <c r="M38" s="20"/>
      <c r="N38" s="20">
        <v>44055266</v>
      </c>
      <c r="O38" s="20"/>
      <c r="P38" s="20"/>
      <c r="Q38" s="20"/>
      <c r="R38" s="20"/>
      <c r="S38" s="20"/>
      <c r="T38" s="20"/>
      <c r="U38" s="20"/>
      <c r="V38" s="20"/>
      <c r="W38" s="20">
        <v>44055266</v>
      </c>
      <c r="X38" s="20">
        <v>16406775</v>
      </c>
      <c r="Y38" s="20">
        <v>27648491</v>
      </c>
      <c r="Z38" s="21">
        <v>168.52</v>
      </c>
      <c r="AA38" s="22">
        <v>32813550</v>
      </c>
    </row>
    <row r="39" spans="1:27" ht="12.75">
      <c r="A39" s="27" t="s">
        <v>61</v>
      </c>
      <c r="B39" s="35"/>
      <c r="C39" s="29">
        <f aca="true" t="shared" si="4" ref="C39:Y39">SUM(C37:C38)</f>
        <v>43013495</v>
      </c>
      <c r="D39" s="29">
        <f>SUM(D37:D38)</f>
        <v>0</v>
      </c>
      <c r="E39" s="36">
        <f t="shared" si="4"/>
        <v>32813550</v>
      </c>
      <c r="F39" s="37">
        <f t="shared" si="4"/>
        <v>32813550</v>
      </c>
      <c r="G39" s="37">
        <f t="shared" si="4"/>
        <v>0</v>
      </c>
      <c r="H39" s="37">
        <f t="shared" si="4"/>
        <v>54525931</v>
      </c>
      <c r="I39" s="37">
        <f t="shared" si="4"/>
        <v>0</v>
      </c>
      <c r="J39" s="37">
        <f t="shared" si="4"/>
        <v>0</v>
      </c>
      <c r="K39" s="37">
        <f t="shared" si="4"/>
        <v>44686044</v>
      </c>
      <c r="L39" s="37">
        <f t="shared" si="4"/>
        <v>44686044</v>
      </c>
      <c r="M39" s="37">
        <f t="shared" si="4"/>
        <v>0</v>
      </c>
      <c r="N39" s="37">
        <f t="shared" si="4"/>
        <v>44686044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44686044</v>
      </c>
      <c r="X39" s="37">
        <f t="shared" si="4"/>
        <v>16406775</v>
      </c>
      <c r="Y39" s="37">
        <f t="shared" si="4"/>
        <v>28279269</v>
      </c>
      <c r="Z39" s="38">
        <f>+IF(X39&lt;&gt;0,+(Y39/X39)*100,0)</f>
        <v>172.36336208669894</v>
      </c>
      <c r="AA39" s="39">
        <f>SUM(AA37:AA38)</f>
        <v>32813550</v>
      </c>
    </row>
    <row r="40" spans="1:27" ht="12.75">
      <c r="A40" s="27" t="s">
        <v>62</v>
      </c>
      <c r="B40" s="28"/>
      <c r="C40" s="29">
        <f aca="true" t="shared" si="5" ref="C40:Y40">+C34+C39</f>
        <v>478466135</v>
      </c>
      <c r="D40" s="29">
        <f>+D34+D39</f>
        <v>0</v>
      </c>
      <c r="E40" s="30">
        <f t="shared" si="5"/>
        <v>156852361</v>
      </c>
      <c r="F40" s="31">
        <f t="shared" si="5"/>
        <v>156852361</v>
      </c>
      <c r="G40" s="31">
        <f t="shared" si="5"/>
        <v>198165945</v>
      </c>
      <c r="H40" s="31">
        <f t="shared" si="5"/>
        <v>569570262</v>
      </c>
      <c r="I40" s="31">
        <f t="shared" si="5"/>
        <v>432612052</v>
      </c>
      <c r="J40" s="31">
        <f t="shared" si="5"/>
        <v>432612052</v>
      </c>
      <c r="K40" s="31">
        <f t="shared" si="5"/>
        <v>469612694</v>
      </c>
      <c r="L40" s="31">
        <f t="shared" si="5"/>
        <v>394604520</v>
      </c>
      <c r="M40" s="31">
        <f t="shared" si="5"/>
        <v>0</v>
      </c>
      <c r="N40" s="31">
        <f t="shared" si="5"/>
        <v>394604520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394604520</v>
      </c>
      <c r="X40" s="31">
        <f t="shared" si="5"/>
        <v>78426181</v>
      </c>
      <c r="Y40" s="31">
        <f t="shared" si="5"/>
        <v>316178339</v>
      </c>
      <c r="Z40" s="32">
        <f>+IF(X40&lt;&gt;0,+(Y40/X40)*100,0)</f>
        <v>403.15406789985093</v>
      </c>
      <c r="AA40" s="33">
        <f>+AA34+AA39</f>
        <v>156852361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2801556599</v>
      </c>
      <c r="D42" s="43">
        <f>+D25-D40</f>
        <v>0</v>
      </c>
      <c r="E42" s="44">
        <f t="shared" si="6"/>
        <v>3867548693</v>
      </c>
      <c r="F42" s="45">
        <f t="shared" si="6"/>
        <v>3867548693</v>
      </c>
      <c r="G42" s="45">
        <f t="shared" si="6"/>
        <v>-37035394</v>
      </c>
      <c r="H42" s="45">
        <f t="shared" si="6"/>
        <v>2607707111</v>
      </c>
      <c r="I42" s="45">
        <f t="shared" si="6"/>
        <v>2966099997</v>
      </c>
      <c r="J42" s="45">
        <f t="shared" si="6"/>
        <v>2966099997</v>
      </c>
      <c r="K42" s="45">
        <f t="shared" si="6"/>
        <v>2801556595</v>
      </c>
      <c r="L42" s="45">
        <f t="shared" si="6"/>
        <v>2952929675</v>
      </c>
      <c r="M42" s="45">
        <f t="shared" si="6"/>
        <v>0</v>
      </c>
      <c r="N42" s="45">
        <f t="shared" si="6"/>
        <v>2952929675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2952929675</v>
      </c>
      <c r="X42" s="45">
        <f t="shared" si="6"/>
        <v>1933774347</v>
      </c>
      <c r="Y42" s="45">
        <f t="shared" si="6"/>
        <v>1019155328</v>
      </c>
      <c r="Z42" s="46">
        <f>+IF(X42&lt;&gt;0,+(Y42/X42)*100,0)</f>
        <v>52.70290867086366</v>
      </c>
      <c r="AA42" s="47">
        <f>+AA25-AA40</f>
        <v>3867548693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2801556599</v>
      </c>
      <c r="D45" s="18"/>
      <c r="E45" s="19">
        <v>3867548693</v>
      </c>
      <c r="F45" s="20">
        <v>3867548693</v>
      </c>
      <c r="G45" s="20">
        <v>-37035394</v>
      </c>
      <c r="H45" s="20">
        <v>2607707111</v>
      </c>
      <c r="I45" s="20">
        <v>2966099997</v>
      </c>
      <c r="J45" s="20">
        <v>2966099997</v>
      </c>
      <c r="K45" s="20">
        <v>2801556595</v>
      </c>
      <c r="L45" s="20">
        <v>2952929675</v>
      </c>
      <c r="M45" s="20"/>
      <c r="N45" s="20">
        <v>2952929675</v>
      </c>
      <c r="O45" s="20"/>
      <c r="P45" s="20"/>
      <c r="Q45" s="20"/>
      <c r="R45" s="20"/>
      <c r="S45" s="20"/>
      <c r="T45" s="20"/>
      <c r="U45" s="20"/>
      <c r="V45" s="20"/>
      <c r="W45" s="20">
        <v>2952929675</v>
      </c>
      <c r="X45" s="20">
        <v>1933774347</v>
      </c>
      <c r="Y45" s="20">
        <v>1019155328</v>
      </c>
      <c r="Z45" s="48">
        <v>52.7</v>
      </c>
      <c r="AA45" s="22">
        <v>3867548693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2801556599</v>
      </c>
      <c r="D48" s="51">
        <f>SUM(D45:D47)</f>
        <v>0</v>
      </c>
      <c r="E48" s="52">
        <f t="shared" si="7"/>
        <v>3867548693</v>
      </c>
      <c r="F48" s="53">
        <f t="shared" si="7"/>
        <v>3867548693</v>
      </c>
      <c r="G48" s="53">
        <f t="shared" si="7"/>
        <v>-37035394</v>
      </c>
      <c r="H48" s="53">
        <f t="shared" si="7"/>
        <v>2607707111</v>
      </c>
      <c r="I48" s="53">
        <f t="shared" si="7"/>
        <v>2966099997</v>
      </c>
      <c r="J48" s="53">
        <f t="shared" si="7"/>
        <v>2966099997</v>
      </c>
      <c r="K48" s="53">
        <f t="shared" si="7"/>
        <v>2801556595</v>
      </c>
      <c r="L48" s="53">
        <f t="shared" si="7"/>
        <v>2952929675</v>
      </c>
      <c r="M48" s="53">
        <f t="shared" si="7"/>
        <v>0</v>
      </c>
      <c r="N48" s="53">
        <f t="shared" si="7"/>
        <v>2952929675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2952929675</v>
      </c>
      <c r="X48" s="53">
        <f t="shared" si="7"/>
        <v>1933774347</v>
      </c>
      <c r="Y48" s="53">
        <f t="shared" si="7"/>
        <v>1019155328</v>
      </c>
      <c r="Z48" s="54">
        <f>+IF(X48&lt;&gt;0,+(Y48/X48)*100,0)</f>
        <v>52.70290867086366</v>
      </c>
      <c r="AA48" s="55">
        <f>SUM(AA45:AA47)</f>
        <v>3867548693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451661</v>
      </c>
      <c r="D6" s="18"/>
      <c r="E6" s="19">
        <v>1200000</v>
      </c>
      <c r="F6" s="20">
        <v>1200000</v>
      </c>
      <c r="G6" s="20">
        <v>84118744</v>
      </c>
      <c r="H6" s="20">
        <v>84118744</v>
      </c>
      <c r="I6" s="20">
        <v>25807451</v>
      </c>
      <c r="J6" s="20">
        <v>25807451</v>
      </c>
      <c r="K6" s="20">
        <v>15124240</v>
      </c>
      <c r="L6" s="20">
        <v>15124240</v>
      </c>
      <c r="M6" s="20">
        <v>32723084</v>
      </c>
      <c r="N6" s="20">
        <v>32723084</v>
      </c>
      <c r="O6" s="20"/>
      <c r="P6" s="20"/>
      <c r="Q6" s="20"/>
      <c r="R6" s="20"/>
      <c r="S6" s="20"/>
      <c r="T6" s="20"/>
      <c r="U6" s="20"/>
      <c r="V6" s="20"/>
      <c r="W6" s="20">
        <v>32723084</v>
      </c>
      <c r="X6" s="20">
        <v>600000</v>
      </c>
      <c r="Y6" s="20">
        <v>32123084</v>
      </c>
      <c r="Z6" s="21">
        <v>5353.85</v>
      </c>
      <c r="AA6" s="22">
        <v>1200000</v>
      </c>
    </row>
    <row r="7" spans="1:27" ht="12.75">
      <c r="A7" s="23" t="s">
        <v>34</v>
      </c>
      <c r="B7" s="17"/>
      <c r="C7" s="18">
        <v>12715350</v>
      </c>
      <c r="D7" s="18"/>
      <c r="E7" s="19">
        <v>28521282</v>
      </c>
      <c r="F7" s="20">
        <v>28521282</v>
      </c>
      <c r="G7" s="20">
        <v>12714844</v>
      </c>
      <c r="H7" s="20">
        <v>12839790</v>
      </c>
      <c r="I7" s="20">
        <v>12902043</v>
      </c>
      <c r="J7" s="20">
        <v>12902043</v>
      </c>
      <c r="K7" s="20">
        <v>12965539</v>
      </c>
      <c r="L7" s="20">
        <v>12965539</v>
      </c>
      <c r="M7" s="20">
        <v>10980980</v>
      </c>
      <c r="N7" s="20">
        <v>10980980</v>
      </c>
      <c r="O7" s="20"/>
      <c r="P7" s="20"/>
      <c r="Q7" s="20"/>
      <c r="R7" s="20"/>
      <c r="S7" s="20"/>
      <c r="T7" s="20"/>
      <c r="U7" s="20"/>
      <c r="V7" s="20"/>
      <c r="W7" s="20">
        <v>10980980</v>
      </c>
      <c r="X7" s="20">
        <v>14260641</v>
      </c>
      <c r="Y7" s="20">
        <v>-3279661</v>
      </c>
      <c r="Z7" s="21">
        <v>-23</v>
      </c>
      <c r="AA7" s="22">
        <v>28521282</v>
      </c>
    </row>
    <row r="8" spans="1:27" ht="12.75">
      <c r="A8" s="23" t="s">
        <v>35</v>
      </c>
      <c r="B8" s="17"/>
      <c r="C8" s="18">
        <v>2127696</v>
      </c>
      <c r="D8" s="18"/>
      <c r="E8" s="19">
        <v>6900000</v>
      </c>
      <c r="F8" s="20">
        <v>6900000</v>
      </c>
      <c r="G8" s="20">
        <v>6883323</v>
      </c>
      <c r="H8" s="20">
        <v>6883323</v>
      </c>
      <c r="I8" s="20">
        <v>6883323</v>
      </c>
      <c r="J8" s="20">
        <v>6883323</v>
      </c>
      <c r="K8" s="20">
        <v>6883323</v>
      </c>
      <c r="L8" s="20">
        <v>6883323</v>
      </c>
      <c r="M8" s="20">
        <v>2127696</v>
      </c>
      <c r="N8" s="20">
        <v>2127696</v>
      </c>
      <c r="O8" s="20"/>
      <c r="P8" s="20"/>
      <c r="Q8" s="20"/>
      <c r="R8" s="20"/>
      <c r="S8" s="20"/>
      <c r="T8" s="20"/>
      <c r="U8" s="20"/>
      <c r="V8" s="20"/>
      <c r="W8" s="20">
        <v>2127696</v>
      </c>
      <c r="X8" s="20">
        <v>3450000</v>
      </c>
      <c r="Y8" s="20">
        <v>-1322304</v>
      </c>
      <c r="Z8" s="21">
        <v>-38.33</v>
      </c>
      <c r="AA8" s="22">
        <v>6900000</v>
      </c>
    </row>
    <row r="9" spans="1:27" ht="12.75">
      <c r="A9" s="23" t="s">
        <v>36</v>
      </c>
      <c r="B9" s="17"/>
      <c r="C9" s="18">
        <v>74918907</v>
      </c>
      <c r="D9" s="18"/>
      <c r="E9" s="19">
        <v>44274459</v>
      </c>
      <c r="F9" s="20">
        <v>44274459</v>
      </c>
      <c r="G9" s="20">
        <v>9948896</v>
      </c>
      <c r="H9" s="20">
        <v>9948896</v>
      </c>
      <c r="I9" s="20">
        <v>9948896</v>
      </c>
      <c r="J9" s="20">
        <v>9948896</v>
      </c>
      <c r="K9" s="20">
        <v>9948896</v>
      </c>
      <c r="L9" s="20">
        <v>9948896</v>
      </c>
      <c r="M9" s="20">
        <v>25673707</v>
      </c>
      <c r="N9" s="20">
        <v>25673707</v>
      </c>
      <c r="O9" s="20"/>
      <c r="P9" s="20"/>
      <c r="Q9" s="20"/>
      <c r="R9" s="20"/>
      <c r="S9" s="20"/>
      <c r="T9" s="20"/>
      <c r="U9" s="20"/>
      <c r="V9" s="20"/>
      <c r="W9" s="20">
        <v>25673707</v>
      </c>
      <c r="X9" s="20">
        <v>22137230</v>
      </c>
      <c r="Y9" s="20">
        <v>3536477</v>
      </c>
      <c r="Z9" s="21">
        <v>15.98</v>
      </c>
      <c r="AA9" s="22">
        <v>44274459</v>
      </c>
    </row>
    <row r="10" spans="1:27" ht="12.75">
      <c r="A10" s="23" t="s">
        <v>37</v>
      </c>
      <c r="B10" s="17"/>
      <c r="C10" s="18">
        <v>25673707</v>
      </c>
      <c r="D10" s="18"/>
      <c r="E10" s="19">
        <v>12078141</v>
      </c>
      <c r="F10" s="20">
        <v>12078141</v>
      </c>
      <c r="G10" s="24">
        <v>62429925</v>
      </c>
      <c r="H10" s="24">
        <v>62429925</v>
      </c>
      <c r="I10" s="24">
        <v>62429925</v>
      </c>
      <c r="J10" s="20">
        <v>62429925</v>
      </c>
      <c r="K10" s="24">
        <v>62429925</v>
      </c>
      <c r="L10" s="24">
        <v>62429925</v>
      </c>
      <c r="M10" s="20">
        <v>74918907</v>
      </c>
      <c r="N10" s="24">
        <v>74918907</v>
      </c>
      <c r="O10" s="24"/>
      <c r="P10" s="24"/>
      <c r="Q10" s="20"/>
      <c r="R10" s="24"/>
      <c r="S10" s="24"/>
      <c r="T10" s="20"/>
      <c r="U10" s="24"/>
      <c r="V10" s="24"/>
      <c r="W10" s="24">
        <v>74918907</v>
      </c>
      <c r="X10" s="20">
        <v>6039071</v>
      </c>
      <c r="Y10" s="24">
        <v>68879836</v>
      </c>
      <c r="Z10" s="25">
        <v>1140.57</v>
      </c>
      <c r="AA10" s="26">
        <v>12078141</v>
      </c>
    </row>
    <row r="11" spans="1:27" ht="12.75">
      <c r="A11" s="23" t="s">
        <v>38</v>
      </c>
      <c r="B11" s="17"/>
      <c r="C11" s="18">
        <v>11923220</v>
      </c>
      <c r="D11" s="18"/>
      <c r="E11" s="19">
        <v>3215395</v>
      </c>
      <c r="F11" s="20">
        <v>3215395</v>
      </c>
      <c r="G11" s="20">
        <v>3012223</v>
      </c>
      <c r="H11" s="20">
        <v>3012223</v>
      </c>
      <c r="I11" s="20">
        <v>3012223</v>
      </c>
      <c r="J11" s="20">
        <v>3012223</v>
      </c>
      <c r="K11" s="20">
        <v>3012223</v>
      </c>
      <c r="L11" s="20">
        <v>3012223</v>
      </c>
      <c r="M11" s="20">
        <v>11923220</v>
      </c>
      <c r="N11" s="20">
        <v>11923220</v>
      </c>
      <c r="O11" s="20"/>
      <c r="P11" s="20"/>
      <c r="Q11" s="20"/>
      <c r="R11" s="20"/>
      <c r="S11" s="20"/>
      <c r="T11" s="20"/>
      <c r="U11" s="20"/>
      <c r="V11" s="20"/>
      <c r="W11" s="20">
        <v>11923220</v>
      </c>
      <c r="X11" s="20">
        <v>1607698</v>
      </c>
      <c r="Y11" s="20">
        <v>10315522</v>
      </c>
      <c r="Z11" s="21">
        <v>641.63</v>
      </c>
      <c r="AA11" s="22">
        <v>3215395</v>
      </c>
    </row>
    <row r="12" spans="1:27" ht="12.75">
      <c r="A12" s="27" t="s">
        <v>39</v>
      </c>
      <c r="B12" s="28"/>
      <c r="C12" s="29">
        <f aca="true" t="shared" si="0" ref="C12:Y12">SUM(C6:C11)</f>
        <v>127810541</v>
      </c>
      <c r="D12" s="29">
        <f>SUM(D6:D11)</f>
        <v>0</v>
      </c>
      <c r="E12" s="30">
        <f t="shared" si="0"/>
        <v>96189277</v>
      </c>
      <c r="F12" s="31">
        <f t="shared" si="0"/>
        <v>96189277</v>
      </c>
      <c r="G12" s="31">
        <f t="shared" si="0"/>
        <v>179107955</v>
      </c>
      <c r="H12" s="31">
        <f t="shared" si="0"/>
        <v>179232901</v>
      </c>
      <c r="I12" s="31">
        <f t="shared" si="0"/>
        <v>120983861</v>
      </c>
      <c r="J12" s="31">
        <f t="shared" si="0"/>
        <v>120983861</v>
      </c>
      <c r="K12" s="31">
        <f t="shared" si="0"/>
        <v>110364146</v>
      </c>
      <c r="L12" s="31">
        <f t="shared" si="0"/>
        <v>110364146</v>
      </c>
      <c r="M12" s="31">
        <f t="shared" si="0"/>
        <v>158347594</v>
      </c>
      <c r="N12" s="31">
        <f t="shared" si="0"/>
        <v>158347594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158347594</v>
      </c>
      <c r="X12" s="31">
        <f t="shared" si="0"/>
        <v>48094640</v>
      </c>
      <c r="Y12" s="31">
        <f t="shared" si="0"/>
        <v>110252954</v>
      </c>
      <c r="Z12" s="32">
        <f>+IF(X12&lt;&gt;0,+(Y12/X12)*100,0)</f>
        <v>229.2416660151734</v>
      </c>
      <c r="AA12" s="33">
        <f>SUM(AA6:AA11)</f>
        <v>96189277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231065</v>
      </c>
      <c r="D17" s="18"/>
      <c r="E17" s="19">
        <v>249045</v>
      </c>
      <c r="F17" s="20">
        <v>249045</v>
      </c>
      <c r="G17" s="20">
        <v>240057</v>
      </c>
      <c r="H17" s="20">
        <v>240057</v>
      </c>
      <c r="I17" s="20">
        <v>240057</v>
      </c>
      <c r="J17" s="20">
        <v>240057</v>
      </c>
      <c r="K17" s="20">
        <v>240057</v>
      </c>
      <c r="L17" s="20">
        <v>240057</v>
      </c>
      <c r="M17" s="20">
        <v>231065</v>
      </c>
      <c r="N17" s="20">
        <v>231065</v>
      </c>
      <c r="O17" s="20"/>
      <c r="P17" s="20"/>
      <c r="Q17" s="20"/>
      <c r="R17" s="20"/>
      <c r="S17" s="20"/>
      <c r="T17" s="20"/>
      <c r="U17" s="20"/>
      <c r="V17" s="20"/>
      <c r="W17" s="20">
        <v>231065</v>
      </c>
      <c r="X17" s="20">
        <v>124523</v>
      </c>
      <c r="Y17" s="20">
        <v>106542</v>
      </c>
      <c r="Z17" s="21">
        <v>85.56</v>
      </c>
      <c r="AA17" s="22">
        <v>249045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814565410</v>
      </c>
      <c r="D19" s="18"/>
      <c r="E19" s="19">
        <v>853915939</v>
      </c>
      <c r="F19" s="20">
        <v>853915939</v>
      </c>
      <c r="G19" s="20">
        <v>846584367</v>
      </c>
      <c r="H19" s="20">
        <v>861584367</v>
      </c>
      <c r="I19" s="20">
        <v>872999649</v>
      </c>
      <c r="J19" s="20">
        <v>872999649</v>
      </c>
      <c r="K19" s="20">
        <v>881023073</v>
      </c>
      <c r="L19" s="20">
        <v>881023073</v>
      </c>
      <c r="M19" s="20">
        <v>894796731</v>
      </c>
      <c r="N19" s="20">
        <v>894796731</v>
      </c>
      <c r="O19" s="20"/>
      <c r="P19" s="20"/>
      <c r="Q19" s="20"/>
      <c r="R19" s="20"/>
      <c r="S19" s="20"/>
      <c r="T19" s="20"/>
      <c r="U19" s="20"/>
      <c r="V19" s="20"/>
      <c r="W19" s="20">
        <v>894796731</v>
      </c>
      <c r="X19" s="20">
        <v>426957970</v>
      </c>
      <c r="Y19" s="20">
        <v>467838761</v>
      </c>
      <c r="Z19" s="21">
        <v>109.57</v>
      </c>
      <c r="AA19" s="22">
        <v>853915939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185281</v>
      </c>
      <c r="D22" s="18"/>
      <c r="E22" s="19">
        <v>208103</v>
      </c>
      <c r="F22" s="20">
        <v>208103</v>
      </c>
      <c r="G22" s="20">
        <v>117244</v>
      </c>
      <c r="H22" s="20">
        <v>117244</v>
      </c>
      <c r="I22" s="20">
        <v>117244</v>
      </c>
      <c r="J22" s="20">
        <v>117244</v>
      </c>
      <c r="K22" s="20">
        <v>117244</v>
      </c>
      <c r="L22" s="20">
        <v>117244</v>
      </c>
      <c r="M22" s="20">
        <v>185281</v>
      </c>
      <c r="N22" s="20">
        <v>185281</v>
      </c>
      <c r="O22" s="20"/>
      <c r="P22" s="20"/>
      <c r="Q22" s="20"/>
      <c r="R22" s="20"/>
      <c r="S22" s="20"/>
      <c r="T22" s="20"/>
      <c r="U22" s="20"/>
      <c r="V22" s="20"/>
      <c r="W22" s="20">
        <v>185281</v>
      </c>
      <c r="X22" s="20">
        <v>104052</v>
      </c>
      <c r="Y22" s="20">
        <v>81229</v>
      </c>
      <c r="Z22" s="21">
        <v>78.07</v>
      </c>
      <c r="AA22" s="22">
        <v>208103</v>
      </c>
    </row>
    <row r="23" spans="1:27" ht="12.75">
      <c r="A23" s="23" t="s">
        <v>49</v>
      </c>
      <c r="B23" s="17"/>
      <c r="C23" s="18">
        <v>548500</v>
      </c>
      <c r="D23" s="18"/>
      <c r="E23" s="19">
        <v>548500</v>
      </c>
      <c r="F23" s="20">
        <v>548500</v>
      </c>
      <c r="G23" s="24">
        <v>548500</v>
      </c>
      <c r="H23" s="24">
        <v>548500</v>
      </c>
      <c r="I23" s="24">
        <v>548500</v>
      </c>
      <c r="J23" s="20">
        <v>548500</v>
      </c>
      <c r="K23" s="24">
        <v>548500</v>
      </c>
      <c r="L23" s="24">
        <v>548500</v>
      </c>
      <c r="M23" s="20">
        <v>548500</v>
      </c>
      <c r="N23" s="24">
        <v>548500</v>
      </c>
      <c r="O23" s="24"/>
      <c r="P23" s="24"/>
      <c r="Q23" s="20"/>
      <c r="R23" s="24"/>
      <c r="S23" s="24"/>
      <c r="T23" s="20"/>
      <c r="U23" s="24"/>
      <c r="V23" s="24"/>
      <c r="W23" s="24">
        <v>548500</v>
      </c>
      <c r="X23" s="20">
        <v>274250</v>
      </c>
      <c r="Y23" s="24">
        <v>274250</v>
      </c>
      <c r="Z23" s="25">
        <v>100</v>
      </c>
      <c r="AA23" s="26">
        <v>548500</v>
      </c>
    </row>
    <row r="24" spans="1:27" ht="12.75">
      <c r="A24" s="27" t="s">
        <v>50</v>
      </c>
      <c r="B24" s="35"/>
      <c r="C24" s="29">
        <f aca="true" t="shared" si="1" ref="C24:Y24">SUM(C15:C23)</f>
        <v>815530256</v>
      </c>
      <c r="D24" s="29">
        <f>SUM(D15:D23)</f>
        <v>0</v>
      </c>
      <c r="E24" s="36">
        <f t="shared" si="1"/>
        <v>854921587</v>
      </c>
      <c r="F24" s="37">
        <f t="shared" si="1"/>
        <v>854921587</v>
      </c>
      <c r="G24" s="37">
        <f t="shared" si="1"/>
        <v>847490168</v>
      </c>
      <c r="H24" s="37">
        <f t="shared" si="1"/>
        <v>862490168</v>
      </c>
      <c r="I24" s="37">
        <f t="shared" si="1"/>
        <v>873905450</v>
      </c>
      <c r="J24" s="37">
        <f t="shared" si="1"/>
        <v>873905450</v>
      </c>
      <c r="K24" s="37">
        <f t="shared" si="1"/>
        <v>881928874</v>
      </c>
      <c r="L24" s="37">
        <f t="shared" si="1"/>
        <v>881928874</v>
      </c>
      <c r="M24" s="37">
        <f t="shared" si="1"/>
        <v>895761577</v>
      </c>
      <c r="N24" s="37">
        <f t="shared" si="1"/>
        <v>895761577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895761577</v>
      </c>
      <c r="X24" s="37">
        <f t="shared" si="1"/>
        <v>427460795</v>
      </c>
      <c r="Y24" s="37">
        <f t="shared" si="1"/>
        <v>468300782</v>
      </c>
      <c r="Z24" s="38">
        <f>+IF(X24&lt;&gt;0,+(Y24/X24)*100,0)</f>
        <v>109.55408951597538</v>
      </c>
      <c r="AA24" s="39">
        <f>SUM(AA15:AA23)</f>
        <v>854921587</v>
      </c>
    </row>
    <row r="25" spans="1:27" ht="12.75">
      <c r="A25" s="27" t="s">
        <v>51</v>
      </c>
      <c r="B25" s="28"/>
      <c r="C25" s="29">
        <f aca="true" t="shared" si="2" ref="C25:Y25">+C12+C24</f>
        <v>943340797</v>
      </c>
      <c r="D25" s="29">
        <f>+D12+D24</f>
        <v>0</v>
      </c>
      <c r="E25" s="30">
        <f t="shared" si="2"/>
        <v>951110864</v>
      </c>
      <c r="F25" s="31">
        <f t="shared" si="2"/>
        <v>951110864</v>
      </c>
      <c r="G25" s="31">
        <f t="shared" si="2"/>
        <v>1026598123</v>
      </c>
      <c r="H25" s="31">
        <f t="shared" si="2"/>
        <v>1041723069</v>
      </c>
      <c r="I25" s="31">
        <f t="shared" si="2"/>
        <v>994889311</v>
      </c>
      <c r="J25" s="31">
        <f t="shared" si="2"/>
        <v>994889311</v>
      </c>
      <c r="K25" s="31">
        <f t="shared" si="2"/>
        <v>992293020</v>
      </c>
      <c r="L25" s="31">
        <f t="shared" si="2"/>
        <v>992293020</v>
      </c>
      <c r="M25" s="31">
        <f t="shared" si="2"/>
        <v>1054109171</v>
      </c>
      <c r="N25" s="31">
        <f t="shared" si="2"/>
        <v>1054109171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1054109171</v>
      </c>
      <c r="X25" s="31">
        <f t="shared" si="2"/>
        <v>475555435</v>
      </c>
      <c r="Y25" s="31">
        <f t="shared" si="2"/>
        <v>578553736</v>
      </c>
      <c r="Z25" s="32">
        <f>+IF(X25&lt;&gt;0,+(Y25/X25)*100,0)</f>
        <v>121.65852672885549</v>
      </c>
      <c r="AA25" s="33">
        <f>+AA12+AA24</f>
        <v>951110864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383334</v>
      </c>
      <c r="D31" s="18"/>
      <c r="E31" s="19">
        <v>369922</v>
      </c>
      <c r="F31" s="20">
        <v>369922</v>
      </c>
      <c r="G31" s="20">
        <v>363726</v>
      </c>
      <c r="H31" s="20">
        <v>363726</v>
      </c>
      <c r="I31" s="20">
        <v>363726</v>
      </c>
      <c r="J31" s="20">
        <v>363726</v>
      </c>
      <c r="K31" s="20">
        <v>363726</v>
      </c>
      <c r="L31" s="20">
        <v>363726</v>
      </c>
      <c r="M31" s="20">
        <v>383334</v>
      </c>
      <c r="N31" s="20">
        <v>383334</v>
      </c>
      <c r="O31" s="20"/>
      <c r="P31" s="20"/>
      <c r="Q31" s="20"/>
      <c r="R31" s="20"/>
      <c r="S31" s="20"/>
      <c r="T31" s="20"/>
      <c r="U31" s="20"/>
      <c r="V31" s="20"/>
      <c r="W31" s="20">
        <v>383334</v>
      </c>
      <c r="X31" s="20">
        <v>184961</v>
      </c>
      <c r="Y31" s="20">
        <v>198373</v>
      </c>
      <c r="Z31" s="21">
        <v>107.25</v>
      </c>
      <c r="AA31" s="22">
        <v>369922</v>
      </c>
    </row>
    <row r="32" spans="1:27" ht="12.75">
      <c r="A32" s="23" t="s">
        <v>57</v>
      </c>
      <c r="B32" s="17"/>
      <c r="C32" s="18">
        <v>56493092</v>
      </c>
      <c r="D32" s="18"/>
      <c r="E32" s="19">
        <v>35693282</v>
      </c>
      <c r="F32" s="20">
        <v>35693282</v>
      </c>
      <c r="G32" s="20">
        <v>35935352</v>
      </c>
      <c r="H32" s="20">
        <v>35935352</v>
      </c>
      <c r="I32" s="20">
        <v>35935352</v>
      </c>
      <c r="J32" s="20">
        <v>35935352</v>
      </c>
      <c r="K32" s="20">
        <v>36942941</v>
      </c>
      <c r="L32" s="20">
        <v>36942941</v>
      </c>
      <c r="M32" s="20">
        <v>56139539</v>
      </c>
      <c r="N32" s="20">
        <v>56139539</v>
      </c>
      <c r="O32" s="20"/>
      <c r="P32" s="20"/>
      <c r="Q32" s="20"/>
      <c r="R32" s="20"/>
      <c r="S32" s="20"/>
      <c r="T32" s="20"/>
      <c r="U32" s="20"/>
      <c r="V32" s="20"/>
      <c r="W32" s="20">
        <v>56139539</v>
      </c>
      <c r="X32" s="20">
        <v>17846641</v>
      </c>
      <c r="Y32" s="20">
        <v>38292898</v>
      </c>
      <c r="Z32" s="21">
        <v>214.57</v>
      </c>
      <c r="AA32" s="22">
        <v>35693282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56876426</v>
      </c>
      <c r="D34" s="29">
        <f>SUM(D29:D33)</f>
        <v>0</v>
      </c>
      <c r="E34" s="30">
        <f t="shared" si="3"/>
        <v>36063204</v>
      </c>
      <c r="F34" s="31">
        <f t="shared" si="3"/>
        <v>36063204</v>
      </c>
      <c r="G34" s="31">
        <f t="shared" si="3"/>
        <v>36299078</v>
      </c>
      <c r="H34" s="31">
        <f t="shared" si="3"/>
        <v>36299078</v>
      </c>
      <c r="I34" s="31">
        <f t="shared" si="3"/>
        <v>36299078</v>
      </c>
      <c r="J34" s="31">
        <f t="shared" si="3"/>
        <v>36299078</v>
      </c>
      <c r="K34" s="31">
        <f t="shared" si="3"/>
        <v>37306667</v>
      </c>
      <c r="L34" s="31">
        <f t="shared" si="3"/>
        <v>37306667</v>
      </c>
      <c r="M34" s="31">
        <f t="shared" si="3"/>
        <v>56522873</v>
      </c>
      <c r="N34" s="31">
        <f t="shared" si="3"/>
        <v>56522873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56522873</v>
      </c>
      <c r="X34" s="31">
        <f t="shared" si="3"/>
        <v>18031602</v>
      </c>
      <c r="Y34" s="31">
        <f t="shared" si="3"/>
        <v>38491271</v>
      </c>
      <c r="Z34" s="32">
        <f>+IF(X34&lt;&gt;0,+(Y34/X34)*100,0)</f>
        <v>213.4656199709821</v>
      </c>
      <c r="AA34" s="33">
        <f>SUM(AA29:AA33)</f>
        <v>36063204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13958640</v>
      </c>
      <c r="D38" s="18"/>
      <c r="E38" s="19">
        <v>14744450</v>
      </c>
      <c r="F38" s="20">
        <v>14744450</v>
      </c>
      <c r="G38" s="20">
        <v>12215836</v>
      </c>
      <c r="H38" s="20">
        <v>12215836</v>
      </c>
      <c r="I38" s="20">
        <v>12215836</v>
      </c>
      <c r="J38" s="20">
        <v>12215836</v>
      </c>
      <c r="K38" s="20">
        <v>12215836</v>
      </c>
      <c r="L38" s="20">
        <v>12215836</v>
      </c>
      <c r="M38" s="20">
        <v>13958640</v>
      </c>
      <c r="N38" s="20">
        <v>13958640</v>
      </c>
      <c r="O38" s="20"/>
      <c r="P38" s="20"/>
      <c r="Q38" s="20"/>
      <c r="R38" s="20"/>
      <c r="S38" s="20"/>
      <c r="T38" s="20"/>
      <c r="U38" s="20"/>
      <c r="V38" s="20"/>
      <c r="W38" s="20">
        <v>13958640</v>
      </c>
      <c r="X38" s="20">
        <v>7372225</v>
      </c>
      <c r="Y38" s="20">
        <v>6586415</v>
      </c>
      <c r="Z38" s="21">
        <v>89.34</v>
      </c>
      <c r="AA38" s="22">
        <v>14744450</v>
      </c>
    </row>
    <row r="39" spans="1:27" ht="12.75">
      <c r="A39" s="27" t="s">
        <v>61</v>
      </c>
      <c r="B39" s="35"/>
      <c r="C39" s="29">
        <f aca="true" t="shared" si="4" ref="C39:Y39">SUM(C37:C38)</f>
        <v>13958640</v>
      </c>
      <c r="D39" s="29">
        <f>SUM(D37:D38)</f>
        <v>0</v>
      </c>
      <c r="E39" s="36">
        <f t="shared" si="4"/>
        <v>14744450</v>
      </c>
      <c r="F39" s="37">
        <f t="shared" si="4"/>
        <v>14744450</v>
      </c>
      <c r="G39" s="37">
        <f t="shared" si="4"/>
        <v>12215836</v>
      </c>
      <c r="H39" s="37">
        <f t="shared" si="4"/>
        <v>12215836</v>
      </c>
      <c r="I39" s="37">
        <f t="shared" si="4"/>
        <v>12215836</v>
      </c>
      <c r="J39" s="37">
        <f t="shared" si="4"/>
        <v>12215836</v>
      </c>
      <c r="K39" s="37">
        <f t="shared" si="4"/>
        <v>12215836</v>
      </c>
      <c r="L39" s="37">
        <f t="shared" si="4"/>
        <v>12215836</v>
      </c>
      <c r="M39" s="37">
        <f t="shared" si="4"/>
        <v>13958640</v>
      </c>
      <c r="N39" s="37">
        <f t="shared" si="4"/>
        <v>13958640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13958640</v>
      </c>
      <c r="X39" s="37">
        <f t="shared" si="4"/>
        <v>7372225</v>
      </c>
      <c r="Y39" s="37">
        <f t="shared" si="4"/>
        <v>6586415</v>
      </c>
      <c r="Z39" s="38">
        <f>+IF(X39&lt;&gt;0,+(Y39/X39)*100,0)</f>
        <v>89.34093845480842</v>
      </c>
      <c r="AA39" s="39">
        <f>SUM(AA37:AA38)</f>
        <v>14744450</v>
      </c>
    </row>
    <row r="40" spans="1:27" ht="12.75">
      <c r="A40" s="27" t="s">
        <v>62</v>
      </c>
      <c r="B40" s="28"/>
      <c r="C40" s="29">
        <f aca="true" t="shared" si="5" ref="C40:Y40">+C34+C39</f>
        <v>70835066</v>
      </c>
      <c r="D40" s="29">
        <f>+D34+D39</f>
        <v>0</v>
      </c>
      <c r="E40" s="30">
        <f t="shared" si="5"/>
        <v>50807654</v>
      </c>
      <c r="F40" s="31">
        <f t="shared" si="5"/>
        <v>50807654</v>
      </c>
      <c r="G40" s="31">
        <f t="shared" si="5"/>
        <v>48514914</v>
      </c>
      <c r="H40" s="31">
        <f t="shared" si="5"/>
        <v>48514914</v>
      </c>
      <c r="I40" s="31">
        <f t="shared" si="5"/>
        <v>48514914</v>
      </c>
      <c r="J40" s="31">
        <f t="shared" si="5"/>
        <v>48514914</v>
      </c>
      <c r="K40" s="31">
        <f t="shared" si="5"/>
        <v>49522503</v>
      </c>
      <c r="L40" s="31">
        <f t="shared" si="5"/>
        <v>49522503</v>
      </c>
      <c r="M40" s="31">
        <f t="shared" si="5"/>
        <v>70481513</v>
      </c>
      <c r="N40" s="31">
        <f t="shared" si="5"/>
        <v>70481513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70481513</v>
      </c>
      <c r="X40" s="31">
        <f t="shared" si="5"/>
        <v>25403827</v>
      </c>
      <c r="Y40" s="31">
        <f t="shared" si="5"/>
        <v>45077686</v>
      </c>
      <c r="Z40" s="32">
        <f>+IF(X40&lt;&gt;0,+(Y40/X40)*100,0)</f>
        <v>177.44446929196928</v>
      </c>
      <c r="AA40" s="33">
        <f>+AA34+AA39</f>
        <v>50807654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872505731</v>
      </c>
      <c r="D42" s="43">
        <f>+D25-D40</f>
        <v>0</v>
      </c>
      <c r="E42" s="44">
        <f t="shared" si="6"/>
        <v>900303210</v>
      </c>
      <c r="F42" s="45">
        <f t="shared" si="6"/>
        <v>900303210</v>
      </c>
      <c r="G42" s="45">
        <f t="shared" si="6"/>
        <v>978083209</v>
      </c>
      <c r="H42" s="45">
        <f t="shared" si="6"/>
        <v>993208155</v>
      </c>
      <c r="I42" s="45">
        <f t="shared" si="6"/>
        <v>946374397</v>
      </c>
      <c r="J42" s="45">
        <f t="shared" si="6"/>
        <v>946374397</v>
      </c>
      <c r="K42" s="45">
        <f t="shared" si="6"/>
        <v>942770517</v>
      </c>
      <c r="L42" s="45">
        <f t="shared" si="6"/>
        <v>942770517</v>
      </c>
      <c r="M42" s="45">
        <f t="shared" si="6"/>
        <v>983627658</v>
      </c>
      <c r="N42" s="45">
        <f t="shared" si="6"/>
        <v>983627658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983627658</v>
      </c>
      <c r="X42" s="45">
        <f t="shared" si="6"/>
        <v>450151608</v>
      </c>
      <c r="Y42" s="45">
        <f t="shared" si="6"/>
        <v>533476050</v>
      </c>
      <c r="Z42" s="46">
        <f>+IF(X42&lt;&gt;0,+(Y42/X42)*100,0)</f>
        <v>118.51030642103137</v>
      </c>
      <c r="AA42" s="47">
        <f>+AA25-AA40</f>
        <v>900303210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872505731</v>
      </c>
      <c r="D45" s="18"/>
      <c r="E45" s="19">
        <v>900303209</v>
      </c>
      <c r="F45" s="20">
        <v>900303209</v>
      </c>
      <c r="G45" s="20">
        <v>978083209</v>
      </c>
      <c r="H45" s="20">
        <v>993208155</v>
      </c>
      <c r="I45" s="20">
        <v>946374397</v>
      </c>
      <c r="J45" s="20">
        <v>946374397</v>
      </c>
      <c r="K45" s="20">
        <v>942770517</v>
      </c>
      <c r="L45" s="20">
        <v>942770517</v>
      </c>
      <c r="M45" s="20">
        <v>983627658</v>
      </c>
      <c r="N45" s="20">
        <v>983627658</v>
      </c>
      <c r="O45" s="20"/>
      <c r="P45" s="20"/>
      <c r="Q45" s="20"/>
      <c r="R45" s="20"/>
      <c r="S45" s="20"/>
      <c r="T45" s="20"/>
      <c r="U45" s="20"/>
      <c r="V45" s="20"/>
      <c r="W45" s="20">
        <v>983627658</v>
      </c>
      <c r="X45" s="20">
        <v>450151605</v>
      </c>
      <c r="Y45" s="20">
        <v>533476053</v>
      </c>
      <c r="Z45" s="48">
        <v>118.51</v>
      </c>
      <c r="AA45" s="22">
        <v>900303209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872505731</v>
      </c>
      <c r="D48" s="51">
        <f>SUM(D45:D47)</f>
        <v>0</v>
      </c>
      <c r="E48" s="52">
        <f t="shared" si="7"/>
        <v>900303209</v>
      </c>
      <c r="F48" s="53">
        <f t="shared" si="7"/>
        <v>900303209</v>
      </c>
      <c r="G48" s="53">
        <f t="shared" si="7"/>
        <v>978083209</v>
      </c>
      <c r="H48" s="53">
        <f t="shared" si="7"/>
        <v>993208155</v>
      </c>
      <c r="I48" s="53">
        <f t="shared" si="7"/>
        <v>946374397</v>
      </c>
      <c r="J48" s="53">
        <f t="shared" si="7"/>
        <v>946374397</v>
      </c>
      <c r="K48" s="53">
        <f t="shared" si="7"/>
        <v>942770517</v>
      </c>
      <c r="L48" s="53">
        <f t="shared" si="7"/>
        <v>942770517</v>
      </c>
      <c r="M48" s="53">
        <f t="shared" si="7"/>
        <v>983627658</v>
      </c>
      <c r="N48" s="53">
        <f t="shared" si="7"/>
        <v>983627658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983627658</v>
      </c>
      <c r="X48" s="53">
        <f t="shared" si="7"/>
        <v>450151605</v>
      </c>
      <c r="Y48" s="53">
        <f t="shared" si="7"/>
        <v>533476053</v>
      </c>
      <c r="Z48" s="54">
        <f>+IF(X48&lt;&gt;0,+(Y48/X48)*100,0)</f>
        <v>118.51030787727615</v>
      </c>
      <c r="AA48" s="55">
        <f>SUM(AA45:AA47)</f>
        <v>900303209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8056079</v>
      </c>
      <c r="D6" s="18"/>
      <c r="E6" s="19">
        <v>11457490</v>
      </c>
      <c r="F6" s="20">
        <v>11457490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>
        <v>5728745</v>
      </c>
      <c r="Y6" s="20">
        <v>-5728745</v>
      </c>
      <c r="Z6" s="21">
        <v>-100</v>
      </c>
      <c r="AA6" s="22">
        <v>11457490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135341384</v>
      </c>
      <c r="D8" s="18"/>
      <c r="E8" s="19">
        <v>109186535</v>
      </c>
      <c r="F8" s="20">
        <v>109186535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54593268</v>
      </c>
      <c r="Y8" s="20">
        <v>-54593268</v>
      </c>
      <c r="Z8" s="21">
        <v>-100</v>
      </c>
      <c r="AA8" s="22">
        <v>109186535</v>
      </c>
    </row>
    <row r="9" spans="1:27" ht="12.75">
      <c r="A9" s="23" t="s">
        <v>36</v>
      </c>
      <c r="B9" s="17"/>
      <c r="C9" s="18">
        <v>297032608</v>
      </c>
      <c r="D9" s="18"/>
      <c r="E9" s="19">
        <v>228635372</v>
      </c>
      <c r="F9" s="20">
        <v>228635372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>
        <v>114317686</v>
      </c>
      <c r="Y9" s="20">
        <v>-114317686</v>
      </c>
      <c r="Z9" s="21">
        <v>-100</v>
      </c>
      <c r="AA9" s="22">
        <v>228635372</v>
      </c>
    </row>
    <row r="10" spans="1:27" ht="12.75">
      <c r="A10" s="23" t="s">
        <v>37</v>
      </c>
      <c r="B10" s="17"/>
      <c r="C10" s="18">
        <v>2447887</v>
      </c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19164420</v>
      </c>
      <c r="D11" s="18"/>
      <c r="E11" s="19">
        <v>16265405</v>
      </c>
      <c r="F11" s="20">
        <v>16265405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>
        <v>8132703</v>
      </c>
      <c r="Y11" s="20">
        <v>-8132703</v>
      </c>
      <c r="Z11" s="21">
        <v>-100</v>
      </c>
      <c r="AA11" s="22">
        <v>16265405</v>
      </c>
    </row>
    <row r="12" spans="1:27" ht="12.75">
      <c r="A12" s="27" t="s">
        <v>39</v>
      </c>
      <c r="B12" s="28"/>
      <c r="C12" s="29">
        <f aca="true" t="shared" si="0" ref="C12:Y12">SUM(C6:C11)</f>
        <v>462042378</v>
      </c>
      <c r="D12" s="29">
        <f>SUM(D6:D11)</f>
        <v>0</v>
      </c>
      <c r="E12" s="30">
        <f t="shared" si="0"/>
        <v>365544802</v>
      </c>
      <c r="F12" s="31">
        <f t="shared" si="0"/>
        <v>365544802</v>
      </c>
      <c r="G12" s="31">
        <f t="shared" si="0"/>
        <v>0</v>
      </c>
      <c r="H12" s="31">
        <f t="shared" si="0"/>
        <v>0</v>
      </c>
      <c r="I12" s="31">
        <f t="shared" si="0"/>
        <v>0</v>
      </c>
      <c r="J12" s="31">
        <f t="shared" si="0"/>
        <v>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182772402</v>
      </c>
      <c r="Y12" s="31">
        <f t="shared" si="0"/>
        <v>-182772402</v>
      </c>
      <c r="Z12" s="32">
        <f>+IF(X12&lt;&gt;0,+(Y12/X12)*100,0)</f>
        <v>-100</v>
      </c>
      <c r="AA12" s="33">
        <f>SUM(AA6:AA11)</f>
        <v>365544802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>
        <v>26887399</v>
      </c>
      <c r="D16" s="18"/>
      <c r="E16" s="19">
        <v>45348941</v>
      </c>
      <c r="F16" s="20">
        <v>45348941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22674471</v>
      </c>
      <c r="Y16" s="24">
        <v>-22674471</v>
      </c>
      <c r="Z16" s="25">
        <v>-100</v>
      </c>
      <c r="AA16" s="26">
        <v>45348941</v>
      </c>
    </row>
    <row r="17" spans="1:27" ht="12.75">
      <c r="A17" s="23" t="s">
        <v>43</v>
      </c>
      <c r="B17" s="17"/>
      <c r="C17" s="18">
        <v>183057053</v>
      </c>
      <c r="D17" s="18"/>
      <c r="E17" s="19">
        <v>203900753</v>
      </c>
      <c r="F17" s="20">
        <v>203900753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101950377</v>
      </c>
      <c r="Y17" s="20">
        <v>-101950377</v>
      </c>
      <c r="Z17" s="21">
        <v>-100</v>
      </c>
      <c r="AA17" s="22">
        <v>203900753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1502069721</v>
      </c>
      <c r="D19" s="18"/>
      <c r="E19" s="19">
        <v>1768059957</v>
      </c>
      <c r="F19" s="20">
        <v>1768059957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>
        <v>884029979</v>
      </c>
      <c r="Y19" s="20">
        <v>-884029979</v>
      </c>
      <c r="Z19" s="21">
        <v>-100</v>
      </c>
      <c r="AA19" s="22">
        <v>1768059957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1606954</v>
      </c>
      <c r="D22" s="18"/>
      <c r="E22" s="19">
        <v>810118</v>
      </c>
      <c r="F22" s="20">
        <v>810118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405059</v>
      </c>
      <c r="Y22" s="20">
        <v>-405059</v>
      </c>
      <c r="Z22" s="21">
        <v>-100</v>
      </c>
      <c r="AA22" s="22">
        <v>810118</v>
      </c>
    </row>
    <row r="23" spans="1:27" ht="12.7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1713621127</v>
      </c>
      <c r="D24" s="29">
        <f>SUM(D15:D23)</f>
        <v>0</v>
      </c>
      <c r="E24" s="36">
        <f t="shared" si="1"/>
        <v>2018119769</v>
      </c>
      <c r="F24" s="37">
        <f t="shared" si="1"/>
        <v>2018119769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0</v>
      </c>
      <c r="X24" s="37">
        <f t="shared" si="1"/>
        <v>1009059886</v>
      </c>
      <c r="Y24" s="37">
        <f t="shared" si="1"/>
        <v>-1009059886</v>
      </c>
      <c r="Z24" s="38">
        <f>+IF(X24&lt;&gt;0,+(Y24/X24)*100,0)</f>
        <v>-100</v>
      </c>
      <c r="AA24" s="39">
        <f>SUM(AA15:AA23)</f>
        <v>2018119769</v>
      </c>
    </row>
    <row r="25" spans="1:27" ht="12.75">
      <c r="A25" s="27" t="s">
        <v>51</v>
      </c>
      <c r="B25" s="28"/>
      <c r="C25" s="29">
        <f aca="true" t="shared" si="2" ref="C25:Y25">+C12+C24</f>
        <v>2175663505</v>
      </c>
      <c r="D25" s="29">
        <f>+D12+D24</f>
        <v>0</v>
      </c>
      <c r="E25" s="30">
        <f t="shared" si="2"/>
        <v>2383664571</v>
      </c>
      <c r="F25" s="31">
        <f t="shared" si="2"/>
        <v>2383664571</v>
      </c>
      <c r="G25" s="31">
        <f t="shared" si="2"/>
        <v>0</v>
      </c>
      <c r="H25" s="31">
        <f t="shared" si="2"/>
        <v>0</v>
      </c>
      <c r="I25" s="31">
        <f t="shared" si="2"/>
        <v>0</v>
      </c>
      <c r="J25" s="31">
        <f t="shared" si="2"/>
        <v>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0</v>
      </c>
      <c r="X25" s="31">
        <f t="shared" si="2"/>
        <v>1191832288</v>
      </c>
      <c r="Y25" s="31">
        <f t="shared" si="2"/>
        <v>-1191832288</v>
      </c>
      <c r="Z25" s="32">
        <f>+IF(X25&lt;&gt;0,+(Y25/X25)*100,0)</f>
        <v>-100</v>
      </c>
      <c r="AA25" s="33">
        <f>+AA12+AA24</f>
        <v>2383664571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9585799</v>
      </c>
      <c r="D30" s="18"/>
      <c r="E30" s="19">
        <v>10766611</v>
      </c>
      <c r="F30" s="20">
        <v>10766611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5383306</v>
      </c>
      <c r="Y30" s="20">
        <v>-5383306</v>
      </c>
      <c r="Z30" s="21">
        <v>-100</v>
      </c>
      <c r="AA30" s="22">
        <v>10766611</v>
      </c>
    </row>
    <row r="31" spans="1:27" ht="12.75">
      <c r="A31" s="23" t="s">
        <v>56</v>
      </c>
      <c r="B31" s="17"/>
      <c r="C31" s="18">
        <v>26858463</v>
      </c>
      <c r="D31" s="18"/>
      <c r="E31" s="19">
        <v>25529385</v>
      </c>
      <c r="F31" s="20">
        <v>25529385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12764693</v>
      </c>
      <c r="Y31" s="20">
        <v>-12764693</v>
      </c>
      <c r="Z31" s="21">
        <v>-100</v>
      </c>
      <c r="AA31" s="22">
        <v>25529385</v>
      </c>
    </row>
    <row r="32" spans="1:27" ht="12.75">
      <c r="A32" s="23" t="s">
        <v>57</v>
      </c>
      <c r="B32" s="17"/>
      <c r="C32" s="18">
        <v>249580290</v>
      </c>
      <c r="D32" s="18"/>
      <c r="E32" s="19">
        <v>213492753</v>
      </c>
      <c r="F32" s="20">
        <v>213492753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>
        <v>106746377</v>
      </c>
      <c r="Y32" s="20">
        <v>-106746377</v>
      </c>
      <c r="Z32" s="21">
        <v>-100</v>
      </c>
      <c r="AA32" s="22">
        <v>213492753</v>
      </c>
    </row>
    <row r="33" spans="1:27" ht="12.75">
      <c r="A33" s="23" t="s">
        <v>58</v>
      </c>
      <c r="B33" s="17"/>
      <c r="C33" s="18">
        <v>445724</v>
      </c>
      <c r="D33" s="18"/>
      <c r="E33" s="19">
        <v>681902</v>
      </c>
      <c r="F33" s="20">
        <v>681902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340951</v>
      </c>
      <c r="Y33" s="20">
        <v>-340951</v>
      </c>
      <c r="Z33" s="21">
        <v>-100</v>
      </c>
      <c r="AA33" s="22">
        <v>681902</v>
      </c>
    </row>
    <row r="34" spans="1:27" ht="12.75">
      <c r="A34" s="27" t="s">
        <v>59</v>
      </c>
      <c r="B34" s="28"/>
      <c r="C34" s="29">
        <f aca="true" t="shared" si="3" ref="C34:Y34">SUM(C29:C33)</f>
        <v>286470276</v>
      </c>
      <c r="D34" s="29">
        <f>SUM(D29:D33)</f>
        <v>0</v>
      </c>
      <c r="E34" s="30">
        <f t="shared" si="3"/>
        <v>250470651</v>
      </c>
      <c r="F34" s="31">
        <f t="shared" si="3"/>
        <v>250470651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31">
        <f t="shared" si="3"/>
        <v>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125235327</v>
      </c>
      <c r="Y34" s="31">
        <f t="shared" si="3"/>
        <v>-125235327</v>
      </c>
      <c r="Z34" s="32">
        <f>+IF(X34&lt;&gt;0,+(Y34/X34)*100,0)</f>
        <v>-100</v>
      </c>
      <c r="AA34" s="33">
        <f>SUM(AA29:AA33)</f>
        <v>250470651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176739605</v>
      </c>
      <c r="D37" s="18"/>
      <c r="E37" s="19">
        <v>187228016</v>
      </c>
      <c r="F37" s="20">
        <v>187228016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>
        <v>93614008</v>
      </c>
      <c r="Y37" s="20">
        <v>-93614008</v>
      </c>
      <c r="Z37" s="21">
        <v>-100</v>
      </c>
      <c r="AA37" s="22">
        <v>187228016</v>
      </c>
    </row>
    <row r="38" spans="1:27" ht="12.75">
      <c r="A38" s="23" t="s">
        <v>58</v>
      </c>
      <c r="B38" s="17"/>
      <c r="C38" s="18">
        <v>4626520</v>
      </c>
      <c r="D38" s="18"/>
      <c r="E38" s="19">
        <v>85742316</v>
      </c>
      <c r="F38" s="20">
        <v>85742316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42871158</v>
      </c>
      <c r="Y38" s="20">
        <v>-42871158</v>
      </c>
      <c r="Z38" s="21">
        <v>-100</v>
      </c>
      <c r="AA38" s="22">
        <v>85742316</v>
      </c>
    </row>
    <row r="39" spans="1:27" ht="12.75">
      <c r="A39" s="27" t="s">
        <v>61</v>
      </c>
      <c r="B39" s="35"/>
      <c r="C39" s="29">
        <f aca="true" t="shared" si="4" ref="C39:Y39">SUM(C37:C38)</f>
        <v>181366125</v>
      </c>
      <c r="D39" s="29">
        <f>SUM(D37:D38)</f>
        <v>0</v>
      </c>
      <c r="E39" s="36">
        <f t="shared" si="4"/>
        <v>272970332</v>
      </c>
      <c r="F39" s="37">
        <f t="shared" si="4"/>
        <v>272970332</v>
      </c>
      <c r="G39" s="37">
        <f t="shared" si="4"/>
        <v>0</v>
      </c>
      <c r="H39" s="37">
        <f t="shared" si="4"/>
        <v>0</v>
      </c>
      <c r="I39" s="37">
        <f t="shared" si="4"/>
        <v>0</v>
      </c>
      <c r="J39" s="37">
        <f t="shared" si="4"/>
        <v>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0</v>
      </c>
      <c r="X39" s="37">
        <f t="shared" si="4"/>
        <v>136485166</v>
      </c>
      <c r="Y39" s="37">
        <f t="shared" si="4"/>
        <v>-136485166</v>
      </c>
      <c r="Z39" s="38">
        <f>+IF(X39&lt;&gt;0,+(Y39/X39)*100,0)</f>
        <v>-100</v>
      </c>
      <c r="AA39" s="39">
        <f>SUM(AA37:AA38)</f>
        <v>272970332</v>
      </c>
    </row>
    <row r="40" spans="1:27" ht="12.75">
      <c r="A40" s="27" t="s">
        <v>62</v>
      </c>
      <c r="B40" s="28"/>
      <c r="C40" s="29">
        <f aca="true" t="shared" si="5" ref="C40:Y40">+C34+C39</f>
        <v>467836401</v>
      </c>
      <c r="D40" s="29">
        <f>+D34+D39</f>
        <v>0</v>
      </c>
      <c r="E40" s="30">
        <f t="shared" si="5"/>
        <v>523440983</v>
      </c>
      <c r="F40" s="31">
        <f t="shared" si="5"/>
        <v>523440983</v>
      </c>
      <c r="G40" s="31">
        <f t="shared" si="5"/>
        <v>0</v>
      </c>
      <c r="H40" s="31">
        <f t="shared" si="5"/>
        <v>0</v>
      </c>
      <c r="I40" s="31">
        <f t="shared" si="5"/>
        <v>0</v>
      </c>
      <c r="J40" s="31">
        <f t="shared" si="5"/>
        <v>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0</v>
      </c>
      <c r="X40" s="31">
        <f t="shared" si="5"/>
        <v>261720493</v>
      </c>
      <c r="Y40" s="31">
        <f t="shared" si="5"/>
        <v>-261720493</v>
      </c>
      <c r="Z40" s="32">
        <f>+IF(X40&lt;&gt;0,+(Y40/X40)*100,0)</f>
        <v>-100</v>
      </c>
      <c r="AA40" s="33">
        <f>+AA34+AA39</f>
        <v>523440983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1707827104</v>
      </c>
      <c r="D42" s="43">
        <f>+D25-D40</f>
        <v>0</v>
      </c>
      <c r="E42" s="44">
        <f t="shared" si="6"/>
        <v>1860223588</v>
      </c>
      <c r="F42" s="45">
        <f t="shared" si="6"/>
        <v>1860223588</v>
      </c>
      <c r="G42" s="45">
        <f t="shared" si="6"/>
        <v>0</v>
      </c>
      <c r="H42" s="45">
        <f t="shared" si="6"/>
        <v>0</v>
      </c>
      <c r="I42" s="45">
        <f t="shared" si="6"/>
        <v>0</v>
      </c>
      <c r="J42" s="45">
        <f t="shared" si="6"/>
        <v>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0</v>
      </c>
      <c r="X42" s="45">
        <f t="shared" si="6"/>
        <v>930111795</v>
      </c>
      <c r="Y42" s="45">
        <f t="shared" si="6"/>
        <v>-930111795</v>
      </c>
      <c r="Z42" s="46">
        <f>+IF(X42&lt;&gt;0,+(Y42/X42)*100,0)</f>
        <v>-100</v>
      </c>
      <c r="AA42" s="47">
        <f>+AA25-AA40</f>
        <v>1860223588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1707827104</v>
      </c>
      <c r="D45" s="18"/>
      <c r="E45" s="19">
        <v>1860223589</v>
      </c>
      <c r="F45" s="20">
        <v>1860223589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>
        <v>930111795</v>
      </c>
      <c r="Y45" s="20">
        <v>-930111795</v>
      </c>
      <c r="Z45" s="48">
        <v>-100</v>
      </c>
      <c r="AA45" s="22">
        <v>1860223589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1707827104</v>
      </c>
      <c r="D48" s="51">
        <f>SUM(D45:D47)</f>
        <v>0</v>
      </c>
      <c r="E48" s="52">
        <f t="shared" si="7"/>
        <v>1860223589</v>
      </c>
      <c r="F48" s="53">
        <f t="shared" si="7"/>
        <v>1860223589</v>
      </c>
      <c r="G48" s="53">
        <f t="shared" si="7"/>
        <v>0</v>
      </c>
      <c r="H48" s="53">
        <f t="shared" si="7"/>
        <v>0</v>
      </c>
      <c r="I48" s="53">
        <f t="shared" si="7"/>
        <v>0</v>
      </c>
      <c r="J48" s="53">
        <f t="shared" si="7"/>
        <v>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0</v>
      </c>
      <c r="X48" s="53">
        <f t="shared" si="7"/>
        <v>930111795</v>
      </c>
      <c r="Y48" s="53">
        <f t="shared" si="7"/>
        <v>-930111795</v>
      </c>
      <c r="Z48" s="54">
        <f>+IF(X48&lt;&gt;0,+(Y48/X48)*100,0)</f>
        <v>-100</v>
      </c>
      <c r="AA48" s="55">
        <f>SUM(AA45:AA47)</f>
        <v>1860223589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9036770</v>
      </c>
      <c r="D6" s="18"/>
      <c r="E6" s="19">
        <v>1067506</v>
      </c>
      <c r="F6" s="20">
        <v>1067506</v>
      </c>
      <c r="G6" s="20">
        <v>912583</v>
      </c>
      <c r="H6" s="20">
        <v>7222719</v>
      </c>
      <c r="I6" s="20">
        <v>442694</v>
      </c>
      <c r="J6" s="20">
        <v>442694</v>
      </c>
      <c r="K6" s="20">
        <v>912145</v>
      </c>
      <c r="L6" s="20">
        <v>617546</v>
      </c>
      <c r="M6" s="20">
        <v>1844229</v>
      </c>
      <c r="N6" s="20">
        <v>1844229</v>
      </c>
      <c r="O6" s="20"/>
      <c r="P6" s="20"/>
      <c r="Q6" s="20"/>
      <c r="R6" s="20"/>
      <c r="S6" s="20"/>
      <c r="T6" s="20"/>
      <c r="U6" s="20"/>
      <c r="V6" s="20"/>
      <c r="W6" s="20">
        <v>1844229</v>
      </c>
      <c r="X6" s="20">
        <v>533753</v>
      </c>
      <c r="Y6" s="20">
        <v>1310476</v>
      </c>
      <c r="Z6" s="21">
        <v>245.52</v>
      </c>
      <c r="AA6" s="22">
        <v>1067506</v>
      </c>
    </row>
    <row r="7" spans="1:27" ht="12.75">
      <c r="A7" s="23" t="s">
        <v>34</v>
      </c>
      <c r="B7" s="17"/>
      <c r="C7" s="18"/>
      <c r="D7" s="18"/>
      <c r="E7" s="19">
        <v>5000000</v>
      </c>
      <c r="F7" s="20">
        <v>5000000</v>
      </c>
      <c r="G7" s="20">
        <v>74712169</v>
      </c>
      <c r="H7" s="20">
        <v>59993498</v>
      </c>
      <c r="I7" s="20">
        <v>50229515</v>
      </c>
      <c r="J7" s="20">
        <v>50229515</v>
      </c>
      <c r="K7" s="20">
        <v>36406611</v>
      </c>
      <c r="L7" s="20">
        <v>19517139</v>
      </c>
      <c r="M7" s="20">
        <v>54732534</v>
      </c>
      <c r="N7" s="20">
        <v>54732534</v>
      </c>
      <c r="O7" s="20"/>
      <c r="P7" s="20"/>
      <c r="Q7" s="20"/>
      <c r="R7" s="20"/>
      <c r="S7" s="20"/>
      <c r="T7" s="20"/>
      <c r="U7" s="20"/>
      <c r="V7" s="20"/>
      <c r="W7" s="20">
        <v>54732534</v>
      </c>
      <c r="X7" s="20">
        <v>2500000</v>
      </c>
      <c r="Y7" s="20">
        <v>52232534</v>
      </c>
      <c r="Z7" s="21">
        <v>2089.3</v>
      </c>
      <c r="AA7" s="22">
        <v>5000000</v>
      </c>
    </row>
    <row r="8" spans="1:27" ht="12.75">
      <c r="A8" s="23" t="s">
        <v>35</v>
      </c>
      <c r="B8" s="17"/>
      <c r="C8" s="18">
        <v>34245828</v>
      </c>
      <c r="D8" s="18"/>
      <c r="E8" s="19">
        <v>152514752</v>
      </c>
      <c r="F8" s="20">
        <v>152514752</v>
      </c>
      <c r="G8" s="20">
        <v>758403010</v>
      </c>
      <c r="H8" s="20">
        <v>720288903</v>
      </c>
      <c r="I8" s="20">
        <v>785136739</v>
      </c>
      <c r="J8" s="20">
        <v>785136739</v>
      </c>
      <c r="K8" s="20">
        <v>780598894</v>
      </c>
      <c r="L8" s="20">
        <v>789834369</v>
      </c>
      <c r="M8" s="20">
        <v>789834369</v>
      </c>
      <c r="N8" s="20">
        <v>789834369</v>
      </c>
      <c r="O8" s="20"/>
      <c r="P8" s="20"/>
      <c r="Q8" s="20"/>
      <c r="R8" s="20"/>
      <c r="S8" s="20"/>
      <c r="T8" s="20"/>
      <c r="U8" s="20"/>
      <c r="V8" s="20"/>
      <c r="W8" s="20">
        <v>789834369</v>
      </c>
      <c r="X8" s="20">
        <v>76257376</v>
      </c>
      <c r="Y8" s="20">
        <v>713576993</v>
      </c>
      <c r="Z8" s="21">
        <v>935.75</v>
      </c>
      <c r="AA8" s="22">
        <v>152514752</v>
      </c>
    </row>
    <row r="9" spans="1:27" ht="12.75">
      <c r="A9" s="23" t="s">
        <v>36</v>
      </c>
      <c r="B9" s="17"/>
      <c r="C9" s="18">
        <v>58797192</v>
      </c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1"/>
      <c r="AA9" s="22"/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230506053</v>
      </c>
      <c r="D11" s="18"/>
      <c r="E11" s="19">
        <v>475206691</v>
      </c>
      <c r="F11" s="20">
        <v>475206691</v>
      </c>
      <c r="G11" s="20">
        <v>475206691</v>
      </c>
      <c r="H11" s="20">
        <v>475206691</v>
      </c>
      <c r="I11" s="20">
        <v>475206691</v>
      </c>
      <c r="J11" s="20">
        <v>475206691</v>
      </c>
      <c r="K11" s="20">
        <v>475206691</v>
      </c>
      <c r="L11" s="20">
        <v>475206691</v>
      </c>
      <c r="M11" s="20">
        <v>475206691</v>
      </c>
      <c r="N11" s="20">
        <v>475206691</v>
      </c>
      <c r="O11" s="20"/>
      <c r="P11" s="20"/>
      <c r="Q11" s="20"/>
      <c r="R11" s="20"/>
      <c r="S11" s="20"/>
      <c r="T11" s="20"/>
      <c r="U11" s="20"/>
      <c r="V11" s="20"/>
      <c r="W11" s="20">
        <v>475206691</v>
      </c>
      <c r="X11" s="20">
        <v>237603346</v>
      </c>
      <c r="Y11" s="20">
        <v>237603345</v>
      </c>
      <c r="Z11" s="21">
        <v>100</v>
      </c>
      <c r="AA11" s="22">
        <v>475206691</v>
      </c>
    </row>
    <row r="12" spans="1:27" ht="12.75">
      <c r="A12" s="27" t="s">
        <v>39</v>
      </c>
      <c r="B12" s="28"/>
      <c r="C12" s="29">
        <f aca="true" t="shared" si="0" ref="C12:Y12">SUM(C6:C11)</f>
        <v>332585843</v>
      </c>
      <c r="D12" s="29">
        <f>SUM(D6:D11)</f>
        <v>0</v>
      </c>
      <c r="E12" s="30">
        <f t="shared" si="0"/>
        <v>633788949</v>
      </c>
      <c r="F12" s="31">
        <f t="shared" si="0"/>
        <v>633788949</v>
      </c>
      <c r="G12" s="31">
        <f t="shared" si="0"/>
        <v>1309234453</v>
      </c>
      <c r="H12" s="31">
        <f t="shared" si="0"/>
        <v>1262711811</v>
      </c>
      <c r="I12" s="31">
        <f t="shared" si="0"/>
        <v>1311015639</v>
      </c>
      <c r="J12" s="31">
        <f t="shared" si="0"/>
        <v>1311015639</v>
      </c>
      <c r="K12" s="31">
        <f t="shared" si="0"/>
        <v>1293124341</v>
      </c>
      <c r="L12" s="31">
        <f t="shared" si="0"/>
        <v>1285175745</v>
      </c>
      <c r="M12" s="31">
        <f t="shared" si="0"/>
        <v>1321617823</v>
      </c>
      <c r="N12" s="31">
        <f t="shared" si="0"/>
        <v>1321617823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1321617823</v>
      </c>
      <c r="X12" s="31">
        <f t="shared" si="0"/>
        <v>316894475</v>
      </c>
      <c r="Y12" s="31">
        <f t="shared" si="0"/>
        <v>1004723348</v>
      </c>
      <c r="Z12" s="32">
        <f>+IF(X12&lt;&gt;0,+(Y12/X12)*100,0)</f>
        <v>317.0529710245027</v>
      </c>
      <c r="AA12" s="33">
        <f>SUM(AA6:AA11)</f>
        <v>633788949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44303307</v>
      </c>
      <c r="D17" s="18"/>
      <c r="E17" s="19">
        <v>46138614</v>
      </c>
      <c r="F17" s="20">
        <v>46138614</v>
      </c>
      <c r="G17" s="20">
        <v>46138614</v>
      </c>
      <c r="H17" s="20">
        <v>46138614</v>
      </c>
      <c r="I17" s="20">
        <v>46138614</v>
      </c>
      <c r="J17" s="20">
        <v>46138614</v>
      </c>
      <c r="K17" s="20">
        <v>46138614</v>
      </c>
      <c r="L17" s="20">
        <v>46138614</v>
      </c>
      <c r="M17" s="20">
        <v>46138614</v>
      </c>
      <c r="N17" s="20">
        <v>46138614</v>
      </c>
      <c r="O17" s="20"/>
      <c r="P17" s="20"/>
      <c r="Q17" s="20"/>
      <c r="R17" s="20"/>
      <c r="S17" s="20"/>
      <c r="T17" s="20"/>
      <c r="U17" s="20"/>
      <c r="V17" s="20"/>
      <c r="W17" s="20">
        <v>46138614</v>
      </c>
      <c r="X17" s="20">
        <v>23069307</v>
      </c>
      <c r="Y17" s="20">
        <v>23069307</v>
      </c>
      <c r="Z17" s="21">
        <v>100</v>
      </c>
      <c r="AA17" s="22">
        <v>46138614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853245945</v>
      </c>
      <c r="D19" s="18"/>
      <c r="E19" s="19">
        <v>773838659</v>
      </c>
      <c r="F19" s="20">
        <v>773838659</v>
      </c>
      <c r="G19" s="20">
        <v>773838659</v>
      </c>
      <c r="H19" s="20">
        <v>773838659</v>
      </c>
      <c r="I19" s="20">
        <v>773838659</v>
      </c>
      <c r="J19" s="20">
        <v>773838659</v>
      </c>
      <c r="K19" s="20">
        <v>773838659</v>
      </c>
      <c r="L19" s="20">
        <v>773838659</v>
      </c>
      <c r="M19" s="20">
        <v>773838659</v>
      </c>
      <c r="N19" s="20">
        <v>773838659</v>
      </c>
      <c r="O19" s="20"/>
      <c r="P19" s="20"/>
      <c r="Q19" s="20"/>
      <c r="R19" s="20"/>
      <c r="S19" s="20"/>
      <c r="T19" s="20"/>
      <c r="U19" s="20"/>
      <c r="V19" s="20"/>
      <c r="W19" s="20">
        <v>773838659</v>
      </c>
      <c r="X19" s="20">
        <v>386919330</v>
      </c>
      <c r="Y19" s="20">
        <v>386919329</v>
      </c>
      <c r="Z19" s="21">
        <v>100</v>
      </c>
      <c r="AA19" s="22">
        <v>773838659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>
        <v>104526</v>
      </c>
      <c r="D21" s="18"/>
      <c r="E21" s="19">
        <v>280529</v>
      </c>
      <c r="F21" s="20">
        <v>280529</v>
      </c>
      <c r="G21" s="20">
        <v>280529</v>
      </c>
      <c r="H21" s="20">
        <v>280529</v>
      </c>
      <c r="I21" s="20">
        <v>280529</v>
      </c>
      <c r="J21" s="20">
        <v>280529</v>
      </c>
      <c r="K21" s="20">
        <v>280529</v>
      </c>
      <c r="L21" s="20">
        <v>280529</v>
      </c>
      <c r="M21" s="20">
        <v>280529</v>
      </c>
      <c r="N21" s="20">
        <v>280529</v>
      </c>
      <c r="O21" s="20"/>
      <c r="P21" s="20"/>
      <c r="Q21" s="20"/>
      <c r="R21" s="20"/>
      <c r="S21" s="20"/>
      <c r="T21" s="20"/>
      <c r="U21" s="20"/>
      <c r="V21" s="20"/>
      <c r="W21" s="20">
        <v>280529</v>
      </c>
      <c r="X21" s="20">
        <v>140265</v>
      </c>
      <c r="Y21" s="20">
        <v>140264</v>
      </c>
      <c r="Z21" s="21">
        <v>100</v>
      </c>
      <c r="AA21" s="22">
        <v>280529</v>
      </c>
    </row>
    <row r="22" spans="1:27" ht="12.75">
      <c r="A22" s="23" t="s">
        <v>48</v>
      </c>
      <c r="B22" s="17"/>
      <c r="C22" s="18">
        <v>547641</v>
      </c>
      <c r="D22" s="18"/>
      <c r="E22" s="19">
        <v>1352038</v>
      </c>
      <c r="F22" s="20">
        <v>1352038</v>
      </c>
      <c r="G22" s="20">
        <v>1352038</v>
      </c>
      <c r="H22" s="20">
        <v>1352038</v>
      </c>
      <c r="I22" s="20">
        <v>1352038</v>
      </c>
      <c r="J22" s="20">
        <v>1352038</v>
      </c>
      <c r="K22" s="20">
        <v>1352038</v>
      </c>
      <c r="L22" s="20">
        <v>1352038</v>
      </c>
      <c r="M22" s="20">
        <v>1352038</v>
      </c>
      <c r="N22" s="20">
        <v>1352038</v>
      </c>
      <c r="O22" s="20"/>
      <c r="P22" s="20"/>
      <c r="Q22" s="20"/>
      <c r="R22" s="20"/>
      <c r="S22" s="20"/>
      <c r="T22" s="20"/>
      <c r="U22" s="20"/>
      <c r="V22" s="20"/>
      <c r="W22" s="20">
        <v>1352038</v>
      </c>
      <c r="X22" s="20">
        <v>676019</v>
      </c>
      <c r="Y22" s="20">
        <v>676019</v>
      </c>
      <c r="Z22" s="21">
        <v>100</v>
      </c>
      <c r="AA22" s="22">
        <v>1352038</v>
      </c>
    </row>
    <row r="23" spans="1:27" ht="12.75">
      <c r="A23" s="23" t="s">
        <v>49</v>
      </c>
      <c r="B23" s="17"/>
      <c r="C23" s="18">
        <v>317000</v>
      </c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2.75">
      <c r="A24" s="27" t="s">
        <v>50</v>
      </c>
      <c r="B24" s="35"/>
      <c r="C24" s="29">
        <f aca="true" t="shared" si="1" ref="C24:Y24">SUM(C15:C23)</f>
        <v>898518419</v>
      </c>
      <c r="D24" s="29">
        <f>SUM(D15:D23)</f>
        <v>0</v>
      </c>
      <c r="E24" s="36">
        <f t="shared" si="1"/>
        <v>821609840</v>
      </c>
      <c r="F24" s="37">
        <f t="shared" si="1"/>
        <v>821609840</v>
      </c>
      <c r="G24" s="37">
        <f t="shared" si="1"/>
        <v>821609840</v>
      </c>
      <c r="H24" s="37">
        <f t="shared" si="1"/>
        <v>821609840</v>
      </c>
      <c r="I24" s="37">
        <f t="shared" si="1"/>
        <v>821609840</v>
      </c>
      <c r="J24" s="37">
        <f t="shared" si="1"/>
        <v>821609840</v>
      </c>
      <c r="K24" s="37">
        <f t="shared" si="1"/>
        <v>821609840</v>
      </c>
      <c r="L24" s="37">
        <f t="shared" si="1"/>
        <v>821609840</v>
      </c>
      <c r="M24" s="37">
        <f t="shared" si="1"/>
        <v>821609840</v>
      </c>
      <c r="N24" s="37">
        <f t="shared" si="1"/>
        <v>821609840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821609840</v>
      </c>
      <c r="X24" s="37">
        <f t="shared" si="1"/>
        <v>410804921</v>
      </c>
      <c r="Y24" s="37">
        <f t="shared" si="1"/>
        <v>410804919</v>
      </c>
      <c r="Z24" s="38">
        <f>+IF(X24&lt;&gt;0,+(Y24/X24)*100,0)</f>
        <v>99.99999951315091</v>
      </c>
      <c r="AA24" s="39">
        <f>SUM(AA15:AA23)</f>
        <v>821609840</v>
      </c>
    </row>
    <row r="25" spans="1:27" ht="12.75">
      <c r="A25" s="27" t="s">
        <v>51</v>
      </c>
      <c r="B25" s="28"/>
      <c r="C25" s="29">
        <f aca="true" t="shared" si="2" ref="C25:Y25">+C12+C24</f>
        <v>1231104262</v>
      </c>
      <c r="D25" s="29">
        <f>+D12+D24</f>
        <v>0</v>
      </c>
      <c r="E25" s="30">
        <f t="shared" si="2"/>
        <v>1455398789</v>
      </c>
      <c r="F25" s="31">
        <f t="shared" si="2"/>
        <v>1455398789</v>
      </c>
      <c r="G25" s="31">
        <f t="shared" si="2"/>
        <v>2130844293</v>
      </c>
      <c r="H25" s="31">
        <f t="shared" si="2"/>
        <v>2084321651</v>
      </c>
      <c r="I25" s="31">
        <f t="shared" si="2"/>
        <v>2132625479</v>
      </c>
      <c r="J25" s="31">
        <f t="shared" si="2"/>
        <v>2132625479</v>
      </c>
      <c r="K25" s="31">
        <f t="shared" si="2"/>
        <v>2114734181</v>
      </c>
      <c r="L25" s="31">
        <f t="shared" si="2"/>
        <v>2106785585</v>
      </c>
      <c r="M25" s="31">
        <f t="shared" si="2"/>
        <v>2143227663</v>
      </c>
      <c r="N25" s="31">
        <f t="shared" si="2"/>
        <v>2143227663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2143227663</v>
      </c>
      <c r="X25" s="31">
        <f t="shared" si="2"/>
        <v>727699396</v>
      </c>
      <c r="Y25" s="31">
        <f t="shared" si="2"/>
        <v>1415528267</v>
      </c>
      <c r="Z25" s="32">
        <f>+IF(X25&lt;&gt;0,+(Y25/X25)*100,0)</f>
        <v>194.52101716462053</v>
      </c>
      <c r="AA25" s="33">
        <f>+AA12+AA24</f>
        <v>1455398789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>
        <v>1225029</v>
      </c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4124450</v>
      </c>
      <c r="D31" s="18"/>
      <c r="E31" s="19">
        <v>3219120</v>
      </c>
      <c r="F31" s="20">
        <v>3219120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>
        <v>1609560</v>
      </c>
      <c r="Y31" s="20">
        <v>-1609560</v>
      </c>
      <c r="Z31" s="21">
        <v>-100</v>
      </c>
      <c r="AA31" s="22">
        <v>3219120</v>
      </c>
    </row>
    <row r="32" spans="1:27" ht="12.75">
      <c r="A32" s="23" t="s">
        <v>57</v>
      </c>
      <c r="B32" s="17"/>
      <c r="C32" s="18">
        <v>293894804</v>
      </c>
      <c r="D32" s="18"/>
      <c r="E32" s="19">
        <v>100558000</v>
      </c>
      <c r="F32" s="20">
        <v>100558000</v>
      </c>
      <c r="G32" s="20">
        <v>7561462</v>
      </c>
      <c r="H32" s="20">
        <v>11924762</v>
      </c>
      <c r="I32" s="20">
        <v>9765825</v>
      </c>
      <c r="J32" s="20">
        <v>9765825</v>
      </c>
      <c r="K32" s="20">
        <v>9300269</v>
      </c>
      <c r="L32" s="20">
        <v>5868555</v>
      </c>
      <c r="M32" s="20">
        <v>7437187</v>
      </c>
      <c r="N32" s="20">
        <v>7437187</v>
      </c>
      <c r="O32" s="20"/>
      <c r="P32" s="20"/>
      <c r="Q32" s="20"/>
      <c r="R32" s="20"/>
      <c r="S32" s="20"/>
      <c r="T32" s="20"/>
      <c r="U32" s="20"/>
      <c r="V32" s="20"/>
      <c r="W32" s="20">
        <v>7437187</v>
      </c>
      <c r="X32" s="20">
        <v>50279000</v>
      </c>
      <c r="Y32" s="20">
        <v>-42841813</v>
      </c>
      <c r="Z32" s="21">
        <v>-85.21</v>
      </c>
      <c r="AA32" s="22">
        <v>100558000</v>
      </c>
    </row>
    <row r="33" spans="1:27" ht="12.75">
      <c r="A33" s="23" t="s">
        <v>58</v>
      </c>
      <c r="B33" s="17"/>
      <c r="C33" s="1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"/>
      <c r="AA33" s="22"/>
    </row>
    <row r="34" spans="1:27" ht="12.75">
      <c r="A34" s="27" t="s">
        <v>59</v>
      </c>
      <c r="B34" s="28"/>
      <c r="C34" s="29">
        <f aca="true" t="shared" si="3" ref="C34:Y34">SUM(C29:C33)</f>
        <v>299244283</v>
      </c>
      <c r="D34" s="29">
        <f>SUM(D29:D33)</f>
        <v>0</v>
      </c>
      <c r="E34" s="30">
        <f t="shared" si="3"/>
        <v>103777120</v>
      </c>
      <c r="F34" s="31">
        <f t="shared" si="3"/>
        <v>103777120</v>
      </c>
      <c r="G34" s="31">
        <f t="shared" si="3"/>
        <v>7561462</v>
      </c>
      <c r="H34" s="31">
        <f t="shared" si="3"/>
        <v>11924762</v>
      </c>
      <c r="I34" s="31">
        <f t="shared" si="3"/>
        <v>9765825</v>
      </c>
      <c r="J34" s="31">
        <f t="shared" si="3"/>
        <v>9765825</v>
      </c>
      <c r="K34" s="31">
        <f t="shared" si="3"/>
        <v>9300269</v>
      </c>
      <c r="L34" s="31">
        <f t="shared" si="3"/>
        <v>5868555</v>
      </c>
      <c r="M34" s="31">
        <f t="shared" si="3"/>
        <v>7437187</v>
      </c>
      <c r="N34" s="31">
        <f t="shared" si="3"/>
        <v>7437187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7437187</v>
      </c>
      <c r="X34" s="31">
        <f t="shared" si="3"/>
        <v>51888560</v>
      </c>
      <c r="Y34" s="31">
        <f t="shared" si="3"/>
        <v>-44451373</v>
      </c>
      <c r="Z34" s="32">
        <f>+IF(X34&lt;&gt;0,+(Y34/X34)*100,0)</f>
        <v>-85.66700058741272</v>
      </c>
      <c r="AA34" s="33">
        <f>SUM(AA29:AA33)</f>
        <v>103777120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141561473</v>
      </c>
      <c r="D37" s="18"/>
      <c r="E37" s="19">
        <v>129000000</v>
      </c>
      <c r="F37" s="20">
        <v>129000000</v>
      </c>
      <c r="G37" s="20"/>
      <c r="H37" s="20"/>
      <c r="I37" s="20"/>
      <c r="J37" s="20"/>
      <c r="K37" s="20">
        <v>103174648</v>
      </c>
      <c r="L37" s="20">
        <v>103174648</v>
      </c>
      <c r="M37" s="20">
        <v>103174648</v>
      </c>
      <c r="N37" s="20">
        <v>103174648</v>
      </c>
      <c r="O37" s="20"/>
      <c r="P37" s="20"/>
      <c r="Q37" s="20"/>
      <c r="R37" s="20"/>
      <c r="S37" s="20"/>
      <c r="T37" s="20"/>
      <c r="U37" s="20"/>
      <c r="V37" s="20"/>
      <c r="W37" s="20">
        <v>103174648</v>
      </c>
      <c r="X37" s="20">
        <v>64500000</v>
      </c>
      <c r="Y37" s="20">
        <v>38674648</v>
      </c>
      <c r="Z37" s="21">
        <v>59.96</v>
      </c>
      <c r="AA37" s="22">
        <v>129000000</v>
      </c>
    </row>
    <row r="38" spans="1:27" ht="12.75">
      <c r="A38" s="23" t="s">
        <v>58</v>
      </c>
      <c r="B38" s="17"/>
      <c r="C38" s="18">
        <v>93798314</v>
      </c>
      <c r="D38" s="18"/>
      <c r="E38" s="19">
        <v>103174648</v>
      </c>
      <c r="F38" s="20">
        <v>103174648</v>
      </c>
      <c r="G38" s="20">
        <v>103174648</v>
      </c>
      <c r="H38" s="20">
        <v>103174648</v>
      </c>
      <c r="I38" s="20">
        <v>103174648</v>
      </c>
      <c r="J38" s="20">
        <v>103174648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>
        <v>51587324</v>
      </c>
      <c r="Y38" s="20">
        <v>-51587324</v>
      </c>
      <c r="Z38" s="21">
        <v>-100</v>
      </c>
      <c r="AA38" s="22">
        <v>103174648</v>
      </c>
    </row>
    <row r="39" spans="1:27" ht="12.75">
      <c r="A39" s="27" t="s">
        <v>61</v>
      </c>
      <c r="B39" s="35"/>
      <c r="C39" s="29">
        <f aca="true" t="shared" si="4" ref="C39:Y39">SUM(C37:C38)</f>
        <v>235359787</v>
      </c>
      <c r="D39" s="29">
        <f>SUM(D37:D38)</f>
        <v>0</v>
      </c>
      <c r="E39" s="36">
        <f t="shared" si="4"/>
        <v>232174648</v>
      </c>
      <c r="F39" s="37">
        <f t="shared" si="4"/>
        <v>232174648</v>
      </c>
      <c r="G39" s="37">
        <f t="shared" si="4"/>
        <v>103174648</v>
      </c>
      <c r="H39" s="37">
        <f t="shared" si="4"/>
        <v>103174648</v>
      </c>
      <c r="I39" s="37">
        <f t="shared" si="4"/>
        <v>103174648</v>
      </c>
      <c r="J39" s="37">
        <f t="shared" si="4"/>
        <v>103174648</v>
      </c>
      <c r="K39" s="37">
        <f t="shared" si="4"/>
        <v>103174648</v>
      </c>
      <c r="L39" s="37">
        <f t="shared" si="4"/>
        <v>103174648</v>
      </c>
      <c r="M39" s="37">
        <f t="shared" si="4"/>
        <v>103174648</v>
      </c>
      <c r="N39" s="37">
        <f t="shared" si="4"/>
        <v>103174648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103174648</v>
      </c>
      <c r="X39" s="37">
        <f t="shared" si="4"/>
        <v>116087324</v>
      </c>
      <c r="Y39" s="37">
        <f t="shared" si="4"/>
        <v>-12912676</v>
      </c>
      <c r="Z39" s="38">
        <f>+IF(X39&lt;&gt;0,+(Y39/X39)*100,0)</f>
        <v>-11.12324374020371</v>
      </c>
      <c r="AA39" s="39">
        <f>SUM(AA37:AA38)</f>
        <v>232174648</v>
      </c>
    </row>
    <row r="40" spans="1:27" ht="12.75">
      <c r="A40" s="27" t="s">
        <v>62</v>
      </c>
      <c r="B40" s="28"/>
      <c r="C40" s="29">
        <f aca="true" t="shared" si="5" ref="C40:Y40">+C34+C39</f>
        <v>534604070</v>
      </c>
      <c r="D40" s="29">
        <f>+D34+D39</f>
        <v>0</v>
      </c>
      <c r="E40" s="30">
        <f t="shared" si="5"/>
        <v>335951768</v>
      </c>
      <c r="F40" s="31">
        <f t="shared" si="5"/>
        <v>335951768</v>
      </c>
      <c r="G40" s="31">
        <f t="shared" si="5"/>
        <v>110736110</v>
      </c>
      <c r="H40" s="31">
        <f t="shared" si="5"/>
        <v>115099410</v>
      </c>
      <c r="I40" s="31">
        <f t="shared" si="5"/>
        <v>112940473</v>
      </c>
      <c r="J40" s="31">
        <f t="shared" si="5"/>
        <v>112940473</v>
      </c>
      <c r="K40" s="31">
        <f t="shared" si="5"/>
        <v>112474917</v>
      </c>
      <c r="L40" s="31">
        <f t="shared" si="5"/>
        <v>109043203</v>
      </c>
      <c r="M40" s="31">
        <f t="shared" si="5"/>
        <v>110611835</v>
      </c>
      <c r="N40" s="31">
        <f t="shared" si="5"/>
        <v>110611835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110611835</v>
      </c>
      <c r="X40" s="31">
        <f t="shared" si="5"/>
        <v>167975884</v>
      </c>
      <c r="Y40" s="31">
        <f t="shared" si="5"/>
        <v>-57364049</v>
      </c>
      <c r="Z40" s="32">
        <f>+IF(X40&lt;&gt;0,+(Y40/X40)*100,0)</f>
        <v>-34.150169437417574</v>
      </c>
      <c r="AA40" s="33">
        <f>+AA34+AA39</f>
        <v>335951768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696500192</v>
      </c>
      <c r="D42" s="43">
        <f>+D25-D40</f>
        <v>0</v>
      </c>
      <c r="E42" s="44">
        <f t="shared" si="6"/>
        <v>1119447021</v>
      </c>
      <c r="F42" s="45">
        <f t="shared" si="6"/>
        <v>1119447021</v>
      </c>
      <c r="G42" s="45">
        <f t="shared" si="6"/>
        <v>2020108183</v>
      </c>
      <c r="H42" s="45">
        <f t="shared" si="6"/>
        <v>1969222241</v>
      </c>
      <c r="I42" s="45">
        <f t="shared" si="6"/>
        <v>2019685006</v>
      </c>
      <c r="J42" s="45">
        <f t="shared" si="6"/>
        <v>2019685006</v>
      </c>
      <c r="K42" s="45">
        <f t="shared" si="6"/>
        <v>2002259264</v>
      </c>
      <c r="L42" s="45">
        <f t="shared" si="6"/>
        <v>1997742382</v>
      </c>
      <c r="M42" s="45">
        <f t="shared" si="6"/>
        <v>2032615828</v>
      </c>
      <c r="N42" s="45">
        <f t="shared" si="6"/>
        <v>2032615828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2032615828</v>
      </c>
      <c r="X42" s="45">
        <f t="shared" si="6"/>
        <v>559723512</v>
      </c>
      <c r="Y42" s="45">
        <f t="shared" si="6"/>
        <v>1472892316</v>
      </c>
      <c r="Z42" s="46">
        <f>+IF(X42&lt;&gt;0,+(Y42/X42)*100,0)</f>
        <v>263.14640790004904</v>
      </c>
      <c r="AA42" s="47">
        <f>+AA25-AA40</f>
        <v>1119447021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658427750</v>
      </c>
      <c r="D45" s="18"/>
      <c r="E45" s="19">
        <v>1119447021</v>
      </c>
      <c r="F45" s="20">
        <v>1119447021</v>
      </c>
      <c r="G45" s="20">
        <v>2020108183</v>
      </c>
      <c r="H45" s="20">
        <v>1969222240</v>
      </c>
      <c r="I45" s="20">
        <v>2019685005</v>
      </c>
      <c r="J45" s="20">
        <v>2019685005</v>
      </c>
      <c r="K45" s="20">
        <v>2002259265</v>
      </c>
      <c r="L45" s="20">
        <v>1997742383</v>
      </c>
      <c r="M45" s="20">
        <v>2032615828</v>
      </c>
      <c r="N45" s="20">
        <v>2032615828</v>
      </c>
      <c r="O45" s="20"/>
      <c r="P45" s="20"/>
      <c r="Q45" s="20"/>
      <c r="R45" s="20"/>
      <c r="S45" s="20"/>
      <c r="T45" s="20"/>
      <c r="U45" s="20"/>
      <c r="V45" s="20"/>
      <c r="W45" s="20">
        <v>2032615828</v>
      </c>
      <c r="X45" s="20">
        <v>559723511</v>
      </c>
      <c r="Y45" s="20">
        <v>1472892317</v>
      </c>
      <c r="Z45" s="48">
        <v>263.15</v>
      </c>
      <c r="AA45" s="22">
        <v>1119447021</v>
      </c>
    </row>
    <row r="46" spans="1:27" ht="12.75">
      <c r="A46" s="23" t="s">
        <v>67</v>
      </c>
      <c r="B46" s="17"/>
      <c r="C46" s="18">
        <v>38072442</v>
      </c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696500192</v>
      </c>
      <c r="D48" s="51">
        <f>SUM(D45:D47)</f>
        <v>0</v>
      </c>
      <c r="E48" s="52">
        <f t="shared" si="7"/>
        <v>1119447021</v>
      </c>
      <c r="F48" s="53">
        <f t="shared" si="7"/>
        <v>1119447021</v>
      </c>
      <c r="G48" s="53">
        <f t="shared" si="7"/>
        <v>2020108183</v>
      </c>
      <c r="H48" s="53">
        <f t="shared" si="7"/>
        <v>1969222240</v>
      </c>
      <c r="I48" s="53">
        <f t="shared" si="7"/>
        <v>2019685005</v>
      </c>
      <c r="J48" s="53">
        <f t="shared" si="7"/>
        <v>2019685005</v>
      </c>
      <c r="K48" s="53">
        <f t="shared" si="7"/>
        <v>2002259265</v>
      </c>
      <c r="L48" s="53">
        <f t="shared" si="7"/>
        <v>1997742383</v>
      </c>
      <c r="M48" s="53">
        <f t="shared" si="7"/>
        <v>2032615828</v>
      </c>
      <c r="N48" s="53">
        <f t="shared" si="7"/>
        <v>2032615828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2032615828</v>
      </c>
      <c r="X48" s="53">
        <f t="shared" si="7"/>
        <v>559723511</v>
      </c>
      <c r="Y48" s="53">
        <f t="shared" si="7"/>
        <v>1472892317</v>
      </c>
      <c r="Z48" s="54">
        <f>+IF(X48&lt;&gt;0,+(Y48/X48)*100,0)</f>
        <v>263.1464085488451</v>
      </c>
      <c r="AA48" s="55">
        <f>SUM(AA45:AA47)</f>
        <v>1119447021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24254555</v>
      </c>
      <c r="D6" s="18"/>
      <c r="E6" s="19">
        <v>8500000</v>
      </c>
      <c r="F6" s="20">
        <v>8500000</v>
      </c>
      <c r="G6" s="20">
        <v>50180683</v>
      </c>
      <c r="H6" s="20">
        <v>40058617</v>
      </c>
      <c r="I6" s="20">
        <v>25132140</v>
      </c>
      <c r="J6" s="20">
        <v>25132140</v>
      </c>
      <c r="K6" s="20">
        <v>16313370</v>
      </c>
      <c r="L6" s="20">
        <v>16313370</v>
      </c>
      <c r="M6" s="20">
        <v>15486209</v>
      </c>
      <c r="N6" s="20">
        <v>15486209</v>
      </c>
      <c r="O6" s="20"/>
      <c r="P6" s="20"/>
      <c r="Q6" s="20"/>
      <c r="R6" s="20"/>
      <c r="S6" s="20"/>
      <c r="T6" s="20"/>
      <c r="U6" s="20"/>
      <c r="V6" s="20"/>
      <c r="W6" s="20">
        <v>15486209</v>
      </c>
      <c r="X6" s="20">
        <v>4250000</v>
      </c>
      <c r="Y6" s="20">
        <v>11236209</v>
      </c>
      <c r="Z6" s="21">
        <v>264.38</v>
      </c>
      <c r="AA6" s="22">
        <v>8500000</v>
      </c>
    </row>
    <row r="7" spans="1:27" ht="12.75">
      <c r="A7" s="23" t="s">
        <v>34</v>
      </c>
      <c r="B7" s="17"/>
      <c r="C7" s="18">
        <v>108400139</v>
      </c>
      <c r="D7" s="18"/>
      <c r="E7" s="19">
        <v>54829804</v>
      </c>
      <c r="F7" s="20">
        <v>54829804</v>
      </c>
      <c r="G7" s="20">
        <v>128498662</v>
      </c>
      <c r="H7" s="20">
        <v>108837072</v>
      </c>
      <c r="I7" s="20">
        <v>131541204</v>
      </c>
      <c r="J7" s="20">
        <v>131541204</v>
      </c>
      <c r="K7" s="20">
        <v>131044196</v>
      </c>
      <c r="L7" s="20">
        <v>131718006</v>
      </c>
      <c r="M7" s="20">
        <v>131896006</v>
      </c>
      <c r="N7" s="20">
        <v>131896006</v>
      </c>
      <c r="O7" s="20"/>
      <c r="P7" s="20"/>
      <c r="Q7" s="20"/>
      <c r="R7" s="20"/>
      <c r="S7" s="20"/>
      <c r="T7" s="20"/>
      <c r="U7" s="20"/>
      <c r="V7" s="20"/>
      <c r="W7" s="20">
        <v>131896006</v>
      </c>
      <c r="X7" s="20">
        <v>27414902</v>
      </c>
      <c r="Y7" s="20">
        <v>104481104</v>
      </c>
      <c r="Z7" s="21">
        <v>381.11</v>
      </c>
      <c r="AA7" s="22">
        <v>54829804</v>
      </c>
    </row>
    <row r="8" spans="1:27" ht="12.75">
      <c r="A8" s="23" t="s">
        <v>35</v>
      </c>
      <c r="B8" s="17"/>
      <c r="C8" s="18">
        <v>21397898</v>
      </c>
      <c r="D8" s="18"/>
      <c r="E8" s="19">
        <v>5350000</v>
      </c>
      <c r="F8" s="20">
        <v>5350000</v>
      </c>
      <c r="G8" s="20">
        <v>7118519</v>
      </c>
      <c r="H8" s="20">
        <v>7118519</v>
      </c>
      <c r="I8" s="20">
        <v>7118519</v>
      </c>
      <c r="J8" s="20">
        <v>7118519</v>
      </c>
      <c r="K8" s="20">
        <v>6118519</v>
      </c>
      <c r="L8" s="20">
        <v>6118519</v>
      </c>
      <c r="M8" s="20">
        <v>6118519</v>
      </c>
      <c r="N8" s="20">
        <v>6118519</v>
      </c>
      <c r="O8" s="20"/>
      <c r="P8" s="20"/>
      <c r="Q8" s="20"/>
      <c r="R8" s="20"/>
      <c r="S8" s="20"/>
      <c r="T8" s="20"/>
      <c r="U8" s="20"/>
      <c r="V8" s="20"/>
      <c r="W8" s="20">
        <v>6118519</v>
      </c>
      <c r="X8" s="20">
        <v>2675000</v>
      </c>
      <c r="Y8" s="20">
        <v>3443519</v>
      </c>
      <c r="Z8" s="21">
        <v>128.73</v>
      </c>
      <c r="AA8" s="22">
        <v>5350000</v>
      </c>
    </row>
    <row r="9" spans="1:27" ht="12.75">
      <c r="A9" s="23" t="s">
        <v>36</v>
      </c>
      <c r="B9" s="17"/>
      <c r="C9" s="18">
        <v>12810940</v>
      </c>
      <c r="D9" s="18"/>
      <c r="E9" s="19">
        <v>9867000</v>
      </c>
      <c r="F9" s="20">
        <v>9867000</v>
      </c>
      <c r="G9" s="20">
        <v>6627506</v>
      </c>
      <c r="H9" s="20">
        <v>6627506</v>
      </c>
      <c r="I9" s="20">
        <v>6627506</v>
      </c>
      <c r="J9" s="20">
        <v>6627506</v>
      </c>
      <c r="K9" s="20">
        <v>8367506</v>
      </c>
      <c r="L9" s="20">
        <v>8367506</v>
      </c>
      <c r="M9" s="20">
        <v>8367506</v>
      </c>
      <c r="N9" s="20">
        <v>8367506</v>
      </c>
      <c r="O9" s="20"/>
      <c r="P9" s="20"/>
      <c r="Q9" s="20"/>
      <c r="R9" s="20"/>
      <c r="S9" s="20"/>
      <c r="T9" s="20"/>
      <c r="U9" s="20"/>
      <c r="V9" s="20"/>
      <c r="W9" s="20">
        <v>8367506</v>
      </c>
      <c r="X9" s="20">
        <v>4933500</v>
      </c>
      <c r="Y9" s="20">
        <v>3434006</v>
      </c>
      <c r="Z9" s="21">
        <v>69.61</v>
      </c>
      <c r="AA9" s="22">
        <v>9867000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162002</v>
      </c>
      <c r="D11" s="18"/>
      <c r="E11" s="19">
        <v>66700</v>
      </c>
      <c r="F11" s="20">
        <v>66700</v>
      </c>
      <c r="G11" s="20">
        <v>27166</v>
      </c>
      <c r="H11" s="20">
        <v>27166</v>
      </c>
      <c r="I11" s="20">
        <v>27166</v>
      </c>
      <c r="J11" s="20">
        <v>27166</v>
      </c>
      <c r="K11" s="20">
        <v>162000</v>
      </c>
      <c r="L11" s="20">
        <v>1384558</v>
      </c>
      <c r="M11" s="20">
        <v>1384558</v>
      </c>
      <c r="N11" s="20">
        <v>1384558</v>
      </c>
      <c r="O11" s="20"/>
      <c r="P11" s="20"/>
      <c r="Q11" s="20"/>
      <c r="R11" s="20"/>
      <c r="S11" s="20"/>
      <c r="T11" s="20"/>
      <c r="U11" s="20"/>
      <c r="V11" s="20"/>
      <c r="W11" s="20">
        <v>1384558</v>
      </c>
      <c r="X11" s="20">
        <v>33350</v>
      </c>
      <c r="Y11" s="20">
        <v>1351208</v>
      </c>
      <c r="Z11" s="21">
        <v>4051.6</v>
      </c>
      <c r="AA11" s="22">
        <v>66700</v>
      </c>
    </row>
    <row r="12" spans="1:27" ht="12.75">
      <c r="A12" s="27" t="s">
        <v>39</v>
      </c>
      <c r="B12" s="28"/>
      <c r="C12" s="29">
        <f aca="true" t="shared" si="0" ref="C12:Y12">SUM(C6:C11)</f>
        <v>167025534</v>
      </c>
      <c r="D12" s="29">
        <f>SUM(D6:D11)</f>
        <v>0</v>
      </c>
      <c r="E12" s="30">
        <f t="shared" si="0"/>
        <v>78613504</v>
      </c>
      <c r="F12" s="31">
        <f t="shared" si="0"/>
        <v>78613504</v>
      </c>
      <c r="G12" s="31">
        <f t="shared" si="0"/>
        <v>192452536</v>
      </c>
      <c r="H12" s="31">
        <f t="shared" si="0"/>
        <v>162668880</v>
      </c>
      <c r="I12" s="31">
        <f t="shared" si="0"/>
        <v>170446535</v>
      </c>
      <c r="J12" s="31">
        <f t="shared" si="0"/>
        <v>170446535</v>
      </c>
      <c r="K12" s="31">
        <f t="shared" si="0"/>
        <v>162005591</v>
      </c>
      <c r="L12" s="31">
        <f t="shared" si="0"/>
        <v>163901959</v>
      </c>
      <c r="M12" s="31">
        <f t="shared" si="0"/>
        <v>163252798</v>
      </c>
      <c r="N12" s="31">
        <f t="shared" si="0"/>
        <v>163252798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163252798</v>
      </c>
      <c r="X12" s="31">
        <f t="shared" si="0"/>
        <v>39306752</v>
      </c>
      <c r="Y12" s="31">
        <f t="shared" si="0"/>
        <v>123946046</v>
      </c>
      <c r="Z12" s="32">
        <f>+IF(X12&lt;&gt;0,+(Y12/X12)*100,0)</f>
        <v>315.3301651583932</v>
      </c>
      <c r="AA12" s="33">
        <f>SUM(AA6:AA11)</f>
        <v>78613504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>
        <v>132375255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6796836</v>
      </c>
      <c r="D17" s="18"/>
      <c r="E17" s="19">
        <v>6850000</v>
      </c>
      <c r="F17" s="20">
        <v>6850000</v>
      </c>
      <c r="G17" s="20">
        <v>6796836</v>
      </c>
      <c r="H17" s="20">
        <v>6796836</v>
      </c>
      <c r="I17" s="20">
        <v>6796836</v>
      </c>
      <c r="J17" s="20">
        <v>6796836</v>
      </c>
      <c r="K17" s="20">
        <v>6796836</v>
      </c>
      <c r="L17" s="20">
        <v>6796836</v>
      </c>
      <c r="M17" s="20">
        <v>6796836</v>
      </c>
      <c r="N17" s="20">
        <v>6796836</v>
      </c>
      <c r="O17" s="20"/>
      <c r="P17" s="20"/>
      <c r="Q17" s="20"/>
      <c r="R17" s="20"/>
      <c r="S17" s="20"/>
      <c r="T17" s="20"/>
      <c r="U17" s="20"/>
      <c r="V17" s="20"/>
      <c r="W17" s="20">
        <v>6796836</v>
      </c>
      <c r="X17" s="20">
        <v>3425000</v>
      </c>
      <c r="Y17" s="20">
        <v>3371836</v>
      </c>
      <c r="Z17" s="21">
        <v>98.45</v>
      </c>
      <c r="AA17" s="22">
        <v>6850000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392324451</v>
      </c>
      <c r="D19" s="18"/>
      <c r="E19" s="19">
        <v>357260938</v>
      </c>
      <c r="F19" s="20">
        <v>357260938</v>
      </c>
      <c r="G19" s="20">
        <v>428611891</v>
      </c>
      <c r="H19" s="20">
        <v>428611891</v>
      </c>
      <c r="I19" s="20">
        <v>428611891</v>
      </c>
      <c r="J19" s="20">
        <v>428611891</v>
      </c>
      <c r="K19" s="20">
        <v>409994821</v>
      </c>
      <c r="L19" s="20">
        <v>409994821</v>
      </c>
      <c r="M19" s="20">
        <v>409994821</v>
      </c>
      <c r="N19" s="20">
        <v>409994821</v>
      </c>
      <c r="O19" s="20"/>
      <c r="P19" s="20"/>
      <c r="Q19" s="20"/>
      <c r="R19" s="20"/>
      <c r="S19" s="20"/>
      <c r="T19" s="20"/>
      <c r="U19" s="20"/>
      <c r="V19" s="20"/>
      <c r="W19" s="20">
        <v>409994821</v>
      </c>
      <c r="X19" s="20">
        <v>178630469</v>
      </c>
      <c r="Y19" s="20">
        <v>231364352</v>
      </c>
      <c r="Z19" s="21">
        <v>129.52</v>
      </c>
      <c r="AA19" s="22">
        <v>357260938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447467</v>
      </c>
      <c r="D22" s="18"/>
      <c r="E22" s="19">
        <v>2000000</v>
      </c>
      <c r="F22" s="20">
        <v>2000000</v>
      </c>
      <c r="G22" s="20">
        <v>617905</v>
      </c>
      <c r="H22" s="20">
        <v>617905</v>
      </c>
      <c r="I22" s="20">
        <v>617905</v>
      </c>
      <c r="J22" s="20">
        <v>617905</v>
      </c>
      <c r="K22" s="20">
        <v>447467</v>
      </c>
      <c r="L22" s="20">
        <v>447467</v>
      </c>
      <c r="M22" s="20">
        <v>447467</v>
      </c>
      <c r="N22" s="20">
        <v>447467</v>
      </c>
      <c r="O22" s="20"/>
      <c r="P22" s="20"/>
      <c r="Q22" s="20"/>
      <c r="R22" s="20"/>
      <c r="S22" s="20"/>
      <c r="T22" s="20"/>
      <c r="U22" s="20"/>
      <c r="V22" s="20"/>
      <c r="W22" s="20">
        <v>447467</v>
      </c>
      <c r="X22" s="20">
        <v>1000000</v>
      </c>
      <c r="Y22" s="20">
        <v>-552533</v>
      </c>
      <c r="Z22" s="21">
        <v>-55.25</v>
      </c>
      <c r="AA22" s="22">
        <v>2000000</v>
      </c>
    </row>
    <row r="23" spans="1:27" ht="12.75">
      <c r="A23" s="23" t="s">
        <v>49</v>
      </c>
      <c r="B23" s="17"/>
      <c r="C23" s="18">
        <v>222000</v>
      </c>
      <c r="D23" s="18"/>
      <c r="E23" s="19">
        <v>222000</v>
      </c>
      <c r="F23" s="20">
        <v>222000</v>
      </c>
      <c r="G23" s="24">
        <v>216000</v>
      </c>
      <c r="H23" s="24">
        <v>216000</v>
      </c>
      <c r="I23" s="24">
        <v>216000</v>
      </c>
      <c r="J23" s="20">
        <v>216000</v>
      </c>
      <c r="K23" s="24">
        <v>222000</v>
      </c>
      <c r="L23" s="24">
        <v>222000</v>
      </c>
      <c r="M23" s="20">
        <v>222000</v>
      </c>
      <c r="N23" s="24">
        <v>222000</v>
      </c>
      <c r="O23" s="24"/>
      <c r="P23" s="24"/>
      <c r="Q23" s="20"/>
      <c r="R23" s="24"/>
      <c r="S23" s="24"/>
      <c r="T23" s="20"/>
      <c r="U23" s="24"/>
      <c r="V23" s="24"/>
      <c r="W23" s="24">
        <v>222000</v>
      </c>
      <c r="X23" s="20">
        <v>111000</v>
      </c>
      <c r="Y23" s="24">
        <v>111000</v>
      </c>
      <c r="Z23" s="25">
        <v>100</v>
      </c>
      <c r="AA23" s="26">
        <v>222000</v>
      </c>
    </row>
    <row r="24" spans="1:27" ht="12.75">
      <c r="A24" s="27" t="s">
        <v>50</v>
      </c>
      <c r="B24" s="35"/>
      <c r="C24" s="29">
        <f aca="true" t="shared" si="1" ref="C24:Y24">SUM(C15:C23)</f>
        <v>399790754</v>
      </c>
      <c r="D24" s="29">
        <f>SUM(D15:D23)</f>
        <v>0</v>
      </c>
      <c r="E24" s="36">
        <f t="shared" si="1"/>
        <v>366332938</v>
      </c>
      <c r="F24" s="37">
        <f t="shared" si="1"/>
        <v>366332938</v>
      </c>
      <c r="G24" s="37">
        <f t="shared" si="1"/>
        <v>568617887</v>
      </c>
      <c r="H24" s="37">
        <f t="shared" si="1"/>
        <v>436242632</v>
      </c>
      <c r="I24" s="37">
        <f t="shared" si="1"/>
        <v>436242632</v>
      </c>
      <c r="J24" s="37">
        <f t="shared" si="1"/>
        <v>436242632</v>
      </c>
      <c r="K24" s="37">
        <f t="shared" si="1"/>
        <v>417461124</v>
      </c>
      <c r="L24" s="37">
        <f t="shared" si="1"/>
        <v>417461124</v>
      </c>
      <c r="M24" s="37">
        <f t="shared" si="1"/>
        <v>417461124</v>
      </c>
      <c r="N24" s="37">
        <f t="shared" si="1"/>
        <v>417461124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417461124</v>
      </c>
      <c r="X24" s="37">
        <f t="shared" si="1"/>
        <v>183166469</v>
      </c>
      <c r="Y24" s="37">
        <f t="shared" si="1"/>
        <v>234294655</v>
      </c>
      <c r="Z24" s="38">
        <f>+IF(X24&lt;&gt;0,+(Y24/X24)*100,0)</f>
        <v>127.91350746626011</v>
      </c>
      <c r="AA24" s="39">
        <f>SUM(AA15:AA23)</f>
        <v>366332938</v>
      </c>
    </row>
    <row r="25" spans="1:27" ht="12.75">
      <c r="A25" s="27" t="s">
        <v>51</v>
      </c>
      <c r="B25" s="28"/>
      <c r="C25" s="29">
        <f aca="true" t="shared" si="2" ref="C25:Y25">+C12+C24</f>
        <v>566816288</v>
      </c>
      <c r="D25" s="29">
        <f>+D12+D24</f>
        <v>0</v>
      </c>
      <c r="E25" s="30">
        <f t="shared" si="2"/>
        <v>444946442</v>
      </c>
      <c r="F25" s="31">
        <f t="shared" si="2"/>
        <v>444946442</v>
      </c>
      <c r="G25" s="31">
        <f t="shared" si="2"/>
        <v>761070423</v>
      </c>
      <c r="H25" s="31">
        <f t="shared" si="2"/>
        <v>598911512</v>
      </c>
      <c r="I25" s="31">
        <f t="shared" si="2"/>
        <v>606689167</v>
      </c>
      <c r="J25" s="31">
        <f t="shared" si="2"/>
        <v>606689167</v>
      </c>
      <c r="K25" s="31">
        <f t="shared" si="2"/>
        <v>579466715</v>
      </c>
      <c r="L25" s="31">
        <f t="shared" si="2"/>
        <v>581363083</v>
      </c>
      <c r="M25" s="31">
        <f t="shared" si="2"/>
        <v>580713922</v>
      </c>
      <c r="N25" s="31">
        <f t="shared" si="2"/>
        <v>580713922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580713922</v>
      </c>
      <c r="X25" s="31">
        <f t="shared" si="2"/>
        <v>222473221</v>
      </c>
      <c r="Y25" s="31">
        <f t="shared" si="2"/>
        <v>358240701</v>
      </c>
      <c r="Z25" s="32">
        <f>+IF(X25&lt;&gt;0,+(Y25/X25)*100,0)</f>
        <v>161.02643697508205</v>
      </c>
      <c r="AA25" s="33">
        <f>+AA12+AA24</f>
        <v>444946442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1"/>
      <c r="AA31" s="22"/>
    </row>
    <row r="32" spans="1:27" ht="12.75">
      <c r="A32" s="23" t="s">
        <v>57</v>
      </c>
      <c r="B32" s="17"/>
      <c r="C32" s="18">
        <v>27632683</v>
      </c>
      <c r="D32" s="18"/>
      <c r="E32" s="19">
        <v>21560000</v>
      </c>
      <c r="F32" s="20">
        <v>21560000</v>
      </c>
      <c r="G32" s="20">
        <v>25678000</v>
      </c>
      <c r="H32" s="20">
        <v>25678000</v>
      </c>
      <c r="I32" s="20">
        <v>25678000</v>
      </c>
      <c r="J32" s="20">
        <v>25678000</v>
      </c>
      <c r="K32" s="20">
        <v>22578000</v>
      </c>
      <c r="L32" s="20">
        <v>22578000</v>
      </c>
      <c r="M32" s="20">
        <v>22578000</v>
      </c>
      <c r="N32" s="20">
        <v>22578000</v>
      </c>
      <c r="O32" s="20"/>
      <c r="P32" s="20"/>
      <c r="Q32" s="20"/>
      <c r="R32" s="20"/>
      <c r="S32" s="20"/>
      <c r="T32" s="20"/>
      <c r="U32" s="20"/>
      <c r="V32" s="20"/>
      <c r="W32" s="20">
        <v>22578000</v>
      </c>
      <c r="X32" s="20">
        <v>10780000</v>
      </c>
      <c r="Y32" s="20">
        <v>11798000</v>
      </c>
      <c r="Z32" s="21">
        <v>109.44</v>
      </c>
      <c r="AA32" s="22">
        <v>21560000</v>
      </c>
    </row>
    <row r="33" spans="1:27" ht="12.75">
      <c r="A33" s="23" t="s">
        <v>58</v>
      </c>
      <c r="B33" s="17"/>
      <c r="C33" s="18">
        <v>7036504</v>
      </c>
      <c r="D33" s="18"/>
      <c r="E33" s="19">
        <v>4500000</v>
      </c>
      <c r="F33" s="20">
        <v>4500000</v>
      </c>
      <c r="G33" s="20">
        <v>4364201</v>
      </c>
      <c r="H33" s="20">
        <v>4364201</v>
      </c>
      <c r="I33" s="20">
        <v>4364201</v>
      </c>
      <c r="J33" s="20">
        <v>4364201</v>
      </c>
      <c r="K33" s="20">
        <v>7036504</v>
      </c>
      <c r="L33" s="20">
        <v>7036504</v>
      </c>
      <c r="M33" s="20">
        <v>7036504</v>
      </c>
      <c r="N33" s="20">
        <v>7036504</v>
      </c>
      <c r="O33" s="20"/>
      <c r="P33" s="20"/>
      <c r="Q33" s="20"/>
      <c r="R33" s="20"/>
      <c r="S33" s="20"/>
      <c r="T33" s="20"/>
      <c r="U33" s="20"/>
      <c r="V33" s="20"/>
      <c r="W33" s="20">
        <v>7036504</v>
      </c>
      <c r="X33" s="20">
        <v>2250000</v>
      </c>
      <c r="Y33" s="20">
        <v>4786504</v>
      </c>
      <c r="Z33" s="21">
        <v>212.73</v>
      </c>
      <c r="AA33" s="22">
        <v>4500000</v>
      </c>
    </row>
    <row r="34" spans="1:27" ht="12.75">
      <c r="A34" s="27" t="s">
        <v>59</v>
      </c>
      <c r="B34" s="28"/>
      <c r="C34" s="29">
        <f aca="true" t="shared" si="3" ref="C34:Y34">SUM(C29:C33)</f>
        <v>34669187</v>
      </c>
      <c r="D34" s="29">
        <f>SUM(D29:D33)</f>
        <v>0</v>
      </c>
      <c r="E34" s="30">
        <f t="shared" si="3"/>
        <v>26060000</v>
      </c>
      <c r="F34" s="31">
        <f t="shared" si="3"/>
        <v>26060000</v>
      </c>
      <c r="G34" s="31">
        <f t="shared" si="3"/>
        <v>30042201</v>
      </c>
      <c r="H34" s="31">
        <f t="shared" si="3"/>
        <v>30042201</v>
      </c>
      <c r="I34" s="31">
        <f t="shared" si="3"/>
        <v>30042201</v>
      </c>
      <c r="J34" s="31">
        <f t="shared" si="3"/>
        <v>30042201</v>
      </c>
      <c r="K34" s="31">
        <f t="shared" si="3"/>
        <v>29614504</v>
      </c>
      <c r="L34" s="31">
        <f t="shared" si="3"/>
        <v>29614504</v>
      </c>
      <c r="M34" s="31">
        <f t="shared" si="3"/>
        <v>29614504</v>
      </c>
      <c r="N34" s="31">
        <f t="shared" si="3"/>
        <v>29614504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29614504</v>
      </c>
      <c r="X34" s="31">
        <f t="shared" si="3"/>
        <v>13030000</v>
      </c>
      <c r="Y34" s="31">
        <f t="shared" si="3"/>
        <v>16584504</v>
      </c>
      <c r="Z34" s="32">
        <f>+IF(X34&lt;&gt;0,+(Y34/X34)*100,0)</f>
        <v>127.2793860322333</v>
      </c>
      <c r="AA34" s="33">
        <f>SUM(AA29:AA33)</f>
        <v>26060000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10173668</v>
      </c>
      <c r="D38" s="18"/>
      <c r="E38" s="19">
        <v>8560000</v>
      </c>
      <c r="F38" s="20">
        <v>8560000</v>
      </c>
      <c r="G38" s="20">
        <v>8085535</v>
      </c>
      <c r="H38" s="20">
        <v>8085535</v>
      </c>
      <c r="I38" s="20">
        <v>8085535</v>
      </c>
      <c r="J38" s="20">
        <v>8085535</v>
      </c>
      <c r="K38" s="20">
        <v>101733668</v>
      </c>
      <c r="L38" s="20">
        <v>101733668</v>
      </c>
      <c r="M38" s="20">
        <v>101733668</v>
      </c>
      <c r="N38" s="20">
        <v>101733668</v>
      </c>
      <c r="O38" s="20"/>
      <c r="P38" s="20"/>
      <c r="Q38" s="20"/>
      <c r="R38" s="20"/>
      <c r="S38" s="20"/>
      <c r="T38" s="20"/>
      <c r="U38" s="20"/>
      <c r="V38" s="20"/>
      <c r="W38" s="20">
        <v>101733668</v>
      </c>
      <c r="X38" s="20">
        <v>4280000</v>
      </c>
      <c r="Y38" s="20">
        <v>97453668</v>
      </c>
      <c r="Z38" s="21">
        <v>2276.95</v>
      </c>
      <c r="AA38" s="22">
        <v>8560000</v>
      </c>
    </row>
    <row r="39" spans="1:27" ht="12.75">
      <c r="A39" s="27" t="s">
        <v>61</v>
      </c>
      <c r="B39" s="35"/>
      <c r="C39" s="29">
        <f aca="true" t="shared" si="4" ref="C39:Y39">SUM(C37:C38)</f>
        <v>10173668</v>
      </c>
      <c r="D39" s="29">
        <f>SUM(D37:D38)</f>
        <v>0</v>
      </c>
      <c r="E39" s="36">
        <f t="shared" si="4"/>
        <v>8560000</v>
      </c>
      <c r="F39" s="37">
        <f t="shared" si="4"/>
        <v>8560000</v>
      </c>
      <c r="G39" s="37">
        <f t="shared" si="4"/>
        <v>8085535</v>
      </c>
      <c r="H39" s="37">
        <f t="shared" si="4"/>
        <v>8085535</v>
      </c>
      <c r="I39" s="37">
        <f t="shared" si="4"/>
        <v>8085535</v>
      </c>
      <c r="J39" s="37">
        <f t="shared" si="4"/>
        <v>8085535</v>
      </c>
      <c r="K39" s="37">
        <f t="shared" si="4"/>
        <v>101733668</v>
      </c>
      <c r="L39" s="37">
        <f t="shared" si="4"/>
        <v>101733668</v>
      </c>
      <c r="M39" s="37">
        <f t="shared" si="4"/>
        <v>101733668</v>
      </c>
      <c r="N39" s="37">
        <f t="shared" si="4"/>
        <v>101733668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101733668</v>
      </c>
      <c r="X39" s="37">
        <f t="shared" si="4"/>
        <v>4280000</v>
      </c>
      <c r="Y39" s="37">
        <f t="shared" si="4"/>
        <v>97453668</v>
      </c>
      <c r="Z39" s="38">
        <f>+IF(X39&lt;&gt;0,+(Y39/X39)*100,0)</f>
        <v>2276.954859813084</v>
      </c>
      <c r="AA39" s="39">
        <f>SUM(AA37:AA38)</f>
        <v>8560000</v>
      </c>
    </row>
    <row r="40" spans="1:27" ht="12.75">
      <c r="A40" s="27" t="s">
        <v>62</v>
      </c>
      <c r="B40" s="28"/>
      <c r="C40" s="29">
        <f aca="true" t="shared" si="5" ref="C40:Y40">+C34+C39</f>
        <v>44842855</v>
      </c>
      <c r="D40" s="29">
        <f>+D34+D39</f>
        <v>0</v>
      </c>
      <c r="E40" s="30">
        <f t="shared" si="5"/>
        <v>34620000</v>
      </c>
      <c r="F40" s="31">
        <f t="shared" si="5"/>
        <v>34620000</v>
      </c>
      <c r="G40" s="31">
        <f t="shared" si="5"/>
        <v>38127736</v>
      </c>
      <c r="H40" s="31">
        <f t="shared" si="5"/>
        <v>38127736</v>
      </c>
      <c r="I40" s="31">
        <f t="shared" si="5"/>
        <v>38127736</v>
      </c>
      <c r="J40" s="31">
        <f t="shared" si="5"/>
        <v>38127736</v>
      </c>
      <c r="K40" s="31">
        <f t="shared" si="5"/>
        <v>131348172</v>
      </c>
      <c r="L40" s="31">
        <f t="shared" si="5"/>
        <v>131348172</v>
      </c>
      <c r="M40" s="31">
        <f t="shared" si="5"/>
        <v>131348172</v>
      </c>
      <c r="N40" s="31">
        <f t="shared" si="5"/>
        <v>131348172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131348172</v>
      </c>
      <c r="X40" s="31">
        <f t="shared" si="5"/>
        <v>17310000</v>
      </c>
      <c r="Y40" s="31">
        <f t="shared" si="5"/>
        <v>114038172</v>
      </c>
      <c r="Z40" s="32">
        <f>+IF(X40&lt;&gt;0,+(Y40/X40)*100,0)</f>
        <v>658.7993760831889</v>
      </c>
      <c r="AA40" s="33">
        <f>+AA34+AA39</f>
        <v>34620000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521973433</v>
      </c>
      <c r="D42" s="43">
        <f>+D25-D40</f>
        <v>0</v>
      </c>
      <c r="E42" s="44">
        <f t="shared" si="6"/>
        <v>410326442</v>
      </c>
      <c r="F42" s="45">
        <f t="shared" si="6"/>
        <v>410326442</v>
      </c>
      <c r="G42" s="45">
        <f t="shared" si="6"/>
        <v>722942687</v>
      </c>
      <c r="H42" s="45">
        <f t="shared" si="6"/>
        <v>560783776</v>
      </c>
      <c r="I42" s="45">
        <f t="shared" si="6"/>
        <v>568561431</v>
      </c>
      <c r="J42" s="45">
        <f t="shared" si="6"/>
        <v>568561431</v>
      </c>
      <c r="K42" s="45">
        <f t="shared" si="6"/>
        <v>448118543</v>
      </c>
      <c r="L42" s="45">
        <f t="shared" si="6"/>
        <v>450014911</v>
      </c>
      <c r="M42" s="45">
        <f t="shared" si="6"/>
        <v>449365750</v>
      </c>
      <c r="N42" s="45">
        <f t="shared" si="6"/>
        <v>449365750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449365750</v>
      </c>
      <c r="X42" s="45">
        <f t="shared" si="6"/>
        <v>205163221</v>
      </c>
      <c r="Y42" s="45">
        <f t="shared" si="6"/>
        <v>244202529</v>
      </c>
      <c r="Z42" s="46">
        <f>+IF(X42&lt;&gt;0,+(Y42/X42)*100,0)</f>
        <v>119.02841445446013</v>
      </c>
      <c r="AA42" s="47">
        <f>+AA25-AA40</f>
        <v>410326442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521973433</v>
      </c>
      <c r="D45" s="18"/>
      <c r="E45" s="19">
        <v>410326443</v>
      </c>
      <c r="F45" s="20">
        <v>410326443</v>
      </c>
      <c r="G45" s="20">
        <v>722942686</v>
      </c>
      <c r="H45" s="20">
        <v>560783775</v>
      </c>
      <c r="I45" s="20">
        <v>568561430</v>
      </c>
      <c r="J45" s="20">
        <v>568561430</v>
      </c>
      <c r="K45" s="20">
        <v>448118543</v>
      </c>
      <c r="L45" s="20">
        <v>450014910</v>
      </c>
      <c r="M45" s="20">
        <v>449365749</v>
      </c>
      <c r="N45" s="20">
        <v>449365749</v>
      </c>
      <c r="O45" s="20"/>
      <c r="P45" s="20"/>
      <c r="Q45" s="20"/>
      <c r="R45" s="20"/>
      <c r="S45" s="20"/>
      <c r="T45" s="20"/>
      <c r="U45" s="20"/>
      <c r="V45" s="20"/>
      <c r="W45" s="20">
        <v>449365749</v>
      </c>
      <c r="X45" s="20">
        <v>205163222</v>
      </c>
      <c r="Y45" s="20">
        <v>244202527</v>
      </c>
      <c r="Z45" s="48">
        <v>119.03</v>
      </c>
      <c r="AA45" s="22">
        <v>410326443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521973433</v>
      </c>
      <c r="D48" s="51">
        <f>SUM(D45:D47)</f>
        <v>0</v>
      </c>
      <c r="E48" s="52">
        <f t="shared" si="7"/>
        <v>410326443</v>
      </c>
      <c r="F48" s="53">
        <f t="shared" si="7"/>
        <v>410326443</v>
      </c>
      <c r="G48" s="53">
        <f t="shared" si="7"/>
        <v>722942686</v>
      </c>
      <c r="H48" s="53">
        <f t="shared" si="7"/>
        <v>560783775</v>
      </c>
      <c r="I48" s="53">
        <f t="shared" si="7"/>
        <v>568561430</v>
      </c>
      <c r="J48" s="53">
        <f t="shared" si="7"/>
        <v>568561430</v>
      </c>
      <c r="K48" s="53">
        <f t="shared" si="7"/>
        <v>448118543</v>
      </c>
      <c r="L48" s="53">
        <f t="shared" si="7"/>
        <v>450014910</v>
      </c>
      <c r="M48" s="53">
        <f t="shared" si="7"/>
        <v>449365749</v>
      </c>
      <c r="N48" s="53">
        <f t="shared" si="7"/>
        <v>449365749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449365749</v>
      </c>
      <c r="X48" s="53">
        <f t="shared" si="7"/>
        <v>205163222</v>
      </c>
      <c r="Y48" s="53">
        <f t="shared" si="7"/>
        <v>244202527</v>
      </c>
      <c r="Z48" s="54">
        <f>+IF(X48&lt;&gt;0,+(Y48/X48)*100,0)</f>
        <v>119.02841289946207</v>
      </c>
      <c r="AA48" s="55">
        <f>SUM(AA45:AA47)</f>
        <v>410326443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131303664</v>
      </c>
      <c r="D6" s="18"/>
      <c r="E6" s="19">
        <v>7752472</v>
      </c>
      <c r="F6" s="20">
        <v>7752472</v>
      </c>
      <c r="G6" s="20"/>
      <c r="H6" s="20">
        <v>261744271</v>
      </c>
      <c r="I6" s="20">
        <v>261744271</v>
      </c>
      <c r="J6" s="20">
        <v>261744271</v>
      </c>
      <c r="K6" s="20">
        <v>109695612</v>
      </c>
      <c r="L6" s="20">
        <v>127759117</v>
      </c>
      <c r="M6" s="20"/>
      <c r="N6" s="20">
        <v>127759117</v>
      </c>
      <c r="O6" s="20"/>
      <c r="P6" s="20"/>
      <c r="Q6" s="20"/>
      <c r="R6" s="20"/>
      <c r="S6" s="20"/>
      <c r="T6" s="20"/>
      <c r="U6" s="20"/>
      <c r="V6" s="20"/>
      <c r="W6" s="20">
        <v>127759117</v>
      </c>
      <c r="X6" s="20">
        <v>3876236</v>
      </c>
      <c r="Y6" s="20">
        <v>123882881</v>
      </c>
      <c r="Z6" s="21">
        <v>3195.96</v>
      </c>
      <c r="AA6" s="22">
        <v>7752472</v>
      </c>
    </row>
    <row r="7" spans="1:27" ht="12.75">
      <c r="A7" s="23" t="s">
        <v>34</v>
      </c>
      <c r="B7" s="17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1"/>
      <c r="AA7" s="22"/>
    </row>
    <row r="8" spans="1:27" ht="12.75">
      <c r="A8" s="23" t="s">
        <v>35</v>
      </c>
      <c r="B8" s="17"/>
      <c r="C8" s="18">
        <v>73021613</v>
      </c>
      <c r="D8" s="18"/>
      <c r="E8" s="19">
        <v>298578682</v>
      </c>
      <c r="F8" s="20">
        <v>298578682</v>
      </c>
      <c r="G8" s="20"/>
      <c r="H8" s="20">
        <v>73021613</v>
      </c>
      <c r="I8" s="20">
        <v>73021613</v>
      </c>
      <c r="J8" s="20">
        <v>73021613</v>
      </c>
      <c r="K8" s="20">
        <v>73021613</v>
      </c>
      <c r="L8" s="20">
        <v>73021613</v>
      </c>
      <c r="M8" s="20"/>
      <c r="N8" s="20">
        <v>73021613</v>
      </c>
      <c r="O8" s="20"/>
      <c r="P8" s="20"/>
      <c r="Q8" s="20"/>
      <c r="R8" s="20"/>
      <c r="S8" s="20"/>
      <c r="T8" s="20"/>
      <c r="U8" s="20"/>
      <c r="V8" s="20"/>
      <c r="W8" s="20">
        <v>73021613</v>
      </c>
      <c r="X8" s="20">
        <v>149289341</v>
      </c>
      <c r="Y8" s="20">
        <v>-76267728</v>
      </c>
      <c r="Z8" s="21">
        <v>-51.09</v>
      </c>
      <c r="AA8" s="22">
        <v>298578682</v>
      </c>
    </row>
    <row r="9" spans="1:27" ht="12.75">
      <c r="A9" s="23" t="s">
        <v>36</v>
      </c>
      <c r="B9" s="17"/>
      <c r="C9" s="18"/>
      <c r="D9" s="18"/>
      <c r="E9" s="19">
        <v>338752968</v>
      </c>
      <c r="F9" s="20">
        <v>338752968</v>
      </c>
      <c r="G9" s="20"/>
      <c r="H9" s="20">
        <v>228041494</v>
      </c>
      <c r="I9" s="20">
        <v>228041494</v>
      </c>
      <c r="J9" s="20">
        <v>228041494</v>
      </c>
      <c r="K9" s="20">
        <v>228041494</v>
      </c>
      <c r="L9" s="20">
        <v>228041494</v>
      </c>
      <c r="M9" s="20"/>
      <c r="N9" s="20">
        <v>228041494</v>
      </c>
      <c r="O9" s="20"/>
      <c r="P9" s="20"/>
      <c r="Q9" s="20"/>
      <c r="R9" s="20"/>
      <c r="S9" s="20"/>
      <c r="T9" s="20"/>
      <c r="U9" s="20"/>
      <c r="V9" s="20"/>
      <c r="W9" s="20">
        <v>228041494</v>
      </c>
      <c r="X9" s="20">
        <v>169376484</v>
      </c>
      <c r="Y9" s="20">
        <v>58665010</v>
      </c>
      <c r="Z9" s="21">
        <v>34.64</v>
      </c>
      <c r="AA9" s="22">
        <v>338752968</v>
      </c>
    </row>
    <row r="10" spans="1:27" ht="12.75">
      <c r="A10" s="23" t="s">
        <v>37</v>
      </c>
      <c r="B10" s="17"/>
      <c r="C10" s="18">
        <v>332770346</v>
      </c>
      <c r="D10" s="18"/>
      <c r="E10" s="19">
        <v>11303986</v>
      </c>
      <c r="F10" s="20">
        <v>11303986</v>
      </c>
      <c r="G10" s="24"/>
      <c r="H10" s="24">
        <v>104728852</v>
      </c>
      <c r="I10" s="24">
        <v>104728852</v>
      </c>
      <c r="J10" s="20">
        <v>104728852</v>
      </c>
      <c r="K10" s="24">
        <v>104728852</v>
      </c>
      <c r="L10" s="24">
        <v>104728852</v>
      </c>
      <c r="M10" s="20"/>
      <c r="N10" s="24">
        <v>104728852</v>
      </c>
      <c r="O10" s="24"/>
      <c r="P10" s="24"/>
      <c r="Q10" s="20"/>
      <c r="R10" s="24"/>
      <c r="S10" s="24"/>
      <c r="T10" s="20"/>
      <c r="U10" s="24"/>
      <c r="V10" s="24"/>
      <c r="W10" s="24">
        <v>104728852</v>
      </c>
      <c r="X10" s="20">
        <v>5651993</v>
      </c>
      <c r="Y10" s="24">
        <v>99076859</v>
      </c>
      <c r="Z10" s="25">
        <v>1752.95</v>
      </c>
      <c r="AA10" s="26">
        <v>11303986</v>
      </c>
    </row>
    <row r="11" spans="1:27" ht="12.75">
      <c r="A11" s="23" t="s">
        <v>38</v>
      </c>
      <c r="B11" s="17"/>
      <c r="C11" s="18">
        <v>14175417</v>
      </c>
      <c r="D11" s="18"/>
      <c r="E11" s="19">
        <v>15548740</v>
      </c>
      <c r="F11" s="20">
        <v>15548740</v>
      </c>
      <c r="G11" s="20"/>
      <c r="H11" s="20">
        <v>14175417</v>
      </c>
      <c r="I11" s="20">
        <v>14175417</v>
      </c>
      <c r="J11" s="20">
        <v>14175417</v>
      </c>
      <c r="K11" s="20">
        <v>14175417</v>
      </c>
      <c r="L11" s="20">
        <v>14175417</v>
      </c>
      <c r="M11" s="20"/>
      <c r="N11" s="20">
        <v>14175417</v>
      </c>
      <c r="O11" s="20"/>
      <c r="P11" s="20"/>
      <c r="Q11" s="20"/>
      <c r="R11" s="20"/>
      <c r="S11" s="20"/>
      <c r="T11" s="20"/>
      <c r="U11" s="20"/>
      <c r="V11" s="20"/>
      <c r="W11" s="20">
        <v>14175417</v>
      </c>
      <c r="X11" s="20">
        <v>7774370</v>
      </c>
      <c r="Y11" s="20">
        <v>6401047</v>
      </c>
      <c r="Z11" s="21">
        <v>82.34</v>
      </c>
      <c r="AA11" s="22">
        <v>15548740</v>
      </c>
    </row>
    <row r="12" spans="1:27" ht="12.75">
      <c r="A12" s="27" t="s">
        <v>39</v>
      </c>
      <c r="B12" s="28"/>
      <c r="C12" s="29">
        <f aca="true" t="shared" si="0" ref="C12:Y12">SUM(C6:C11)</f>
        <v>551271040</v>
      </c>
      <c r="D12" s="29">
        <f>SUM(D6:D11)</f>
        <v>0</v>
      </c>
      <c r="E12" s="30">
        <f t="shared" si="0"/>
        <v>671936848</v>
      </c>
      <c r="F12" s="31">
        <f t="shared" si="0"/>
        <v>671936848</v>
      </c>
      <c r="G12" s="31">
        <f t="shared" si="0"/>
        <v>0</v>
      </c>
      <c r="H12" s="31">
        <f t="shared" si="0"/>
        <v>681711647</v>
      </c>
      <c r="I12" s="31">
        <f t="shared" si="0"/>
        <v>681711647</v>
      </c>
      <c r="J12" s="31">
        <f t="shared" si="0"/>
        <v>681711647</v>
      </c>
      <c r="K12" s="31">
        <f t="shared" si="0"/>
        <v>529662988</v>
      </c>
      <c r="L12" s="31">
        <f t="shared" si="0"/>
        <v>547726493</v>
      </c>
      <c r="M12" s="31">
        <f t="shared" si="0"/>
        <v>0</v>
      </c>
      <c r="N12" s="31">
        <f t="shared" si="0"/>
        <v>547726493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547726493</v>
      </c>
      <c r="X12" s="31">
        <f t="shared" si="0"/>
        <v>335968424</v>
      </c>
      <c r="Y12" s="31">
        <f t="shared" si="0"/>
        <v>211758069</v>
      </c>
      <c r="Z12" s="32">
        <f>+IF(X12&lt;&gt;0,+(Y12/X12)*100,0)</f>
        <v>63.02915806159211</v>
      </c>
      <c r="AA12" s="33">
        <f>SUM(AA6:AA11)</f>
        <v>671936848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5169974905</v>
      </c>
      <c r="D19" s="18"/>
      <c r="E19" s="19">
        <v>4802348242</v>
      </c>
      <c r="F19" s="20">
        <v>4802348242</v>
      </c>
      <c r="G19" s="20"/>
      <c r="H19" s="20">
        <v>5159974905</v>
      </c>
      <c r="I19" s="20">
        <v>5159974905</v>
      </c>
      <c r="J19" s="20">
        <v>5159974905</v>
      </c>
      <c r="K19" s="20">
        <v>5235744528</v>
      </c>
      <c r="L19" s="20">
        <v>5303004452</v>
      </c>
      <c r="M19" s="20"/>
      <c r="N19" s="20">
        <v>5303004452</v>
      </c>
      <c r="O19" s="20"/>
      <c r="P19" s="20"/>
      <c r="Q19" s="20"/>
      <c r="R19" s="20"/>
      <c r="S19" s="20"/>
      <c r="T19" s="20"/>
      <c r="U19" s="20"/>
      <c r="V19" s="20"/>
      <c r="W19" s="20">
        <v>5303004452</v>
      </c>
      <c r="X19" s="20">
        <v>2401174121</v>
      </c>
      <c r="Y19" s="20">
        <v>2901830331</v>
      </c>
      <c r="Z19" s="21">
        <v>120.85</v>
      </c>
      <c r="AA19" s="22">
        <v>4802348242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7187185</v>
      </c>
      <c r="D22" s="18"/>
      <c r="E22" s="19">
        <v>10241957</v>
      </c>
      <c r="F22" s="20">
        <v>10241957</v>
      </c>
      <c r="G22" s="20"/>
      <c r="H22" s="20">
        <v>7187185</v>
      </c>
      <c r="I22" s="20">
        <v>7187185</v>
      </c>
      <c r="J22" s="20">
        <v>7187185</v>
      </c>
      <c r="K22" s="20">
        <v>7187185</v>
      </c>
      <c r="L22" s="20">
        <v>7187185</v>
      </c>
      <c r="M22" s="20"/>
      <c r="N22" s="20">
        <v>7187185</v>
      </c>
      <c r="O22" s="20"/>
      <c r="P22" s="20"/>
      <c r="Q22" s="20"/>
      <c r="R22" s="20"/>
      <c r="S22" s="20"/>
      <c r="T22" s="20"/>
      <c r="U22" s="20"/>
      <c r="V22" s="20"/>
      <c r="W22" s="20">
        <v>7187185</v>
      </c>
      <c r="X22" s="20">
        <v>5120979</v>
      </c>
      <c r="Y22" s="20">
        <v>2066206</v>
      </c>
      <c r="Z22" s="21">
        <v>40.35</v>
      </c>
      <c r="AA22" s="22">
        <v>10241957</v>
      </c>
    </row>
    <row r="23" spans="1:27" ht="12.75">
      <c r="A23" s="23" t="s">
        <v>49</v>
      </c>
      <c r="B23" s="17"/>
      <c r="C23" s="18">
        <v>447504</v>
      </c>
      <c r="D23" s="18"/>
      <c r="E23" s="19">
        <v>432000</v>
      </c>
      <c r="F23" s="20">
        <v>432000</v>
      </c>
      <c r="G23" s="24"/>
      <c r="H23" s="24">
        <v>447504</v>
      </c>
      <c r="I23" s="24">
        <v>447504</v>
      </c>
      <c r="J23" s="20">
        <v>447504</v>
      </c>
      <c r="K23" s="24">
        <v>447504</v>
      </c>
      <c r="L23" s="24">
        <v>447504</v>
      </c>
      <c r="M23" s="20"/>
      <c r="N23" s="24">
        <v>447504</v>
      </c>
      <c r="O23" s="24"/>
      <c r="P23" s="24"/>
      <c r="Q23" s="20"/>
      <c r="R23" s="24"/>
      <c r="S23" s="24"/>
      <c r="T23" s="20"/>
      <c r="U23" s="24"/>
      <c r="V23" s="24"/>
      <c r="W23" s="24">
        <v>447504</v>
      </c>
      <c r="X23" s="20">
        <v>216000</v>
      </c>
      <c r="Y23" s="24">
        <v>231504</v>
      </c>
      <c r="Z23" s="25">
        <v>107.18</v>
      </c>
      <c r="AA23" s="26">
        <v>432000</v>
      </c>
    </row>
    <row r="24" spans="1:27" ht="12.75">
      <c r="A24" s="27" t="s">
        <v>50</v>
      </c>
      <c r="B24" s="35"/>
      <c r="C24" s="29">
        <f aca="true" t="shared" si="1" ref="C24:Y24">SUM(C15:C23)</f>
        <v>5177609594</v>
      </c>
      <c r="D24" s="29">
        <f>SUM(D15:D23)</f>
        <v>0</v>
      </c>
      <c r="E24" s="36">
        <f t="shared" si="1"/>
        <v>4813022199</v>
      </c>
      <c r="F24" s="37">
        <f t="shared" si="1"/>
        <v>4813022199</v>
      </c>
      <c r="G24" s="37">
        <f t="shared" si="1"/>
        <v>0</v>
      </c>
      <c r="H24" s="37">
        <f t="shared" si="1"/>
        <v>5167609594</v>
      </c>
      <c r="I24" s="37">
        <f t="shared" si="1"/>
        <v>5167609594</v>
      </c>
      <c r="J24" s="37">
        <f t="shared" si="1"/>
        <v>5167609594</v>
      </c>
      <c r="K24" s="37">
        <f t="shared" si="1"/>
        <v>5243379217</v>
      </c>
      <c r="L24" s="37">
        <f t="shared" si="1"/>
        <v>5310639141</v>
      </c>
      <c r="M24" s="37">
        <f t="shared" si="1"/>
        <v>0</v>
      </c>
      <c r="N24" s="37">
        <f t="shared" si="1"/>
        <v>5310639141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5310639141</v>
      </c>
      <c r="X24" s="37">
        <f t="shared" si="1"/>
        <v>2406511100</v>
      </c>
      <c r="Y24" s="37">
        <f t="shared" si="1"/>
        <v>2904128041</v>
      </c>
      <c r="Z24" s="38">
        <f>+IF(X24&lt;&gt;0,+(Y24/X24)*100,0)</f>
        <v>120.6779408164791</v>
      </c>
      <c r="AA24" s="39">
        <f>SUM(AA15:AA23)</f>
        <v>4813022199</v>
      </c>
    </row>
    <row r="25" spans="1:27" ht="12.75">
      <c r="A25" s="27" t="s">
        <v>51</v>
      </c>
      <c r="B25" s="28"/>
      <c r="C25" s="29">
        <f aca="true" t="shared" si="2" ref="C25:Y25">+C12+C24</f>
        <v>5728880634</v>
      </c>
      <c r="D25" s="29">
        <f>+D12+D24</f>
        <v>0</v>
      </c>
      <c r="E25" s="30">
        <f t="shared" si="2"/>
        <v>5484959047</v>
      </c>
      <c r="F25" s="31">
        <f t="shared" si="2"/>
        <v>5484959047</v>
      </c>
      <c r="G25" s="31">
        <f t="shared" si="2"/>
        <v>0</v>
      </c>
      <c r="H25" s="31">
        <f t="shared" si="2"/>
        <v>5849321241</v>
      </c>
      <c r="I25" s="31">
        <f t="shared" si="2"/>
        <v>5849321241</v>
      </c>
      <c r="J25" s="31">
        <f t="shared" si="2"/>
        <v>5849321241</v>
      </c>
      <c r="K25" s="31">
        <f t="shared" si="2"/>
        <v>5773042205</v>
      </c>
      <c r="L25" s="31">
        <f t="shared" si="2"/>
        <v>5858365634</v>
      </c>
      <c r="M25" s="31">
        <f t="shared" si="2"/>
        <v>0</v>
      </c>
      <c r="N25" s="31">
        <f t="shared" si="2"/>
        <v>5858365634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5858365634</v>
      </c>
      <c r="X25" s="31">
        <f t="shared" si="2"/>
        <v>2742479524</v>
      </c>
      <c r="Y25" s="31">
        <f t="shared" si="2"/>
        <v>3115886110</v>
      </c>
      <c r="Z25" s="32">
        <f>+IF(X25&lt;&gt;0,+(Y25/X25)*100,0)</f>
        <v>113.6156562968745</v>
      </c>
      <c r="AA25" s="33">
        <f>+AA12+AA24</f>
        <v>5484959047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/>
      <c r="D30" s="18"/>
      <c r="E30" s="19">
        <v>1061084</v>
      </c>
      <c r="F30" s="20">
        <v>1061084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>
        <v>530542</v>
      </c>
      <c r="Y30" s="20">
        <v>-530542</v>
      </c>
      <c r="Z30" s="21">
        <v>-100</v>
      </c>
      <c r="AA30" s="22">
        <v>1061084</v>
      </c>
    </row>
    <row r="31" spans="1:27" ht="12.75">
      <c r="A31" s="23" t="s">
        <v>56</v>
      </c>
      <c r="B31" s="17"/>
      <c r="C31" s="18">
        <v>4351591</v>
      </c>
      <c r="D31" s="18"/>
      <c r="E31" s="19">
        <v>4674666</v>
      </c>
      <c r="F31" s="20">
        <v>4674666</v>
      </c>
      <c r="G31" s="20"/>
      <c r="H31" s="20">
        <v>4351591</v>
      </c>
      <c r="I31" s="20">
        <v>4351591</v>
      </c>
      <c r="J31" s="20">
        <v>4351591</v>
      </c>
      <c r="K31" s="20">
        <v>4351591</v>
      </c>
      <c r="L31" s="20">
        <v>4351591</v>
      </c>
      <c r="M31" s="20"/>
      <c r="N31" s="20">
        <v>4351591</v>
      </c>
      <c r="O31" s="20"/>
      <c r="P31" s="20"/>
      <c r="Q31" s="20"/>
      <c r="R31" s="20"/>
      <c r="S31" s="20"/>
      <c r="T31" s="20"/>
      <c r="U31" s="20"/>
      <c r="V31" s="20"/>
      <c r="W31" s="20">
        <v>4351591</v>
      </c>
      <c r="X31" s="20">
        <v>2337333</v>
      </c>
      <c r="Y31" s="20">
        <v>2014258</v>
      </c>
      <c r="Z31" s="21">
        <v>86.18</v>
      </c>
      <c r="AA31" s="22">
        <v>4674666</v>
      </c>
    </row>
    <row r="32" spans="1:27" ht="12.75">
      <c r="A32" s="23" t="s">
        <v>57</v>
      </c>
      <c r="B32" s="17"/>
      <c r="C32" s="18">
        <v>1673015750</v>
      </c>
      <c r="D32" s="18"/>
      <c r="E32" s="19">
        <v>531127376</v>
      </c>
      <c r="F32" s="20">
        <v>531127376</v>
      </c>
      <c r="G32" s="20"/>
      <c r="H32" s="20">
        <v>1070966750</v>
      </c>
      <c r="I32" s="20">
        <v>1070966750</v>
      </c>
      <c r="J32" s="20">
        <v>1070966750</v>
      </c>
      <c r="K32" s="20">
        <v>1070966750</v>
      </c>
      <c r="L32" s="20">
        <v>1112598601</v>
      </c>
      <c r="M32" s="20"/>
      <c r="N32" s="20">
        <v>1112598601</v>
      </c>
      <c r="O32" s="20"/>
      <c r="P32" s="20"/>
      <c r="Q32" s="20"/>
      <c r="R32" s="20"/>
      <c r="S32" s="20"/>
      <c r="T32" s="20"/>
      <c r="U32" s="20"/>
      <c r="V32" s="20"/>
      <c r="W32" s="20">
        <v>1112598601</v>
      </c>
      <c r="X32" s="20">
        <v>265563688</v>
      </c>
      <c r="Y32" s="20">
        <v>847034913</v>
      </c>
      <c r="Z32" s="21">
        <v>318.96</v>
      </c>
      <c r="AA32" s="22">
        <v>531127376</v>
      </c>
    </row>
    <row r="33" spans="1:27" ht="12.75">
      <c r="A33" s="23" t="s">
        <v>58</v>
      </c>
      <c r="B33" s="17"/>
      <c r="C33" s="18">
        <v>49379433</v>
      </c>
      <c r="D33" s="18"/>
      <c r="E33" s="19">
        <v>5588304</v>
      </c>
      <c r="F33" s="20">
        <v>5588304</v>
      </c>
      <c r="G33" s="20"/>
      <c r="H33" s="20">
        <v>3368308</v>
      </c>
      <c r="I33" s="20">
        <v>3368308</v>
      </c>
      <c r="J33" s="20">
        <v>3368308</v>
      </c>
      <c r="K33" s="20">
        <v>3368308</v>
      </c>
      <c r="L33" s="20">
        <v>3368308</v>
      </c>
      <c r="M33" s="20"/>
      <c r="N33" s="20">
        <v>3368308</v>
      </c>
      <c r="O33" s="20"/>
      <c r="P33" s="20"/>
      <c r="Q33" s="20"/>
      <c r="R33" s="20"/>
      <c r="S33" s="20"/>
      <c r="T33" s="20"/>
      <c r="U33" s="20"/>
      <c r="V33" s="20"/>
      <c r="W33" s="20">
        <v>3368308</v>
      </c>
      <c r="X33" s="20">
        <v>2794152</v>
      </c>
      <c r="Y33" s="20">
        <v>574156</v>
      </c>
      <c r="Z33" s="21">
        <v>20.55</v>
      </c>
      <c r="AA33" s="22">
        <v>5588304</v>
      </c>
    </row>
    <row r="34" spans="1:27" ht="12.75">
      <c r="A34" s="27" t="s">
        <v>59</v>
      </c>
      <c r="B34" s="28"/>
      <c r="C34" s="29">
        <f aca="true" t="shared" si="3" ref="C34:Y34">SUM(C29:C33)</f>
        <v>1726746774</v>
      </c>
      <c r="D34" s="29">
        <f>SUM(D29:D33)</f>
        <v>0</v>
      </c>
      <c r="E34" s="30">
        <f t="shared" si="3"/>
        <v>542451430</v>
      </c>
      <c r="F34" s="31">
        <f t="shared" si="3"/>
        <v>542451430</v>
      </c>
      <c r="G34" s="31">
        <f t="shared" si="3"/>
        <v>0</v>
      </c>
      <c r="H34" s="31">
        <f t="shared" si="3"/>
        <v>1078686649</v>
      </c>
      <c r="I34" s="31">
        <f t="shared" si="3"/>
        <v>1078686649</v>
      </c>
      <c r="J34" s="31">
        <f t="shared" si="3"/>
        <v>1078686649</v>
      </c>
      <c r="K34" s="31">
        <f t="shared" si="3"/>
        <v>1078686649</v>
      </c>
      <c r="L34" s="31">
        <f t="shared" si="3"/>
        <v>1120318500</v>
      </c>
      <c r="M34" s="31">
        <f t="shared" si="3"/>
        <v>0</v>
      </c>
      <c r="N34" s="31">
        <f t="shared" si="3"/>
        <v>1120318500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1120318500</v>
      </c>
      <c r="X34" s="31">
        <f t="shared" si="3"/>
        <v>271225715</v>
      </c>
      <c r="Y34" s="31">
        <f t="shared" si="3"/>
        <v>849092785</v>
      </c>
      <c r="Z34" s="32">
        <f>+IF(X34&lt;&gt;0,+(Y34/X34)*100,0)</f>
        <v>313.0576261915283</v>
      </c>
      <c r="AA34" s="33">
        <f>SUM(AA29:AA33)</f>
        <v>542451430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22"/>
    </row>
    <row r="38" spans="1:27" ht="12.75">
      <c r="A38" s="23" t="s">
        <v>58</v>
      </c>
      <c r="B38" s="17"/>
      <c r="C38" s="18">
        <v>111603037</v>
      </c>
      <c r="D38" s="18"/>
      <c r="E38" s="19">
        <v>57936758</v>
      </c>
      <c r="F38" s="20">
        <v>57936758</v>
      </c>
      <c r="G38" s="20"/>
      <c r="H38" s="20">
        <v>108234729</v>
      </c>
      <c r="I38" s="20">
        <v>108234729</v>
      </c>
      <c r="J38" s="20">
        <v>108234729</v>
      </c>
      <c r="K38" s="20">
        <v>108234729</v>
      </c>
      <c r="L38" s="20">
        <v>108234729</v>
      </c>
      <c r="M38" s="20"/>
      <c r="N38" s="20">
        <v>108234729</v>
      </c>
      <c r="O38" s="20"/>
      <c r="P38" s="20"/>
      <c r="Q38" s="20"/>
      <c r="R38" s="20"/>
      <c r="S38" s="20"/>
      <c r="T38" s="20"/>
      <c r="U38" s="20"/>
      <c r="V38" s="20"/>
      <c r="W38" s="20">
        <v>108234729</v>
      </c>
      <c r="X38" s="20">
        <v>28968379</v>
      </c>
      <c r="Y38" s="20">
        <v>79266350</v>
      </c>
      <c r="Z38" s="21">
        <v>273.63</v>
      </c>
      <c r="AA38" s="22">
        <v>57936758</v>
      </c>
    </row>
    <row r="39" spans="1:27" ht="12.75">
      <c r="A39" s="27" t="s">
        <v>61</v>
      </c>
      <c r="B39" s="35"/>
      <c r="C39" s="29">
        <f aca="true" t="shared" si="4" ref="C39:Y39">SUM(C37:C38)</f>
        <v>111603037</v>
      </c>
      <c r="D39" s="29">
        <f>SUM(D37:D38)</f>
        <v>0</v>
      </c>
      <c r="E39" s="36">
        <f t="shared" si="4"/>
        <v>57936758</v>
      </c>
      <c r="F39" s="37">
        <f t="shared" si="4"/>
        <v>57936758</v>
      </c>
      <c r="G39" s="37">
        <f t="shared" si="4"/>
        <v>0</v>
      </c>
      <c r="H39" s="37">
        <f t="shared" si="4"/>
        <v>108234729</v>
      </c>
      <c r="I39" s="37">
        <f t="shared" si="4"/>
        <v>108234729</v>
      </c>
      <c r="J39" s="37">
        <f t="shared" si="4"/>
        <v>108234729</v>
      </c>
      <c r="K39" s="37">
        <f t="shared" si="4"/>
        <v>108234729</v>
      </c>
      <c r="L39" s="37">
        <f t="shared" si="4"/>
        <v>108234729</v>
      </c>
      <c r="M39" s="37">
        <f t="shared" si="4"/>
        <v>0</v>
      </c>
      <c r="N39" s="37">
        <f t="shared" si="4"/>
        <v>108234729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108234729</v>
      </c>
      <c r="X39" s="37">
        <f t="shared" si="4"/>
        <v>28968379</v>
      </c>
      <c r="Y39" s="37">
        <f t="shared" si="4"/>
        <v>79266350</v>
      </c>
      <c r="Z39" s="38">
        <f>+IF(X39&lt;&gt;0,+(Y39/X39)*100,0)</f>
        <v>273.63060252698295</v>
      </c>
      <c r="AA39" s="39">
        <f>SUM(AA37:AA38)</f>
        <v>57936758</v>
      </c>
    </row>
    <row r="40" spans="1:27" ht="12.75">
      <c r="A40" s="27" t="s">
        <v>62</v>
      </c>
      <c r="B40" s="28"/>
      <c r="C40" s="29">
        <f aca="true" t="shared" si="5" ref="C40:Y40">+C34+C39</f>
        <v>1838349811</v>
      </c>
      <c r="D40" s="29">
        <f>+D34+D39</f>
        <v>0</v>
      </c>
      <c r="E40" s="30">
        <f t="shared" si="5"/>
        <v>600388188</v>
      </c>
      <c r="F40" s="31">
        <f t="shared" si="5"/>
        <v>600388188</v>
      </c>
      <c r="G40" s="31">
        <f t="shared" si="5"/>
        <v>0</v>
      </c>
      <c r="H40" s="31">
        <f t="shared" si="5"/>
        <v>1186921378</v>
      </c>
      <c r="I40" s="31">
        <f t="shared" si="5"/>
        <v>1186921378</v>
      </c>
      <c r="J40" s="31">
        <f t="shared" si="5"/>
        <v>1186921378</v>
      </c>
      <c r="K40" s="31">
        <f t="shared" si="5"/>
        <v>1186921378</v>
      </c>
      <c r="L40" s="31">
        <f t="shared" si="5"/>
        <v>1228553229</v>
      </c>
      <c r="M40" s="31">
        <f t="shared" si="5"/>
        <v>0</v>
      </c>
      <c r="N40" s="31">
        <f t="shared" si="5"/>
        <v>1228553229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1228553229</v>
      </c>
      <c r="X40" s="31">
        <f t="shared" si="5"/>
        <v>300194094</v>
      </c>
      <c r="Y40" s="31">
        <f t="shared" si="5"/>
        <v>928359135</v>
      </c>
      <c r="Z40" s="32">
        <f>+IF(X40&lt;&gt;0,+(Y40/X40)*100,0)</f>
        <v>309.2529645170168</v>
      </c>
      <c r="AA40" s="33">
        <f>+AA34+AA39</f>
        <v>600388188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3890530823</v>
      </c>
      <c r="D42" s="43">
        <f>+D25-D40</f>
        <v>0</v>
      </c>
      <c r="E42" s="44">
        <f t="shared" si="6"/>
        <v>4884570859</v>
      </c>
      <c r="F42" s="45">
        <f t="shared" si="6"/>
        <v>4884570859</v>
      </c>
      <c r="G42" s="45">
        <f t="shared" si="6"/>
        <v>0</v>
      </c>
      <c r="H42" s="45">
        <f t="shared" si="6"/>
        <v>4662399863</v>
      </c>
      <c r="I42" s="45">
        <f t="shared" si="6"/>
        <v>4662399863</v>
      </c>
      <c r="J42" s="45">
        <f t="shared" si="6"/>
        <v>4662399863</v>
      </c>
      <c r="K42" s="45">
        <f t="shared" si="6"/>
        <v>4586120827</v>
      </c>
      <c r="L42" s="45">
        <f t="shared" si="6"/>
        <v>4629812405</v>
      </c>
      <c r="M42" s="45">
        <f t="shared" si="6"/>
        <v>0</v>
      </c>
      <c r="N42" s="45">
        <f t="shared" si="6"/>
        <v>4629812405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4629812405</v>
      </c>
      <c r="X42" s="45">
        <f t="shared" si="6"/>
        <v>2442285430</v>
      </c>
      <c r="Y42" s="45">
        <f t="shared" si="6"/>
        <v>2187526975</v>
      </c>
      <c r="Z42" s="46">
        <f>+IF(X42&lt;&gt;0,+(Y42/X42)*100,0)</f>
        <v>89.56885006679994</v>
      </c>
      <c r="AA42" s="47">
        <f>+AA25-AA40</f>
        <v>4884570859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3890530823</v>
      </c>
      <c r="D45" s="18"/>
      <c r="E45" s="19">
        <v>4884570859</v>
      </c>
      <c r="F45" s="20">
        <v>4884570859</v>
      </c>
      <c r="G45" s="20"/>
      <c r="H45" s="20">
        <v>4662399863</v>
      </c>
      <c r="I45" s="20">
        <v>4662399863</v>
      </c>
      <c r="J45" s="20">
        <v>4662399863</v>
      </c>
      <c r="K45" s="20">
        <v>4586120827</v>
      </c>
      <c r="L45" s="20">
        <v>4629812405</v>
      </c>
      <c r="M45" s="20"/>
      <c r="N45" s="20">
        <v>4629812405</v>
      </c>
      <c r="O45" s="20"/>
      <c r="P45" s="20"/>
      <c r="Q45" s="20"/>
      <c r="R45" s="20"/>
      <c r="S45" s="20"/>
      <c r="T45" s="20"/>
      <c r="U45" s="20"/>
      <c r="V45" s="20"/>
      <c r="W45" s="20">
        <v>4629812405</v>
      </c>
      <c r="X45" s="20">
        <v>2442285430</v>
      </c>
      <c r="Y45" s="20">
        <v>2187526975</v>
      </c>
      <c r="Z45" s="48">
        <v>89.57</v>
      </c>
      <c r="AA45" s="22">
        <v>4884570859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3890530823</v>
      </c>
      <c r="D48" s="51">
        <f>SUM(D45:D47)</f>
        <v>0</v>
      </c>
      <c r="E48" s="52">
        <f t="shared" si="7"/>
        <v>4884570859</v>
      </c>
      <c r="F48" s="53">
        <f t="shared" si="7"/>
        <v>4884570859</v>
      </c>
      <c r="G48" s="53">
        <f t="shared" si="7"/>
        <v>0</v>
      </c>
      <c r="H48" s="53">
        <f t="shared" si="7"/>
        <v>4662399863</v>
      </c>
      <c r="I48" s="53">
        <f t="shared" si="7"/>
        <v>4662399863</v>
      </c>
      <c r="J48" s="53">
        <f t="shared" si="7"/>
        <v>4662399863</v>
      </c>
      <c r="K48" s="53">
        <f t="shared" si="7"/>
        <v>4586120827</v>
      </c>
      <c r="L48" s="53">
        <f t="shared" si="7"/>
        <v>4629812405</v>
      </c>
      <c r="M48" s="53">
        <f t="shared" si="7"/>
        <v>0</v>
      </c>
      <c r="N48" s="53">
        <f t="shared" si="7"/>
        <v>4629812405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4629812405</v>
      </c>
      <c r="X48" s="53">
        <f t="shared" si="7"/>
        <v>2442285430</v>
      </c>
      <c r="Y48" s="53">
        <f t="shared" si="7"/>
        <v>2187526975</v>
      </c>
      <c r="Z48" s="54">
        <f>+IF(X48&lt;&gt;0,+(Y48/X48)*100,0)</f>
        <v>89.56885006679994</v>
      </c>
      <c r="AA48" s="55">
        <f>SUM(AA45:AA47)</f>
        <v>4884570859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2624615</v>
      </c>
      <c r="D6" s="18"/>
      <c r="E6" s="19">
        <v>1263000</v>
      </c>
      <c r="F6" s="20">
        <v>1263000</v>
      </c>
      <c r="G6" s="20">
        <v>1321916</v>
      </c>
      <c r="H6" s="20">
        <v>2624615</v>
      </c>
      <c r="I6" s="20">
        <v>2755847</v>
      </c>
      <c r="J6" s="20">
        <v>2755847</v>
      </c>
      <c r="K6" s="20">
        <v>2893639</v>
      </c>
      <c r="L6" s="20">
        <v>3038321</v>
      </c>
      <c r="M6" s="20">
        <v>1235909</v>
      </c>
      <c r="N6" s="20">
        <v>1235909</v>
      </c>
      <c r="O6" s="20"/>
      <c r="P6" s="20"/>
      <c r="Q6" s="20"/>
      <c r="R6" s="20"/>
      <c r="S6" s="20"/>
      <c r="T6" s="20"/>
      <c r="U6" s="20"/>
      <c r="V6" s="20"/>
      <c r="W6" s="20">
        <v>1235909</v>
      </c>
      <c r="X6" s="20">
        <v>631500</v>
      </c>
      <c r="Y6" s="20">
        <v>604409</v>
      </c>
      <c r="Z6" s="21">
        <v>95.71</v>
      </c>
      <c r="AA6" s="22">
        <v>1263000</v>
      </c>
    </row>
    <row r="7" spans="1:27" ht="12.75">
      <c r="A7" s="23" t="s">
        <v>34</v>
      </c>
      <c r="B7" s="17"/>
      <c r="C7" s="18">
        <v>10731000</v>
      </c>
      <c r="D7" s="18"/>
      <c r="E7" s="19">
        <v>12569661</v>
      </c>
      <c r="F7" s="20">
        <v>12569661</v>
      </c>
      <c r="G7" s="20">
        <v>14366008</v>
      </c>
      <c r="H7" s="20">
        <v>10731000</v>
      </c>
      <c r="I7" s="20">
        <v>11267550</v>
      </c>
      <c r="J7" s="20">
        <v>11267550</v>
      </c>
      <c r="K7" s="20">
        <v>11830928</v>
      </c>
      <c r="L7" s="20">
        <v>12422474</v>
      </c>
      <c r="M7" s="20">
        <v>10731000</v>
      </c>
      <c r="N7" s="20">
        <v>10731000</v>
      </c>
      <c r="O7" s="20"/>
      <c r="P7" s="20"/>
      <c r="Q7" s="20"/>
      <c r="R7" s="20"/>
      <c r="S7" s="20"/>
      <c r="T7" s="20"/>
      <c r="U7" s="20"/>
      <c r="V7" s="20"/>
      <c r="W7" s="20">
        <v>10731000</v>
      </c>
      <c r="X7" s="20">
        <v>6284831</v>
      </c>
      <c r="Y7" s="20">
        <v>4446169</v>
      </c>
      <c r="Z7" s="21">
        <v>70.74</v>
      </c>
      <c r="AA7" s="22">
        <v>12569661</v>
      </c>
    </row>
    <row r="8" spans="1:27" ht="12.75">
      <c r="A8" s="23" t="s">
        <v>35</v>
      </c>
      <c r="B8" s="17"/>
      <c r="C8" s="18">
        <v>9903585</v>
      </c>
      <c r="D8" s="18"/>
      <c r="E8" s="19">
        <v>13158288</v>
      </c>
      <c r="F8" s="20">
        <v>13158288</v>
      </c>
      <c r="G8" s="20">
        <v>11109694</v>
      </c>
      <c r="H8" s="20">
        <v>9903585</v>
      </c>
      <c r="I8" s="20">
        <v>10398764</v>
      </c>
      <c r="J8" s="20">
        <v>10398764</v>
      </c>
      <c r="K8" s="20">
        <v>10918702</v>
      </c>
      <c r="L8" s="20">
        <v>11464637</v>
      </c>
      <c r="M8" s="20">
        <v>9903585</v>
      </c>
      <c r="N8" s="20">
        <v>9903585</v>
      </c>
      <c r="O8" s="20"/>
      <c r="P8" s="20"/>
      <c r="Q8" s="20"/>
      <c r="R8" s="20"/>
      <c r="S8" s="20"/>
      <c r="T8" s="20"/>
      <c r="U8" s="20"/>
      <c r="V8" s="20"/>
      <c r="W8" s="20">
        <v>9903585</v>
      </c>
      <c r="X8" s="20">
        <v>6579144</v>
      </c>
      <c r="Y8" s="20">
        <v>3324441</v>
      </c>
      <c r="Z8" s="21">
        <v>50.53</v>
      </c>
      <c r="AA8" s="22">
        <v>13158288</v>
      </c>
    </row>
    <row r="9" spans="1:27" ht="12.75">
      <c r="A9" s="23" t="s">
        <v>36</v>
      </c>
      <c r="B9" s="17"/>
      <c r="C9" s="18">
        <v>179800988</v>
      </c>
      <c r="D9" s="18"/>
      <c r="E9" s="19">
        <v>45814502</v>
      </c>
      <c r="F9" s="20">
        <v>45814502</v>
      </c>
      <c r="G9" s="20">
        <v>216013710</v>
      </c>
      <c r="H9" s="20">
        <v>179800988</v>
      </c>
      <c r="I9" s="20">
        <v>188791037</v>
      </c>
      <c r="J9" s="20">
        <v>188791037</v>
      </c>
      <c r="K9" s="20">
        <v>198230589</v>
      </c>
      <c r="L9" s="20">
        <v>208142119</v>
      </c>
      <c r="M9" s="20">
        <v>181189694</v>
      </c>
      <c r="N9" s="20">
        <v>181189694</v>
      </c>
      <c r="O9" s="20"/>
      <c r="P9" s="20"/>
      <c r="Q9" s="20"/>
      <c r="R9" s="20"/>
      <c r="S9" s="20"/>
      <c r="T9" s="20"/>
      <c r="U9" s="20"/>
      <c r="V9" s="20"/>
      <c r="W9" s="20">
        <v>181189694</v>
      </c>
      <c r="X9" s="20">
        <v>22907251</v>
      </c>
      <c r="Y9" s="20">
        <v>158282443</v>
      </c>
      <c r="Z9" s="21">
        <v>690.97</v>
      </c>
      <c r="AA9" s="22">
        <v>45814502</v>
      </c>
    </row>
    <row r="10" spans="1:27" ht="12.75">
      <c r="A10" s="23" t="s">
        <v>37</v>
      </c>
      <c r="B10" s="17"/>
      <c r="C10" s="18">
        <v>25605410</v>
      </c>
      <c r="D10" s="18"/>
      <c r="E10" s="19">
        <v>27223000</v>
      </c>
      <c r="F10" s="20">
        <v>27223000</v>
      </c>
      <c r="G10" s="24">
        <v>29927692</v>
      </c>
      <c r="H10" s="24">
        <v>25605410</v>
      </c>
      <c r="I10" s="24">
        <v>26885681</v>
      </c>
      <c r="J10" s="20">
        <v>26885681</v>
      </c>
      <c r="K10" s="24">
        <v>28229965</v>
      </c>
      <c r="L10" s="24">
        <v>29641463</v>
      </c>
      <c r="M10" s="20">
        <v>25605410</v>
      </c>
      <c r="N10" s="24">
        <v>25605410</v>
      </c>
      <c r="O10" s="24"/>
      <c r="P10" s="24"/>
      <c r="Q10" s="20"/>
      <c r="R10" s="24"/>
      <c r="S10" s="24"/>
      <c r="T10" s="20"/>
      <c r="U10" s="24"/>
      <c r="V10" s="24"/>
      <c r="W10" s="24">
        <v>25605410</v>
      </c>
      <c r="X10" s="20">
        <v>13611500</v>
      </c>
      <c r="Y10" s="24">
        <v>11993910</v>
      </c>
      <c r="Z10" s="25">
        <v>88.12</v>
      </c>
      <c r="AA10" s="26">
        <v>27223000</v>
      </c>
    </row>
    <row r="11" spans="1:27" ht="12.75">
      <c r="A11" s="23" t="s">
        <v>38</v>
      </c>
      <c r="B11" s="17"/>
      <c r="C11" s="18">
        <v>36421763</v>
      </c>
      <c r="D11" s="18"/>
      <c r="E11" s="19">
        <v>67433067</v>
      </c>
      <c r="F11" s="20">
        <v>67433067</v>
      </c>
      <c r="G11" s="20">
        <v>48243566</v>
      </c>
      <c r="H11" s="20">
        <v>36421763</v>
      </c>
      <c r="I11" s="20">
        <v>38242851</v>
      </c>
      <c r="J11" s="20">
        <v>38242851</v>
      </c>
      <c r="K11" s="20">
        <v>40154994</v>
      </c>
      <c r="L11" s="20">
        <v>42162744</v>
      </c>
      <c r="M11" s="20">
        <v>36421763</v>
      </c>
      <c r="N11" s="20">
        <v>36421763</v>
      </c>
      <c r="O11" s="20"/>
      <c r="P11" s="20"/>
      <c r="Q11" s="20"/>
      <c r="R11" s="20"/>
      <c r="S11" s="20"/>
      <c r="T11" s="20"/>
      <c r="U11" s="20"/>
      <c r="V11" s="20"/>
      <c r="W11" s="20">
        <v>36421763</v>
      </c>
      <c r="X11" s="20">
        <v>33716534</v>
      </c>
      <c r="Y11" s="20">
        <v>2705229</v>
      </c>
      <c r="Z11" s="21">
        <v>8.02</v>
      </c>
      <c r="AA11" s="22">
        <v>67433067</v>
      </c>
    </row>
    <row r="12" spans="1:27" ht="12.75">
      <c r="A12" s="27" t="s">
        <v>39</v>
      </c>
      <c r="B12" s="28"/>
      <c r="C12" s="29">
        <f aca="true" t="shared" si="0" ref="C12:Y12">SUM(C6:C11)</f>
        <v>265087361</v>
      </c>
      <c r="D12" s="29">
        <f>SUM(D6:D11)</f>
        <v>0</v>
      </c>
      <c r="E12" s="30">
        <f t="shared" si="0"/>
        <v>167461518</v>
      </c>
      <c r="F12" s="31">
        <f t="shared" si="0"/>
        <v>167461518</v>
      </c>
      <c r="G12" s="31">
        <f t="shared" si="0"/>
        <v>320982586</v>
      </c>
      <c r="H12" s="31">
        <f t="shared" si="0"/>
        <v>265087361</v>
      </c>
      <c r="I12" s="31">
        <f t="shared" si="0"/>
        <v>278341730</v>
      </c>
      <c r="J12" s="31">
        <f t="shared" si="0"/>
        <v>278341730</v>
      </c>
      <c r="K12" s="31">
        <f t="shared" si="0"/>
        <v>292258817</v>
      </c>
      <c r="L12" s="31">
        <f t="shared" si="0"/>
        <v>306871758</v>
      </c>
      <c r="M12" s="31">
        <f t="shared" si="0"/>
        <v>265087361</v>
      </c>
      <c r="N12" s="31">
        <f t="shared" si="0"/>
        <v>265087361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265087361</v>
      </c>
      <c r="X12" s="31">
        <f t="shared" si="0"/>
        <v>83730760</v>
      </c>
      <c r="Y12" s="31">
        <f t="shared" si="0"/>
        <v>181356601</v>
      </c>
      <c r="Z12" s="32">
        <f>+IF(X12&lt;&gt;0,+(Y12/X12)*100,0)</f>
        <v>216.59495387358243</v>
      </c>
      <c r="AA12" s="33">
        <f>SUM(AA6:AA11)</f>
        <v>167461518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>
        <v>174035201</v>
      </c>
      <c r="D17" s="18"/>
      <c r="E17" s="19">
        <v>194297454</v>
      </c>
      <c r="F17" s="20">
        <v>194297454</v>
      </c>
      <c r="G17" s="20">
        <v>203430831</v>
      </c>
      <c r="H17" s="20">
        <v>174035201</v>
      </c>
      <c r="I17" s="20">
        <v>182736961</v>
      </c>
      <c r="J17" s="20">
        <v>182736961</v>
      </c>
      <c r="K17" s="20">
        <v>191873809</v>
      </c>
      <c r="L17" s="20">
        <v>201467500</v>
      </c>
      <c r="M17" s="20">
        <v>174035201</v>
      </c>
      <c r="N17" s="20">
        <v>174035201</v>
      </c>
      <c r="O17" s="20"/>
      <c r="P17" s="20"/>
      <c r="Q17" s="20"/>
      <c r="R17" s="20"/>
      <c r="S17" s="20"/>
      <c r="T17" s="20"/>
      <c r="U17" s="20"/>
      <c r="V17" s="20"/>
      <c r="W17" s="20">
        <v>174035201</v>
      </c>
      <c r="X17" s="20">
        <v>97148727</v>
      </c>
      <c r="Y17" s="20">
        <v>76886474</v>
      </c>
      <c r="Z17" s="21">
        <v>79.14</v>
      </c>
      <c r="AA17" s="22">
        <v>194297454</v>
      </c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278213682</v>
      </c>
      <c r="D19" s="18"/>
      <c r="E19" s="19">
        <v>288498825</v>
      </c>
      <c r="F19" s="20">
        <v>288498825</v>
      </c>
      <c r="G19" s="20">
        <v>332947154</v>
      </c>
      <c r="H19" s="20">
        <v>278213682</v>
      </c>
      <c r="I19" s="20">
        <v>292124366</v>
      </c>
      <c r="J19" s="20">
        <v>292124366</v>
      </c>
      <c r="K19" s="20">
        <v>306730584</v>
      </c>
      <c r="L19" s="20">
        <v>322067113</v>
      </c>
      <c r="M19" s="20">
        <v>278213682</v>
      </c>
      <c r="N19" s="20">
        <v>278213682</v>
      </c>
      <c r="O19" s="20"/>
      <c r="P19" s="20"/>
      <c r="Q19" s="20"/>
      <c r="R19" s="20"/>
      <c r="S19" s="20"/>
      <c r="T19" s="20"/>
      <c r="U19" s="20"/>
      <c r="V19" s="20"/>
      <c r="W19" s="20">
        <v>278213682</v>
      </c>
      <c r="X19" s="20">
        <v>144249413</v>
      </c>
      <c r="Y19" s="20">
        <v>133964269</v>
      </c>
      <c r="Z19" s="21">
        <v>92.87</v>
      </c>
      <c r="AA19" s="22">
        <v>288498825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38168</v>
      </c>
      <c r="D22" s="18"/>
      <c r="E22" s="19">
        <v>32643</v>
      </c>
      <c r="F22" s="20">
        <v>32643</v>
      </c>
      <c r="G22" s="20">
        <v>47888</v>
      </c>
      <c r="H22" s="20">
        <v>38168</v>
      </c>
      <c r="I22" s="20">
        <v>40076</v>
      </c>
      <c r="J22" s="20">
        <v>40076</v>
      </c>
      <c r="K22" s="20">
        <v>42080</v>
      </c>
      <c r="L22" s="20">
        <v>44184</v>
      </c>
      <c r="M22" s="20">
        <v>38168</v>
      </c>
      <c r="N22" s="20">
        <v>38168</v>
      </c>
      <c r="O22" s="20"/>
      <c r="P22" s="20"/>
      <c r="Q22" s="20"/>
      <c r="R22" s="20"/>
      <c r="S22" s="20"/>
      <c r="T22" s="20"/>
      <c r="U22" s="20"/>
      <c r="V22" s="20"/>
      <c r="W22" s="20">
        <v>38168</v>
      </c>
      <c r="X22" s="20">
        <v>16322</v>
      </c>
      <c r="Y22" s="20">
        <v>21846</v>
      </c>
      <c r="Z22" s="21">
        <v>133.84</v>
      </c>
      <c r="AA22" s="22">
        <v>32643</v>
      </c>
    </row>
    <row r="23" spans="1:27" ht="12.75">
      <c r="A23" s="23" t="s">
        <v>49</v>
      </c>
      <c r="B23" s="17"/>
      <c r="C23" s="18">
        <v>65210</v>
      </c>
      <c r="D23" s="18"/>
      <c r="E23" s="19">
        <v>83092</v>
      </c>
      <c r="F23" s="20">
        <v>83092</v>
      </c>
      <c r="G23" s="24">
        <v>75490</v>
      </c>
      <c r="H23" s="24">
        <v>65210</v>
      </c>
      <c r="I23" s="24">
        <v>68471</v>
      </c>
      <c r="J23" s="20">
        <v>68471</v>
      </c>
      <c r="K23" s="24">
        <v>71894</v>
      </c>
      <c r="L23" s="24">
        <v>75489</v>
      </c>
      <c r="M23" s="20">
        <v>65210</v>
      </c>
      <c r="N23" s="24">
        <v>65210</v>
      </c>
      <c r="O23" s="24"/>
      <c r="P23" s="24"/>
      <c r="Q23" s="20"/>
      <c r="R23" s="24"/>
      <c r="S23" s="24"/>
      <c r="T23" s="20"/>
      <c r="U23" s="24"/>
      <c r="V23" s="24"/>
      <c r="W23" s="24">
        <v>65210</v>
      </c>
      <c r="X23" s="20">
        <v>41546</v>
      </c>
      <c r="Y23" s="24">
        <v>23664</v>
      </c>
      <c r="Z23" s="25">
        <v>56.96</v>
      </c>
      <c r="AA23" s="26">
        <v>83092</v>
      </c>
    </row>
    <row r="24" spans="1:27" ht="12.75">
      <c r="A24" s="27" t="s">
        <v>50</v>
      </c>
      <c r="B24" s="35"/>
      <c r="C24" s="29">
        <f aca="true" t="shared" si="1" ref="C24:Y24">SUM(C15:C23)</f>
        <v>452352261</v>
      </c>
      <c r="D24" s="29">
        <f>SUM(D15:D23)</f>
        <v>0</v>
      </c>
      <c r="E24" s="36">
        <f t="shared" si="1"/>
        <v>482912014</v>
      </c>
      <c r="F24" s="37">
        <f t="shared" si="1"/>
        <v>482912014</v>
      </c>
      <c r="G24" s="37">
        <f t="shared" si="1"/>
        <v>536501363</v>
      </c>
      <c r="H24" s="37">
        <f t="shared" si="1"/>
        <v>452352261</v>
      </c>
      <c r="I24" s="37">
        <f t="shared" si="1"/>
        <v>474969874</v>
      </c>
      <c r="J24" s="37">
        <f t="shared" si="1"/>
        <v>474969874</v>
      </c>
      <c r="K24" s="37">
        <f t="shared" si="1"/>
        <v>498718367</v>
      </c>
      <c r="L24" s="37">
        <f t="shared" si="1"/>
        <v>523654286</v>
      </c>
      <c r="M24" s="37">
        <f t="shared" si="1"/>
        <v>452352261</v>
      </c>
      <c r="N24" s="37">
        <f t="shared" si="1"/>
        <v>452352261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452352261</v>
      </c>
      <c r="X24" s="37">
        <f t="shared" si="1"/>
        <v>241456008</v>
      </c>
      <c r="Y24" s="37">
        <f t="shared" si="1"/>
        <v>210896253</v>
      </c>
      <c r="Z24" s="38">
        <f>+IF(X24&lt;&gt;0,+(Y24/X24)*100,0)</f>
        <v>87.34355162535446</v>
      </c>
      <c r="AA24" s="39">
        <f>SUM(AA15:AA23)</f>
        <v>482912014</v>
      </c>
    </row>
    <row r="25" spans="1:27" ht="12.75">
      <c r="A25" s="27" t="s">
        <v>51</v>
      </c>
      <c r="B25" s="28"/>
      <c r="C25" s="29">
        <f aca="true" t="shared" si="2" ref="C25:Y25">+C12+C24</f>
        <v>717439622</v>
      </c>
      <c r="D25" s="29">
        <f>+D12+D24</f>
        <v>0</v>
      </c>
      <c r="E25" s="30">
        <f t="shared" si="2"/>
        <v>650373532</v>
      </c>
      <c r="F25" s="31">
        <f t="shared" si="2"/>
        <v>650373532</v>
      </c>
      <c r="G25" s="31">
        <f t="shared" si="2"/>
        <v>857483949</v>
      </c>
      <c r="H25" s="31">
        <f t="shared" si="2"/>
        <v>717439622</v>
      </c>
      <c r="I25" s="31">
        <f t="shared" si="2"/>
        <v>753311604</v>
      </c>
      <c r="J25" s="31">
        <f t="shared" si="2"/>
        <v>753311604</v>
      </c>
      <c r="K25" s="31">
        <f t="shared" si="2"/>
        <v>790977184</v>
      </c>
      <c r="L25" s="31">
        <f t="shared" si="2"/>
        <v>830526044</v>
      </c>
      <c r="M25" s="31">
        <f t="shared" si="2"/>
        <v>717439622</v>
      </c>
      <c r="N25" s="31">
        <f t="shared" si="2"/>
        <v>717439622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717439622</v>
      </c>
      <c r="X25" s="31">
        <f t="shared" si="2"/>
        <v>325186768</v>
      </c>
      <c r="Y25" s="31">
        <f t="shared" si="2"/>
        <v>392252854</v>
      </c>
      <c r="Z25" s="32">
        <f>+IF(X25&lt;&gt;0,+(Y25/X25)*100,0)</f>
        <v>120.62386683581173</v>
      </c>
      <c r="AA25" s="33">
        <f>+AA12+AA24</f>
        <v>650373532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4752038</v>
      </c>
      <c r="D30" s="18"/>
      <c r="E30" s="19">
        <v>5152329</v>
      </c>
      <c r="F30" s="20">
        <v>5152329</v>
      </c>
      <c r="G30" s="20">
        <v>8664869</v>
      </c>
      <c r="H30" s="20">
        <v>4752038</v>
      </c>
      <c r="I30" s="20">
        <v>4989640</v>
      </c>
      <c r="J30" s="20">
        <v>4989640</v>
      </c>
      <c r="K30" s="20">
        <v>5239122</v>
      </c>
      <c r="L30" s="20">
        <v>5501078</v>
      </c>
      <c r="M30" s="20">
        <v>4752038</v>
      </c>
      <c r="N30" s="20">
        <v>4752038</v>
      </c>
      <c r="O30" s="20"/>
      <c r="P30" s="20"/>
      <c r="Q30" s="20"/>
      <c r="R30" s="20"/>
      <c r="S30" s="20"/>
      <c r="T30" s="20"/>
      <c r="U30" s="20"/>
      <c r="V30" s="20"/>
      <c r="W30" s="20">
        <v>4752038</v>
      </c>
      <c r="X30" s="20">
        <v>2576165</v>
      </c>
      <c r="Y30" s="20">
        <v>2175873</v>
      </c>
      <c r="Z30" s="21">
        <v>84.46</v>
      </c>
      <c r="AA30" s="22">
        <v>5152329</v>
      </c>
    </row>
    <row r="31" spans="1:27" ht="12.75">
      <c r="A31" s="23" t="s">
        <v>56</v>
      </c>
      <c r="B31" s="17"/>
      <c r="C31" s="18">
        <v>4688485</v>
      </c>
      <c r="D31" s="18"/>
      <c r="E31" s="19">
        <v>4936000</v>
      </c>
      <c r="F31" s="20">
        <v>4936000</v>
      </c>
      <c r="G31" s="20">
        <v>5427507</v>
      </c>
      <c r="H31" s="20">
        <v>4688485</v>
      </c>
      <c r="I31" s="20">
        <v>4922909</v>
      </c>
      <c r="J31" s="20">
        <v>4922909</v>
      </c>
      <c r="K31" s="20">
        <v>5169054</v>
      </c>
      <c r="L31" s="20">
        <v>5427507</v>
      </c>
      <c r="M31" s="20">
        <v>4688485</v>
      </c>
      <c r="N31" s="20">
        <v>4688485</v>
      </c>
      <c r="O31" s="20"/>
      <c r="P31" s="20"/>
      <c r="Q31" s="20"/>
      <c r="R31" s="20"/>
      <c r="S31" s="20"/>
      <c r="T31" s="20"/>
      <c r="U31" s="20"/>
      <c r="V31" s="20"/>
      <c r="W31" s="20">
        <v>4688485</v>
      </c>
      <c r="X31" s="20">
        <v>2468000</v>
      </c>
      <c r="Y31" s="20">
        <v>2220485</v>
      </c>
      <c r="Z31" s="21">
        <v>89.97</v>
      </c>
      <c r="AA31" s="22">
        <v>4936000</v>
      </c>
    </row>
    <row r="32" spans="1:27" ht="12.75">
      <c r="A32" s="23" t="s">
        <v>57</v>
      </c>
      <c r="B32" s="17"/>
      <c r="C32" s="18">
        <v>450404970</v>
      </c>
      <c r="D32" s="18"/>
      <c r="E32" s="19">
        <v>110761911</v>
      </c>
      <c r="F32" s="20">
        <v>110761911</v>
      </c>
      <c r="G32" s="20">
        <v>492704976</v>
      </c>
      <c r="H32" s="20">
        <v>450404970</v>
      </c>
      <c r="I32" s="20">
        <v>472925219</v>
      </c>
      <c r="J32" s="20">
        <v>472925219</v>
      </c>
      <c r="K32" s="20">
        <v>496571480</v>
      </c>
      <c r="L32" s="20">
        <v>521400055</v>
      </c>
      <c r="M32" s="20">
        <v>453961627</v>
      </c>
      <c r="N32" s="20">
        <v>453961627</v>
      </c>
      <c r="O32" s="20"/>
      <c r="P32" s="20"/>
      <c r="Q32" s="20"/>
      <c r="R32" s="20"/>
      <c r="S32" s="20"/>
      <c r="T32" s="20"/>
      <c r="U32" s="20"/>
      <c r="V32" s="20"/>
      <c r="W32" s="20">
        <v>453961627</v>
      </c>
      <c r="X32" s="20">
        <v>55380956</v>
      </c>
      <c r="Y32" s="20">
        <v>398580671</v>
      </c>
      <c r="Z32" s="21">
        <v>719.71</v>
      </c>
      <c r="AA32" s="22">
        <v>110761911</v>
      </c>
    </row>
    <row r="33" spans="1:27" ht="12.75">
      <c r="A33" s="23" t="s">
        <v>58</v>
      </c>
      <c r="B33" s="17"/>
      <c r="C33" s="18">
        <v>3556657</v>
      </c>
      <c r="D33" s="18"/>
      <c r="E33" s="19">
        <v>9853000</v>
      </c>
      <c r="F33" s="20">
        <v>9853000</v>
      </c>
      <c r="G33" s="20">
        <v>10831404</v>
      </c>
      <c r="H33" s="20">
        <v>3556657</v>
      </c>
      <c r="I33" s="20">
        <v>3734490</v>
      </c>
      <c r="J33" s="20">
        <v>3734490</v>
      </c>
      <c r="K33" s="20">
        <v>3921215</v>
      </c>
      <c r="L33" s="20">
        <v>4117276</v>
      </c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4926500</v>
      </c>
      <c r="Y33" s="20">
        <v>-4926500</v>
      </c>
      <c r="Z33" s="21">
        <v>-100</v>
      </c>
      <c r="AA33" s="22">
        <v>9853000</v>
      </c>
    </row>
    <row r="34" spans="1:27" ht="12.75">
      <c r="A34" s="27" t="s">
        <v>59</v>
      </c>
      <c r="B34" s="28"/>
      <c r="C34" s="29">
        <f aca="true" t="shared" si="3" ref="C34:Y34">SUM(C29:C33)</f>
        <v>463402150</v>
      </c>
      <c r="D34" s="29">
        <f>SUM(D29:D33)</f>
        <v>0</v>
      </c>
      <c r="E34" s="30">
        <f t="shared" si="3"/>
        <v>130703240</v>
      </c>
      <c r="F34" s="31">
        <f t="shared" si="3"/>
        <v>130703240</v>
      </c>
      <c r="G34" s="31">
        <f t="shared" si="3"/>
        <v>517628756</v>
      </c>
      <c r="H34" s="31">
        <f t="shared" si="3"/>
        <v>463402150</v>
      </c>
      <c r="I34" s="31">
        <f t="shared" si="3"/>
        <v>486572258</v>
      </c>
      <c r="J34" s="31">
        <f t="shared" si="3"/>
        <v>486572258</v>
      </c>
      <c r="K34" s="31">
        <f t="shared" si="3"/>
        <v>510900871</v>
      </c>
      <c r="L34" s="31">
        <f t="shared" si="3"/>
        <v>536445916</v>
      </c>
      <c r="M34" s="31">
        <f t="shared" si="3"/>
        <v>463402150</v>
      </c>
      <c r="N34" s="31">
        <f t="shared" si="3"/>
        <v>463402150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463402150</v>
      </c>
      <c r="X34" s="31">
        <f t="shared" si="3"/>
        <v>65351621</v>
      </c>
      <c r="Y34" s="31">
        <f t="shared" si="3"/>
        <v>398050529</v>
      </c>
      <c r="Z34" s="32">
        <f>+IF(X34&lt;&gt;0,+(Y34/X34)*100,0)</f>
        <v>609.0905212588376</v>
      </c>
      <c r="AA34" s="33">
        <f>SUM(AA29:AA33)</f>
        <v>130703240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>
        <v>6201919</v>
      </c>
      <c r="D37" s="18"/>
      <c r="E37" s="19">
        <v>7526000</v>
      </c>
      <c r="F37" s="20">
        <v>7526000</v>
      </c>
      <c r="G37" s="20">
        <v>11490172</v>
      </c>
      <c r="H37" s="20">
        <v>6201919</v>
      </c>
      <c r="I37" s="20">
        <v>6512015</v>
      </c>
      <c r="J37" s="20">
        <v>6512015</v>
      </c>
      <c r="K37" s="20">
        <v>6837616</v>
      </c>
      <c r="L37" s="20">
        <v>7179496</v>
      </c>
      <c r="M37" s="20">
        <v>6201919</v>
      </c>
      <c r="N37" s="20">
        <v>6201919</v>
      </c>
      <c r="O37" s="20"/>
      <c r="P37" s="20"/>
      <c r="Q37" s="20"/>
      <c r="R37" s="20"/>
      <c r="S37" s="20"/>
      <c r="T37" s="20"/>
      <c r="U37" s="20"/>
      <c r="V37" s="20"/>
      <c r="W37" s="20">
        <v>6201919</v>
      </c>
      <c r="X37" s="20">
        <v>3763000</v>
      </c>
      <c r="Y37" s="20">
        <v>2438919</v>
      </c>
      <c r="Z37" s="21">
        <v>64.81</v>
      </c>
      <c r="AA37" s="22">
        <v>7526000</v>
      </c>
    </row>
    <row r="38" spans="1:27" ht="12.75">
      <c r="A38" s="23" t="s">
        <v>58</v>
      </c>
      <c r="B38" s="17"/>
      <c r="C38" s="18">
        <v>20783757</v>
      </c>
      <c r="D38" s="18"/>
      <c r="E38" s="19">
        <v>1837485</v>
      </c>
      <c r="F38" s="20">
        <v>1837485</v>
      </c>
      <c r="G38" s="20">
        <v>24032771</v>
      </c>
      <c r="H38" s="20">
        <v>20783757</v>
      </c>
      <c r="I38" s="20">
        <v>21822945</v>
      </c>
      <c r="J38" s="20">
        <v>21822945</v>
      </c>
      <c r="K38" s="20">
        <v>22914092</v>
      </c>
      <c r="L38" s="20">
        <v>24059797</v>
      </c>
      <c r="M38" s="20">
        <v>20783757</v>
      </c>
      <c r="N38" s="20">
        <v>20783757</v>
      </c>
      <c r="O38" s="20"/>
      <c r="P38" s="20"/>
      <c r="Q38" s="20"/>
      <c r="R38" s="20"/>
      <c r="S38" s="20"/>
      <c r="T38" s="20"/>
      <c r="U38" s="20"/>
      <c r="V38" s="20"/>
      <c r="W38" s="20">
        <v>20783757</v>
      </c>
      <c r="X38" s="20">
        <v>918743</v>
      </c>
      <c r="Y38" s="20">
        <v>19865014</v>
      </c>
      <c r="Z38" s="21">
        <v>2162.19</v>
      </c>
      <c r="AA38" s="22">
        <v>1837485</v>
      </c>
    </row>
    <row r="39" spans="1:27" ht="12.75">
      <c r="A39" s="27" t="s">
        <v>61</v>
      </c>
      <c r="B39" s="35"/>
      <c r="C39" s="29">
        <f aca="true" t="shared" si="4" ref="C39:Y39">SUM(C37:C38)</f>
        <v>26985676</v>
      </c>
      <c r="D39" s="29">
        <f>SUM(D37:D38)</f>
        <v>0</v>
      </c>
      <c r="E39" s="36">
        <f t="shared" si="4"/>
        <v>9363485</v>
      </c>
      <c r="F39" s="37">
        <f t="shared" si="4"/>
        <v>9363485</v>
      </c>
      <c r="G39" s="37">
        <f t="shared" si="4"/>
        <v>35522943</v>
      </c>
      <c r="H39" s="37">
        <f t="shared" si="4"/>
        <v>26985676</v>
      </c>
      <c r="I39" s="37">
        <f t="shared" si="4"/>
        <v>28334960</v>
      </c>
      <c r="J39" s="37">
        <f t="shared" si="4"/>
        <v>28334960</v>
      </c>
      <c r="K39" s="37">
        <f t="shared" si="4"/>
        <v>29751708</v>
      </c>
      <c r="L39" s="37">
        <f t="shared" si="4"/>
        <v>31239293</v>
      </c>
      <c r="M39" s="37">
        <f t="shared" si="4"/>
        <v>26985676</v>
      </c>
      <c r="N39" s="37">
        <f t="shared" si="4"/>
        <v>26985676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26985676</v>
      </c>
      <c r="X39" s="37">
        <f t="shared" si="4"/>
        <v>4681743</v>
      </c>
      <c r="Y39" s="37">
        <f t="shared" si="4"/>
        <v>22303933</v>
      </c>
      <c r="Z39" s="38">
        <f>+IF(X39&lt;&gt;0,+(Y39/X39)*100,0)</f>
        <v>476.4023356258556</v>
      </c>
      <c r="AA39" s="39">
        <f>SUM(AA37:AA38)</f>
        <v>9363485</v>
      </c>
    </row>
    <row r="40" spans="1:27" ht="12.75">
      <c r="A40" s="27" t="s">
        <v>62</v>
      </c>
      <c r="B40" s="28"/>
      <c r="C40" s="29">
        <f aca="true" t="shared" si="5" ref="C40:Y40">+C34+C39</f>
        <v>490387826</v>
      </c>
      <c r="D40" s="29">
        <f>+D34+D39</f>
        <v>0</v>
      </c>
      <c r="E40" s="30">
        <f t="shared" si="5"/>
        <v>140066725</v>
      </c>
      <c r="F40" s="31">
        <f t="shared" si="5"/>
        <v>140066725</v>
      </c>
      <c r="G40" s="31">
        <f t="shared" si="5"/>
        <v>553151699</v>
      </c>
      <c r="H40" s="31">
        <f t="shared" si="5"/>
        <v>490387826</v>
      </c>
      <c r="I40" s="31">
        <f t="shared" si="5"/>
        <v>514907218</v>
      </c>
      <c r="J40" s="31">
        <f t="shared" si="5"/>
        <v>514907218</v>
      </c>
      <c r="K40" s="31">
        <f t="shared" si="5"/>
        <v>540652579</v>
      </c>
      <c r="L40" s="31">
        <f t="shared" si="5"/>
        <v>567685209</v>
      </c>
      <c r="M40" s="31">
        <f t="shared" si="5"/>
        <v>490387826</v>
      </c>
      <c r="N40" s="31">
        <f t="shared" si="5"/>
        <v>490387826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490387826</v>
      </c>
      <c r="X40" s="31">
        <f t="shared" si="5"/>
        <v>70033364</v>
      </c>
      <c r="Y40" s="31">
        <f t="shared" si="5"/>
        <v>420354462</v>
      </c>
      <c r="Z40" s="32">
        <f>+IF(X40&lt;&gt;0,+(Y40/X40)*100,0)</f>
        <v>600.2202921453267</v>
      </c>
      <c r="AA40" s="33">
        <f>+AA34+AA39</f>
        <v>140066725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227051796</v>
      </c>
      <c r="D42" s="43">
        <f>+D25-D40</f>
        <v>0</v>
      </c>
      <c r="E42" s="44">
        <f t="shared" si="6"/>
        <v>510306807</v>
      </c>
      <c r="F42" s="45">
        <f t="shared" si="6"/>
        <v>510306807</v>
      </c>
      <c r="G42" s="45">
        <f t="shared" si="6"/>
        <v>304332250</v>
      </c>
      <c r="H42" s="45">
        <f t="shared" si="6"/>
        <v>227051796</v>
      </c>
      <c r="I42" s="45">
        <f t="shared" si="6"/>
        <v>238404386</v>
      </c>
      <c r="J42" s="45">
        <f t="shared" si="6"/>
        <v>238404386</v>
      </c>
      <c r="K42" s="45">
        <f t="shared" si="6"/>
        <v>250324605</v>
      </c>
      <c r="L42" s="45">
        <f t="shared" si="6"/>
        <v>262840835</v>
      </c>
      <c r="M42" s="45">
        <f t="shared" si="6"/>
        <v>227051796</v>
      </c>
      <c r="N42" s="45">
        <f t="shared" si="6"/>
        <v>227051796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227051796</v>
      </c>
      <c r="X42" s="45">
        <f t="shared" si="6"/>
        <v>255153404</v>
      </c>
      <c r="Y42" s="45">
        <f t="shared" si="6"/>
        <v>-28101608</v>
      </c>
      <c r="Z42" s="46">
        <f>+IF(X42&lt;&gt;0,+(Y42/X42)*100,0)</f>
        <v>-11.0136128146658</v>
      </c>
      <c r="AA42" s="47">
        <f>+AA25-AA40</f>
        <v>510306807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227051796</v>
      </c>
      <c r="D45" s="18"/>
      <c r="E45" s="19">
        <v>510223620</v>
      </c>
      <c r="F45" s="20">
        <v>510223620</v>
      </c>
      <c r="G45" s="20">
        <v>304332250</v>
      </c>
      <c r="H45" s="20">
        <v>227051796</v>
      </c>
      <c r="I45" s="20">
        <v>238404386</v>
      </c>
      <c r="J45" s="20">
        <v>238404386</v>
      </c>
      <c r="K45" s="20">
        <v>250324605</v>
      </c>
      <c r="L45" s="20">
        <v>262840835</v>
      </c>
      <c r="M45" s="20">
        <v>227051796</v>
      </c>
      <c r="N45" s="20">
        <v>227051796</v>
      </c>
      <c r="O45" s="20"/>
      <c r="P45" s="20"/>
      <c r="Q45" s="20"/>
      <c r="R45" s="20"/>
      <c r="S45" s="20"/>
      <c r="T45" s="20"/>
      <c r="U45" s="20"/>
      <c r="V45" s="20"/>
      <c r="W45" s="20">
        <v>227051796</v>
      </c>
      <c r="X45" s="20">
        <v>255111810</v>
      </c>
      <c r="Y45" s="20">
        <v>-28060014</v>
      </c>
      <c r="Z45" s="48">
        <v>-11</v>
      </c>
      <c r="AA45" s="22">
        <v>510223620</v>
      </c>
    </row>
    <row r="46" spans="1:27" ht="12.75">
      <c r="A46" s="23" t="s">
        <v>67</v>
      </c>
      <c r="B46" s="17"/>
      <c r="C46" s="18"/>
      <c r="D46" s="18"/>
      <c r="E46" s="19">
        <v>83187</v>
      </c>
      <c r="F46" s="20">
        <v>83187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41594</v>
      </c>
      <c r="Y46" s="20">
        <v>-41594</v>
      </c>
      <c r="Z46" s="48">
        <v>-100</v>
      </c>
      <c r="AA46" s="22">
        <v>83187</v>
      </c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227051796</v>
      </c>
      <c r="D48" s="51">
        <f>SUM(D45:D47)</f>
        <v>0</v>
      </c>
      <c r="E48" s="52">
        <f t="shared" si="7"/>
        <v>510306807</v>
      </c>
      <c r="F48" s="53">
        <f t="shared" si="7"/>
        <v>510306807</v>
      </c>
      <c r="G48" s="53">
        <f t="shared" si="7"/>
        <v>304332250</v>
      </c>
      <c r="H48" s="53">
        <f t="shared" si="7"/>
        <v>227051796</v>
      </c>
      <c r="I48" s="53">
        <f t="shared" si="7"/>
        <v>238404386</v>
      </c>
      <c r="J48" s="53">
        <f t="shared" si="7"/>
        <v>238404386</v>
      </c>
      <c r="K48" s="53">
        <f t="shared" si="7"/>
        <v>250324605</v>
      </c>
      <c r="L48" s="53">
        <f t="shared" si="7"/>
        <v>262840835</v>
      </c>
      <c r="M48" s="53">
        <f t="shared" si="7"/>
        <v>227051796</v>
      </c>
      <c r="N48" s="53">
        <f t="shared" si="7"/>
        <v>227051796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227051796</v>
      </c>
      <c r="X48" s="53">
        <f t="shared" si="7"/>
        <v>255153404</v>
      </c>
      <c r="Y48" s="53">
        <f t="shared" si="7"/>
        <v>-28101608</v>
      </c>
      <c r="Z48" s="54">
        <f>+IF(X48&lt;&gt;0,+(Y48/X48)*100,0)</f>
        <v>-11.0136128146658</v>
      </c>
      <c r="AA48" s="55">
        <f>SUM(AA45:AA47)</f>
        <v>510306807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67" t="s">
        <v>76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</row>
    <row r="2" spans="1:27" ht="24.75" customHeight="1">
      <c r="A2" s="2" t="s">
        <v>1</v>
      </c>
      <c r="B2" s="1" t="s">
        <v>100</v>
      </c>
      <c r="C2" s="3" t="s">
        <v>2</v>
      </c>
      <c r="D2" s="3" t="s">
        <v>3</v>
      </c>
      <c r="E2" s="64" t="s">
        <v>4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6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2.7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2.7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2.75">
      <c r="A6" s="23" t="s">
        <v>33</v>
      </c>
      <c r="B6" s="17"/>
      <c r="C6" s="18">
        <v>429792756</v>
      </c>
      <c r="D6" s="18"/>
      <c r="E6" s="19">
        <v>119762788</v>
      </c>
      <c r="F6" s="20">
        <v>119762788</v>
      </c>
      <c r="G6" s="20">
        <v>657794025</v>
      </c>
      <c r="H6" s="20">
        <v>611595230</v>
      </c>
      <c r="I6" s="20">
        <v>567101726</v>
      </c>
      <c r="J6" s="20">
        <v>567101726</v>
      </c>
      <c r="K6" s="20">
        <v>332498186</v>
      </c>
      <c r="L6" s="20">
        <v>311337192</v>
      </c>
      <c r="M6" s="20">
        <v>440381846</v>
      </c>
      <c r="N6" s="20">
        <v>440381846</v>
      </c>
      <c r="O6" s="20"/>
      <c r="P6" s="20"/>
      <c r="Q6" s="20"/>
      <c r="R6" s="20"/>
      <c r="S6" s="20"/>
      <c r="T6" s="20"/>
      <c r="U6" s="20"/>
      <c r="V6" s="20"/>
      <c r="W6" s="20">
        <v>440381846</v>
      </c>
      <c r="X6" s="20">
        <v>59881394</v>
      </c>
      <c r="Y6" s="20">
        <v>380500452</v>
      </c>
      <c r="Z6" s="21">
        <v>635.42</v>
      </c>
      <c r="AA6" s="22">
        <v>119762788</v>
      </c>
    </row>
    <row r="7" spans="1:27" ht="12.75">
      <c r="A7" s="23" t="s">
        <v>34</v>
      </c>
      <c r="B7" s="17"/>
      <c r="C7" s="18">
        <v>50468602</v>
      </c>
      <c r="D7" s="18"/>
      <c r="E7" s="19">
        <v>300000000</v>
      </c>
      <c r="F7" s="20">
        <v>300000000</v>
      </c>
      <c r="G7" s="20"/>
      <c r="H7" s="20"/>
      <c r="I7" s="20"/>
      <c r="J7" s="20"/>
      <c r="K7" s="20">
        <v>216280492</v>
      </c>
      <c r="L7" s="20">
        <v>199107206</v>
      </c>
      <c r="M7" s="20">
        <v>203422092</v>
      </c>
      <c r="N7" s="20">
        <v>203422092</v>
      </c>
      <c r="O7" s="20"/>
      <c r="P7" s="20"/>
      <c r="Q7" s="20"/>
      <c r="R7" s="20"/>
      <c r="S7" s="20"/>
      <c r="T7" s="20"/>
      <c r="U7" s="20"/>
      <c r="V7" s="20"/>
      <c r="W7" s="20">
        <v>203422092</v>
      </c>
      <c r="X7" s="20">
        <v>150000000</v>
      </c>
      <c r="Y7" s="20">
        <v>53422092</v>
      </c>
      <c r="Z7" s="21">
        <v>35.61</v>
      </c>
      <c r="AA7" s="22">
        <v>300000000</v>
      </c>
    </row>
    <row r="8" spans="1:27" ht="12.75">
      <c r="A8" s="23" t="s">
        <v>35</v>
      </c>
      <c r="B8" s="17"/>
      <c r="C8" s="18"/>
      <c r="D8" s="18"/>
      <c r="E8" s="19">
        <v>146278820</v>
      </c>
      <c r="F8" s="20">
        <v>146278820</v>
      </c>
      <c r="G8" s="20">
        <v>440788436</v>
      </c>
      <c r="H8" s="20">
        <v>446408878</v>
      </c>
      <c r="I8" s="20">
        <v>38074496</v>
      </c>
      <c r="J8" s="20">
        <v>38074496</v>
      </c>
      <c r="K8" s="20">
        <v>424005201</v>
      </c>
      <c r="L8" s="20">
        <v>354692733</v>
      </c>
      <c r="M8" s="20">
        <v>358318993</v>
      </c>
      <c r="N8" s="20">
        <v>358318993</v>
      </c>
      <c r="O8" s="20"/>
      <c r="P8" s="20"/>
      <c r="Q8" s="20"/>
      <c r="R8" s="20"/>
      <c r="S8" s="20"/>
      <c r="T8" s="20"/>
      <c r="U8" s="20"/>
      <c r="V8" s="20"/>
      <c r="W8" s="20">
        <v>358318993</v>
      </c>
      <c r="X8" s="20">
        <v>73139410</v>
      </c>
      <c r="Y8" s="20">
        <v>285179583</v>
      </c>
      <c r="Z8" s="21">
        <v>389.91</v>
      </c>
      <c r="AA8" s="22">
        <v>146278820</v>
      </c>
    </row>
    <row r="9" spans="1:27" ht="12.75">
      <c r="A9" s="23" t="s">
        <v>36</v>
      </c>
      <c r="B9" s="17"/>
      <c r="C9" s="18">
        <v>32761019</v>
      </c>
      <c r="D9" s="18"/>
      <c r="E9" s="19">
        <v>100000000</v>
      </c>
      <c r="F9" s="20">
        <v>100000000</v>
      </c>
      <c r="G9" s="20"/>
      <c r="H9" s="20"/>
      <c r="I9" s="20"/>
      <c r="J9" s="20"/>
      <c r="K9" s="20">
        <v>-382655501</v>
      </c>
      <c r="L9" s="20">
        <v>-324790159</v>
      </c>
      <c r="M9" s="20">
        <v>-323080003</v>
      </c>
      <c r="N9" s="20">
        <v>-323080003</v>
      </c>
      <c r="O9" s="20"/>
      <c r="P9" s="20"/>
      <c r="Q9" s="20"/>
      <c r="R9" s="20"/>
      <c r="S9" s="20"/>
      <c r="T9" s="20"/>
      <c r="U9" s="20"/>
      <c r="V9" s="20"/>
      <c r="W9" s="20">
        <v>-323080003</v>
      </c>
      <c r="X9" s="20">
        <v>50000000</v>
      </c>
      <c r="Y9" s="20">
        <v>-373080003</v>
      </c>
      <c r="Z9" s="21">
        <v>-746.16</v>
      </c>
      <c r="AA9" s="22">
        <v>100000000</v>
      </c>
    </row>
    <row r="10" spans="1:27" ht="12.75">
      <c r="A10" s="23" t="s">
        <v>37</v>
      </c>
      <c r="B10" s="17"/>
      <c r="C10" s="18"/>
      <c r="D10" s="18"/>
      <c r="E10" s="19"/>
      <c r="F10" s="20"/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/>
      <c r="Y10" s="24"/>
      <c r="Z10" s="25"/>
      <c r="AA10" s="26"/>
    </row>
    <row r="11" spans="1:27" ht="12.75">
      <c r="A11" s="23" t="s">
        <v>38</v>
      </c>
      <c r="B11" s="17"/>
      <c r="C11" s="18">
        <v>33042931</v>
      </c>
      <c r="D11" s="18"/>
      <c r="E11" s="19">
        <v>50000000</v>
      </c>
      <c r="F11" s="20">
        <v>50000000</v>
      </c>
      <c r="G11" s="20">
        <v>44103965</v>
      </c>
      <c r="H11" s="20">
        <v>2574822</v>
      </c>
      <c r="I11" s="20">
        <v>31183719</v>
      </c>
      <c r="J11" s="20">
        <v>31183719</v>
      </c>
      <c r="K11" s="20">
        <v>32179845</v>
      </c>
      <c r="L11" s="20">
        <v>32435937</v>
      </c>
      <c r="M11" s="20">
        <v>33450552</v>
      </c>
      <c r="N11" s="20">
        <v>33450552</v>
      </c>
      <c r="O11" s="20"/>
      <c r="P11" s="20"/>
      <c r="Q11" s="20"/>
      <c r="R11" s="20"/>
      <c r="S11" s="20"/>
      <c r="T11" s="20"/>
      <c r="U11" s="20"/>
      <c r="V11" s="20"/>
      <c r="W11" s="20">
        <v>33450552</v>
      </c>
      <c r="X11" s="20">
        <v>25000000</v>
      </c>
      <c r="Y11" s="20">
        <v>8450552</v>
      </c>
      <c r="Z11" s="21">
        <v>33.8</v>
      </c>
      <c r="AA11" s="22">
        <v>50000000</v>
      </c>
    </row>
    <row r="12" spans="1:27" ht="12.75">
      <c r="A12" s="27" t="s">
        <v>39</v>
      </c>
      <c r="B12" s="28"/>
      <c r="C12" s="29">
        <f aca="true" t="shared" si="0" ref="C12:Y12">SUM(C6:C11)</f>
        <v>546065308</v>
      </c>
      <c r="D12" s="29">
        <f>SUM(D6:D11)</f>
        <v>0</v>
      </c>
      <c r="E12" s="30">
        <f t="shared" si="0"/>
        <v>716041608</v>
      </c>
      <c r="F12" s="31">
        <f t="shared" si="0"/>
        <v>716041608</v>
      </c>
      <c r="G12" s="31">
        <f t="shared" si="0"/>
        <v>1142686426</v>
      </c>
      <c r="H12" s="31">
        <f t="shared" si="0"/>
        <v>1060578930</v>
      </c>
      <c r="I12" s="31">
        <f t="shared" si="0"/>
        <v>636359941</v>
      </c>
      <c r="J12" s="31">
        <f t="shared" si="0"/>
        <v>636359941</v>
      </c>
      <c r="K12" s="31">
        <f t="shared" si="0"/>
        <v>622308223</v>
      </c>
      <c r="L12" s="31">
        <f t="shared" si="0"/>
        <v>572782909</v>
      </c>
      <c r="M12" s="31">
        <f t="shared" si="0"/>
        <v>712493480</v>
      </c>
      <c r="N12" s="31">
        <f t="shared" si="0"/>
        <v>712493480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712493480</v>
      </c>
      <c r="X12" s="31">
        <f t="shared" si="0"/>
        <v>358020804</v>
      </c>
      <c r="Y12" s="31">
        <f t="shared" si="0"/>
        <v>354472676</v>
      </c>
      <c r="Z12" s="32">
        <f>+IF(X12&lt;&gt;0,+(Y12/X12)*100,0)</f>
        <v>99.00896038432448</v>
      </c>
      <c r="AA12" s="33">
        <f>SUM(AA6:AA11)</f>
        <v>716041608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2.7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2.75">
      <c r="A15" s="23" t="s">
        <v>41</v>
      </c>
      <c r="B15" s="17"/>
      <c r="C15" s="18"/>
      <c r="D15" s="1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1"/>
      <c r="AA15" s="22"/>
    </row>
    <row r="16" spans="1:27" ht="12.7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2.75">
      <c r="A17" s="23" t="s">
        <v>43</v>
      </c>
      <c r="B17" s="17"/>
      <c r="C17" s="18"/>
      <c r="D17" s="1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22"/>
    </row>
    <row r="18" spans="1:27" ht="12.7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2.75">
      <c r="A19" s="23" t="s">
        <v>45</v>
      </c>
      <c r="B19" s="17"/>
      <c r="C19" s="18">
        <v>1422917685</v>
      </c>
      <c r="D19" s="18"/>
      <c r="E19" s="19">
        <v>2048631273</v>
      </c>
      <c r="F19" s="20">
        <v>2048631273</v>
      </c>
      <c r="G19" s="20">
        <v>1623824586</v>
      </c>
      <c r="H19" s="20">
        <v>1584146982</v>
      </c>
      <c r="I19" s="20">
        <v>1589729659</v>
      </c>
      <c r="J19" s="20">
        <v>1589729659</v>
      </c>
      <c r="K19" s="20">
        <v>1599385761</v>
      </c>
      <c r="L19" s="20">
        <v>1462252731</v>
      </c>
      <c r="M19" s="20">
        <v>1468254043</v>
      </c>
      <c r="N19" s="20">
        <v>1468254043</v>
      </c>
      <c r="O19" s="20"/>
      <c r="P19" s="20"/>
      <c r="Q19" s="20"/>
      <c r="R19" s="20"/>
      <c r="S19" s="20"/>
      <c r="T19" s="20"/>
      <c r="U19" s="20"/>
      <c r="V19" s="20"/>
      <c r="W19" s="20">
        <v>1468254043</v>
      </c>
      <c r="X19" s="20">
        <v>1024315637</v>
      </c>
      <c r="Y19" s="20">
        <v>443938406</v>
      </c>
      <c r="Z19" s="21">
        <v>43.34</v>
      </c>
      <c r="AA19" s="22">
        <v>2048631273</v>
      </c>
    </row>
    <row r="20" spans="1:27" ht="12.7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2.7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2.75">
      <c r="A22" s="23" t="s">
        <v>48</v>
      </c>
      <c r="B22" s="17"/>
      <c r="C22" s="18">
        <v>636418</v>
      </c>
      <c r="D22" s="18"/>
      <c r="E22" s="19">
        <v>6691393</v>
      </c>
      <c r="F22" s="20">
        <v>6691393</v>
      </c>
      <c r="G22" s="20">
        <v>805887</v>
      </c>
      <c r="H22" s="20">
        <v>536475</v>
      </c>
      <c r="I22" s="20">
        <v>536475</v>
      </c>
      <c r="J22" s="20">
        <v>536475</v>
      </c>
      <c r="K22" s="20">
        <v>536475</v>
      </c>
      <c r="L22" s="20">
        <v>536475</v>
      </c>
      <c r="M22" s="20">
        <v>536475</v>
      </c>
      <c r="N22" s="20">
        <v>536475</v>
      </c>
      <c r="O22" s="20"/>
      <c r="P22" s="20"/>
      <c r="Q22" s="20"/>
      <c r="R22" s="20"/>
      <c r="S22" s="20"/>
      <c r="T22" s="20"/>
      <c r="U22" s="20"/>
      <c r="V22" s="20"/>
      <c r="W22" s="20">
        <v>536475</v>
      </c>
      <c r="X22" s="20">
        <v>3345697</v>
      </c>
      <c r="Y22" s="20">
        <v>-2809222</v>
      </c>
      <c r="Z22" s="21">
        <v>-83.97</v>
      </c>
      <c r="AA22" s="22">
        <v>6691393</v>
      </c>
    </row>
    <row r="23" spans="1:27" ht="12.75">
      <c r="A23" s="23" t="s">
        <v>49</v>
      </c>
      <c r="B23" s="17"/>
      <c r="C23" s="18"/>
      <c r="D23" s="18"/>
      <c r="E23" s="19">
        <v>99337317</v>
      </c>
      <c r="F23" s="20">
        <v>99337317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49668659</v>
      </c>
      <c r="Y23" s="24">
        <v>-49668659</v>
      </c>
      <c r="Z23" s="25">
        <v>-100</v>
      </c>
      <c r="AA23" s="26">
        <v>99337317</v>
      </c>
    </row>
    <row r="24" spans="1:27" ht="12.75">
      <c r="A24" s="27" t="s">
        <v>50</v>
      </c>
      <c r="B24" s="35"/>
      <c r="C24" s="29">
        <f aca="true" t="shared" si="1" ref="C24:Y24">SUM(C15:C23)</f>
        <v>1423554103</v>
      </c>
      <c r="D24" s="29">
        <f>SUM(D15:D23)</f>
        <v>0</v>
      </c>
      <c r="E24" s="36">
        <f t="shared" si="1"/>
        <v>2154659983</v>
      </c>
      <c r="F24" s="37">
        <f t="shared" si="1"/>
        <v>2154659983</v>
      </c>
      <c r="G24" s="37">
        <f t="shared" si="1"/>
        <v>1624630473</v>
      </c>
      <c r="H24" s="37">
        <f t="shared" si="1"/>
        <v>1584683457</v>
      </c>
      <c r="I24" s="37">
        <f t="shared" si="1"/>
        <v>1590266134</v>
      </c>
      <c r="J24" s="37">
        <f t="shared" si="1"/>
        <v>1590266134</v>
      </c>
      <c r="K24" s="37">
        <f t="shared" si="1"/>
        <v>1599922236</v>
      </c>
      <c r="L24" s="37">
        <f t="shared" si="1"/>
        <v>1462789206</v>
      </c>
      <c r="M24" s="37">
        <f t="shared" si="1"/>
        <v>1468790518</v>
      </c>
      <c r="N24" s="37">
        <f t="shared" si="1"/>
        <v>1468790518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1468790518</v>
      </c>
      <c r="X24" s="37">
        <f t="shared" si="1"/>
        <v>1077329993</v>
      </c>
      <c r="Y24" s="37">
        <f t="shared" si="1"/>
        <v>391460525</v>
      </c>
      <c r="Z24" s="38">
        <f>+IF(X24&lt;&gt;0,+(Y24/X24)*100,0)</f>
        <v>36.33617624530389</v>
      </c>
      <c r="AA24" s="39">
        <f>SUM(AA15:AA23)</f>
        <v>2154659983</v>
      </c>
    </row>
    <row r="25" spans="1:27" ht="12.75">
      <c r="A25" s="27" t="s">
        <v>51</v>
      </c>
      <c r="B25" s="28"/>
      <c r="C25" s="29">
        <f aca="true" t="shared" si="2" ref="C25:Y25">+C12+C24</f>
        <v>1969619411</v>
      </c>
      <c r="D25" s="29">
        <f>+D12+D24</f>
        <v>0</v>
      </c>
      <c r="E25" s="30">
        <f t="shared" si="2"/>
        <v>2870701591</v>
      </c>
      <c r="F25" s="31">
        <f t="shared" si="2"/>
        <v>2870701591</v>
      </c>
      <c r="G25" s="31">
        <f t="shared" si="2"/>
        <v>2767316899</v>
      </c>
      <c r="H25" s="31">
        <f t="shared" si="2"/>
        <v>2645262387</v>
      </c>
      <c r="I25" s="31">
        <f t="shared" si="2"/>
        <v>2226626075</v>
      </c>
      <c r="J25" s="31">
        <f t="shared" si="2"/>
        <v>2226626075</v>
      </c>
      <c r="K25" s="31">
        <f t="shared" si="2"/>
        <v>2222230459</v>
      </c>
      <c r="L25" s="31">
        <f t="shared" si="2"/>
        <v>2035572115</v>
      </c>
      <c r="M25" s="31">
        <f t="shared" si="2"/>
        <v>2181283998</v>
      </c>
      <c r="N25" s="31">
        <f t="shared" si="2"/>
        <v>2181283998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2181283998</v>
      </c>
      <c r="X25" s="31">
        <f t="shared" si="2"/>
        <v>1435350797</v>
      </c>
      <c r="Y25" s="31">
        <f t="shared" si="2"/>
        <v>745933201</v>
      </c>
      <c r="Z25" s="32">
        <f>+IF(X25&lt;&gt;0,+(Y25/X25)*100,0)</f>
        <v>51.968703578181795</v>
      </c>
      <c r="AA25" s="33">
        <f>+AA12+AA24</f>
        <v>2870701591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2.7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2.7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2.7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2.75">
      <c r="A30" s="23" t="s">
        <v>55</v>
      </c>
      <c r="B30" s="17"/>
      <c r="C30" s="18">
        <v>430877</v>
      </c>
      <c r="D30" s="18"/>
      <c r="E30" s="19"/>
      <c r="F30" s="20"/>
      <c r="G30" s="20"/>
      <c r="H30" s="20"/>
      <c r="I30" s="20"/>
      <c r="J30" s="20"/>
      <c r="K30" s="20">
        <v>105162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22"/>
    </row>
    <row r="31" spans="1:27" ht="12.75">
      <c r="A31" s="23" t="s">
        <v>56</v>
      </c>
      <c r="B31" s="17"/>
      <c r="C31" s="18">
        <v>15206886</v>
      </c>
      <c r="D31" s="18"/>
      <c r="E31" s="19">
        <v>200000</v>
      </c>
      <c r="F31" s="20">
        <v>200000</v>
      </c>
      <c r="G31" s="20"/>
      <c r="H31" s="20">
        <v>261204</v>
      </c>
      <c r="I31" s="20">
        <v>260382</v>
      </c>
      <c r="J31" s="20">
        <v>260382</v>
      </c>
      <c r="K31" s="20">
        <v>260382</v>
      </c>
      <c r="L31" s="20">
        <v>262982</v>
      </c>
      <c r="M31" s="20">
        <v>263812</v>
      </c>
      <c r="N31" s="20">
        <v>263812</v>
      </c>
      <c r="O31" s="20"/>
      <c r="P31" s="20"/>
      <c r="Q31" s="20"/>
      <c r="R31" s="20"/>
      <c r="S31" s="20"/>
      <c r="T31" s="20"/>
      <c r="U31" s="20"/>
      <c r="V31" s="20"/>
      <c r="W31" s="20">
        <v>263812</v>
      </c>
      <c r="X31" s="20">
        <v>100000</v>
      </c>
      <c r="Y31" s="20">
        <v>163812</v>
      </c>
      <c r="Z31" s="21">
        <v>163.81</v>
      </c>
      <c r="AA31" s="22">
        <v>200000</v>
      </c>
    </row>
    <row r="32" spans="1:27" ht="12.75">
      <c r="A32" s="23" t="s">
        <v>57</v>
      </c>
      <c r="B32" s="17"/>
      <c r="C32" s="18">
        <v>77888917</v>
      </c>
      <c r="D32" s="18"/>
      <c r="E32" s="19">
        <v>90000000</v>
      </c>
      <c r="F32" s="20">
        <v>90000000</v>
      </c>
      <c r="G32" s="20">
        <v>6916492</v>
      </c>
      <c r="H32" s="20">
        <v>211478282</v>
      </c>
      <c r="I32" s="20">
        <v>73879448</v>
      </c>
      <c r="J32" s="20">
        <v>73879448</v>
      </c>
      <c r="K32" s="20">
        <v>97218060</v>
      </c>
      <c r="L32" s="20">
        <v>107083391</v>
      </c>
      <c r="M32" s="20">
        <v>174519699</v>
      </c>
      <c r="N32" s="20">
        <v>174519699</v>
      </c>
      <c r="O32" s="20"/>
      <c r="P32" s="20"/>
      <c r="Q32" s="20"/>
      <c r="R32" s="20"/>
      <c r="S32" s="20"/>
      <c r="T32" s="20"/>
      <c r="U32" s="20"/>
      <c r="V32" s="20"/>
      <c r="W32" s="20">
        <v>174519699</v>
      </c>
      <c r="X32" s="20">
        <v>45000000</v>
      </c>
      <c r="Y32" s="20">
        <v>129519699</v>
      </c>
      <c r="Z32" s="21">
        <v>287.82</v>
      </c>
      <c r="AA32" s="22">
        <v>90000000</v>
      </c>
    </row>
    <row r="33" spans="1:27" ht="12.75">
      <c r="A33" s="23" t="s">
        <v>58</v>
      </c>
      <c r="B33" s="17"/>
      <c r="C33" s="18">
        <v>5011762</v>
      </c>
      <c r="D33" s="18"/>
      <c r="E33" s="19">
        <v>990078</v>
      </c>
      <c r="F33" s="20">
        <v>990078</v>
      </c>
      <c r="G33" s="20"/>
      <c r="H33" s="20">
        <v>18709677</v>
      </c>
      <c r="I33" s="20">
        <v>27556772</v>
      </c>
      <c r="J33" s="20">
        <v>27556772</v>
      </c>
      <c r="K33" s="20">
        <v>18709677</v>
      </c>
      <c r="L33" s="20">
        <v>18709677</v>
      </c>
      <c r="M33" s="20">
        <v>18709677</v>
      </c>
      <c r="N33" s="20">
        <v>18709677</v>
      </c>
      <c r="O33" s="20"/>
      <c r="P33" s="20"/>
      <c r="Q33" s="20"/>
      <c r="R33" s="20"/>
      <c r="S33" s="20"/>
      <c r="T33" s="20"/>
      <c r="U33" s="20"/>
      <c r="V33" s="20"/>
      <c r="W33" s="20">
        <v>18709677</v>
      </c>
      <c r="X33" s="20">
        <v>495039</v>
      </c>
      <c r="Y33" s="20">
        <v>18214638</v>
      </c>
      <c r="Z33" s="21">
        <v>3679.43</v>
      </c>
      <c r="AA33" s="22">
        <v>990078</v>
      </c>
    </row>
    <row r="34" spans="1:27" ht="12.75">
      <c r="A34" s="27" t="s">
        <v>59</v>
      </c>
      <c r="B34" s="28"/>
      <c r="C34" s="29">
        <f aca="true" t="shared" si="3" ref="C34:Y34">SUM(C29:C33)</f>
        <v>98538442</v>
      </c>
      <c r="D34" s="29">
        <f>SUM(D29:D33)</f>
        <v>0</v>
      </c>
      <c r="E34" s="30">
        <f t="shared" si="3"/>
        <v>91190078</v>
      </c>
      <c r="F34" s="31">
        <f t="shared" si="3"/>
        <v>91190078</v>
      </c>
      <c r="G34" s="31">
        <f t="shared" si="3"/>
        <v>6916492</v>
      </c>
      <c r="H34" s="31">
        <f t="shared" si="3"/>
        <v>230449163</v>
      </c>
      <c r="I34" s="31">
        <f t="shared" si="3"/>
        <v>101696602</v>
      </c>
      <c r="J34" s="31">
        <f t="shared" si="3"/>
        <v>101696602</v>
      </c>
      <c r="K34" s="31">
        <f t="shared" si="3"/>
        <v>116293281</v>
      </c>
      <c r="L34" s="31">
        <f t="shared" si="3"/>
        <v>126056050</v>
      </c>
      <c r="M34" s="31">
        <f t="shared" si="3"/>
        <v>193493188</v>
      </c>
      <c r="N34" s="31">
        <f t="shared" si="3"/>
        <v>193493188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193493188</v>
      </c>
      <c r="X34" s="31">
        <f t="shared" si="3"/>
        <v>45595039</v>
      </c>
      <c r="Y34" s="31">
        <f t="shared" si="3"/>
        <v>147898149</v>
      </c>
      <c r="Z34" s="32">
        <f>+IF(X34&lt;&gt;0,+(Y34/X34)*100,0)</f>
        <v>324.3733358798092</v>
      </c>
      <c r="AA34" s="33">
        <f>SUM(AA29:AA33)</f>
        <v>91190078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2.7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2.75">
      <c r="A37" s="23" t="s">
        <v>55</v>
      </c>
      <c r="B37" s="17"/>
      <c r="C37" s="18"/>
      <c r="D37" s="18"/>
      <c r="E37" s="19"/>
      <c r="F37" s="20"/>
      <c r="G37" s="20"/>
      <c r="H37" s="20"/>
      <c r="I37" s="20"/>
      <c r="J37" s="20"/>
      <c r="K37" s="20"/>
      <c r="L37" s="20">
        <v>51250</v>
      </c>
      <c r="M37" s="20">
        <v>23729</v>
      </c>
      <c r="N37" s="20">
        <v>23729</v>
      </c>
      <c r="O37" s="20"/>
      <c r="P37" s="20"/>
      <c r="Q37" s="20"/>
      <c r="R37" s="20"/>
      <c r="S37" s="20"/>
      <c r="T37" s="20"/>
      <c r="U37" s="20"/>
      <c r="V37" s="20"/>
      <c r="W37" s="20">
        <v>23729</v>
      </c>
      <c r="X37" s="20"/>
      <c r="Y37" s="20">
        <v>23729</v>
      </c>
      <c r="Z37" s="21"/>
      <c r="AA37" s="22"/>
    </row>
    <row r="38" spans="1:27" ht="12.75">
      <c r="A38" s="23" t="s">
        <v>58</v>
      </c>
      <c r="B38" s="17"/>
      <c r="C38" s="18">
        <v>27556772</v>
      </c>
      <c r="D38" s="18"/>
      <c r="E38" s="19">
        <v>22025716</v>
      </c>
      <c r="F38" s="20">
        <v>22025716</v>
      </c>
      <c r="G38" s="20">
        <v>38380354</v>
      </c>
      <c r="H38" s="20">
        <v>53105487</v>
      </c>
      <c r="I38" s="20">
        <v>9254495</v>
      </c>
      <c r="J38" s="20">
        <v>9254495</v>
      </c>
      <c r="K38" s="20">
        <v>51790503</v>
      </c>
      <c r="L38" s="20">
        <v>13862135</v>
      </c>
      <c r="M38" s="20">
        <v>13862135</v>
      </c>
      <c r="N38" s="20">
        <v>13862135</v>
      </c>
      <c r="O38" s="20"/>
      <c r="P38" s="20"/>
      <c r="Q38" s="20"/>
      <c r="R38" s="20"/>
      <c r="S38" s="20"/>
      <c r="T38" s="20"/>
      <c r="U38" s="20"/>
      <c r="V38" s="20"/>
      <c r="W38" s="20">
        <v>13862135</v>
      </c>
      <c r="X38" s="20">
        <v>11012858</v>
      </c>
      <c r="Y38" s="20">
        <v>2849277</v>
      </c>
      <c r="Z38" s="21">
        <v>25.87</v>
      </c>
      <c r="AA38" s="22">
        <v>22025716</v>
      </c>
    </row>
    <row r="39" spans="1:27" ht="12.75">
      <c r="A39" s="27" t="s">
        <v>61</v>
      </c>
      <c r="B39" s="35"/>
      <c r="C39" s="29">
        <f aca="true" t="shared" si="4" ref="C39:Y39">SUM(C37:C38)</f>
        <v>27556772</v>
      </c>
      <c r="D39" s="29">
        <f>SUM(D37:D38)</f>
        <v>0</v>
      </c>
      <c r="E39" s="36">
        <f t="shared" si="4"/>
        <v>22025716</v>
      </c>
      <c r="F39" s="37">
        <f t="shared" si="4"/>
        <v>22025716</v>
      </c>
      <c r="G39" s="37">
        <f t="shared" si="4"/>
        <v>38380354</v>
      </c>
      <c r="H39" s="37">
        <f t="shared" si="4"/>
        <v>53105487</v>
      </c>
      <c r="I39" s="37">
        <f t="shared" si="4"/>
        <v>9254495</v>
      </c>
      <c r="J39" s="37">
        <f t="shared" si="4"/>
        <v>9254495</v>
      </c>
      <c r="K39" s="37">
        <f t="shared" si="4"/>
        <v>51790503</v>
      </c>
      <c r="L39" s="37">
        <f t="shared" si="4"/>
        <v>13913385</v>
      </c>
      <c r="M39" s="37">
        <f t="shared" si="4"/>
        <v>13885864</v>
      </c>
      <c r="N39" s="37">
        <f t="shared" si="4"/>
        <v>13885864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13885864</v>
      </c>
      <c r="X39" s="37">
        <f t="shared" si="4"/>
        <v>11012858</v>
      </c>
      <c r="Y39" s="37">
        <f t="shared" si="4"/>
        <v>2873006</v>
      </c>
      <c r="Z39" s="38">
        <f>+IF(X39&lt;&gt;0,+(Y39/X39)*100,0)</f>
        <v>26.0877421646588</v>
      </c>
      <c r="AA39" s="39">
        <f>SUM(AA37:AA38)</f>
        <v>22025716</v>
      </c>
    </row>
    <row r="40" spans="1:27" ht="12.75">
      <c r="A40" s="27" t="s">
        <v>62</v>
      </c>
      <c r="B40" s="28"/>
      <c r="C40" s="29">
        <f aca="true" t="shared" si="5" ref="C40:Y40">+C34+C39</f>
        <v>126095214</v>
      </c>
      <c r="D40" s="29">
        <f>+D34+D39</f>
        <v>0</v>
      </c>
      <c r="E40" s="30">
        <f t="shared" si="5"/>
        <v>113215794</v>
      </c>
      <c r="F40" s="31">
        <f t="shared" si="5"/>
        <v>113215794</v>
      </c>
      <c r="G40" s="31">
        <f t="shared" si="5"/>
        <v>45296846</v>
      </c>
      <c r="H40" s="31">
        <f t="shared" si="5"/>
        <v>283554650</v>
      </c>
      <c r="I40" s="31">
        <f t="shared" si="5"/>
        <v>110951097</v>
      </c>
      <c r="J40" s="31">
        <f t="shared" si="5"/>
        <v>110951097</v>
      </c>
      <c r="K40" s="31">
        <f t="shared" si="5"/>
        <v>168083784</v>
      </c>
      <c r="L40" s="31">
        <f t="shared" si="5"/>
        <v>139969435</v>
      </c>
      <c r="M40" s="31">
        <f t="shared" si="5"/>
        <v>207379052</v>
      </c>
      <c r="N40" s="31">
        <f t="shared" si="5"/>
        <v>207379052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207379052</v>
      </c>
      <c r="X40" s="31">
        <f t="shared" si="5"/>
        <v>56607897</v>
      </c>
      <c r="Y40" s="31">
        <f t="shared" si="5"/>
        <v>150771155</v>
      </c>
      <c r="Z40" s="32">
        <f>+IF(X40&lt;&gt;0,+(Y40/X40)*100,0)</f>
        <v>266.34297154688505</v>
      </c>
      <c r="AA40" s="33">
        <f>+AA34+AA39</f>
        <v>113215794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2.75">
      <c r="A42" s="41" t="s">
        <v>63</v>
      </c>
      <c r="B42" s="42" t="s">
        <v>64</v>
      </c>
      <c r="C42" s="43">
        <f aca="true" t="shared" si="6" ref="C42:Y42">+C25-C40</f>
        <v>1843524197</v>
      </c>
      <c r="D42" s="43">
        <f>+D25-D40</f>
        <v>0</v>
      </c>
      <c r="E42" s="44">
        <f t="shared" si="6"/>
        <v>2757485797</v>
      </c>
      <c r="F42" s="45">
        <f t="shared" si="6"/>
        <v>2757485797</v>
      </c>
      <c r="G42" s="45">
        <f t="shared" si="6"/>
        <v>2722020053</v>
      </c>
      <c r="H42" s="45">
        <f t="shared" si="6"/>
        <v>2361707737</v>
      </c>
      <c r="I42" s="45">
        <f t="shared" si="6"/>
        <v>2115674978</v>
      </c>
      <c r="J42" s="45">
        <f t="shared" si="6"/>
        <v>2115674978</v>
      </c>
      <c r="K42" s="45">
        <f t="shared" si="6"/>
        <v>2054146675</v>
      </c>
      <c r="L42" s="45">
        <f t="shared" si="6"/>
        <v>1895602680</v>
      </c>
      <c r="M42" s="45">
        <f t="shared" si="6"/>
        <v>1973904946</v>
      </c>
      <c r="N42" s="45">
        <f t="shared" si="6"/>
        <v>1973904946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1973904946</v>
      </c>
      <c r="X42" s="45">
        <f t="shared" si="6"/>
        <v>1378742900</v>
      </c>
      <c r="Y42" s="45">
        <f t="shared" si="6"/>
        <v>595162046</v>
      </c>
      <c r="Z42" s="46">
        <f>+IF(X42&lt;&gt;0,+(Y42/X42)*100,0)</f>
        <v>43.167007133817336</v>
      </c>
      <c r="AA42" s="47">
        <f>+AA25-AA40</f>
        <v>2757485797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2.7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2.75">
      <c r="A45" s="23" t="s">
        <v>66</v>
      </c>
      <c r="B45" s="17"/>
      <c r="C45" s="18">
        <v>1843524198</v>
      </c>
      <c r="D45" s="18"/>
      <c r="E45" s="19">
        <v>2757485797</v>
      </c>
      <c r="F45" s="20">
        <v>2757485797</v>
      </c>
      <c r="G45" s="20">
        <v>2722020055</v>
      </c>
      <c r="H45" s="20"/>
      <c r="I45" s="20">
        <v>2115674978</v>
      </c>
      <c r="J45" s="20">
        <v>2115674978</v>
      </c>
      <c r="K45" s="20">
        <v>2054146676</v>
      </c>
      <c r="L45" s="20">
        <v>1895602681</v>
      </c>
      <c r="M45" s="20">
        <v>1973904947</v>
      </c>
      <c r="N45" s="20">
        <v>1973904947</v>
      </c>
      <c r="O45" s="20"/>
      <c r="P45" s="20"/>
      <c r="Q45" s="20"/>
      <c r="R45" s="20"/>
      <c r="S45" s="20"/>
      <c r="T45" s="20"/>
      <c r="U45" s="20"/>
      <c r="V45" s="20"/>
      <c r="W45" s="20">
        <v>1973904947</v>
      </c>
      <c r="X45" s="20">
        <v>1378742899</v>
      </c>
      <c r="Y45" s="20">
        <v>595162048</v>
      </c>
      <c r="Z45" s="48">
        <v>43.17</v>
      </c>
      <c r="AA45" s="22">
        <v>2757485797</v>
      </c>
    </row>
    <row r="46" spans="1:27" ht="12.75">
      <c r="A46" s="23" t="s">
        <v>67</v>
      </c>
      <c r="B46" s="17"/>
      <c r="C46" s="18"/>
      <c r="D46" s="18"/>
      <c r="E46" s="19"/>
      <c r="F46" s="20"/>
      <c r="G46" s="20"/>
      <c r="H46" s="20">
        <v>2361707738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48"/>
      <c r="AA46" s="22"/>
    </row>
    <row r="47" spans="1:27" ht="12.7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2.75">
      <c r="A48" s="49" t="s">
        <v>69</v>
      </c>
      <c r="B48" s="50" t="s">
        <v>64</v>
      </c>
      <c r="C48" s="51">
        <f aca="true" t="shared" si="7" ref="C48:Y48">SUM(C45:C47)</f>
        <v>1843524198</v>
      </c>
      <c r="D48" s="51">
        <f>SUM(D45:D47)</f>
        <v>0</v>
      </c>
      <c r="E48" s="52">
        <f t="shared" si="7"/>
        <v>2757485797</v>
      </c>
      <c r="F48" s="53">
        <f t="shared" si="7"/>
        <v>2757485797</v>
      </c>
      <c r="G48" s="53">
        <f t="shared" si="7"/>
        <v>2722020055</v>
      </c>
      <c r="H48" s="53">
        <f t="shared" si="7"/>
        <v>2361707738</v>
      </c>
      <c r="I48" s="53">
        <f t="shared" si="7"/>
        <v>2115674978</v>
      </c>
      <c r="J48" s="53">
        <f t="shared" si="7"/>
        <v>2115674978</v>
      </c>
      <c r="K48" s="53">
        <f t="shared" si="7"/>
        <v>2054146676</v>
      </c>
      <c r="L48" s="53">
        <f t="shared" si="7"/>
        <v>1895602681</v>
      </c>
      <c r="M48" s="53">
        <f t="shared" si="7"/>
        <v>1973904947</v>
      </c>
      <c r="N48" s="53">
        <f t="shared" si="7"/>
        <v>1973904947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1973904947</v>
      </c>
      <c r="X48" s="53">
        <f t="shared" si="7"/>
        <v>1378742899</v>
      </c>
      <c r="Y48" s="53">
        <f t="shared" si="7"/>
        <v>595162048</v>
      </c>
      <c r="Z48" s="54">
        <f>+IF(X48&lt;&gt;0,+(Y48/X48)*100,0)</f>
        <v>43.16700731018597</v>
      </c>
      <c r="AA48" s="55">
        <f>SUM(AA45:AA47)</f>
        <v>2757485797</v>
      </c>
    </row>
    <row r="49" spans="1:27" ht="12.75">
      <c r="A49" s="56" t="s">
        <v>97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2.75">
      <c r="A50" s="60" t="s">
        <v>98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2.75">
      <c r="A51" s="61" t="s">
        <v>99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2.7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2.7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2.7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2019-02-04T15:15:25Z</dcterms:created>
  <dcterms:modified xsi:type="dcterms:W3CDTF">2019-02-04T15:16:22Z</dcterms:modified>
  <cp:category/>
  <cp:version/>
  <cp:contentType/>
  <cp:contentStatus/>
</cp:coreProperties>
</file>