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6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'DC30'!$A$1:$AA$54</definedName>
    <definedName name="_xlnm.Print_Area" localSheetId="15">'DC31'!$A$1:$AA$54</definedName>
    <definedName name="_xlnm.Print_Area" localSheetId="20">'DC32'!$A$1:$AA$54</definedName>
    <definedName name="_xlnm.Print_Area" localSheetId="1">'MP301'!$A$1:$AA$54</definedName>
    <definedName name="_xlnm.Print_Area" localSheetId="2">'MP302'!$A$1:$AA$54</definedName>
    <definedName name="_xlnm.Print_Area" localSheetId="3">'MP303'!$A$1:$AA$54</definedName>
    <definedName name="_xlnm.Print_Area" localSheetId="4">'MP304'!$A$1:$AA$54</definedName>
    <definedName name="_xlnm.Print_Area" localSheetId="5">'MP305'!$A$1:$AA$54</definedName>
    <definedName name="_xlnm.Print_Area" localSheetId="6">'MP306'!$A$1:$AA$54</definedName>
    <definedName name="_xlnm.Print_Area" localSheetId="7">'MP307'!$A$1:$AA$54</definedName>
    <definedName name="_xlnm.Print_Area" localSheetId="9">'MP311'!$A$1:$AA$54</definedName>
    <definedName name="_xlnm.Print_Area" localSheetId="10">'MP312'!$A$1:$AA$54</definedName>
    <definedName name="_xlnm.Print_Area" localSheetId="11">'MP313'!$A$1:$AA$54</definedName>
    <definedName name="_xlnm.Print_Area" localSheetId="12">'MP314'!$A$1:$AA$54</definedName>
    <definedName name="_xlnm.Print_Area" localSheetId="13">'MP315'!$A$1:$AA$54</definedName>
    <definedName name="_xlnm.Print_Area" localSheetId="14">'MP316'!$A$1:$AA$54</definedName>
    <definedName name="_xlnm.Print_Area" localSheetId="16">'MP321'!$A$1:$AA$54</definedName>
    <definedName name="_xlnm.Print_Area" localSheetId="17">'MP324'!$A$1:$AA$54</definedName>
    <definedName name="_xlnm.Print_Area" localSheetId="18">'MP325'!$A$1:$AA$54</definedName>
    <definedName name="_xlnm.Print_Area" localSheetId="19">'MP326'!$A$1:$AA$54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<sst xmlns="http://schemas.openxmlformats.org/spreadsheetml/2006/main" count="1638" uniqueCount="94">
  <si>
    <t>Mpumalanga: Albert Luthuli(MP301) - Table C6 Quarterly Budget Statement - Financial Position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</si>
  <si>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</si>
  <si>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</si>
  <si>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</si>
  <si>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</si>
  <si>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</si>
  <si>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</si>
  <si>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</si>
  <si>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</si>
  <si>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</si>
  <si>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</si>
  <si>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</si>
  <si>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</si>
  <si>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</si>
  <si>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</si>
  <si>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</si>
  <si>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</si>
  <si>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</si>
  <si>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</si>
  <si>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</si>
  <si>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</si>
  <si>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</si>
  <si>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</si>
  <si>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</si>
  <si>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</si>
  <si>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</si>
  <si>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</si>
  <si>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</si>
  <si>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</si>
  <si>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</si>
  <si>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</si>
  <si>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</si>
  <si>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</si>
  <si>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</si>
  <si>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</si>
  <si>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</si>
  <si>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</si>
  <si>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</si>
  <si>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</si>
  <si>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</si>
  <si>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</si>
  <si>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</si>
  <si>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</si>
  <si>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</si>
  <si>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</si>
  <si>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</si>
  <si>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</si>
  <si>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</si>
  <si>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</si>
  <si>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</si>
  <si>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</si>
  <si>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</si>
  <si>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</si>
  <si>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</si>
  <si>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</si>
  <si>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</si>
  <si>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</si>
  <si>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</si>
  <si>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</si>
  <si>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</si>
  <si>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</si>
  <si>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</si>
  <si>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</si>
  <si>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</si>
  <si>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</si>
  <si>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</si>
  <si>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</si>
  <si>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</si>
  <si>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</si>
  <si>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</si>
  <si>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Msukaligwa(MP302) - Table C6 Quarterly Budget Statement - Financial Position for 2nd Quarter ended 31 December 2018 (Figures Finalised as at 2019/01/30)</t>
  </si>
  <si>
    <t>Mpumalanga: Mkhondo(MP303) - Table C6 Quarterly Budget Statement - Financial Position for 2nd Quarter ended 31 December 2018 (Figures Finalised as at 2019/01/30)</t>
  </si>
  <si>
    <t>Mpumalanga: Pixley Ka Seme (MP)(MP304) - Table C6 Quarterly Budget Statement - Financial Position for 2nd Quarter ended 31 December 2018 (Figures Finalised as at 2019/01/30)</t>
  </si>
  <si>
    <t>Mpumalanga: Lekwa(MP305) - Table C6 Quarterly Budget Statement - Financial Position for 2nd Quarter ended 31 December 2018 (Figures Finalised as at 2019/01/30)</t>
  </si>
  <si>
    <t>Mpumalanga: Dipaleseng(MP306) - Table C6 Quarterly Budget Statement - Financial Position for 2nd Quarter ended 31 December 2018 (Figures Finalised as at 2019/01/30)</t>
  </si>
  <si>
    <t>Mpumalanga: Govan Mbeki(MP307) - Table C6 Quarterly Budget Statement - Financial Position for 2nd Quarter ended 31 December 2018 (Figures Finalised as at 2019/01/30)</t>
  </si>
  <si>
    <t>Mpumalanga: Gert Sibande(DC30) - Table C6 Quarterly Budget Statement - Financial Position for 2nd Quarter ended 31 December 2018 (Figures Finalised as at 2019/01/30)</t>
  </si>
  <si>
    <t>Mpumalanga: Victor Khanye(MP311) - Table C6 Quarterly Budget Statement - Financial Position for 2nd Quarter ended 31 December 2018 (Figures Finalised as at 2019/01/30)</t>
  </si>
  <si>
    <t>Mpumalanga: Emalahleni (MP)(MP312) - Table C6 Quarterly Budget Statement - Financial Position for 2nd Quarter ended 31 December 2018 (Figures Finalised as at 2019/01/30)</t>
  </si>
  <si>
    <t>Mpumalanga: Steve Tshwete(MP313) - Table C6 Quarterly Budget Statement - Financial Position for 2nd Quarter ended 31 December 2018 (Figures Finalised as at 2019/01/30)</t>
  </si>
  <si>
    <t>Mpumalanga: Emakhazeni(MP314) - Table C6 Quarterly Budget Statement - Financial Position for 2nd Quarter ended 31 December 2018 (Figures Finalised as at 2019/01/30)</t>
  </si>
  <si>
    <t>Mpumalanga: Thembisile Hani(MP315) - Table C6 Quarterly Budget Statement - Financial Position for 2nd Quarter ended 31 December 2018 (Figures Finalised as at 2019/01/30)</t>
  </si>
  <si>
    <t>Mpumalanga: Dr J.S. Moroka(MP316) - Table C6 Quarterly Budget Statement - Financial Position for 2nd Quarter ended 31 December 2018 (Figures Finalised as at 2019/01/30)</t>
  </si>
  <si>
    <t>Mpumalanga: Nkangala(DC31) - Table C6 Quarterly Budget Statement - Financial Position for 2nd Quarter ended 31 December 2018 (Figures Finalised as at 2019/01/30)</t>
  </si>
  <si>
    <t>Mpumalanga: Thaba Chweu(MP321) - Table C6 Quarterly Budget Statement - Financial Position for 2nd Quarter ended 31 December 2018 (Figures Finalised as at 2019/01/30)</t>
  </si>
  <si>
    <t>Mpumalanga: Nkomazi(MP324) - Table C6 Quarterly Budget Statement - Financial Position for 2nd Quarter ended 31 December 2018 (Figures Finalised as at 2019/01/30)</t>
  </si>
  <si>
    <t>Mpumalanga: Bushbuckridge(MP325) - Table C6 Quarterly Budget Statement - Financial Position for 2nd Quarter ended 31 December 2018 (Figures Finalised as at 2019/01/30)</t>
  </si>
  <si>
    <t>Mpumalanga: City of Mbombela(MP326) - Table C6 Quarterly Budget Statement - Financial Position for 2nd Quarter ended 31 December 2018 (Figures Finalised as at 2019/01/30)</t>
  </si>
  <si>
    <t>Mpumalanga: Ehlanzeni(DC32) - Table C6 Quarterly Budget Statement - Financial Position for 2nd Quarter ended 31 December 2018 (Figures Finalised as at 2019/01/30)</t>
  </si>
  <si>
    <t>Summary - Table C6 Quarterly Budget Statement - Financial Position for 2nd Quarter ended 31 December 2018 (Figures Finalised as at 2019/01/30)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</si>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</sst>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 applyProtection="1">
      <alignment horizontal="center"/>
      <protection/>
    </xf>
    <xf numFmtId="181" fontId="2" fillId="0" borderId="21" xfId="0" applyNumberFormat="1" applyFont="1" applyFill="1" applyBorder="1" applyAlignment="1" applyProtection="1">
      <alignment horizontal="center"/>
      <protection/>
    </xf>
    <xf numFmtId="181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1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79" fontId="3" fillId="0" borderId="23" xfId="0" applyNumberFormat="1" applyFont="1" applyFill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81" fontId="3" fillId="0" borderId="23" xfId="42" applyNumberFormat="1" applyFont="1" applyFill="1" applyBorder="1" applyAlignment="1" applyProtection="1">
      <alignment/>
      <protection/>
    </xf>
    <xf numFmtId="179" fontId="3" fillId="0" borderId="23" xfId="42" applyNumberFormat="1" applyFont="1" applyFill="1" applyBorder="1" applyAlignment="1" applyProtection="1">
      <alignment/>
      <protection/>
    </xf>
    <xf numFmtId="181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81" fontId="2" fillId="0" borderId="29" xfId="0" applyNumberFormat="1" applyFont="1" applyFill="1" applyBorder="1" applyAlignment="1" applyProtection="1">
      <alignment/>
      <protection/>
    </xf>
    <xf numFmtId="181" fontId="2" fillId="0" borderId="30" xfId="0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81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81" fontId="2" fillId="0" borderId="33" xfId="0" applyNumberFormat="1" applyFont="1" applyFill="1" applyBorder="1" applyAlignment="1" applyProtection="1">
      <alignment/>
      <protection/>
    </xf>
    <xf numFmtId="181" fontId="2" fillId="0" borderId="34" xfId="0" applyNumberFormat="1" applyFont="1" applyFill="1" applyBorder="1" applyAlignment="1" applyProtection="1">
      <alignment/>
      <protection/>
    </xf>
    <xf numFmtId="179" fontId="2" fillId="0" borderId="34" xfId="0" applyNumberFormat="1" applyFont="1" applyFill="1" applyBorder="1" applyAlignment="1" applyProtection="1">
      <alignment/>
      <protection/>
    </xf>
    <xf numFmtId="181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81" fontId="2" fillId="0" borderId="15" xfId="0" applyNumberFormat="1" applyFont="1" applyFill="1" applyBorder="1" applyAlignment="1" applyProtection="1">
      <alignment/>
      <protection/>
    </xf>
    <xf numFmtId="181" fontId="2" fillId="0" borderId="36" xfId="0" applyNumberFormat="1" applyFont="1" applyFill="1" applyBorder="1" applyAlignment="1" applyProtection="1">
      <alignment/>
      <protection/>
    </xf>
    <xf numFmtId="181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1" fontId="2" fillId="0" borderId="37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9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81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6" fillId="0" borderId="44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1001575581</v>
      </c>
      <c r="D6" s="18"/>
      <c r="E6" s="19">
        <v>924760138</v>
      </c>
      <c r="F6" s="20">
        <v>924760138</v>
      </c>
      <c r="G6" s="20">
        <v>1675499342</v>
      </c>
      <c r="H6" s="20">
        <v>1400908964</v>
      </c>
      <c r="I6" s="20">
        <v>1379556982</v>
      </c>
      <c r="J6" s="20">
        <v>1379556982</v>
      </c>
      <c r="K6" s="20">
        <v>1068223375</v>
      </c>
      <c r="L6" s="20">
        <v>1056440284</v>
      </c>
      <c r="M6" s="20">
        <v>1775051288</v>
      </c>
      <c r="N6" s="20">
        <v>1750511777</v>
      </c>
      <c r="O6" s="20"/>
      <c r="P6" s="20"/>
      <c r="Q6" s="20"/>
      <c r="R6" s="20"/>
      <c r="S6" s="20"/>
      <c r="T6" s="20"/>
      <c r="U6" s="20"/>
      <c r="V6" s="20"/>
      <c r="W6" s="20">
        <v>1750511777</v>
      </c>
      <c r="X6" s="20">
        <v>462380073</v>
      </c>
      <c r="Y6" s="20">
        <v>1288131704</v>
      </c>
      <c r="Z6" s="21">
        <v>278.59</v>
      </c>
      <c r="AA6" s="22">
        <v>924760138</v>
      </c>
    </row>
    <row r="7" spans="1:27" ht="12.75">
      <c r="A7" s="23" t="s">
        <v>34</v>
      </c>
      <c r="B7" s="17"/>
      <c r="C7" s="18">
        <v>1086184184</v>
      </c>
      <c r="D7" s="18"/>
      <c r="E7" s="19">
        <v>920802769</v>
      </c>
      <c r="F7" s="20">
        <v>899402495</v>
      </c>
      <c r="G7" s="20">
        <v>1632675165</v>
      </c>
      <c r="H7" s="20">
        <v>1589927030</v>
      </c>
      <c r="I7" s="20">
        <v>1553424742</v>
      </c>
      <c r="J7" s="20">
        <v>1553424742</v>
      </c>
      <c r="K7" s="20">
        <v>1675663049</v>
      </c>
      <c r="L7" s="20">
        <v>1365865796</v>
      </c>
      <c r="M7" s="20">
        <v>1443081839</v>
      </c>
      <c r="N7" s="20">
        <v>1443202090</v>
      </c>
      <c r="O7" s="20"/>
      <c r="P7" s="20"/>
      <c r="Q7" s="20"/>
      <c r="R7" s="20"/>
      <c r="S7" s="20"/>
      <c r="T7" s="20"/>
      <c r="U7" s="20"/>
      <c r="V7" s="20"/>
      <c r="W7" s="20">
        <v>1443202090</v>
      </c>
      <c r="X7" s="20">
        <v>449701250</v>
      </c>
      <c r="Y7" s="20">
        <v>993500840</v>
      </c>
      <c r="Z7" s="21">
        <v>220.92</v>
      </c>
      <c r="AA7" s="22">
        <v>899402495</v>
      </c>
    </row>
    <row r="8" spans="1:27" ht="12.75">
      <c r="A8" s="23" t="s">
        <v>35</v>
      </c>
      <c r="B8" s="17"/>
      <c r="C8" s="18">
        <v>4218241646</v>
      </c>
      <c r="D8" s="18"/>
      <c r="E8" s="19">
        <v>6332541605</v>
      </c>
      <c r="F8" s="20">
        <v>6332541605</v>
      </c>
      <c r="G8" s="20">
        <v>7635334230</v>
      </c>
      <c r="H8" s="20">
        <v>8947552831</v>
      </c>
      <c r="I8" s="20">
        <v>8850920456</v>
      </c>
      <c r="J8" s="20">
        <v>8850920456</v>
      </c>
      <c r="K8" s="20">
        <v>8152114559</v>
      </c>
      <c r="L8" s="20">
        <v>6732524983</v>
      </c>
      <c r="M8" s="20">
        <v>6200328134</v>
      </c>
      <c r="N8" s="20">
        <v>6617914443</v>
      </c>
      <c r="O8" s="20"/>
      <c r="P8" s="20"/>
      <c r="Q8" s="20"/>
      <c r="R8" s="20"/>
      <c r="S8" s="20"/>
      <c r="T8" s="20"/>
      <c r="U8" s="20"/>
      <c r="V8" s="20"/>
      <c r="W8" s="20">
        <v>6617914443</v>
      </c>
      <c r="X8" s="20">
        <v>3166270805</v>
      </c>
      <c r="Y8" s="20">
        <v>3451643638</v>
      </c>
      <c r="Z8" s="21">
        <v>109.01</v>
      </c>
      <c r="AA8" s="22">
        <v>6332541605</v>
      </c>
    </row>
    <row r="9" spans="1:27" ht="12.75">
      <c r="A9" s="23" t="s">
        <v>36</v>
      </c>
      <c r="B9" s="17"/>
      <c r="C9" s="18">
        <v>1290027454</v>
      </c>
      <c r="D9" s="18"/>
      <c r="E9" s="19">
        <v>1222955711</v>
      </c>
      <c r="F9" s="20">
        <v>1222955711</v>
      </c>
      <c r="G9" s="20">
        <v>689451924</v>
      </c>
      <c r="H9" s="20">
        <v>1087841586</v>
      </c>
      <c r="I9" s="20">
        <v>1616038730</v>
      </c>
      <c r="J9" s="20">
        <v>1616038730</v>
      </c>
      <c r="K9" s="20">
        <v>1656899786</v>
      </c>
      <c r="L9" s="20">
        <v>1471109604</v>
      </c>
      <c r="M9" s="20">
        <v>1856556041</v>
      </c>
      <c r="N9" s="20">
        <v>2137699399</v>
      </c>
      <c r="O9" s="20"/>
      <c r="P9" s="20"/>
      <c r="Q9" s="20"/>
      <c r="R9" s="20"/>
      <c r="S9" s="20"/>
      <c r="T9" s="20"/>
      <c r="U9" s="20"/>
      <c r="V9" s="20"/>
      <c r="W9" s="20">
        <v>2137699399</v>
      </c>
      <c r="X9" s="20">
        <v>611477858</v>
      </c>
      <c r="Y9" s="20">
        <v>1526221541</v>
      </c>
      <c r="Z9" s="21">
        <v>249.6</v>
      </c>
      <c r="AA9" s="22">
        <v>1222955711</v>
      </c>
    </row>
    <row r="10" spans="1:27" ht="12.75">
      <c r="A10" s="23" t="s">
        <v>37</v>
      </c>
      <c r="B10" s="17"/>
      <c r="C10" s="18">
        <v>91101542</v>
      </c>
      <c r="D10" s="18"/>
      <c r="E10" s="19">
        <v>5686701</v>
      </c>
      <c r="F10" s="20">
        <v>5686701</v>
      </c>
      <c r="G10" s="24">
        <v>10580777</v>
      </c>
      <c r="H10" s="24">
        <v>19872706</v>
      </c>
      <c r="I10" s="24">
        <v>16659497</v>
      </c>
      <c r="J10" s="20">
        <v>16659497</v>
      </c>
      <c r="K10" s="24">
        <v>18525305</v>
      </c>
      <c r="L10" s="24">
        <v>16149261</v>
      </c>
      <c r="M10" s="20">
        <v>18980662</v>
      </c>
      <c r="N10" s="24">
        <v>18980662</v>
      </c>
      <c r="O10" s="24"/>
      <c r="P10" s="24"/>
      <c r="Q10" s="20"/>
      <c r="R10" s="24"/>
      <c r="S10" s="24"/>
      <c r="T10" s="20"/>
      <c r="U10" s="24"/>
      <c r="V10" s="24"/>
      <c r="W10" s="24">
        <v>18980662</v>
      </c>
      <c r="X10" s="20">
        <v>2843351</v>
      </c>
      <c r="Y10" s="24">
        <v>16137311</v>
      </c>
      <c r="Z10" s="25">
        <v>567.55</v>
      </c>
      <c r="AA10" s="26">
        <v>5686701</v>
      </c>
    </row>
    <row r="11" spans="1:27" ht="12.75">
      <c r="A11" s="23" t="s">
        <v>38</v>
      </c>
      <c r="B11" s="17"/>
      <c r="C11" s="18">
        <v>715556050</v>
      </c>
      <c r="D11" s="18"/>
      <c r="E11" s="19">
        <v>1017575630</v>
      </c>
      <c r="F11" s="20">
        <v>1017575630</v>
      </c>
      <c r="G11" s="20">
        <v>711074075</v>
      </c>
      <c r="H11" s="20">
        <v>714553503</v>
      </c>
      <c r="I11" s="20">
        <v>676624669</v>
      </c>
      <c r="J11" s="20">
        <v>676624669</v>
      </c>
      <c r="K11" s="20">
        <v>772480672</v>
      </c>
      <c r="L11" s="20">
        <v>668006525</v>
      </c>
      <c r="M11" s="20">
        <v>732444935</v>
      </c>
      <c r="N11" s="20">
        <v>744204597</v>
      </c>
      <c r="O11" s="20"/>
      <c r="P11" s="20"/>
      <c r="Q11" s="20"/>
      <c r="R11" s="20"/>
      <c r="S11" s="20"/>
      <c r="T11" s="20"/>
      <c r="U11" s="20"/>
      <c r="V11" s="20"/>
      <c r="W11" s="20">
        <v>744204597</v>
      </c>
      <c r="X11" s="20">
        <v>508787818</v>
      </c>
      <c r="Y11" s="20">
        <v>235416779</v>
      </c>
      <c r="Z11" s="21">
        <v>46.27</v>
      </c>
      <c r="AA11" s="22">
        <v>1017575630</v>
      </c>
    </row>
    <row r="12" spans="1:27" ht="12.75">
      <c r="A12" s="27" t="s">
        <v>39</v>
      </c>
      <c r="B12" s="28"/>
      <c r="C12" s="29">
        <f aca="true" t="shared" si="0" ref="C12:Y12">SUM(C6:C11)</f>
        <v>8402686457</v>
      </c>
      <c r="D12" s="29">
        <f>SUM(D6:D11)</f>
        <v>0</v>
      </c>
      <c r="E12" s="30">
        <f t="shared" si="0"/>
        <v>10424322554</v>
      </c>
      <c r="F12" s="31">
        <f t="shared" si="0"/>
        <v>10402922280</v>
      </c>
      <c r="G12" s="31">
        <f t="shared" si="0"/>
        <v>12354615513</v>
      </c>
      <c r="H12" s="31">
        <f t="shared" si="0"/>
        <v>13760656620</v>
      </c>
      <c r="I12" s="31">
        <f t="shared" si="0"/>
        <v>14093225076</v>
      </c>
      <c r="J12" s="31">
        <f t="shared" si="0"/>
        <v>14093225076</v>
      </c>
      <c r="K12" s="31">
        <f t="shared" si="0"/>
        <v>13343906746</v>
      </c>
      <c r="L12" s="31">
        <f t="shared" si="0"/>
        <v>11310096453</v>
      </c>
      <c r="M12" s="31">
        <f t="shared" si="0"/>
        <v>12026442899</v>
      </c>
      <c r="N12" s="31">
        <f t="shared" si="0"/>
        <v>12712512968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12712512968</v>
      </c>
      <c r="X12" s="31">
        <f t="shared" si="0"/>
        <v>5201461155</v>
      </c>
      <c r="Y12" s="31">
        <f t="shared" si="0"/>
        <v>7511051813</v>
      </c>
      <c r="Z12" s="32">
        <f>+IF(X12&lt;&gt;0,+(Y12/X12)*100,0)</f>
        <v>144.4027281791745</v>
      </c>
      <c r="AA12" s="33">
        <f>SUM(AA6:AA11)</f>
        <v>10402922280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27767207</v>
      </c>
      <c r="D15" s="18"/>
      <c r="E15" s="19">
        <v>7416493</v>
      </c>
      <c r="F15" s="20">
        <v>7416493</v>
      </c>
      <c r="G15" s="20">
        <v>31498761</v>
      </c>
      <c r="H15" s="20">
        <v>31562876</v>
      </c>
      <c r="I15" s="20">
        <v>31336876</v>
      </c>
      <c r="J15" s="20">
        <v>31336876</v>
      </c>
      <c r="K15" s="20">
        <v>28346463</v>
      </c>
      <c r="L15" s="20">
        <v>27509463</v>
      </c>
      <c r="M15" s="20">
        <v>31390399</v>
      </c>
      <c r="N15" s="20">
        <v>32227399</v>
      </c>
      <c r="O15" s="20"/>
      <c r="P15" s="20"/>
      <c r="Q15" s="20"/>
      <c r="R15" s="20"/>
      <c r="S15" s="20"/>
      <c r="T15" s="20"/>
      <c r="U15" s="20"/>
      <c r="V15" s="20"/>
      <c r="W15" s="20">
        <v>32227399</v>
      </c>
      <c r="X15" s="20">
        <v>3708247</v>
      </c>
      <c r="Y15" s="20">
        <v>28519152</v>
      </c>
      <c r="Z15" s="21">
        <v>769.07</v>
      </c>
      <c r="AA15" s="22">
        <v>7416493</v>
      </c>
    </row>
    <row r="16" spans="1:27" ht="12.75">
      <c r="A16" s="23" t="s">
        <v>42</v>
      </c>
      <c r="B16" s="17"/>
      <c r="C16" s="18">
        <v>77096732</v>
      </c>
      <c r="D16" s="18"/>
      <c r="E16" s="19">
        <v>123779766</v>
      </c>
      <c r="F16" s="20">
        <v>123779766</v>
      </c>
      <c r="G16" s="24">
        <v>89490614</v>
      </c>
      <c r="H16" s="24">
        <v>89490614</v>
      </c>
      <c r="I16" s="24">
        <v>89490614</v>
      </c>
      <c r="J16" s="20">
        <v>89490614</v>
      </c>
      <c r="K16" s="24">
        <v>70298390</v>
      </c>
      <c r="L16" s="24">
        <v>70298390</v>
      </c>
      <c r="M16" s="20">
        <v>88696033</v>
      </c>
      <c r="N16" s="24">
        <v>88696033</v>
      </c>
      <c r="O16" s="24"/>
      <c r="P16" s="24"/>
      <c r="Q16" s="20"/>
      <c r="R16" s="24"/>
      <c r="S16" s="24"/>
      <c r="T16" s="20"/>
      <c r="U16" s="24"/>
      <c r="V16" s="24"/>
      <c r="W16" s="24">
        <v>88696033</v>
      </c>
      <c r="X16" s="20">
        <v>61889883</v>
      </c>
      <c r="Y16" s="24">
        <v>26806150</v>
      </c>
      <c r="Z16" s="25">
        <v>43.31</v>
      </c>
      <c r="AA16" s="26">
        <v>123779766</v>
      </c>
    </row>
    <row r="17" spans="1:27" ht="12.75">
      <c r="A17" s="23" t="s">
        <v>43</v>
      </c>
      <c r="B17" s="17"/>
      <c r="C17" s="18">
        <v>3079901196</v>
      </c>
      <c r="D17" s="18"/>
      <c r="E17" s="19">
        <v>2891568766</v>
      </c>
      <c r="F17" s="20">
        <v>2891568766</v>
      </c>
      <c r="G17" s="20">
        <v>2821647693</v>
      </c>
      <c r="H17" s="20">
        <v>2945160586</v>
      </c>
      <c r="I17" s="20">
        <v>3062553481</v>
      </c>
      <c r="J17" s="20">
        <v>3062553481</v>
      </c>
      <c r="K17" s="20">
        <v>2598045772</v>
      </c>
      <c r="L17" s="20">
        <v>2674731474</v>
      </c>
      <c r="M17" s="20">
        <v>2976508459</v>
      </c>
      <c r="N17" s="20">
        <v>3023003757</v>
      </c>
      <c r="O17" s="20"/>
      <c r="P17" s="20"/>
      <c r="Q17" s="20"/>
      <c r="R17" s="20"/>
      <c r="S17" s="20"/>
      <c r="T17" s="20"/>
      <c r="U17" s="20"/>
      <c r="V17" s="20"/>
      <c r="W17" s="20">
        <v>3023003757</v>
      </c>
      <c r="X17" s="20">
        <v>1445784385</v>
      </c>
      <c r="Y17" s="20">
        <v>1577219372</v>
      </c>
      <c r="Z17" s="21">
        <v>109.09</v>
      </c>
      <c r="AA17" s="22">
        <v>2891568766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>
        <v>4016000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40327990590</v>
      </c>
      <c r="D19" s="18"/>
      <c r="E19" s="19">
        <v>42816506244</v>
      </c>
      <c r="F19" s="20">
        <v>42835044332</v>
      </c>
      <c r="G19" s="20">
        <v>36045293818</v>
      </c>
      <c r="H19" s="20">
        <v>34413925993</v>
      </c>
      <c r="I19" s="20">
        <v>35769952625</v>
      </c>
      <c r="J19" s="20">
        <v>35769952625</v>
      </c>
      <c r="K19" s="20">
        <v>27554780237</v>
      </c>
      <c r="L19" s="20">
        <v>26459428907</v>
      </c>
      <c r="M19" s="20">
        <v>36816741815</v>
      </c>
      <c r="N19" s="20">
        <v>37780378458</v>
      </c>
      <c r="O19" s="20"/>
      <c r="P19" s="20"/>
      <c r="Q19" s="20"/>
      <c r="R19" s="20"/>
      <c r="S19" s="20"/>
      <c r="T19" s="20"/>
      <c r="U19" s="20"/>
      <c r="V19" s="20"/>
      <c r="W19" s="20">
        <v>37780378458</v>
      </c>
      <c r="X19" s="20">
        <v>21417522171</v>
      </c>
      <c r="Y19" s="20">
        <v>16362856287</v>
      </c>
      <c r="Z19" s="21">
        <v>76.4</v>
      </c>
      <c r="AA19" s="22">
        <v>42835044332</v>
      </c>
    </row>
    <row r="20" spans="1:27" ht="12.75">
      <c r="A20" s="23" t="s">
        <v>46</v>
      </c>
      <c r="B20" s="17"/>
      <c r="C20" s="18">
        <v>1074503</v>
      </c>
      <c r="D20" s="18"/>
      <c r="E20" s="19">
        <v>2351024</v>
      </c>
      <c r="F20" s="20">
        <v>2351024</v>
      </c>
      <c r="G20" s="20">
        <v>2239070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>
        <v>1175512</v>
      </c>
      <c r="Y20" s="20">
        <v>-1175512</v>
      </c>
      <c r="Z20" s="21">
        <v>-100</v>
      </c>
      <c r="AA20" s="22">
        <v>2351024</v>
      </c>
    </row>
    <row r="21" spans="1:27" ht="12.75">
      <c r="A21" s="23" t="s">
        <v>47</v>
      </c>
      <c r="B21" s="17"/>
      <c r="C21" s="18">
        <v>31968982</v>
      </c>
      <c r="D21" s="18"/>
      <c r="E21" s="19">
        <v>53184004</v>
      </c>
      <c r="F21" s="20">
        <v>53184004</v>
      </c>
      <c r="G21" s="20">
        <v>30052809</v>
      </c>
      <c r="H21" s="20">
        <v>28457739</v>
      </c>
      <c r="I21" s="20">
        <v>31968982</v>
      </c>
      <c r="J21" s="20">
        <v>31968982</v>
      </c>
      <c r="K21" s="20">
        <v>31968982</v>
      </c>
      <c r="L21" s="20">
        <v>31968982</v>
      </c>
      <c r="M21" s="20">
        <v>31968982</v>
      </c>
      <c r="N21" s="20">
        <v>31968982</v>
      </c>
      <c r="O21" s="20"/>
      <c r="P21" s="20"/>
      <c r="Q21" s="20"/>
      <c r="R21" s="20"/>
      <c r="S21" s="20"/>
      <c r="T21" s="20"/>
      <c r="U21" s="20"/>
      <c r="V21" s="20"/>
      <c r="W21" s="20">
        <v>31968982</v>
      </c>
      <c r="X21" s="20">
        <v>26592002</v>
      </c>
      <c r="Y21" s="20">
        <v>5376980</v>
      </c>
      <c r="Z21" s="21">
        <v>20.22</v>
      </c>
      <c r="AA21" s="22">
        <v>53184004</v>
      </c>
    </row>
    <row r="22" spans="1:27" ht="12.75">
      <c r="A22" s="23" t="s">
        <v>48</v>
      </c>
      <c r="B22" s="17"/>
      <c r="C22" s="18">
        <v>48310691</v>
      </c>
      <c r="D22" s="18"/>
      <c r="E22" s="19">
        <v>50733995</v>
      </c>
      <c r="F22" s="20">
        <v>50733995</v>
      </c>
      <c r="G22" s="20">
        <v>49740654</v>
      </c>
      <c r="H22" s="20">
        <v>41846794</v>
      </c>
      <c r="I22" s="20">
        <v>49967344</v>
      </c>
      <c r="J22" s="20">
        <v>49967344</v>
      </c>
      <c r="K22" s="20">
        <v>33781312</v>
      </c>
      <c r="L22" s="20">
        <v>26068817</v>
      </c>
      <c r="M22" s="20">
        <v>40927213</v>
      </c>
      <c r="N22" s="20">
        <v>43010224</v>
      </c>
      <c r="O22" s="20"/>
      <c r="P22" s="20"/>
      <c r="Q22" s="20"/>
      <c r="R22" s="20"/>
      <c r="S22" s="20"/>
      <c r="T22" s="20"/>
      <c r="U22" s="20"/>
      <c r="V22" s="20"/>
      <c r="W22" s="20">
        <v>43010224</v>
      </c>
      <c r="X22" s="20">
        <v>25367000</v>
      </c>
      <c r="Y22" s="20">
        <v>17643224</v>
      </c>
      <c r="Z22" s="21">
        <v>69.55</v>
      </c>
      <c r="AA22" s="22">
        <v>50733995</v>
      </c>
    </row>
    <row r="23" spans="1:27" ht="12.75">
      <c r="A23" s="23" t="s">
        <v>49</v>
      </c>
      <c r="B23" s="17"/>
      <c r="C23" s="18">
        <v>64795165</v>
      </c>
      <c r="D23" s="18"/>
      <c r="E23" s="19">
        <v>43785548</v>
      </c>
      <c r="F23" s="20">
        <v>43785547</v>
      </c>
      <c r="G23" s="24">
        <v>509833679</v>
      </c>
      <c r="H23" s="24">
        <v>3769206796</v>
      </c>
      <c r="I23" s="24">
        <v>3797822076</v>
      </c>
      <c r="J23" s="20">
        <v>3797822076</v>
      </c>
      <c r="K23" s="24">
        <v>3483881595</v>
      </c>
      <c r="L23" s="24">
        <v>4025519417</v>
      </c>
      <c r="M23" s="20">
        <v>3548995888</v>
      </c>
      <c r="N23" s="24">
        <v>3548995888</v>
      </c>
      <c r="O23" s="24"/>
      <c r="P23" s="24"/>
      <c r="Q23" s="20"/>
      <c r="R23" s="24"/>
      <c r="S23" s="24"/>
      <c r="T23" s="20"/>
      <c r="U23" s="24"/>
      <c r="V23" s="24"/>
      <c r="W23" s="24">
        <v>3548995888</v>
      </c>
      <c r="X23" s="20">
        <v>21892776</v>
      </c>
      <c r="Y23" s="24">
        <v>3527103112</v>
      </c>
      <c r="Z23" s="25">
        <v>16110.81</v>
      </c>
      <c r="AA23" s="26">
        <v>43785547</v>
      </c>
    </row>
    <row r="24" spans="1:27" ht="12.75">
      <c r="A24" s="27" t="s">
        <v>50</v>
      </c>
      <c r="B24" s="35"/>
      <c r="C24" s="29">
        <f aca="true" t="shared" si="1" ref="C24:Y24">SUM(C15:C23)</f>
        <v>43658905066</v>
      </c>
      <c r="D24" s="29">
        <f>SUM(D15:D23)</f>
        <v>0</v>
      </c>
      <c r="E24" s="36">
        <f t="shared" si="1"/>
        <v>45989325840</v>
      </c>
      <c r="F24" s="37">
        <f t="shared" si="1"/>
        <v>46007863927</v>
      </c>
      <c r="G24" s="37">
        <f t="shared" si="1"/>
        <v>39583813098</v>
      </c>
      <c r="H24" s="37">
        <f t="shared" si="1"/>
        <v>41319651398</v>
      </c>
      <c r="I24" s="37">
        <f t="shared" si="1"/>
        <v>42833091998</v>
      </c>
      <c r="J24" s="37">
        <f t="shared" si="1"/>
        <v>42833091998</v>
      </c>
      <c r="K24" s="37">
        <f t="shared" si="1"/>
        <v>33801102751</v>
      </c>
      <c r="L24" s="37">
        <f t="shared" si="1"/>
        <v>33315525450</v>
      </c>
      <c r="M24" s="37">
        <f t="shared" si="1"/>
        <v>43535228789</v>
      </c>
      <c r="N24" s="37">
        <f t="shared" si="1"/>
        <v>44548280741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44548280741</v>
      </c>
      <c r="X24" s="37">
        <f t="shared" si="1"/>
        <v>23003931976</v>
      </c>
      <c r="Y24" s="37">
        <f t="shared" si="1"/>
        <v>21544348765</v>
      </c>
      <c r="Z24" s="38">
        <f>+IF(X24&lt;&gt;0,+(Y24/X24)*100,0)</f>
        <v>93.65507073954669</v>
      </c>
      <c r="AA24" s="39">
        <f>SUM(AA15:AA23)</f>
        <v>46007863927</v>
      </c>
    </row>
    <row r="25" spans="1:27" ht="12.75">
      <c r="A25" s="27" t="s">
        <v>51</v>
      </c>
      <c r="B25" s="28"/>
      <c r="C25" s="29">
        <f aca="true" t="shared" si="2" ref="C25:Y25">+C12+C24</f>
        <v>52061591523</v>
      </c>
      <c r="D25" s="29">
        <f>+D12+D24</f>
        <v>0</v>
      </c>
      <c r="E25" s="30">
        <f t="shared" si="2"/>
        <v>56413648394</v>
      </c>
      <c r="F25" s="31">
        <f t="shared" si="2"/>
        <v>56410786207</v>
      </c>
      <c r="G25" s="31">
        <f t="shared" si="2"/>
        <v>51938428611</v>
      </c>
      <c r="H25" s="31">
        <f t="shared" si="2"/>
        <v>55080308018</v>
      </c>
      <c r="I25" s="31">
        <f t="shared" si="2"/>
        <v>56926317074</v>
      </c>
      <c r="J25" s="31">
        <f t="shared" si="2"/>
        <v>56926317074</v>
      </c>
      <c r="K25" s="31">
        <f t="shared" si="2"/>
        <v>47145009497</v>
      </c>
      <c r="L25" s="31">
        <f t="shared" si="2"/>
        <v>44625621903</v>
      </c>
      <c r="M25" s="31">
        <f t="shared" si="2"/>
        <v>55561671688</v>
      </c>
      <c r="N25" s="31">
        <f t="shared" si="2"/>
        <v>57260793709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57260793709</v>
      </c>
      <c r="X25" s="31">
        <f t="shared" si="2"/>
        <v>28205393131</v>
      </c>
      <c r="Y25" s="31">
        <f t="shared" si="2"/>
        <v>29055400578</v>
      </c>
      <c r="Z25" s="32">
        <f>+IF(X25&lt;&gt;0,+(Y25/X25)*100,0)</f>
        <v>103.01363446009115</v>
      </c>
      <c r="AA25" s="33">
        <f>+AA12+AA24</f>
        <v>56410786207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109283688</v>
      </c>
      <c r="D29" s="18"/>
      <c r="E29" s="19"/>
      <c r="F29" s="20"/>
      <c r="G29" s="20"/>
      <c r="H29" s="20"/>
      <c r="I29" s="20">
        <v>18550190</v>
      </c>
      <c r="J29" s="20">
        <v>18550190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123614512</v>
      </c>
      <c r="D30" s="18"/>
      <c r="E30" s="19">
        <v>93930890</v>
      </c>
      <c r="F30" s="20">
        <v>93930890</v>
      </c>
      <c r="G30" s="20">
        <v>97602613</v>
      </c>
      <c r="H30" s="20">
        <v>91517910</v>
      </c>
      <c r="I30" s="20">
        <v>72909859</v>
      </c>
      <c r="J30" s="20">
        <v>72909859</v>
      </c>
      <c r="K30" s="20">
        <v>136344238</v>
      </c>
      <c r="L30" s="20">
        <v>27729739</v>
      </c>
      <c r="M30" s="20">
        <v>194172534</v>
      </c>
      <c r="N30" s="20">
        <v>194172534</v>
      </c>
      <c r="O30" s="20"/>
      <c r="P30" s="20"/>
      <c r="Q30" s="20"/>
      <c r="R30" s="20"/>
      <c r="S30" s="20"/>
      <c r="T30" s="20"/>
      <c r="U30" s="20"/>
      <c r="V30" s="20"/>
      <c r="W30" s="20">
        <v>194172534</v>
      </c>
      <c r="X30" s="20">
        <v>46965446</v>
      </c>
      <c r="Y30" s="20">
        <v>147207088</v>
      </c>
      <c r="Z30" s="21">
        <v>313.44</v>
      </c>
      <c r="AA30" s="22">
        <v>93930890</v>
      </c>
    </row>
    <row r="31" spans="1:27" ht="12.75">
      <c r="A31" s="23" t="s">
        <v>56</v>
      </c>
      <c r="B31" s="17"/>
      <c r="C31" s="18">
        <v>315485391</v>
      </c>
      <c r="D31" s="18"/>
      <c r="E31" s="19">
        <v>320157410</v>
      </c>
      <c r="F31" s="20">
        <v>320157410</v>
      </c>
      <c r="G31" s="20">
        <v>265710308</v>
      </c>
      <c r="H31" s="20">
        <v>351397017</v>
      </c>
      <c r="I31" s="20">
        <v>612985176</v>
      </c>
      <c r="J31" s="20">
        <v>612985176</v>
      </c>
      <c r="K31" s="20">
        <v>316445742</v>
      </c>
      <c r="L31" s="20">
        <v>314239342</v>
      </c>
      <c r="M31" s="20">
        <v>358069374</v>
      </c>
      <c r="N31" s="20">
        <v>359575180</v>
      </c>
      <c r="O31" s="20"/>
      <c r="P31" s="20"/>
      <c r="Q31" s="20"/>
      <c r="R31" s="20"/>
      <c r="S31" s="20"/>
      <c r="T31" s="20"/>
      <c r="U31" s="20"/>
      <c r="V31" s="20"/>
      <c r="W31" s="20">
        <v>359575180</v>
      </c>
      <c r="X31" s="20">
        <v>160078709</v>
      </c>
      <c r="Y31" s="20">
        <v>199496471</v>
      </c>
      <c r="Z31" s="21">
        <v>124.62</v>
      </c>
      <c r="AA31" s="22">
        <v>320157410</v>
      </c>
    </row>
    <row r="32" spans="1:27" ht="12.75">
      <c r="A32" s="23" t="s">
        <v>57</v>
      </c>
      <c r="B32" s="17"/>
      <c r="C32" s="18">
        <v>10230074875</v>
      </c>
      <c r="D32" s="18"/>
      <c r="E32" s="19">
        <v>8428032510</v>
      </c>
      <c r="F32" s="20">
        <v>8428032510</v>
      </c>
      <c r="G32" s="20">
        <v>8834427892</v>
      </c>
      <c r="H32" s="20">
        <v>9006323173</v>
      </c>
      <c r="I32" s="20">
        <v>10383767605</v>
      </c>
      <c r="J32" s="20">
        <v>10383767605</v>
      </c>
      <c r="K32" s="20">
        <v>10218525448</v>
      </c>
      <c r="L32" s="20">
        <v>9916151646</v>
      </c>
      <c r="M32" s="20">
        <v>10764795035</v>
      </c>
      <c r="N32" s="20">
        <v>11230777303</v>
      </c>
      <c r="O32" s="20"/>
      <c r="P32" s="20"/>
      <c r="Q32" s="20"/>
      <c r="R32" s="20"/>
      <c r="S32" s="20"/>
      <c r="T32" s="20"/>
      <c r="U32" s="20"/>
      <c r="V32" s="20"/>
      <c r="W32" s="20">
        <v>11230777303</v>
      </c>
      <c r="X32" s="20">
        <v>4214016258</v>
      </c>
      <c r="Y32" s="20">
        <v>7016761045</v>
      </c>
      <c r="Z32" s="21">
        <v>166.51</v>
      </c>
      <c r="AA32" s="22">
        <v>8428032510</v>
      </c>
    </row>
    <row r="33" spans="1:27" ht="12.75">
      <c r="A33" s="23" t="s">
        <v>58</v>
      </c>
      <c r="B33" s="17"/>
      <c r="C33" s="18">
        <v>247364081</v>
      </c>
      <c r="D33" s="18"/>
      <c r="E33" s="19">
        <v>344189183</v>
      </c>
      <c r="F33" s="20">
        <v>344189183</v>
      </c>
      <c r="G33" s="20">
        <v>264571800</v>
      </c>
      <c r="H33" s="20">
        <v>1374635366</v>
      </c>
      <c r="I33" s="20">
        <v>1345594801</v>
      </c>
      <c r="J33" s="20">
        <v>1345594801</v>
      </c>
      <c r="K33" s="20">
        <v>213243302</v>
      </c>
      <c r="L33" s="20">
        <v>249572244</v>
      </c>
      <c r="M33" s="20">
        <v>230198260</v>
      </c>
      <c r="N33" s="20">
        <v>232492274</v>
      </c>
      <c r="O33" s="20"/>
      <c r="P33" s="20"/>
      <c r="Q33" s="20"/>
      <c r="R33" s="20"/>
      <c r="S33" s="20"/>
      <c r="T33" s="20"/>
      <c r="U33" s="20"/>
      <c r="V33" s="20"/>
      <c r="W33" s="20">
        <v>232492274</v>
      </c>
      <c r="X33" s="20">
        <v>172094594</v>
      </c>
      <c r="Y33" s="20">
        <v>60397680</v>
      </c>
      <c r="Z33" s="21">
        <v>35.1</v>
      </c>
      <c r="AA33" s="22">
        <v>344189183</v>
      </c>
    </row>
    <row r="34" spans="1:27" ht="12.75">
      <c r="A34" s="27" t="s">
        <v>59</v>
      </c>
      <c r="B34" s="28"/>
      <c r="C34" s="29">
        <f aca="true" t="shared" si="3" ref="C34:Y34">SUM(C29:C33)</f>
        <v>11025822547</v>
      </c>
      <c r="D34" s="29">
        <f>SUM(D29:D33)</f>
        <v>0</v>
      </c>
      <c r="E34" s="30">
        <f t="shared" si="3"/>
        <v>9186309993</v>
      </c>
      <c r="F34" s="31">
        <f t="shared" si="3"/>
        <v>9186309993</v>
      </c>
      <c r="G34" s="31">
        <f t="shared" si="3"/>
        <v>9462312613</v>
      </c>
      <c r="H34" s="31">
        <f t="shared" si="3"/>
        <v>10823873466</v>
      </c>
      <c r="I34" s="31">
        <f t="shared" si="3"/>
        <v>12433807631</v>
      </c>
      <c r="J34" s="31">
        <f t="shared" si="3"/>
        <v>12433807631</v>
      </c>
      <c r="K34" s="31">
        <f t="shared" si="3"/>
        <v>10884558730</v>
      </c>
      <c r="L34" s="31">
        <f t="shared" si="3"/>
        <v>10507692971</v>
      </c>
      <c r="M34" s="31">
        <f t="shared" si="3"/>
        <v>11547235203</v>
      </c>
      <c r="N34" s="31">
        <f t="shared" si="3"/>
        <v>12017017291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12017017291</v>
      </c>
      <c r="X34" s="31">
        <f t="shared" si="3"/>
        <v>4593155007</v>
      </c>
      <c r="Y34" s="31">
        <f t="shared" si="3"/>
        <v>7423862284</v>
      </c>
      <c r="Z34" s="32">
        <f>+IF(X34&lt;&gt;0,+(Y34/X34)*100,0)</f>
        <v>161.62882098875352</v>
      </c>
      <c r="AA34" s="33">
        <f>SUM(AA29:AA33)</f>
        <v>9186309993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842296207</v>
      </c>
      <c r="D37" s="18"/>
      <c r="E37" s="19">
        <v>766383851</v>
      </c>
      <c r="F37" s="20">
        <v>766383851</v>
      </c>
      <c r="G37" s="20">
        <v>814117541</v>
      </c>
      <c r="H37" s="20">
        <v>673461887</v>
      </c>
      <c r="I37" s="20">
        <v>690624021</v>
      </c>
      <c r="J37" s="20">
        <v>690624021</v>
      </c>
      <c r="K37" s="20">
        <v>305383865</v>
      </c>
      <c r="L37" s="20">
        <v>295571351</v>
      </c>
      <c r="M37" s="20">
        <v>636947665</v>
      </c>
      <c r="N37" s="20">
        <v>646737480</v>
      </c>
      <c r="O37" s="20"/>
      <c r="P37" s="20"/>
      <c r="Q37" s="20"/>
      <c r="R37" s="20"/>
      <c r="S37" s="20"/>
      <c r="T37" s="20"/>
      <c r="U37" s="20"/>
      <c r="V37" s="20"/>
      <c r="W37" s="20">
        <v>646737480</v>
      </c>
      <c r="X37" s="20">
        <v>383191927</v>
      </c>
      <c r="Y37" s="20">
        <v>263545553</v>
      </c>
      <c r="Z37" s="21">
        <v>68.78</v>
      </c>
      <c r="AA37" s="22">
        <v>766383851</v>
      </c>
    </row>
    <row r="38" spans="1:27" ht="12.75">
      <c r="A38" s="23" t="s">
        <v>58</v>
      </c>
      <c r="B38" s="17"/>
      <c r="C38" s="18">
        <v>2423524038</v>
      </c>
      <c r="D38" s="18"/>
      <c r="E38" s="19">
        <v>2043769015</v>
      </c>
      <c r="F38" s="20">
        <v>2043769015</v>
      </c>
      <c r="G38" s="20">
        <v>1631695728</v>
      </c>
      <c r="H38" s="20">
        <v>2333223758</v>
      </c>
      <c r="I38" s="20">
        <v>2391610650</v>
      </c>
      <c r="J38" s="20">
        <v>2391610650</v>
      </c>
      <c r="K38" s="20">
        <v>1680457359</v>
      </c>
      <c r="L38" s="20">
        <v>2171556005</v>
      </c>
      <c r="M38" s="20">
        <v>1946951022</v>
      </c>
      <c r="N38" s="20">
        <v>1972993376</v>
      </c>
      <c r="O38" s="20"/>
      <c r="P38" s="20"/>
      <c r="Q38" s="20"/>
      <c r="R38" s="20"/>
      <c r="S38" s="20"/>
      <c r="T38" s="20"/>
      <c r="U38" s="20"/>
      <c r="V38" s="20"/>
      <c r="W38" s="20">
        <v>1972993376</v>
      </c>
      <c r="X38" s="20">
        <v>1021884511</v>
      </c>
      <c r="Y38" s="20">
        <v>951108865</v>
      </c>
      <c r="Z38" s="21">
        <v>93.07</v>
      </c>
      <c r="AA38" s="22">
        <v>2043769015</v>
      </c>
    </row>
    <row r="39" spans="1:27" ht="12.75">
      <c r="A39" s="27" t="s">
        <v>61</v>
      </c>
      <c r="B39" s="35"/>
      <c r="C39" s="29">
        <f aca="true" t="shared" si="4" ref="C39:Y39">SUM(C37:C38)</f>
        <v>3265820245</v>
      </c>
      <c r="D39" s="29">
        <f>SUM(D37:D38)</f>
        <v>0</v>
      </c>
      <c r="E39" s="36">
        <f t="shared" si="4"/>
        <v>2810152866</v>
      </c>
      <c r="F39" s="37">
        <f t="shared" si="4"/>
        <v>2810152866</v>
      </c>
      <c r="G39" s="37">
        <f t="shared" si="4"/>
        <v>2445813269</v>
      </c>
      <c r="H39" s="37">
        <f t="shared" si="4"/>
        <v>3006685645</v>
      </c>
      <c r="I39" s="37">
        <f t="shared" si="4"/>
        <v>3082234671</v>
      </c>
      <c r="J39" s="37">
        <f t="shared" si="4"/>
        <v>3082234671</v>
      </c>
      <c r="K39" s="37">
        <f t="shared" si="4"/>
        <v>1985841224</v>
      </c>
      <c r="L39" s="37">
        <f t="shared" si="4"/>
        <v>2467127356</v>
      </c>
      <c r="M39" s="37">
        <f t="shared" si="4"/>
        <v>2583898687</v>
      </c>
      <c r="N39" s="37">
        <f t="shared" si="4"/>
        <v>2619730856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2619730856</v>
      </c>
      <c r="X39" s="37">
        <f t="shared" si="4"/>
        <v>1405076438</v>
      </c>
      <c r="Y39" s="37">
        <f t="shared" si="4"/>
        <v>1214654418</v>
      </c>
      <c r="Z39" s="38">
        <f>+IF(X39&lt;&gt;0,+(Y39/X39)*100,0)</f>
        <v>86.44756862686783</v>
      </c>
      <c r="AA39" s="39">
        <f>SUM(AA37:AA38)</f>
        <v>2810152866</v>
      </c>
    </row>
    <row r="40" spans="1:27" ht="12.75">
      <c r="A40" s="27" t="s">
        <v>62</v>
      </c>
      <c r="B40" s="28"/>
      <c r="C40" s="29">
        <f aca="true" t="shared" si="5" ref="C40:Y40">+C34+C39</f>
        <v>14291642792</v>
      </c>
      <c r="D40" s="29">
        <f>+D34+D39</f>
        <v>0</v>
      </c>
      <c r="E40" s="30">
        <f t="shared" si="5"/>
        <v>11996462859</v>
      </c>
      <c r="F40" s="31">
        <f t="shared" si="5"/>
        <v>11996462859</v>
      </c>
      <c r="G40" s="31">
        <f t="shared" si="5"/>
        <v>11908125882</v>
      </c>
      <c r="H40" s="31">
        <f t="shared" si="5"/>
        <v>13830559111</v>
      </c>
      <c r="I40" s="31">
        <f t="shared" si="5"/>
        <v>15516042302</v>
      </c>
      <c r="J40" s="31">
        <f t="shared" si="5"/>
        <v>15516042302</v>
      </c>
      <c r="K40" s="31">
        <f t="shared" si="5"/>
        <v>12870399954</v>
      </c>
      <c r="L40" s="31">
        <f t="shared" si="5"/>
        <v>12974820327</v>
      </c>
      <c r="M40" s="31">
        <f t="shared" si="5"/>
        <v>14131133890</v>
      </c>
      <c r="N40" s="31">
        <f t="shared" si="5"/>
        <v>14636748147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14636748147</v>
      </c>
      <c r="X40" s="31">
        <f t="shared" si="5"/>
        <v>5998231445</v>
      </c>
      <c r="Y40" s="31">
        <f t="shared" si="5"/>
        <v>8638516702</v>
      </c>
      <c r="Z40" s="32">
        <f>+IF(X40&lt;&gt;0,+(Y40/X40)*100,0)</f>
        <v>144.01772891242612</v>
      </c>
      <c r="AA40" s="33">
        <f>+AA34+AA39</f>
        <v>11996462859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37769948731</v>
      </c>
      <c r="D42" s="43">
        <f>+D25-D40</f>
        <v>0</v>
      </c>
      <c r="E42" s="44">
        <f t="shared" si="6"/>
        <v>44417185535</v>
      </c>
      <c r="F42" s="45">
        <f t="shared" si="6"/>
        <v>44414323348</v>
      </c>
      <c r="G42" s="45">
        <f t="shared" si="6"/>
        <v>40030302729</v>
      </c>
      <c r="H42" s="45">
        <f t="shared" si="6"/>
        <v>41249748907</v>
      </c>
      <c r="I42" s="45">
        <f t="shared" si="6"/>
        <v>41410274772</v>
      </c>
      <c r="J42" s="45">
        <f t="shared" si="6"/>
        <v>41410274772</v>
      </c>
      <c r="K42" s="45">
        <f t="shared" si="6"/>
        <v>34274609543</v>
      </c>
      <c r="L42" s="45">
        <f t="shared" si="6"/>
        <v>31650801576</v>
      </c>
      <c r="M42" s="45">
        <f t="shared" si="6"/>
        <v>41430537798</v>
      </c>
      <c r="N42" s="45">
        <f t="shared" si="6"/>
        <v>42624045562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42624045562</v>
      </c>
      <c r="X42" s="45">
        <f t="shared" si="6"/>
        <v>22207161686</v>
      </c>
      <c r="Y42" s="45">
        <f t="shared" si="6"/>
        <v>20416883876</v>
      </c>
      <c r="Z42" s="46">
        <f>+IF(X42&lt;&gt;0,+(Y42/X42)*100,0)</f>
        <v>91.9382862370537</v>
      </c>
      <c r="AA42" s="47">
        <f>+AA25-AA40</f>
        <v>44414323348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37477670761</v>
      </c>
      <c r="D45" s="18"/>
      <c r="E45" s="19">
        <v>44332485071</v>
      </c>
      <c r="F45" s="20">
        <v>44329622884</v>
      </c>
      <c r="G45" s="20">
        <v>40030302730</v>
      </c>
      <c r="H45" s="20">
        <v>41249748905</v>
      </c>
      <c r="I45" s="20">
        <v>39687004245</v>
      </c>
      <c r="J45" s="20">
        <v>39687004245</v>
      </c>
      <c r="K45" s="20">
        <v>34274609543</v>
      </c>
      <c r="L45" s="20">
        <v>31650077908</v>
      </c>
      <c r="M45" s="20">
        <v>41222236625</v>
      </c>
      <c r="N45" s="20">
        <v>42415744389</v>
      </c>
      <c r="O45" s="20"/>
      <c r="P45" s="20"/>
      <c r="Q45" s="20"/>
      <c r="R45" s="20"/>
      <c r="S45" s="20"/>
      <c r="T45" s="20"/>
      <c r="U45" s="20"/>
      <c r="V45" s="20"/>
      <c r="W45" s="20">
        <v>42415744389</v>
      </c>
      <c r="X45" s="20">
        <v>22164811446</v>
      </c>
      <c r="Y45" s="20">
        <v>20250932943</v>
      </c>
      <c r="Z45" s="48">
        <v>91.37</v>
      </c>
      <c r="AA45" s="22">
        <v>44329622884</v>
      </c>
    </row>
    <row r="46" spans="1:27" ht="12.75">
      <c r="A46" s="23" t="s">
        <v>67</v>
      </c>
      <c r="B46" s="17"/>
      <c r="C46" s="18">
        <v>292277970</v>
      </c>
      <c r="D46" s="18"/>
      <c r="E46" s="19">
        <v>84700463</v>
      </c>
      <c r="F46" s="20">
        <v>84700463</v>
      </c>
      <c r="G46" s="20"/>
      <c r="H46" s="20"/>
      <c r="I46" s="20">
        <v>1723270526</v>
      </c>
      <c r="J46" s="20">
        <v>1723270526</v>
      </c>
      <c r="K46" s="20"/>
      <c r="L46" s="20">
        <v>723669</v>
      </c>
      <c r="M46" s="20">
        <v>208301176</v>
      </c>
      <c r="N46" s="20">
        <v>208301176</v>
      </c>
      <c r="O46" s="20"/>
      <c r="P46" s="20"/>
      <c r="Q46" s="20"/>
      <c r="R46" s="20"/>
      <c r="S46" s="20"/>
      <c r="T46" s="20"/>
      <c r="U46" s="20"/>
      <c r="V46" s="20"/>
      <c r="W46" s="20">
        <v>208301176</v>
      </c>
      <c r="X46" s="20">
        <v>42350232</v>
      </c>
      <c r="Y46" s="20">
        <v>165950944</v>
      </c>
      <c r="Z46" s="48">
        <v>391.85</v>
      </c>
      <c r="AA46" s="22">
        <v>84700463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37769948731</v>
      </c>
      <c r="D48" s="51">
        <f>SUM(D45:D47)</f>
        <v>0</v>
      </c>
      <c r="E48" s="52">
        <f t="shared" si="7"/>
        <v>44417185534</v>
      </c>
      <c r="F48" s="53">
        <f t="shared" si="7"/>
        <v>44414323347</v>
      </c>
      <c r="G48" s="53">
        <f t="shared" si="7"/>
        <v>40030302730</v>
      </c>
      <c r="H48" s="53">
        <f t="shared" si="7"/>
        <v>41249748905</v>
      </c>
      <c r="I48" s="53">
        <f t="shared" si="7"/>
        <v>41410274771</v>
      </c>
      <c r="J48" s="53">
        <f t="shared" si="7"/>
        <v>41410274771</v>
      </c>
      <c r="K48" s="53">
        <f t="shared" si="7"/>
        <v>34274609543</v>
      </c>
      <c r="L48" s="53">
        <f t="shared" si="7"/>
        <v>31650801577</v>
      </c>
      <c r="M48" s="53">
        <f t="shared" si="7"/>
        <v>41430537801</v>
      </c>
      <c r="N48" s="53">
        <f t="shared" si="7"/>
        <v>42624045565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42624045565</v>
      </c>
      <c r="X48" s="53">
        <f t="shared" si="7"/>
        <v>22207161678</v>
      </c>
      <c r="Y48" s="53">
        <f t="shared" si="7"/>
        <v>20416883887</v>
      </c>
      <c r="Z48" s="54">
        <f>+IF(X48&lt;&gt;0,+(Y48/X48)*100,0)</f>
        <v>91.9382863197075</v>
      </c>
      <c r="AA48" s="55">
        <f>SUM(AA45:AA47)</f>
        <v>44414323347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8950723</v>
      </c>
      <c r="D6" s="18"/>
      <c r="E6" s="19">
        <v>115691581</v>
      </c>
      <c r="F6" s="20">
        <v>115691581</v>
      </c>
      <c r="G6" s="20">
        <v>-5736</v>
      </c>
      <c r="H6" s="20">
        <v>11684685</v>
      </c>
      <c r="I6" s="20">
        <v>182975123</v>
      </c>
      <c r="J6" s="20">
        <v>182975123</v>
      </c>
      <c r="K6" s="20">
        <v>-24539511</v>
      </c>
      <c r="L6" s="20"/>
      <c r="M6" s="20"/>
      <c r="N6" s="20">
        <v>-24539511</v>
      </c>
      <c r="O6" s="20"/>
      <c r="P6" s="20"/>
      <c r="Q6" s="20"/>
      <c r="R6" s="20"/>
      <c r="S6" s="20"/>
      <c r="T6" s="20"/>
      <c r="U6" s="20"/>
      <c r="V6" s="20"/>
      <c r="W6" s="20">
        <v>-24539511</v>
      </c>
      <c r="X6" s="20">
        <v>57845791</v>
      </c>
      <c r="Y6" s="20">
        <v>-82385302</v>
      </c>
      <c r="Z6" s="21">
        <v>-142.42</v>
      </c>
      <c r="AA6" s="22">
        <v>115691581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>
        <v>148531</v>
      </c>
      <c r="J7" s="20">
        <v>148531</v>
      </c>
      <c r="K7" s="20">
        <v>120251</v>
      </c>
      <c r="L7" s="20"/>
      <c r="M7" s="20"/>
      <c r="N7" s="20">
        <v>120251</v>
      </c>
      <c r="O7" s="20"/>
      <c r="P7" s="20"/>
      <c r="Q7" s="20"/>
      <c r="R7" s="20"/>
      <c r="S7" s="20"/>
      <c r="T7" s="20"/>
      <c r="U7" s="20"/>
      <c r="V7" s="20"/>
      <c r="W7" s="20">
        <v>120251</v>
      </c>
      <c r="X7" s="20"/>
      <c r="Y7" s="20">
        <v>120251</v>
      </c>
      <c r="Z7" s="21"/>
      <c r="AA7" s="22"/>
    </row>
    <row r="8" spans="1:27" ht="12.75">
      <c r="A8" s="23" t="s">
        <v>35</v>
      </c>
      <c r="B8" s="17"/>
      <c r="C8" s="18">
        <v>367670620</v>
      </c>
      <c r="D8" s="18"/>
      <c r="E8" s="19">
        <v>179056203</v>
      </c>
      <c r="F8" s="20">
        <v>179056203</v>
      </c>
      <c r="G8" s="20">
        <v>2114074</v>
      </c>
      <c r="H8" s="20">
        <v>10485642</v>
      </c>
      <c r="I8" s="20">
        <v>906689290</v>
      </c>
      <c r="J8" s="20">
        <v>906689290</v>
      </c>
      <c r="K8" s="20">
        <v>417586309</v>
      </c>
      <c r="L8" s="20"/>
      <c r="M8" s="20"/>
      <c r="N8" s="20">
        <v>417586309</v>
      </c>
      <c r="O8" s="20"/>
      <c r="P8" s="20"/>
      <c r="Q8" s="20"/>
      <c r="R8" s="20"/>
      <c r="S8" s="20"/>
      <c r="T8" s="20"/>
      <c r="U8" s="20"/>
      <c r="V8" s="20"/>
      <c r="W8" s="20">
        <v>417586309</v>
      </c>
      <c r="X8" s="20">
        <v>89528102</v>
      </c>
      <c r="Y8" s="20">
        <v>328058207</v>
      </c>
      <c r="Z8" s="21">
        <v>366.43</v>
      </c>
      <c r="AA8" s="22">
        <v>179056203</v>
      </c>
    </row>
    <row r="9" spans="1:27" ht="12.75">
      <c r="A9" s="23" t="s">
        <v>36</v>
      </c>
      <c r="B9" s="17"/>
      <c r="C9" s="18">
        <v>31872031</v>
      </c>
      <c r="D9" s="18"/>
      <c r="E9" s="19">
        <v>156246</v>
      </c>
      <c r="F9" s="20">
        <v>156246</v>
      </c>
      <c r="G9" s="20">
        <v>10219167</v>
      </c>
      <c r="H9" s="20">
        <v>30614154</v>
      </c>
      <c r="I9" s="20">
        <v>235811792</v>
      </c>
      <c r="J9" s="20">
        <v>235811792</v>
      </c>
      <c r="K9" s="20">
        <v>281143358</v>
      </c>
      <c r="L9" s="20"/>
      <c r="M9" s="20"/>
      <c r="N9" s="20">
        <v>281143358</v>
      </c>
      <c r="O9" s="20"/>
      <c r="P9" s="20"/>
      <c r="Q9" s="20"/>
      <c r="R9" s="20"/>
      <c r="S9" s="20"/>
      <c r="T9" s="20"/>
      <c r="U9" s="20"/>
      <c r="V9" s="20"/>
      <c r="W9" s="20">
        <v>281143358</v>
      </c>
      <c r="X9" s="20">
        <v>78123</v>
      </c>
      <c r="Y9" s="20">
        <v>281065235</v>
      </c>
      <c r="Z9" s="21">
        <v>359772.71</v>
      </c>
      <c r="AA9" s="22">
        <v>156246</v>
      </c>
    </row>
    <row r="10" spans="1:27" ht="12.75">
      <c r="A10" s="23" t="s">
        <v>37</v>
      </c>
      <c r="B10" s="17"/>
      <c r="C10" s="18">
        <v>5743601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3379955</v>
      </c>
      <c r="D11" s="18"/>
      <c r="E11" s="19"/>
      <c r="F11" s="20"/>
      <c r="G11" s="20">
        <v>749794</v>
      </c>
      <c r="H11" s="20">
        <v>860947</v>
      </c>
      <c r="I11" s="20">
        <v>2202131</v>
      </c>
      <c r="J11" s="20">
        <v>2202131</v>
      </c>
      <c r="K11" s="20">
        <v>11759662</v>
      </c>
      <c r="L11" s="20"/>
      <c r="M11" s="20"/>
      <c r="N11" s="20">
        <v>11759662</v>
      </c>
      <c r="O11" s="20"/>
      <c r="P11" s="20"/>
      <c r="Q11" s="20"/>
      <c r="R11" s="20"/>
      <c r="S11" s="20"/>
      <c r="T11" s="20"/>
      <c r="U11" s="20"/>
      <c r="V11" s="20"/>
      <c r="W11" s="20">
        <v>11759662</v>
      </c>
      <c r="X11" s="20"/>
      <c r="Y11" s="20">
        <v>11759662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417616930</v>
      </c>
      <c r="D12" s="29">
        <f>SUM(D6:D11)</f>
        <v>0</v>
      </c>
      <c r="E12" s="30">
        <f t="shared" si="0"/>
        <v>294904030</v>
      </c>
      <c r="F12" s="31">
        <f t="shared" si="0"/>
        <v>294904030</v>
      </c>
      <c r="G12" s="31">
        <f t="shared" si="0"/>
        <v>13077299</v>
      </c>
      <c r="H12" s="31">
        <f t="shared" si="0"/>
        <v>53645428</v>
      </c>
      <c r="I12" s="31">
        <f t="shared" si="0"/>
        <v>1327826867</v>
      </c>
      <c r="J12" s="31">
        <f t="shared" si="0"/>
        <v>1327826867</v>
      </c>
      <c r="K12" s="31">
        <f t="shared" si="0"/>
        <v>686070069</v>
      </c>
      <c r="L12" s="31">
        <f t="shared" si="0"/>
        <v>0</v>
      </c>
      <c r="M12" s="31">
        <f t="shared" si="0"/>
        <v>0</v>
      </c>
      <c r="N12" s="31">
        <f t="shared" si="0"/>
        <v>686070069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686070069</v>
      </c>
      <c r="X12" s="31">
        <f t="shared" si="0"/>
        <v>147452016</v>
      </c>
      <c r="Y12" s="31">
        <f t="shared" si="0"/>
        <v>538618053</v>
      </c>
      <c r="Z12" s="32">
        <f>+IF(X12&lt;&gt;0,+(Y12/X12)*100,0)</f>
        <v>365.2836140266811</v>
      </c>
      <c r="AA12" s="33">
        <f>SUM(AA6:AA11)</f>
        <v>294904030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>
        <v>837000</v>
      </c>
      <c r="L15" s="20"/>
      <c r="M15" s="20"/>
      <c r="N15" s="20">
        <v>837000</v>
      </c>
      <c r="O15" s="20"/>
      <c r="P15" s="20"/>
      <c r="Q15" s="20"/>
      <c r="R15" s="20"/>
      <c r="S15" s="20"/>
      <c r="T15" s="20"/>
      <c r="U15" s="20"/>
      <c r="V15" s="20"/>
      <c r="W15" s="20">
        <v>837000</v>
      </c>
      <c r="X15" s="20"/>
      <c r="Y15" s="20">
        <v>837000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46495297</v>
      </c>
      <c r="D17" s="18"/>
      <c r="E17" s="19"/>
      <c r="F17" s="20"/>
      <c r="G17" s="20"/>
      <c r="H17" s="20"/>
      <c r="I17" s="20">
        <v>48654679</v>
      </c>
      <c r="J17" s="20">
        <v>48654679</v>
      </c>
      <c r="K17" s="20">
        <v>46495298</v>
      </c>
      <c r="L17" s="20"/>
      <c r="M17" s="20"/>
      <c r="N17" s="20">
        <v>46495298</v>
      </c>
      <c r="O17" s="20"/>
      <c r="P17" s="20"/>
      <c r="Q17" s="20"/>
      <c r="R17" s="20"/>
      <c r="S17" s="20"/>
      <c r="T17" s="20"/>
      <c r="U17" s="20"/>
      <c r="V17" s="20"/>
      <c r="W17" s="20">
        <v>46495298</v>
      </c>
      <c r="X17" s="20"/>
      <c r="Y17" s="20">
        <v>46495298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975372741</v>
      </c>
      <c r="D19" s="18"/>
      <c r="E19" s="19">
        <v>429295250</v>
      </c>
      <c r="F19" s="20">
        <v>429295250</v>
      </c>
      <c r="G19" s="20"/>
      <c r="H19" s="20">
        <v>1187760</v>
      </c>
      <c r="I19" s="20">
        <v>1080758764</v>
      </c>
      <c r="J19" s="20">
        <v>1080758764</v>
      </c>
      <c r="K19" s="20">
        <v>963636643</v>
      </c>
      <c r="L19" s="20"/>
      <c r="M19" s="20"/>
      <c r="N19" s="20">
        <v>963636643</v>
      </c>
      <c r="O19" s="20"/>
      <c r="P19" s="20"/>
      <c r="Q19" s="20"/>
      <c r="R19" s="20"/>
      <c r="S19" s="20"/>
      <c r="T19" s="20"/>
      <c r="U19" s="20"/>
      <c r="V19" s="20"/>
      <c r="W19" s="20">
        <v>963636643</v>
      </c>
      <c r="X19" s="20">
        <v>214647625</v>
      </c>
      <c r="Y19" s="20">
        <v>748989018</v>
      </c>
      <c r="Z19" s="21">
        <v>348.94</v>
      </c>
      <c r="AA19" s="22">
        <v>429295250</v>
      </c>
    </row>
    <row r="20" spans="1:27" ht="12.75">
      <c r="A20" s="23" t="s">
        <v>46</v>
      </c>
      <c r="B20" s="17"/>
      <c r="C20" s="18">
        <v>1074503</v>
      </c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2083011</v>
      </c>
      <c r="D22" s="18"/>
      <c r="E22" s="19"/>
      <c r="F22" s="20"/>
      <c r="G22" s="20"/>
      <c r="H22" s="20"/>
      <c r="I22" s="20">
        <v>2074348</v>
      </c>
      <c r="J22" s="20">
        <v>2074348</v>
      </c>
      <c r="K22" s="20">
        <v>2083011</v>
      </c>
      <c r="L22" s="20"/>
      <c r="M22" s="20"/>
      <c r="N22" s="20">
        <v>2083011</v>
      </c>
      <c r="O22" s="20"/>
      <c r="P22" s="20"/>
      <c r="Q22" s="20"/>
      <c r="R22" s="20"/>
      <c r="S22" s="20"/>
      <c r="T22" s="20"/>
      <c r="U22" s="20"/>
      <c r="V22" s="20"/>
      <c r="W22" s="20">
        <v>2083011</v>
      </c>
      <c r="X22" s="20"/>
      <c r="Y22" s="20">
        <v>2083011</v>
      </c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1025025552</v>
      </c>
      <c r="D24" s="29">
        <f>SUM(D15:D23)</f>
        <v>0</v>
      </c>
      <c r="E24" s="36">
        <f t="shared" si="1"/>
        <v>429295250</v>
      </c>
      <c r="F24" s="37">
        <f t="shared" si="1"/>
        <v>429295250</v>
      </c>
      <c r="G24" s="37">
        <f t="shared" si="1"/>
        <v>0</v>
      </c>
      <c r="H24" s="37">
        <f t="shared" si="1"/>
        <v>1187760</v>
      </c>
      <c r="I24" s="37">
        <f t="shared" si="1"/>
        <v>1131487791</v>
      </c>
      <c r="J24" s="37">
        <f t="shared" si="1"/>
        <v>1131487791</v>
      </c>
      <c r="K24" s="37">
        <f t="shared" si="1"/>
        <v>1013051952</v>
      </c>
      <c r="L24" s="37">
        <f t="shared" si="1"/>
        <v>0</v>
      </c>
      <c r="M24" s="37">
        <f t="shared" si="1"/>
        <v>0</v>
      </c>
      <c r="N24" s="37">
        <f t="shared" si="1"/>
        <v>1013051952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1013051952</v>
      </c>
      <c r="X24" s="37">
        <f t="shared" si="1"/>
        <v>214647625</v>
      </c>
      <c r="Y24" s="37">
        <f t="shared" si="1"/>
        <v>798404327</v>
      </c>
      <c r="Z24" s="38">
        <f>+IF(X24&lt;&gt;0,+(Y24/X24)*100,0)</f>
        <v>371.960475686605</v>
      </c>
      <c r="AA24" s="39">
        <f>SUM(AA15:AA23)</f>
        <v>429295250</v>
      </c>
    </row>
    <row r="25" spans="1:27" ht="12.75">
      <c r="A25" s="27" t="s">
        <v>51</v>
      </c>
      <c r="B25" s="28"/>
      <c r="C25" s="29">
        <f aca="true" t="shared" si="2" ref="C25:Y25">+C12+C24</f>
        <v>1442642482</v>
      </c>
      <c r="D25" s="29">
        <f>+D12+D24</f>
        <v>0</v>
      </c>
      <c r="E25" s="30">
        <f t="shared" si="2"/>
        <v>724199280</v>
      </c>
      <c r="F25" s="31">
        <f t="shared" si="2"/>
        <v>724199280</v>
      </c>
      <c r="G25" s="31">
        <f t="shared" si="2"/>
        <v>13077299</v>
      </c>
      <c r="H25" s="31">
        <f t="shared" si="2"/>
        <v>54833188</v>
      </c>
      <c r="I25" s="31">
        <f t="shared" si="2"/>
        <v>2459314658</v>
      </c>
      <c r="J25" s="31">
        <f t="shared" si="2"/>
        <v>2459314658</v>
      </c>
      <c r="K25" s="31">
        <f t="shared" si="2"/>
        <v>1699122021</v>
      </c>
      <c r="L25" s="31">
        <f t="shared" si="2"/>
        <v>0</v>
      </c>
      <c r="M25" s="31">
        <f t="shared" si="2"/>
        <v>0</v>
      </c>
      <c r="N25" s="31">
        <f t="shared" si="2"/>
        <v>1699122021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1699122021</v>
      </c>
      <c r="X25" s="31">
        <f t="shared" si="2"/>
        <v>362099641</v>
      </c>
      <c r="Y25" s="31">
        <f t="shared" si="2"/>
        <v>1337022380</v>
      </c>
      <c r="Z25" s="32">
        <f>+IF(X25&lt;&gt;0,+(Y25/X25)*100,0)</f>
        <v>369.24156464435714</v>
      </c>
      <c r="AA25" s="33">
        <f>+AA12+AA24</f>
        <v>724199280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2720925</v>
      </c>
      <c r="D30" s="18"/>
      <c r="E30" s="19"/>
      <c r="F30" s="20"/>
      <c r="G30" s="20">
        <v>2619781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1567900</v>
      </c>
      <c r="D31" s="18"/>
      <c r="E31" s="19"/>
      <c r="F31" s="20"/>
      <c r="G31" s="20">
        <v>3575</v>
      </c>
      <c r="H31" s="20">
        <v>1584</v>
      </c>
      <c r="I31" s="20">
        <v>261172122</v>
      </c>
      <c r="J31" s="20">
        <v>261172122</v>
      </c>
      <c r="K31" s="20">
        <v>1505806</v>
      </c>
      <c r="L31" s="20"/>
      <c r="M31" s="20"/>
      <c r="N31" s="20">
        <v>1505806</v>
      </c>
      <c r="O31" s="20"/>
      <c r="P31" s="20"/>
      <c r="Q31" s="20"/>
      <c r="R31" s="20"/>
      <c r="S31" s="20"/>
      <c r="T31" s="20"/>
      <c r="U31" s="20"/>
      <c r="V31" s="20"/>
      <c r="W31" s="20">
        <v>1505806</v>
      </c>
      <c r="X31" s="20"/>
      <c r="Y31" s="20">
        <v>1505806</v>
      </c>
      <c r="Z31" s="21"/>
      <c r="AA31" s="22"/>
    </row>
    <row r="32" spans="1:27" ht="12.75">
      <c r="A32" s="23" t="s">
        <v>57</v>
      </c>
      <c r="B32" s="17"/>
      <c r="C32" s="18">
        <v>200531743</v>
      </c>
      <c r="D32" s="18"/>
      <c r="E32" s="19">
        <v>220000000</v>
      </c>
      <c r="F32" s="20">
        <v>220000000</v>
      </c>
      <c r="G32" s="20">
        <v>-20631637</v>
      </c>
      <c r="H32" s="20">
        <v>50678050</v>
      </c>
      <c r="I32" s="20">
        <v>570517680</v>
      </c>
      <c r="J32" s="20">
        <v>570517680</v>
      </c>
      <c r="K32" s="20">
        <v>465982268</v>
      </c>
      <c r="L32" s="20"/>
      <c r="M32" s="20"/>
      <c r="N32" s="20">
        <v>465982268</v>
      </c>
      <c r="O32" s="20"/>
      <c r="P32" s="20"/>
      <c r="Q32" s="20"/>
      <c r="R32" s="20"/>
      <c r="S32" s="20"/>
      <c r="T32" s="20"/>
      <c r="U32" s="20"/>
      <c r="V32" s="20"/>
      <c r="W32" s="20">
        <v>465982268</v>
      </c>
      <c r="X32" s="20">
        <v>110000000</v>
      </c>
      <c r="Y32" s="20">
        <v>355982268</v>
      </c>
      <c r="Z32" s="21">
        <v>323.62</v>
      </c>
      <c r="AA32" s="22">
        <v>220000000</v>
      </c>
    </row>
    <row r="33" spans="1:27" ht="12.75">
      <c r="A33" s="23" t="s">
        <v>58</v>
      </c>
      <c r="B33" s="17"/>
      <c r="C33" s="18">
        <v>3927223</v>
      </c>
      <c r="D33" s="18"/>
      <c r="E33" s="19"/>
      <c r="F33" s="20"/>
      <c r="G33" s="20"/>
      <c r="H33" s="20"/>
      <c r="I33" s="20">
        <v>2294014</v>
      </c>
      <c r="J33" s="20">
        <v>2294014</v>
      </c>
      <c r="K33" s="20">
        <v>2294014</v>
      </c>
      <c r="L33" s="20"/>
      <c r="M33" s="20"/>
      <c r="N33" s="20">
        <v>2294014</v>
      </c>
      <c r="O33" s="20"/>
      <c r="P33" s="20"/>
      <c r="Q33" s="20"/>
      <c r="R33" s="20"/>
      <c r="S33" s="20"/>
      <c r="T33" s="20"/>
      <c r="U33" s="20"/>
      <c r="V33" s="20"/>
      <c r="W33" s="20">
        <v>2294014</v>
      </c>
      <c r="X33" s="20"/>
      <c r="Y33" s="20">
        <v>2294014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208747791</v>
      </c>
      <c r="D34" s="29">
        <f>SUM(D29:D33)</f>
        <v>0</v>
      </c>
      <c r="E34" s="30">
        <f t="shared" si="3"/>
        <v>220000000</v>
      </c>
      <c r="F34" s="31">
        <f t="shared" si="3"/>
        <v>220000000</v>
      </c>
      <c r="G34" s="31">
        <f t="shared" si="3"/>
        <v>-18008281</v>
      </c>
      <c r="H34" s="31">
        <f t="shared" si="3"/>
        <v>50679634</v>
      </c>
      <c r="I34" s="31">
        <f t="shared" si="3"/>
        <v>833983816</v>
      </c>
      <c r="J34" s="31">
        <f t="shared" si="3"/>
        <v>833983816</v>
      </c>
      <c r="K34" s="31">
        <f t="shared" si="3"/>
        <v>469782088</v>
      </c>
      <c r="L34" s="31">
        <f t="shared" si="3"/>
        <v>0</v>
      </c>
      <c r="M34" s="31">
        <f t="shared" si="3"/>
        <v>0</v>
      </c>
      <c r="N34" s="31">
        <f t="shared" si="3"/>
        <v>469782088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469782088</v>
      </c>
      <c r="X34" s="31">
        <f t="shared" si="3"/>
        <v>110000000</v>
      </c>
      <c r="Y34" s="31">
        <f t="shared" si="3"/>
        <v>359782088</v>
      </c>
      <c r="Z34" s="32">
        <f>+IF(X34&lt;&gt;0,+(Y34/X34)*100,0)</f>
        <v>327.07462545454547</v>
      </c>
      <c r="AA34" s="33">
        <f>SUM(AA29:AA33)</f>
        <v>220000000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8440022</v>
      </c>
      <c r="D37" s="18"/>
      <c r="E37" s="19">
        <v>4480000</v>
      </c>
      <c r="F37" s="20">
        <v>4480000</v>
      </c>
      <c r="G37" s="20"/>
      <c r="H37" s="20"/>
      <c r="I37" s="20">
        <v>10475381</v>
      </c>
      <c r="J37" s="20">
        <v>10475381</v>
      </c>
      <c r="K37" s="20">
        <v>9789815</v>
      </c>
      <c r="L37" s="20"/>
      <c r="M37" s="20"/>
      <c r="N37" s="20">
        <v>9789815</v>
      </c>
      <c r="O37" s="20"/>
      <c r="P37" s="20"/>
      <c r="Q37" s="20"/>
      <c r="R37" s="20"/>
      <c r="S37" s="20"/>
      <c r="T37" s="20"/>
      <c r="U37" s="20"/>
      <c r="V37" s="20"/>
      <c r="W37" s="20">
        <v>9789815</v>
      </c>
      <c r="X37" s="20">
        <v>2240000</v>
      </c>
      <c r="Y37" s="20">
        <v>7549815</v>
      </c>
      <c r="Z37" s="21">
        <v>337.05</v>
      </c>
      <c r="AA37" s="22">
        <v>4480000</v>
      </c>
    </row>
    <row r="38" spans="1:27" ht="12.75">
      <c r="A38" s="23" t="s">
        <v>58</v>
      </c>
      <c r="B38" s="17"/>
      <c r="C38" s="18">
        <v>68601219</v>
      </c>
      <c r="D38" s="18"/>
      <c r="E38" s="19"/>
      <c r="F38" s="20"/>
      <c r="G38" s="20"/>
      <c r="H38" s="20"/>
      <c r="I38" s="20">
        <v>23009702</v>
      </c>
      <c r="J38" s="20">
        <v>23009702</v>
      </c>
      <c r="K38" s="20">
        <v>26042354</v>
      </c>
      <c r="L38" s="20"/>
      <c r="M38" s="20"/>
      <c r="N38" s="20">
        <v>26042354</v>
      </c>
      <c r="O38" s="20"/>
      <c r="P38" s="20"/>
      <c r="Q38" s="20"/>
      <c r="R38" s="20"/>
      <c r="S38" s="20"/>
      <c r="T38" s="20"/>
      <c r="U38" s="20"/>
      <c r="V38" s="20"/>
      <c r="W38" s="20">
        <v>26042354</v>
      </c>
      <c r="X38" s="20"/>
      <c r="Y38" s="20">
        <v>26042354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77041241</v>
      </c>
      <c r="D39" s="29">
        <f>SUM(D37:D38)</f>
        <v>0</v>
      </c>
      <c r="E39" s="36">
        <f t="shared" si="4"/>
        <v>4480000</v>
      </c>
      <c r="F39" s="37">
        <f t="shared" si="4"/>
        <v>4480000</v>
      </c>
      <c r="G39" s="37">
        <f t="shared" si="4"/>
        <v>0</v>
      </c>
      <c r="H39" s="37">
        <f t="shared" si="4"/>
        <v>0</v>
      </c>
      <c r="I39" s="37">
        <f t="shared" si="4"/>
        <v>33485083</v>
      </c>
      <c r="J39" s="37">
        <f t="shared" si="4"/>
        <v>33485083</v>
      </c>
      <c r="K39" s="37">
        <f t="shared" si="4"/>
        <v>35832169</v>
      </c>
      <c r="L39" s="37">
        <f t="shared" si="4"/>
        <v>0</v>
      </c>
      <c r="M39" s="37">
        <f t="shared" si="4"/>
        <v>0</v>
      </c>
      <c r="N39" s="37">
        <f t="shared" si="4"/>
        <v>35832169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35832169</v>
      </c>
      <c r="X39" s="37">
        <f t="shared" si="4"/>
        <v>2240000</v>
      </c>
      <c r="Y39" s="37">
        <f t="shared" si="4"/>
        <v>33592169</v>
      </c>
      <c r="Z39" s="38">
        <f>+IF(X39&lt;&gt;0,+(Y39/X39)*100,0)</f>
        <v>1499.6504017857144</v>
      </c>
      <c r="AA39" s="39">
        <f>SUM(AA37:AA38)</f>
        <v>4480000</v>
      </c>
    </row>
    <row r="40" spans="1:27" ht="12.75">
      <c r="A40" s="27" t="s">
        <v>62</v>
      </c>
      <c r="B40" s="28"/>
      <c r="C40" s="29">
        <f aca="true" t="shared" si="5" ref="C40:Y40">+C34+C39</f>
        <v>285789032</v>
      </c>
      <c r="D40" s="29">
        <f>+D34+D39</f>
        <v>0</v>
      </c>
      <c r="E40" s="30">
        <f t="shared" si="5"/>
        <v>224480000</v>
      </c>
      <c r="F40" s="31">
        <f t="shared" si="5"/>
        <v>224480000</v>
      </c>
      <c r="G40" s="31">
        <f t="shared" si="5"/>
        <v>-18008281</v>
      </c>
      <c r="H40" s="31">
        <f t="shared" si="5"/>
        <v>50679634</v>
      </c>
      <c r="I40" s="31">
        <f t="shared" si="5"/>
        <v>867468899</v>
      </c>
      <c r="J40" s="31">
        <f t="shared" si="5"/>
        <v>867468899</v>
      </c>
      <c r="K40" s="31">
        <f t="shared" si="5"/>
        <v>505614257</v>
      </c>
      <c r="L40" s="31">
        <f t="shared" si="5"/>
        <v>0</v>
      </c>
      <c r="M40" s="31">
        <f t="shared" si="5"/>
        <v>0</v>
      </c>
      <c r="N40" s="31">
        <f t="shared" si="5"/>
        <v>505614257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505614257</v>
      </c>
      <c r="X40" s="31">
        <f t="shared" si="5"/>
        <v>112240000</v>
      </c>
      <c r="Y40" s="31">
        <f t="shared" si="5"/>
        <v>393374257</v>
      </c>
      <c r="Z40" s="32">
        <f>+IF(X40&lt;&gt;0,+(Y40/X40)*100,0)</f>
        <v>350.475995188881</v>
      </c>
      <c r="AA40" s="33">
        <f>+AA34+AA39</f>
        <v>224480000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1156853450</v>
      </c>
      <c r="D42" s="43">
        <f>+D25-D40</f>
        <v>0</v>
      </c>
      <c r="E42" s="44">
        <f t="shared" si="6"/>
        <v>499719280</v>
      </c>
      <c r="F42" s="45">
        <f t="shared" si="6"/>
        <v>499719280</v>
      </c>
      <c r="G42" s="45">
        <f t="shared" si="6"/>
        <v>31085580</v>
      </c>
      <c r="H42" s="45">
        <f t="shared" si="6"/>
        <v>4153554</v>
      </c>
      <c r="I42" s="45">
        <f t="shared" si="6"/>
        <v>1591845759</v>
      </c>
      <c r="J42" s="45">
        <f t="shared" si="6"/>
        <v>1591845759</v>
      </c>
      <c r="K42" s="45">
        <f t="shared" si="6"/>
        <v>1193507764</v>
      </c>
      <c r="L42" s="45">
        <f t="shared" si="6"/>
        <v>0</v>
      </c>
      <c r="M42" s="45">
        <f t="shared" si="6"/>
        <v>0</v>
      </c>
      <c r="N42" s="45">
        <f t="shared" si="6"/>
        <v>1193507764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1193507764</v>
      </c>
      <c r="X42" s="45">
        <f t="shared" si="6"/>
        <v>249859641</v>
      </c>
      <c r="Y42" s="45">
        <f t="shared" si="6"/>
        <v>943648123</v>
      </c>
      <c r="Z42" s="46">
        <f>+IF(X42&lt;&gt;0,+(Y42/X42)*100,0)</f>
        <v>377.6712874569447</v>
      </c>
      <c r="AA42" s="47">
        <f>+AA25-AA40</f>
        <v>499719280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1156853450</v>
      </c>
      <c r="D45" s="18"/>
      <c r="E45" s="19">
        <v>499719280</v>
      </c>
      <c r="F45" s="20">
        <v>499719280</v>
      </c>
      <c r="G45" s="20">
        <v>31085580</v>
      </c>
      <c r="H45" s="20">
        <v>4153554</v>
      </c>
      <c r="I45" s="20">
        <v>1591845759</v>
      </c>
      <c r="J45" s="20">
        <v>1591845759</v>
      </c>
      <c r="K45" s="20">
        <v>1193507764</v>
      </c>
      <c r="L45" s="20"/>
      <c r="M45" s="20"/>
      <c r="N45" s="20">
        <v>1193507764</v>
      </c>
      <c r="O45" s="20"/>
      <c r="P45" s="20"/>
      <c r="Q45" s="20"/>
      <c r="R45" s="20"/>
      <c r="S45" s="20"/>
      <c r="T45" s="20"/>
      <c r="U45" s="20"/>
      <c r="V45" s="20"/>
      <c r="W45" s="20">
        <v>1193507764</v>
      </c>
      <c r="X45" s="20">
        <v>249859640</v>
      </c>
      <c r="Y45" s="20">
        <v>943648124</v>
      </c>
      <c r="Z45" s="48">
        <v>377.67</v>
      </c>
      <c r="AA45" s="22">
        <v>499719280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1156853450</v>
      </c>
      <c r="D48" s="51">
        <f>SUM(D45:D47)</f>
        <v>0</v>
      </c>
      <c r="E48" s="52">
        <f t="shared" si="7"/>
        <v>499719280</v>
      </c>
      <c r="F48" s="53">
        <f t="shared" si="7"/>
        <v>499719280</v>
      </c>
      <c r="G48" s="53">
        <f t="shared" si="7"/>
        <v>31085580</v>
      </c>
      <c r="H48" s="53">
        <f t="shared" si="7"/>
        <v>4153554</v>
      </c>
      <c r="I48" s="53">
        <f t="shared" si="7"/>
        <v>1591845759</v>
      </c>
      <c r="J48" s="53">
        <f t="shared" si="7"/>
        <v>1591845759</v>
      </c>
      <c r="K48" s="53">
        <f t="shared" si="7"/>
        <v>1193507764</v>
      </c>
      <c r="L48" s="53">
        <f t="shared" si="7"/>
        <v>0</v>
      </c>
      <c r="M48" s="53">
        <f t="shared" si="7"/>
        <v>0</v>
      </c>
      <c r="N48" s="53">
        <f t="shared" si="7"/>
        <v>1193507764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1193507764</v>
      </c>
      <c r="X48" s="53">
        <f t="shared" si="7"/>
        <v>249859640</v>
      </c>
      <c r="Y48" s="53">
        <f t="shared" si="7"/>
        <v>943648124</v>
      </c>
      <c r="Z48" s="54">
        <f>+IF(X48&lt;&gt;0,+(Y48/X48)*100,0)</f>
        <v>377.6712893687032</v>
      </c>
      <c r="AA48" s="55">
        <f>SUM(AA45:AA47)</f>
        <v>499719280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35691207</v>
      </c>
      <c r="D6" s="18"/>
      <c r="E6" s="19">
        <v>2053885</v>
      </c>
      <c r="F6" s="20">
        <v>2053885</v>
      </c>
      <c r="G6" s="20">
        <v>7464086</v>
      </c>
      <c r="H6" s="20">
        <v>5170157</v>
      </c>
      <c r="I6" s="20">
        <v>8325312</v>
      </c>
      <c r="J6" s="20">
        <v>8325312</v>
      </c>
      <c r="K6" s="20">
        <v>6887208</v>
      </c>
      <c r="L6" s="20">
        <v>3627959</v>
      </c>
      <c r="M6" s="20">
        <v>4632307</v>
      </c>
      <c r="N6" s="20">
        <v>4632307</v>
      </c>
      <c r="O6" s="20"/>
      <c r="P6" s="20"/>
      <c r="Q6" s="20"/>
      <c r="R6" s="20"/>
      <c r="S6" s="20"/>
      <c r="T6" s="20"/>
      <c r="U6" s="20"/>
      <c r="V6" s="20"/>
      <c r="W6" s="20">
        <v>4632307</v>
      </c>
      <c r="X6" s="20">
        <v>1026943</v>
      </c>
      <c r="Y6" s="20">
        <v>3605364</v>
      </c>
      <c r="Z6" s="21">
        <v>351.08</v>
      </c>
      <c r="AA6" s="22">
        <v>2053885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12248234</v>
      </c>
      <c r="H7" s="20">
        <v>53818517</v>
      </c>
      <c r="I7" s="20">
        <v>36235319</v>
      </c>
      <c r="J7" s="20">
        <v>36235319</v>
      </c>
      <c r="K7" s="20">
        <v>37107839</v>
      </c>
      <c r="L7" s="20">
        <v>17055482</v>
      </c>
      <c r="M7" s="20">
        <v>24518103</v>
      </c>
      <c r="N7" s="20">
        <v>24518103</v>
      </c>
      <c r="O7" s="20"/>
      <c r="P7" s="20"/>
      <c r="Q7" s="20"/>
      <c r="R7" s="20"/>
      <c r="S7" s="20"/>
      <c r="T7" s="20"/>
      <c r="U7" s="20"/>
      <c r="V7" s="20"/>
      <c r="W7" s="20">
        <v>24518103</v>
      </c>
      <c r="X7" s="20"/>
      <c r="Y7" s="20">
        <v>24518103</v>
      </c>
      <c r="Z7" s="21"/>
      <c r="AA7" s="22"/>
    </row>
    <row r="8" spans="1:27" ht="12.75">
      <c r="A8" s="23" t="s">
        <v>35</v>
      </c>
      <c r="B8" s="17"/>
      <c r="C8" s="18">
        <v>1853076539</v>
      </c>
      <c r="D8" s="18"/>
      <c r="E8" s="19">
        <v>3112274000</v>
      </c>
      <c r="F8" s="20">
        <v>3112274000</v>
      </c>
      <c r="G8" s="20">
        <v>3236767694</v>
      </c>
      <c r="H8" s="20">
        <v>3538661705</v>
      </c>
      <c r="I8" s="20">
        <v>1787534531</v>
      </c>
      <c r="J8" s="20">
        <v>1787534531</v>
      </c>
      <c r="K8" s="20">
        <v>1833333747</v>
      </c>
      <c r="L8" s="20">
        <v>1889528416</v>
      </c>
      <c r="M8" s="20">
        <v>1957317394</v>
      </c>
      <c r="N8" s="20">
        <v>1957317394</v>
      </c>
      <c r="O8" s="20"/>
      <c r="P8" s="20"/>
      <c r="Q8" s="20"/>
      <c r="R8" s="20"/>
      <c r="S8" s="20"/>
      <c r="T8" s="20"/>
      <c r="U8" s="20"/>
      <c r="V8" s="20"/>
      <c r="W8" s="20">
        <v>1957317394</v>
      </c>
      <c r="X8" s="20">
        <v>1556137000</v>
      </c>
      <c r="Y8" s="20">
        <v>401180394</v>
      </c>
      <c r="Z8" s="21">
        <v>25.78</v>
      </c>
      <c r="AA8" s="22">
        <v>3112274000</v>
      </c>
    </row>
    <row r="9" spans="1:27" ht="12.75">
      <c r="A9" s="23" t="s">
        <v>36</v>
      </c>
      <c r="B9" s="17"/>
      <c r="C9" s="18">
        <v>222142908</v>
      </c>
      <c r="D9" s="18"/>
      <c r="E9" s="19">
        <v>66754386</v>
      </c>
      <c r="F9" s="20">
        <v>66754386</v>
      </c>
      <c r="G9" s="20">
        <v>64186910</v>
      </c>
      <c r="H9" s="20">
        <v>222142908</v>
      </c>
      <c r="I9" s="20">
        <v>222142908</v>
      </c>
      <c r="J9" s="20">
        <v>222142908</v>
      </c>
      <c r="K9" s="20">
        <v>222142908</v>
      </c>
      <c r="L9" s="20">
        <v>222142908</v>
      </c>
      <c r="M9" s="20">
        <v>222142908</v>
      </c>
      <c r="N9" s="20">
        <v>222142908</v>
      </c>
      <c r="O9" s="20"/>
      <c r="P9" s="20"/>
      <c r="Q9" s="20"/>
      <c r="R9" s="20"/>
      <c r="S9" s="20"/>
      <c r="T9" s="20"/>
      <c r="U9" s="20"/>
      <c r="V9" s="20"/>
      <c r="W9" s="20">
        <v>222142908</v>
      </c>
      <c r="X9" s="20">
        <v>33377193</v>
      </c>
      <c r="Y9" s="20">
        <v>188765715</v>
      </c>
      <c r="Z9" s="21">
        <v>565.55</v>
      </c>
      <c r="AA9" s="22">
        <v>66754386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20284689</v>
      </c>
      <c r="D11" s="18"/>
      <c r="E11" s="19">
        <v>45407879</v>
      </c>
      <c r="F11" s="20">
        <v>45407879</v>
      </c>
      <c r="G11" s="20">
        <v>43675820</v>
      </c>
      <c r="H11" s="20">
        <v>20284689</v>
      </c>
      <c r="I11" s="20">
        <v>23332382</v>
      </c>
      <c r="J11" s="20">
        <v>23332382</v>
      </c>
      <c r="K11" s="20">
        <v>23332385</v>
      </c>
      <c r="L11" s="20">
        <v>23332382</v>
      </c>
      <c r="M11" s="20">
        <v>20284689</v>
      </c>
      <c r="N11" s="20">
        <v>20284689</v>
      </c>
      <c r="O11" s="20"/>
      <c r="P11" s="20"/>
      <c r="Q11" s="20"/>
      <c r="R11" s="20"/>
      <c r="S11" s="20"/>
      <c r="T11" s="20"/>
      <c r="U11" s="20"/>
      <c r="V11" s="20"/>
      <c r="W11" s="20">
        <v>20284689</v>
      </c>
      <c r="X11" s="20">
        <v>22703940</v>
      </c>
      <c r="Y11" s="20">
        <v>-2419251</v>
      </c>
      <c r="Z11" s="21">
        <v>-10.66</v>
      </c>
      <c r="AA11" s="22">
        <v>45407879</v>
      </c>
    </row>
    <row r="12" spans="1:27" ht="12.75">
      <c r="A12" s="27" t="s">
        <v>39</v>
      </c>
      <c r="B12" s="28"/>
      <c r="C12" s="29">
        <f aca="true" t="shared" si="0" ref="C12:Y12">SUM(C6:C11)</f>
        <v>2131195343</v>
      </c>
      <c r="D12" s="29">
        <f>SUM(D6:D11)</f>
        <v>0</v>
      </c>
      <c r="E12" s="30">
        <f t="shared" si="0"/>
        <v>3226490150</v>
      </c>
      <c r="F12" s="31">
        <f t="shared" si="0"/>
        <v>3226490150</v>
      </c>
      <c r="G12" s="31">
        <f t="shared" si="0"/>
        <v>3364342744</v>
      </c>
      <c r="H12" s="31">
        <f t="shared" si="0"/>
        <v>3840077976</v>
      </c>
      <c r="I12" s="31">
        <f t="shared" si="0"/>
        <v>2077570452</v>
      </c>
      <c r="J12" s="31">
        <f t="shared" si="0"/>
        <v>2077570452</v>
      </c>
      <c r="K12" s="31">
        <f t="shared" si="0"/>
        <v>2122804087</v>
      </c>
      <c r="L12" s="31">
        <f t="shared" si="0"/>
        <v>2155687147</v>
      </c>
      <c r="M12" s="31">
        <f t="shared" si="0"/>
        <v>2228895401</v>
      </c>
      <c r="N12" s="31">
        <f t="shared" si="0"/>
        <v>2228895401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2228895401</v>
      </c>
      <c r="X12" s="31">
        <f t="shared" si="0"/>
        <v>1613245076</v>
      </c>
      <c r="Y12" s="31">
        <f t="shared" si="0"/>
        <v>615650325</v>
      </c>
      <c r="Z12" s="32">
        <f>+IF(X12&lt;&gt;0,+(Y12/X12)*100,0)</f>
        <v>38.16223177488254</v>
      </c>
      <c r="AA12" s="33">
        <f>SUM(AA6:AA11)</f>
        <v>3226490150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5107174</v>
      </c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1077952546</v>
      </c>
      <c r="D17" s="18"/>
      <c r="E17" s="19">
        <v>1128576143</v>
      </c>
      <c r="F17" s="20">
        <v>1128576143</v>
      </c>
      <c r="G17" s="20">
        <v>1074834442</v>
      </c>
      <c r="H17" s="20">
        <v>1077952546</v>
      </c>
      <c r="I17" s="20">
        <v>1077952546</v>
      </c>
      <c r="J17" s="20">
        <v>1077952546</v>
      </c>
      <c r="K17" s="20">
        <v>1077952546</v>
      </c>
      <c r="L17" s="20">
        <v>1077952546</v>
      </c>
      <c r="M17" s="20">
        <v>1077952546</v>
      </c>
      <c r="N17" s="20">
        <v>1077952546</v>
      </c>
      <c r="O17" s="20"/>
      <c r="P17" s="20"/>
      <c r="Q17" s="20"/>
      <c r="R17" s="20"/>
      <c r="S17" s="20"/>
      <c r="T17" s="20"/>
      <c r="U17" s="20"/>
      <c r="V17" s="20"/>
      <c r="W17" s="20">
        <v>1077952546</v>
      </c>
      <c r="X17" s="20">
        <v>564288072</v>
      </c>
      <c r="Y17" s="20">
        <v>513664474</v>
      </c>
      <c r="Z17" s="21">
        <v>91.03</v>
      </c>
      <c r="AA17" s="22">
        <v>1128576143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5589258822</v>
      </c>
      <c r="D19" s="18"/>
      <c r="E19" s="19">
        <v>5479462816</v>
      </c>
      <c r="F19" s="20">
        <v>5479462816</v>
      </c>
      <c r="G19" s="20">
        <v>5674201915</v>
      </c>
      <c r="H19" s="20">
        <v>5612920129</v>
      </c>
      <c r="I19" s="20">
        <v>5624521167</v>
      </c>
      <c r="J19" s="20">
        <v>5624521167</v>
      </c>
      <c r="K19" s="20">
        <v>5641392838</v>
      </c>
      <c r="L19" s="20">
        <v>5661331063</v>
      </c>
      <c r="M19" s="20">
        <v>5685466528</v>
      </c>
      <c r="N19" s="20">
        <v>5685466528</v>
      </c>
      <c r="O19" s="20"/>
      <c r="P19" s="20"/>
      <c r="Q19" s="20"/>
      <c r="R19" s="20"/>
      <c r="S19" s="20"/>
      <c r="T19" s="20"/>
      <c r="U19" s="20"/>
      <c r="V19" s="20"/>
      <c r="W19" s="20">
        <v>5685466528</v>
      </c>
      <c r="X19" s="20">
        <v>2739731408</v>
      </c>
      <c r="Y19" s="20">
        <v>2945735120</v>
      </c>
      <c r="Z19" s="21">
        <v>107.52</v>
      </c>
      <c r="AA19" s="22">
        <v>5479462816</v>
      </c>
    </row>
    <row r="20" spans="1:27" ht="12.75">
      <c r="A20" s="23" t="s">
        <v>46</v>
      </c>
      <c r="B20" s="17"/>
      <c r="C20" s="18"/>
      <c r="D20" s="18"/>
      <c r="E20" s="19">
        <v>2351024</v>
      </c>
      <c r="F20" s="20">
        <v>2351024</v>
      </c>
      <c r="G20" s="20">
        <v>2239070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>
        <v>1175512</v>
      </c>
      <c r="Y20" s="20">
        <v>-1175512</v>
      </c>
      <c r="Z20" s="21">
        <v>-100</v>
      </c>
      <c r="AA20" s="22">
        <v>2351024</v>
      </c>
    </row>
    <row r="21" spans="1:27" ht="12.75">
      <c r="A21" s="23" t="s">
        <v>47</v>
      </c>
      <c r="B21" s="17"/>
      <c r="C21" s="18">
        <v>1916173</v>
      </c>
      <c r="D21" s="18"/>
      <c r="E21" s="19"/>
      <c r="F21" s="20"/>
      <c r="G21" s="20"/>
      <c r="H21" s="20"/>
      <c r="I21" s="20">
        <v>1916173</v>
      </c>
      <c r="J21" s="20">
        <v>1916173</v>
      </c>
      <c r="K21" s="20">
        <v>1916173</v>
      </c>
      <c r="L21" s="20">
        <v>1916173</v>
      </c>
      <c r="M21" s="20">
        <v>1916173</v>
      </c>
      <c r="N21" s="20">
        <v>1916173</v>
      </c>
      <c r="O21" s="20"/>
      <c r="P21" s="20"/>
      <c r="Q21" s="20"/>
      <c r="R21" s="20"/>
      <c r="S21" s="20"/>
      <c r="T21" s="20"/>
      <c r="U21" s="20"/>
      <c r="V21" s="20"/>
      <c r="W21" s="20">
        <v>1916173</v>
      </c>
      <c r="X21" s="20"/>
      <c r="Y21" s="20">
        <v>1916173</v>
      </c>
      <c r="Z21" s="21"/>
      <c r="AA21" s="22"/>
    </row>
    <row r="22" spans="1:27" ht="12.75">
      <c r="A22" s="23" t="s">
        <v>48</v>
      </c>
      <c r="B22" s="17"/>
      <c r="C22" s="18">
        <v>3860312</v>
      </c>
      <c r="D22" s="18"/>
      <c r="E22" s="19">
        <v>5499692</v>
      </c>
      <c r="F22" s="20">
        <v>5499692</v>
      </c>
      <c r="G22" s="20">
        <v>5237802</v>
      </c>
      <c r="H22" s="20">
        <v>3860312</v>
      </c>
      <c r="I22" s="20">
        <v>3860312</v>
      </c>
      <c r="J22" s="20">
        <v>3860312</v>
      </c>
      <c r="K22" s="20">
        <v>3860312</v>
      </c>
      <c r="L22" s="20">
        <v>3860312</v>
      </c>
      <c r="M22" s="20">
        <v>3860312</v>
      </c>
      <c r="N22" s="20">
        <v>3860312</v>
      </c>
      <c r="O22" s="20"/>
      <c r="P22" s="20"/>
      <c r="Q22" s="20"/>
      <c r="R22" s="20"/>
      <c r="S22" s="20"/>
      <c r="T22" s="20"/>
      <c r="U22" s="20"/>
      <c r="V22" s="20"/>
      <c r="W22" s="20">
        <v>3860312</v>
      </c>
      <c r="X22" s="20">
        <v>2749846</v>
      </c>
      <c r="Y22" s="20">
        <v>1110466</v>
      </c>
      <c r="Z22" s="21">
        <v>40.38</v>
      </c>
      <c r="AA22" s="22">
        <v>5499692</v>
      </c>
    </row>
    <row r="23" spans="1:27" ht="12.75">
      <c r="A23" s="23" t="s">
        <v>49</v>
      </c>
      <c r="B23" s="17"/>
      <c r="C23" s="18">
        <v>400000</v>
      </c>
      <c r="D23" s="18"/>
      <c r="E23" s="19">
        <v>8753151</v>
      </c>
      <c r="F23" s="20">
        <v>8753151</v>
      </c>
      <c r="G23" s="24">
        <v>8336334</v>
      </c>
      <c r="H23" s="24">
        <v>5507174</v>
      </c>
      <c r="I23" s="24">
        <v>5507174</v>
      </c>
      <c r="J23" s="20">
        <v>5507174</v>
      </c>
      <c r="K23" s="24">
        <v>5507174</v>
      </c>
      <c r="L23" s="24">
        <v>5507174</v>
      </c>
      <c r="M23" s="20">
        <v>5507174</v>
      </c>
      <c r="N23" s="24">
        <v>5507174</v>
      </c>
      <c r="O23" s="24"/>
      <c r="P23" s="24"/>
      <c r="Q23" s="20"/>
      <c r="R23" s="24"/>
      <c r="S23" s="24"/>
      <c r="T23" s="20"/>
      <c r="U23" s="24"/>
      <c r="V23" s="24"/>
      <c r="W23" s="24">
        <v>5507174</v>
      </c>
      <c r="X23" s="20">
        <v>4376576</v>
      </c>
      <c r="Y23" s="24">
        <v>1130598</v>
      </c>
      <c r="Z23" s="25">
        <v>25.83</v>
      </c>
      <c r="AA23" s="26">
        <v>8753151</v>
      </c>
    </row>
    <row r="24" spans="1:27" ht="12.75">
      <c r="A24" s="27" t="s">
        <v>50</v>
      </c>
      <c r="B24" s="35"/>
      <c r="C24" s="29">
        <f aca="true" t="shared" si="1" ref="C24:Y24">SUM(C15:C23)</f>
        <v>6678495027</v>
      </c>
      <c r="D24" s="29">
        <f>SUM(D15:D23)</f>
        <v>0</v>
      </c>
      <c r="E24" s="36">
        <f t="shared" si="1"/>
        <v>6624642826</v>
      </c>
      <c r="F24" s="37">
        <f t="shared" si="1"/>
        <v>6624642826</v>
      </c>
      <c r="G24" s="37">
        <f t="shared" si="1"/>
        <v>6764849563</v>
      </c>
      <c r="H24" s="37">
        <f t="shared" si="1"/>
        <v>6700240161</v>
      </c>
      <c r="I24" s="37">
        <f t="shared" si="1"/>
        <v>6713757372</v>
      </c>
      <c r="J24" s="37">
        <f t="shared" si="1"/>
        <v>6713757372</v>
      </c>
      <c r="K24" s="37">
        <f t="shared" si="1"/>
        <v>6730629043</v>
      </c>
      <c r="L24" s="37">
        <f t="shared" si="1"/>
        <v>6750567268</v>
      </c>
      <c r="M24" s="37">
        <f t="shared" si="1"/>
        <v>6774702733</v>
      </c>
      <c r="N24" s="37">
        <f t="shared" si="1"/>
        <v>6774702733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6774702733</v>
      </c>
      <c r="X24" s="37">
        <f t="shared" si="1"/>
        <v>3312321414</v>
      </c>
      <c r="Y24" s="37">
        <f t="shared" si="1"/>
        <v>3462381319</v>
      </c>
      <c r="Z24" s="38">
        <f>+IF(X24&lt;&gt;0,+(Y24/X24)*100,0)</f>
        <v>104.53035458351809</v>
      </c>
      <c r="AA24" s="39">
        <f>SUM(AA15:AA23)</f>
        <v>6624642826</v>
      </c>
    </row>
    <row r="25" spans="1:27" ht="12.75">
      <c r="A25" s="27" t="s">
        <v>51</v>
      </c>
      <c r="B25" s="28"/>
      <c r="C25" s="29">
        <f aca="true" t="shared" si="2" ref="C25:Y25">+C12+C24</f>
        <v>8809690370</v>
      </c>
      <c r="D25" s="29">
        <f>+D12+D24</f>
        <v>0</v>
      </c>
      <c r="E25" s="30">
        <f t="shared" si="2"/>
        <v>9851132976</v>
      </c>
      <c r="F25" s="31">
        <f t="shared" si="2"/>
        <v>9851132976</v>
      </c>
      <c r="G25" s="31">
        <f t="shared" si="2"/>
        <v>10129192307</v>
      </c>
      <c r="H25" s="31">
        <f t="shared" si="2"/>
        <v>10540318137</v>
      </c>
      <c r="I25" s="31">
        <f t="shared" si="2"/>
        <v>8791327824</v>
      </c>
      <c r="J25" s="31">
        <f t="shared" si="2"/>
        <v>8791327824</v>
      </c>
      <c r="K25" s="31">
        <f t="shared" si="2"/>
        <v>8853433130</v>
      </c>
      <c r="L25" s="31">
        <f t="shared" si="2"/>
        <v>8906254415</v>
      </c>
      <c r="M25" s="31">
        <f t="shared" si="2"/>
        <v>9003598134</v>
      </c>
      <c r="N25" s="31">
        <f t="shared" si="2"/>
        <v>9003598134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9003598134</v>
      </c>
      <c r="X25" s="31">
        <f t="shared" si="2"/>
        <v>4925566490</v>
      </c>
      <c r="Y25" s="31">
        <f t="shared" si="2"/>
        <v>4078031644</v>
      </c>
      <c r="Z25" s="32">
        <f>+IF(X25&lt;&gt;0,+(Y25/X25)*100,0)</f>
        <v>82.79314982914786</v>
      </c>
      <c r="AA25" s="33">
        <f>+AA12+AA24</f>
        <v>9851132976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>
        <v>18550190</v>
      </c>
      <c r="J29" s="20">
        <v>18550190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18550190</v>
      </c>
      <c r="D30" s="18"/>
      <c r="E30" s="19">
        <v>32306942</v>
      </c>
      <c r="F30" s="20">
        <v>32306942</v>
      </c>
      <c r="G30" s="20">
        <v>30547948</v>
      </c>
      <c r="H30" s="20">
        <v>16974476</v>
      </c>
      <c r="I30" s="20"/>
      <c r="J30" s="20"/>
      <c r="K30" s="20">
        <v>18550190</v>
      </c>
      <c r="L30" s="20">
        <v>18550190</v>
      </c>
      <c r="M30" s="20">
        <v>10206270</v>
      </c>
      <c r="N30" s="20">
        <v>10206270</v>
      </c>
      <c r="O30" s="20"/>
      <c r="P30" s="20"/>
      <c r="Q30" s="20"/>
      <c r="R30" s="20"/>
      <c r="S30" s="20"/>
      <c r="T30" s="20"/>
      <c r="U30" s="20"/>
      <c r="V30" s="20"/>
      <c r="W30" s="20">
        <v>10206270</v>
      </c>
      <c r="X30" s="20">
        <v>16153471</v>
      </c>
      <c r="Y30" s="20">
        <v>-5947201</v>
      </c>
      <c r="Z30" s="21">
        <v>-36.82</v>
      </c>
      <c r="AA30" s="22">
        <v>32306942</v>
      </c>
    </row>
    <row r="31" spans="1:27" ht="12.75">
      <c r="A31" s="23" t="s">
        <v>56</v>
      </c>
      <c r="B31" s="17"/>
      <c r="C31" s="18">
        <v>121362930</v>
      </c>
      <c r="D31" s="18"/>
      <c r="E31" s="19">
        <v>125455374</v>
      </c>
      <c r="F31" s="20">
        <v>125455374</v>
      </c>
      <c r="G31" s="20">
        <v>120969247</v>
      </c>
      <c r="H31" s="20">
        <v>121362930</v>
      </c>
      <c r="I31" s="20">
        <v>121362930</v>
      </c>
      <c r="J31" s="20">
        <v>121362930</v>
      </c>
      <c r="K31" s="20">
        <v>121362930</v>
      </c>
      <c r="L31" s="20">
        <v>121362930</v>
      </c>
      <c r="M31" s="20">
        <v>121362930</v>
      </c>
      <c r="N31" s="20">
        <v>121362930</v>
      </c>
      <c r="O31" s="20"/>
      <c r="P31" s="20"/>
      <c r="Q31" s="20"/>
      <c r="R31" s="20"/>
      <c r="S31" s="20"/>
      <c r="T31" s="20"/>
      <c r="U31" s="20"/>
      <c r="V31" s="20"/>
      <c r="W31" s="20">
        <v>121362930</v>
      </c>
      <c r="X31" s="20">
        <v>62727687</v>
      </c>
      <c r="Y31" s="20">
        <v>58635243</v>
      </c>
      <c r="Z31" s="21">
        <v>93.48</v>
      </c>
      <c r="AA31" s="22">
        <v>125455374</v>
      </c>
    </row>
    <row r="32" spans="1:27" ht="12.75">
      <c r="A32" s="23" t="s">
        <v>57</v>
      </c>
      <c r="B32" s="17"/>
      <c r="C32" s="18">
        <v>3113549867</v>
      </c>
      <c r="D32" s="18"/>
      <c r="E32" s="19">
        <v>2416634005</v>
      </c>
      <c r="F32" s="20">
        <v>2416634005</v>
      </c>
      <c r="G32" s="20">
        <v>2215842095</v>
      </c>
      <c r="H32" s="20">
        <v>2269054999</v>
      </c>
      <c r="I32" s="20">
        <v>3274060682</v>
      </c>
      <c r="J32" s="20">
        <v>3274060682</v>
      </c>
      <c r="K32" s="20">
        <v>2605472860</v>
      </c>
      <c r="L32" s="20">
        <v>2675186566</v>
      </c>
      <c r="M32" s="20">
        <v>2553502777</v>
      </c>
      <c r="N32" s="20">
        <v>2553502777</v>
      </c>
      <c r="O32" s="20"/>
      <c r="P32" s="20"/>
      <c r="Q32" s="20"/>
      <c r="R32" s="20"/>
      <c r="S32" s="20"/>
      <c r="T32" s="20"/>
      <c r="U32" s="20"/>
      <c r="V32" s="20"/>
      <c r="W32" s="20">
        <v>2553502777</v>
      </c>
      <c r="X32" s="20">
        <v>1208317003</v>
      </c>
      <c r="Y32" s="20">
        <v>1345185774</v>
      </c>
      <c r="Z32" s="21">
        <v>111.33</v>
      </c>
      <c r="AA32" s="22">
        <v>2416634005</v>
      </c>
    </row>
    <row r="33" spans="1:27" ht="12.75">
      <c r="A33" s="23" t="s">
        <v>58</v>
      </c>
      <c r="B33" s="17"/>
      <c r="C33" s="18">
        <v>62053483</v>
      </c>
      <c r="D33" s="18"/>
      <c r="E33" s="19">
        <v>54415391</v>
      </c>
      <c r="F33" s="20">
        <v>54415391</v>
      </c>
      <c r="G33" s="20">
        <v>52322491</v>
      </c>
      <c r="H33" s="20">
        <v>61146463</v>
      </c>
      <c r="I33" s="20">
        <v>62053483</v>
      </c>
      <c r="J33" s="20">
        <v>62053483</v>
      </c>
      <c r="K33" s="20">
        <v>62053483</v>
      </c>
      <c r="L33" s="20">
        <v>62053483</v>
      </c>
      <c r="M33" s="20">
        <v>62053483</v>
      </c>
      <c r="N33" s="20">
        <v>62053483</v>
      </c>
      <c r="O33" s="20"/>
      <c r="P33" s="20"/>
      <c r="Q33" s="20"/>
      <c r="R33" s="20"/>
      <c r="S33" s="20"/>
      <c r="T33" s="20"/>
      <c r="U33" s="20"/>
      <c r="V33" s="20"/>
      <c r="W33" s="20">
        <v>62053483</v>
      </c>
      <c r="X33" s="20">
        <v>27207696</v>
      </c>
      <c r="Y33" s="20">
        <v>34845787</v>
      </c>
      <c r="Z33" s="21">
        <v>128.07</v>
      </c>
      <c r="AA33" s="22">
        <v>54415391</v>
      </c>
    </row>
    <row r="34" spans="1:27" ht="12.75">
      <c r="A34" s="27" t="s">
        <v>59</v>
      </c>
      <c r="B34" s="28"/>
      <c r="C34" s="29">
        <f aca="true" t="shared" si="3" ref="C34:Y34">SUM(C29:C33)</f>
        <v>3315516470</v>
      </c>
      <c r="D34" s="29">
        <f>SUM(D29:D33)</f>
        <v>0</v>
      </c>
      <c r="E34" s="30">
        <f t="shared" si="3"/>
        <v>2628811712</v>
      </c>
      <c r="F34" s="31">
        <f t="shared" si="3"/>
        <v>2628811712</v>
      </c>
      <c r="G34" s="31">
        <f t="shared" si="3"/>
        <v>2419681781</v>
      </c>
      <c r="H34" s="31">
        <f t="shared" si="3"/>
        <v>2468538868</v>
      </c>
      <c r="I34" s="31">
        <f t="shared" si="3"/>
        <v>3476027285</v>
      </c>
      <c r="J34" s="31">
        <f t="shared" si="3"/>
        <v>3476027285</v>
      </c>
      <c r="K34" s="31">
        <f t="shared" si="3"/>
        <v>2807439463</v>
      </c>
      <c r="L34" s="31">
        <f t="shared" si="3"/>
        <v>2877153169</v>
      </c>
      <c r="M34" s="31">
        <f t="shared" si="3"/>
        <v>2747125460</v>
      </c>
      <c r="N34" s="31">
        <f t="shared" si="3"/>
        <v>2747125460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2747125460</v>
      </c>
      <c r="X34" s="31">
        <f t="shared" si="3"/>
        <v>1314405857</v>
      </c>
      <c r="Y34" s="31">
        <f t="shared" si="3"/>
        <v>1432719603</v>
      </c>
      <c r="Z34" s="32">
        <f>+IF(X34&lt;&gt;0,+(Y34/X34)*100,0)</f>
        <v>109.00131001166102</v>
      </c>
      <c r="AA34" s="33">
        <f>SUM(AA29:AA33)</f>
        <v>2628811712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68395718</v>
      </c>
      <c r="D37" s="18"/>
      <c r="E37" s="19">
        <v>64684791</v>
      </c>
      <c r="F37" s="20">
        <v>64684791</v>
      </c>
      <c r="G37" s="20">
        <v>63709144</v>
      </c>
      <c r="H37" s="20">
        <v>68040290</v>
      </c>
      <c r="I37" s="20">
        <v>68395718</v>
      </c>
      <c r="J37" s="20">
        <v>68395718</v>
      </c>
      <c r="K37" s="20">
        <v>68395718</v>
      </c>
      <c r="L37" s="20">
        <v>68395718</v>
      </c>
      <c r="M37" s="20">
        <v>68395718</v>
      </c>
      <c r="N37" s="20">
        <v>68395718</v>
      </c>
      <c r="O37" s="20"/>
      <c r="P37" s="20"/>
      <c r="Q37" s="20"/>
      <c r="R37" s="20"/>
      <c r="S37" s="20"/>
      <c r="T37" s="20"/>
      <c r="U37" s="20"/>
      <c r="V37" s="20"/>
      <c r="W37" s="20">
        <v>68395718</v>
      </c>
      <c r="X37" s="20">
        <v>32342396</v>
      </c>
      <c r="Y37" s="20">
        <v>36053322</v>
      </c>
      <c r="Z37" s="21">
        <v>111.47</v>
      </c>
      <c r="AA37" s="22">
        <v>64684791</v>
      </c>
    </row>
    <row r="38" spans="1:27" ht="12.75">
      <c r="A38" s="23" t="s">
        <v>58</v>
      </c>
      <c r="B38" s="17"/>
      <c r="C38" s="18">
        <v>401851364</v>
      </c>
      <c r="D38" s="18"/>
      <c r="E38" s="19">
        <v>290598193</v>
      </c>
      <c r="F38" s="20">
        <v>290598193</v>
      </c>
      <c r="G38" s="20">
        <v>232577698</v>
      </c>
      <c r="H38" s="20">
        <v>404689526</v>
      </c>
      <c r="I38" s="20">
        <v>401851364</v>
      </c>
      <c r="J38" s="20">
        <v>401851364</v>
      </c>
      <c r="K38" s="20">
        <v>401851364</v>
      </c>
      <c r="L38" s="20">
        <v>401851364</v>
      </c>
      <c r="M38" s="20">
        <v>401851364</v>
      </c>
      <c r="N38" s="20">
        <v>401851364</v>
      </c>
      <c r="O38" s="20"/>
      <c r="P38" s="20"/>
      <c r="Q38" s="20"/>
      <c r="R38" s="20"/>
      <c r="S38" s="20"/>
      <c r="T38" s="20"/>
      <c r="U38" s="20"/>
      <c r="V38" s="20"/>
      <c r="W38" s="20">
        <v>401851364</v>
      </c>
      <c r="X38" s="20">
        <v>145299097</v>
      </c>
      <c r="Y38" s="20">
        <v>256552267</v>
      </c>
      <c r="Z38" s="21">
        <v>176.57</v>
      </c>
      <c r="AA38" s="22">
        <v>290598193</v>
      </c>
    </row>
    <row r="39" spans="1:27" ht="12.75">
      <c r="A39" s="27" t="s">
        <v>61</v>
      </c>
      <c r="B39" s="35"/>
      <c r="C39" s="29">
        <f aca="true" t="shared" si="4" ref="C39:Y39">SUM(C37:C38)</f>
        <v>470247082</v>
      </c>
      <c r="D39" s="29">
        <f>SUM(D37:D38)</f>
        <v>0</v>
      </c>
      <c r="E39" s="36">
        <f t="shared" si="4"/>
        <v>355282984</v>
      </c>
      <c r="F39" s="37">
        <f t="shared" si="4"/>
        <v>355282984</v>
      </c>
      <c r="G39" s="37">
        <f t="shared" si="4"/>
        <v>296286842</v>
      </c>
      <c r="H39" s="37">
        <f t="shared" si="4"/>
        <v>472729816</v>
      </c>
      <c r="I39" s="37">
        <f t="shared" si="4"/>
        <v>470247082</v>
      </c>
      <c r="J39" s="37">
        <f t="shared" si="4"/>
        <v>470247082</v>
      </c>
      <c r="K39" s="37">
        <f t="shared" si="4"/>
        <v>470247082</v>
      </c>
      <c r="L39" s="37">
        <f t="shared" si="4"/>
        <v>470247082</v>
      </c>
      <c r="M39" s="37">
        <f t="shared" si="4"/>
        <v>470247082</v>
      </c>
      <c r="N39" s="37">
        <f t="shared" si="4"/>
        <v>470247082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470247082</v>
      </c>
      <c r="X39" s="37">
        <f t="shared" si="4"/>
        <v>177641493</v>
      </c>
      <c r="Y39" s="37">
        <f t="shared" si="4"/>
        <v>292605589</v>
      </c>
      <c r="Z39" s="38">
        <f>+IF(X39&lt;&gt;0,+(Y39/X39)*100,0)</f>
        <v>164.71691610923355</v>
      </c>
      <c r="AA39" s="39">
        <f>SUM(AA37:AA38)</f>
        <v>355282984</v>
      </c>
    </row>
    <row r="40" spans="1:27" ht="12.75">
      <c r="A40" s="27" t="s">
        <v>62</v>
      </c>
      <c r="B40" s="28"/>
      <c r="C40" s="29">
        <f aca="true" t="shared" si="5" ref="C40:Y40">+C34+C39</f>
        <v>3785763552</v>
      </c>
      <c r="D40" s="29">
        <f>+D34+D39</f>
        <v>0</v>
      </c>
      <c r="E40" s="30">
        <f t="shared" si="5"/>
        <v>2984094696</v>
      </c>
      <c r="F40" s="31">
        <f t="shared" si="5"/>
        <v>2984094696</v>
      </c>
      <c r="G40" s="31">
        <f t="shared" si="5"/>
        <v>2715968623</v>
      </c>
      <c r="H40" s="31">
        <f t="shared" si="5"/>
        <v>2941268684</v>
      </c>
      <c r="I40" s="31">
        <f t="shared" si="5"/>
        <v>3946274367</v>
      </c>
      <c r="J40" s="31">
        <f t="shared" si="5"/>
        <v>3946274367</v>
      </c>
      <c r="K40" s="31">
        <f t="shared" si="5"/>
        <v>3277686545</v>
      </c>
      <c r="L40" s="31">
        <f t="shared" si="5"/>
        <v>3347400251</v>
      </c>
      <c r="M40" s="31">
        <f t="shared" si="5"/>
        <v>3217372542</v>
      </c>
      <c r="N40" s="31">
        <f t="shared" si="5"/>
        <v>3217372542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3217372542</v>
      </c>
      <c r="X40" s="31">
        <f t="shared" si="5"/>
        <v>1492047350</v>
      </c>
      <c r="Y40" s="31">
        <f t="shared" si="5"/>
        <v>1725325192</v>
      </c>
      <c r="Z40" s="32">
        <f>+IF(X40&lt;&gt;0,+(Y40/X40)*100,0)</f>
        <v>115.63474791869038</v>
      </c>
      <c r="AA40" s="33">
        <f>+AA34+AA39</f>
        <v>2984094696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5023926818</v>
      </c>
      <c r="D42" s="43">
        <f>+D25-D40</f>
        <v>0</v>
      </c>
      <c r="E42" s="44">
        <f t="shared" si="6"/>
        <v>6867038280</v>
      </c>
      <c r="F42" s="45">
        <f t="shared" si="6"/>
        <v>6867038280</v>
      </c>
      <c r="G42" s="45">
        <f t="shared" si="6"/>
        <v>7413223684</v>
      </c>
      <c r="H42" s="45">
        <f t="shared" si="6"/>
        <v>7599049453</v>
      </c>
      <c r="I42" s="45">
        <f t="shared" si="6"/>
        <v>4845053457</v>
      </c>
      <c r="J42" s="45">
        <f t="shared" si="6"/>
        <v>4845053457</v>
      </c>
      <c r="K42" s="45">
        <f t="shared" si="6"/>
        <v>5575746585</v>
      </c>
      <c r="L42" s="45">
        <f t="shared" si="6"/>
        <v>5558854164</v>
      </c>
      <c r="M42" s="45">
        <f t="shared" si="6"/>
        <v>5786225592</v>
      </c>
      <c r="N42" s="45">
        <f t="shared" si="6"/>
        <v>5786225592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5786225592</v>
      </c>
      <c r="X42" s="45">
        <f t="shared" si="6"/>
        <v>3433519140</v>
      </c>
      <c r="Y42" s="45">
        <f t="shared" si="6"/>
        <v>2352706452</v>
      </c>
      <c r="Z42" s="46">
        <f>+IF(X42&lt;&gt;0,+(Y42/X42)*100,0)</f>
        <v>68.52172235160454</v>
      </c>
      <c r="AA42" s="47">
        <f>+AA25-AA40</f>
        <v>6867038280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5023926818</v>
      </c>
      <c r="D45" s="18"/>
      <c r="E45" s="19">
        <v>6867038280</v>
      </c>
      <c r="F45" s="20">
        <v>6867038280</v>
      </c>
      <c r="G45" s="20">
        <v>7413223684</v>
      </c>
      <c r="H45" s="20">
        <v>7599049452</v>
      </c>
      <c r="I45" s="20">
        <v>4845053457</v>
      </c>
      <c r="J45" s="20">
        <v>4845053457</v>
      </c>
      <c r="K45" s="20">
        <v>5575746584</v>
      </c>
      <c r="L45" s="20">
        <v>5558854164</v>
      </c>
      <c r="M45" s="20">
        <v>5786225592</v>
      </c>
      <c r="N45" s="20">
        <v>5786225592</v>
      </c>
      <c r="O45" s="20"/>
      <c r="P45" s="20"/>
      <c r="Q45" s="20"/>
      <c r="R45" s="20"/>
      <c r="S45" s="20"/>
      <c r="T45" s="20"/>
      <c r="U45" s="20"/>
      <c r="V45" s="20"/>
      <c r="W45" s="20">
        <v>5786225592</v>
      </c>
      <c r="X45" s="20">
        <v>3433519140</v>
      </c>
      <c r="Y45" s="20">
        <v>2352706452</v>
      </c>
      <c r="Z45" s="48">
        <v>68.52</v>
      </c>
      <c r="AA45" s="22">
        <v>6867038280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5023926818</v>
      </c>
      <c r="D48" s="51">
        <f>SUM(D45:D47)</f>
        <v>0</v>
      </c>
      <c r="E48" s="52">
        <f t="shared" si="7"/>
        <v>6867038280</v>
      </c>
      <c r="F48" s="53">
        <f t="shared" si="7"/>
        <v>6867038280</v>
      </c>
      <c r="G48" s="53">
        <f t="shared" si="7"/>
        <v>7413223684</v>
      </c>
      <c r="H48" s="53">
        <f t="shared" si="7"/>
        <v>7599049452</v>
      </c>
      <c r="I48" s="53">
        <f t="shared" si="7"/>
        <v>4845053457</v>
      </c>
      <c r="J48" s="53">
        <f t="shared" si="7"/>
        <v>4845053457</v>
      </c>
      <c r="K48" s="53">
        <f t="shared" si="7"/>
        <v>5575746584</v>
      </c>
      <c r="L48" s="53">
        <f t="shared" si="7"/>
        <v>5558854164</v>
      </c>
      <c r="M48" s="53">
        <f t="shared" si="7"/>
        <v>5786225592</v>
      </c>
      <c r="N48" s="53">
        <f t="shared" si="7"/>
        <v>5786225592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5786225592</v>
      </c>
      <c r="X48" s="53">
        <f t="shared" si="7"/>
        <v>3433519140</v>
      </c>
      <c r="Y48" s="53">
        <f t="shared" si="7"/>
        <v>2352706452</v>
      </c>
      <c r="Z48" s="54">
        <f>+IF(X48&lt;&gt;0,+(Y48/X48)*100,0)</f>
        <v>68.52172235160454</v>
      </c>
      <c r="AA48" s="55">
        <f>SUM(AA45:AA47)</f>
        <v>6867038280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73070669</v>
      </c>
      <c r="D6" s="18"/>
      <c r="E6" s="19">
        <v>76971664</v>
      </c>
      <c r="F6" s="20">
        <v>76971664</v>
      </c>
      <c r="G6" s="20">
        <v>205926515</v>
      </c>
      <c r="H6" s="20">
        <v>148986338</v>
      </c>
      <c r="I6" s="20">
        <v>108968875</v>
      </c>
      <c r="J6" s="20">
        <v>108968875</v>
      </c>
      <c r="K6" s="20">
        <v>379810715</v>
      </c>
      <c r="L6" s="20">
        <v>364619177</v>
      </c>
      <c r="M6" s="20">
        <v>593513086</v>
      </c>
      <c r="N6" s="20">
        <v>593513086</v>
      </c>
      <c r="O6" s="20"/>
      <c r="P6" s="20"/>
      <c r="Q6" s="20"/>
      <c r="R6" s="20"/>
      <c r="S6" s="20"/>
      <c r="T6" s="20"/>
      <c r="U6" s="20"/>
      <c r="V6" s="20"/>
      <c r="W6" s="20">
        <v>593513086</v>
      </c>
      <c r="X6" s="20">
        <v>38485832</v>
      </c>
      <c r="Y6" s="20">
        <v>555027254</v>
      </c>
      <c r="Z6" s="21">
        <v>1442.16</v>
      </c>
      <c r="AA6" s="22">
        <v>76971664</v>
      </c>
    </row>
    <row r="7" spans="1:27" ht="12.75">
      <c r="A7" s="23" t="s">
        <v>34</v>
      </c>
      <c r="B7" s="17"/>
      <c r="C7" s="18">
        <v>597711000</v>
      </c>
      <c r="D7" s="18"/>
      <c r="E7" s="19">
        <v>428000000</v>
      </c>
      <c r="F7" s="20">
        <v>412819469</v>
      </c>
      <c r="G7" s="20">
        <v>597711609</v>
      </c>
      <c r="H7" s="20">
        <v>597711609</v>
      </c>
      <c r="I7" s="20">
        <v>597711609</v>
      </c>
      <c r="J7" s="20">
        <v>597711609</v>
      </c>
      <c r="K7" s="20">
        <v>344000000</v>
      </c>
      <c r="L7" s="20">
        <v>344000000</v>
      </c>
      <c r="M7" s="20">
        <v>134000000</v>
      </c>
      <c r="N7" s="20">
        <v>134000000</v>
      </c>
      <c r="O7" s="20"/>
      <c r="P7" s="20"/>
      <c r="Q7" s="20"/>
      <c r="R7" s="20"/>
      <c r="S7" s="20"/>
      <c r="T7" s="20"/>
      <c r="U7" s="20"/>
      <c r="V7" s="20"/>
      <c r="W7" s="20">
        <v>134000000</v>
      </c>
      <c r="X7" s="20">
        <v>206409735</v>
      </c>
      <c r="Y7" s="20">
        <v>-72409735</v>
      </c>
      <c r="Z7" s="21">
        <v>-35.08</v>
      </c>
      <c r="AA7" s="22">
        <v>412819469</v>
      </c>
    </row>
    <row r="8" spans="1:27" ht="12.75">
      <c r="A8" s="23" t="s">
        <v>35</v>
      </c>
      <c r="B8" s="17"/>
      <c r="C8" s="18">
        <v>38756390</v>
      </c>
      <c r="D8" s="18"/>
      <c r="E8" s="19">
        <v>84416166</v>
      </c>
      <c r="F8" s="20">
        <v>84416166</v>
      </c>
      <c r="G8" s="20">
        <v>52975829</v>
      </c>
      <c r="H8" s="20">
        <v>64729289</v>
      </c>
      <c r="I8" s="20">
        <v>67186340</v>
      </c>
      <c r="J8" s="20">
        <v>67186340</v>
      </c>
      <c r="K8" s="20">
        <v>59200625</v>
      </c>
      <c r="L8" s="20">
        <v>60649953</v>
      </c>
      <c r="M8" s="20">
        <v>81061751</v>
      </c>
      <c r="N8" s="20">
        <v>81061751</v>
      </c>
      <c r="O8" s="20"/>
      <c r="P8" s="20"/>
      <c r="Q8" s="20"/>
      <c r="R8" s="20"/>
      <c r="S8" s="20"/>
      <c r="T8" s="20"/>
      <c r="U8" s="20"/>
      <c r="V8" s="20"/>
      <c r="W8" s="20">
        <v>81061751</v>
      </c>
      <c r="X8" s="20">
        <v>42208083</v>
      </c>
      <c r="Y8" s="20">
        <v>38853668</v>
      </c>
      <c r="Z8" s="21">
        <v>92.05</v>
      </c>
      <c r="AA8" s="22">
        <v>84416166</v>
      </c>
    </row>
    <row r="9" spans="1:27" ht="12.75">
      <c r="A9" s="23" t="s">
        <v>36</v>
      </c>
      <c r="B9" s="17"/>
      <c r="C9" s="18">
        <v>95102462</v>
      </c>
      <c r="D9" s="18"/>
      <c r="E9" s="19">
        <v>42775042</v>
      </c>
      <c r="F9" s="20">
        <v>42775042</v>
      </c>
      <c r="G9" s="20">
        <v>14789626</v>
      </c>
      <c r="H9" s="20">
        <v>29808719</v>
      </c>
      <c r="I9" s="20">
        <v>5854550</v>
      </c>
      <c r="J9" s="20">
        <v>5854550</v>
      </c>
      <c r="K9" s="20">
        <v>15669266</v>
      </c>
      <c r="L9" s="20">
        <v>15029331</v>
      </c>
      <c r="M9" s="20">
        <v>16366117</v>
      </c>
      <c r="N9" s="20">
        <v>16366117</v>
      </c>
      <c r="O9" s="20"/>
      <c r="P9" s="20"/>
      <c r="Q9" s="20"/>
      <c r="R9" s="20"/>
      <c r="S9" s="20"/>
      <c r="T9" s="20"/>
      <c r="U9" s="20"/>
      <c r="V9" s="20"/>
      <c r="W9" s="20">
        <v>16366117</v>
      </c>
      <c r="X9" s="20">
        <v>21387521</v>
      </c>
      <c r="Y9" s="20">
        <v>-5021404</v>
      </c>
      <c r="Z9" s="21">
        <v>-23.48</v>
      </c>
      <c r="AA9" s="22">
        <v>42775042</v>
      </c>
    </row>
    <row r="10" spans="1:27" ht="12.75">
      <c r="A10" s="23" t="s">
        <v>37</v>
      </c>
      <c r="B10" s="17"/>
      <c r="C10" s="18">
        <v>11364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165282758</v>
      </c>
      <c r="D11" s="18"/>
      <c r="E11" s="19">
        <v>170000000</v>
      </c>
      <c r="F11" s="20">
        <v>170000000</v>
      </c>
      <c r="G11" s="20">
        <v>168799807</v>
      </c>
      <c r="H11" s="20">
        <v>165106480</v>
      </c>
      <c r="I11" s="20">
        <v>165461288</v>
      </c>
      <c r="J11" s="20">
        <v>165461288</v>
      </c>
      <c r="K11" s="20">
        <v>167906604</v>
      </c>
      <c r="L11" s="20">
        <v>169361623</v>
      </c>
      <c r="M11" s="20">
        <v>174880805</v>
      </c>
      <c r="N11" s="20">
        <v>174880805</v>
      </c>
      <c r="O11" s="20"/>
      <c r="P11" s="20"/>
      <c r="Q11" s="20"/>
      <c r="R11" s="20"/>
      <c r="S11" s="20"/>
      <c r="T11" s="20"/>
      <c r="U11" s="20"/>
      <c r="V11" s="20"/>
      <c r="W11" s="20">
        <v>174880805</v>
      </c>
      <c r="X11" s="20">
        <v>85000000</v>
      </c>
      <c r="Y11" s="20">
        <v>89880805</v>
      </c>
      <c r="Z11" s="21">
        <v>105.74</v>
      </c>
      <c r="AA11" s="22">
        <v>170000000</v>
      </c>
    </row>
    <row r="12" spans="1:27" ht="12.75">
      <c r="A12" s="27" t="s">
        <v>39</v>
      </c>
      <c r="B12" s="28"/>
      <c r="C12" s="29">
        <f aca="true" t="shared" si="0" ref="C12:Y12">SUM(C6:C11)</f>
        <v>969934643</v>
      </c>
      <c r="D12" s="29">
        <f>SUM(D6:D11)</f>
        <v>0</v>
      </c>
      <c r="E12" s="30">
        <f t="shared" si="0"/>
        <v>802162872</v>
      </c>
      <c r="F12" s="31">
        <f t="shared" si="0"/>
        <v>786982341</v>
      </c>
      <c r="G12" s="31">
        <f t="shared" si="0"/>
        <v>1040203386</v>
      </c>
      <c r="H12" s="31">
        <f t="shared" si="0"/>
        <v>1006342435</v>
      </c>
      <c r="I12" s="31">
        <f t="shared" si="0"/>
        <v>945182662</v>
      </c>
      <c r="J12" s="31">
        <f t="shared" si="0"/>
        <v>945182662</v>
      </c>
      <c r="K12" s="31">
        <f t="shared" si="0"/>
        <v>966587210</v>
      </c>
      <c r="L12" s="31">
        <f t="shared" si="0"/>
        <v>953660084</v>
      </c>
      <c r="M12" s="31">
        <f t="shared" si="0"/>
        <v>999821759</v>
      </c>
      <c r="N12" s="31">
        <f t="shared" si="0"/>
        <v>999821759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999821759</v>
      </c>
      <c r="X12" s="31">
        <f t="shared" si="0"/>
        <v>393491171</v>
      </c>
      <c r="Y12" s="31">
        <f t="shared" si="0"/>
        <v>606330588</v>
      </c>
      <c r="Z12" s="32">
        <f>+IF(X12&lt;&gt;0,+(Y12/X12)*100,0)</f>
        <v>154.09001082771437</v>
      </c>
      <c r="AA12" s="33">
        <f>SUM(AA6:AA11)</f>
        <v>786982341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25895021</v>
      </c>
      <c r="D17" s="18"/>
      <c r="E17" s="19">
        <v>26072128</v>
      </c>
      <c r="F17" s="20">
        <v>26072128</v>
      </c>
      <c r="G17" s="20">
        <v>24937113</v>
      </c>
      <c r="H17" s="20">
        <v>24937113</v>
      </c>
      <c r="I17" s="20">
        <v>24937113</v>
      </c>
      <c r="J17" s="20">
        <v>24937113</v>
      </c>
      <c r="K17" s="20">
        <v>24937113</v>
      </c>
      <c r="L17" s="20">
        <v>24937113</v>
      </c>
      <c r="M17" s="20">
        <v>24937113</v>
      </c>
      <c r="N17" s="20">
        <v>24937113</v>
      </c>
      <c r="O17" s="20"/>
      <c r="P17" s="20"/>
      <c r="Q17" s="20"/>
      <c r="R17" s="20"/>
      <c r="S17" s="20"/>
      <c r="T17" s="20"/>
      <c r="U17" s="20"/>
      <c r="V17" s="20"/>
      <c r="W17" s="20">
        <v>24937113</v>
      </c>
      <c r="X17" s="20">
        <v>13036064</v>
      </c>
      <c r="Y17" s="20">
        <v>11901049</v>
      </c>
      <c r="Z17" s="21">
        <v>91.29</v>
      </c>
      <c r="AA17" s="22">
        <v>26072128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6330178084</v>
      </c>
      <c r="D19" s="18"/>
      <c r="E19" s="19">
        <v>6542580890</v>
      </c>
      <c r="F19" s="20">
        <v>6557761421</v>
      </c>
      <c r="G19" s="20">
        <v>6173406307</v>
      </c>
      <c r="H19" s="20">
        <v>6172867369</v>
      </c>
      <c r="I19" s="20">
        <v>6176045190</v>
      </c>
      <c r="J19" s="20">
        <v>6176045190</v>
      </c>
      <c r="K19" s="20">
        <v>6183159944</v>
      </c>
      <c r="L19" s="20">
        <v>6191964385</v>
      </c>
      <c r="M19" s="20">
        <v>6216613959</v>
      </c>
      <c r="N19" s="20">
        <v>6216613959</v>
      </c>
      <c r="O19" s="20"/>
      <c r="P19" s="20"/>
      <c r="Q19" s="20"/>
      <c r="R19" s="20"/>
      <c r="S19" s="20"/>
      <c r="T19" s="20"/>
      <c r="U19" s="20"/>
      <c r="V19" s="20"/>
      <c r="W19" s="20">
        <v>6216613959</v>
      </c>
      <c r="X19" s="20">
        <v>3278880711</v>
      </c>
      <c r="Y19" s="20">
        <v>2937733248</v>
      </c>
      <c r="Z19" s="21">
        <v>89.6</v>
      </c>
      <c r="AA19" s="22">
        <v>6557761421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8031062</v>
      </c>
      <c r="D22" s="18"/>
      <c r="E22" s="19">
        <v>12234069</v>
      </c>
      <c r="F22" s="20">
        <v>12234069</v>
      </c>
      <c r="G22" s="20">
        <v>9911849</v>
      </c>
      <c r="H22" s="20">
        <v>9848637</v>
      </c>
      <c r="I22" s="20">
        <v>9738820</v>
      </c>
      <c r="J22" s="20">
        <v>9738820</v>
      </c>
      <c r="K22" s="20">
        <v>9652305</v>
      </c>
      <c r="L22" s="20">
        <v>9565790</v>
      </c>
      <c r="M22" s="20">
        <v>9479275</v>
      </c>
      <c r="N22" s="20">
        <v>9479275</v>
      </c>
      <c r="O22" s="20"/>
      <c r="P22" s="20"/>
      <c r="Q22" s="20"/>
      <c r="R22" s="20"/>
      <c r="S22" s="20"/>
      <c r="T22" s="20"/>
      <c r="U22" s="20"/>
      <c r="V22" s="20"/>
      <c r="W22" s="20">
        <v>9479275</v>
      </c>
      <c r="X22" s="20">
        <v>6117035</v>
      </c>
      <c r="Y22" s="20">
        <v>3362240</v>
      </c>
      <c r="Z22" s="21">
        <v>54.97</v>
      </c>
      <c r="AA22" s="22">
        <v>12234069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6364104167</v>
      </c>
      <c r="D24" s="29">
        <f>SUM(D15:D23)</f>
        <v>0</v>
      </c>
      <c r="E24" s="36">
        <f t="shared" si="1"/>
        <v>6580887087</v>
      </c>
      <c r="F24" s="37">
        <f t="shared" si="1"/>
        <v>6596067618</v>
      </c>
      <c r="G24" s="37">
        <f t="shared" si="1"/>
        <v>6208255269</v>
      </c>
      <c r="H24" s="37">
        <f t="shared" si="1"/>
        <v>6207653119</v>
      </c>
      <c r="I24" s="37">
        <f t="shared" si="1"/>
        <v>6210721123</v>
      </c>
      <c r="J24" s="37">
        <f t="shared" si="1"/>
        <v>6210721123</v>
      </c>
      <c r="K24" s="37">
        <f t="shared" si="1"/>
        <v>6217749362</v>
      </c>
      <c r="L24" s="37">
        <f t="shared" si="1"/>
        <v>6226467288</v>
      </c>
      <c r="M24" s="37">
        <f t="shared" si="1"/>
        <v>6251030347</v>
      </c>
      <c r="N24" s="37">
        <f t="shared" si="1"/>
        <v>6251030347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6251030347</v>
      </c>
      <c r="X24" s="37">
        <f t="shared" si="1"/>
        <v>3298033810</v>
      </c>
      <c r="Y24" s="37">
        <f t="shared" si="1"/>
        <v>2952996537</v>
      </c>
      <c r="Z24" s="38">
        <f>+IF(X24&lt;&gt;0,+(Y24/X24)*100,0)</f>
        <v>89.53809169712544</v>
      </c>
      <c r="AA24" s="39">
        <f>SUM(AA15:AA23)</f>
        <v>6596067618</v>
      </c>
    </row>
    <row r="25" spans="1:27" ht="12.75">
      <c r="A25" s="27" t="s">
        <v>51</v>
      </c>
      <c r="B25" s="28"/>
      <c r="C25" s="29">
        <f aca="true" t="shared" si="2" ref="C25:Y25">+C12+C24</f>
        <v>7334038810</v>
      </c>
      <c r="D25" s="29">
        <f>+D12+D24</f>
        <v>0</v>
      </c>
      <c r="E25" s="30">
        <f t="shared" si="2"/>
        <v>7383049959</v>
      </c>
      <c r="F25" s="31">
        <f t="shared" si="2"/>
        <v>7383049959</v>
      </c>
      <c r="G25" s="31">
        <f t="shared" si="2"/>
        <v>7248458655</v>
      </c>
      <c r="H25" s="31">
        <f t="shared" si="2"/>
        <v>7213995554</v>
      </c>
      <c r="I25" s="31">
        <f t="shared" si="2"/>
        <v>7155903785</v>
      </c>
      <c r="J25" s="31">
        <f t="shared" si="2"/>
        <v>7155903785</v>
      </c>
      <c r="K25" s="31">
        <f t="shared" si="2"/>
        <v>7184336572</v>
      </c>
      <c r="L25" s="31">
        <f t="shared" si="2"/>
        <v>7180127372</v>
      </c>
      <c r="M25" s="31">
        <f t="shared" si="2"/>
        <v>7250852106</v>
      </c>
      <c r="N25" s="31">
        <f t="shared" si="2"/>
        <v>7250852106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7250852106</v>
      </c>
      <c r="X25" s="31">
        <f t="shared" si="2"/>
        <v>3691524981</v>
      </c>
      <c r="Y25" s="31">
        <f t="shared" si="2"/>
        <v>3559327125</v>
      </c>
      <c r="Z25" s="32">
        <f>+IF(X25&lt;&gt;0,+(Y25/X25)*100,0)</f>
        <v>96.41888225921774</v>
      </c>
      <c r="AA25" s="33">
        <f>+AA12+AA24</f>
        <v>7383049959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21177877</v>
      </c>
      <c r="D30" s="18"/>
      <c r="E30" s="19">
        <v>18252479</v>
      </c>
      <c r="F30" s="20">
        <v>18252479</v>
      </c>
      <c r="G30" s="20"/>
      <c r="H30" s="20">
        <v>6558638</v>
      </c>
      <c r="I30" s="20">
        <v>6558638</v>
      </c>
      <c r="J30" s="20">
        <v>6558638</v>
      </c>
      <c r="K30" s="20">
        <v>5385297</v>
      </c>
      <c r="L30" s="20">
        <v>5385297</v>
      </c>
      <c r="M30" s="20">
        <v>8656023</v>
      </c>
      <c r="N30" s="20">
        <v>8656023</v>
      </c>
      <c r="O30" s="20"/>
      <c r="P30" s="20"/>
      <c r="Q30" s="20"/>
      <c r="R30" s="20"/>
      <c r="S30" s="20"/>
      <c r="T30" s="20"/>
      <c r="U30" s="20"/>
      <c r="V30" s="20"/>
      <c r="W30" s="20">
        <v>8656023</v>
      </c>
      <c r="X30" s="20">
        <v>9126240</v>
      </c>
      <c r="Y30" s="20">
        <v>-470217</v>
      </c>
      <c r="Z30" s="21">
        <v>-5.15</v>
      </c>
      <c r="AA30" s="22">
        <v>18252479</v>
      </c>
    </row>
    <row r="31" spans="1:27" ht="12.75">
      <c r="A31" s="23" t="s">
        <v>56</v>
      </c>
      <c r="B31" s="17"/>
      <c r="C31" s="18">
        <v>92148568</v>
      </c>
      <c r="D31" s="18"/>
      <c r="E31" s="19">
        <v>96771982</v>
      </c>
      <c r="F31" s="20">
        <v>96771982</v>
      </c>
      <c r="G31" s="20">
        <v>445821</v>
      </c>
      <c r="H31" s="20">
        <v>92476991</v>
      </c>
      <c r="I31" s="20">
        <v>92327275</v>
      </c>
      <c r="J31" s="20">
        <v>92327275</v>
      </c>
      <c r="K31" s="20">
        <v>92173962</v>
      </c>
      <c r="L31" s="20">
        <v>92517660</v>
      </c>
      <c r="M31" s="20">
        <v>92945072</v>
      </c>
      <c r="N31" s="20">
        <v>92945072</v>
      </c>
      <c r="O31" s="20"/>
      <c r="P31" s="20"/>
      <c r="Q31" s="20"/>
      <c r="R31" s="20"/>
      <c r="S31" s="20"/>
      <c r="T31" s="20"/>
      <c r="U31" s="20"/>
      <c r="V31" s="20"/>
      <c r="W31" s="20">
        <v>92945072</v>
      </c>
      <c r="X31" s="20">
        <v>48385991</v>
      </c>
      <c r="Y31" s="20">
        <v>44559081</v>
      </c>
      <c r="Z31" s="21">
        <v>92.09</v>
      </c>
      <c r="AA31" s="22">
        <v>96771982</v>
      </c>
    </row>
    <row r="32" spans="1:27" ht="12.75">
      <c r="A32" s="23" t="s">
        <v>57</v>
      </c>
      <c r="B32" s="17"/>
      <c r="C32" s="18">
        <v>170372461</v>
      </c>
      <c r="D32" s="18"/>
      <c r="E32" s="19">
        <v>117108938</v>
      </c>
      <c r="F32" s="20">
        <v>117108938</v>
      </c>
      <c r="G32" s="20">
        <v>27665995</v>
      </c>
      <c r="H32" s="20">
        <v>208516529</v>
      </c>
      <c r="I32" s="20">
        <v>159126129</v>
      </c>
      <c r="J32" s="20">
        <v>159126129</v>
      </c>
      <c r="K32" s="20">
        <v>112237025</v>
      </c>
      <c r="L32" s="20">
        <v>143780632</v>
      </c>
      <c r="M32" s="20">
        <v>143112156</v>
      </c>
      <c r="N32" s="20">
        <v>143112156</v>
      </c>
      <c r="O32" s="20"/>
      <c r="P32" s="20"/>
      <c r="Q32" s="20"/>
      <c r="R32" s="20"/>
      <c r="S32" s="20"/>
      <c r="T32" s="20"/>
      <c r="U32" s="20"/>
      <c r="V32" s="20"/>
      <c r="W32" s="20">
        <v>143112156</v>
      </c>
      <c r="X32" s="20">
        <v>58554469</v>
      </c>
      <c r="Y32" s="20">
        <v>84557687</v>
      </c>
      <c r="Z32" s="21">
        <v>144.41</v>
      </c>
      <c r="AA32" s="22">
        <v>117108938</v>
      </c>
    </row>
    <row r="33" spans="1:27" ht="12.75">
      <c r="A33" s="23" t="s">
        <v>58</v>
      </c>
      <c r="B33" s="17"/>
      <c r="C33" s="18">
        <v>3934890</v>
      </c>
      <c r="D33" s="18"/>
      <c r="E33" s="19">
        <v>13738888</v>
      </c>
      <c r="F33" s="20">
        <v>13738888</v>
      </c>
      <c r="G33" s="20">
        <v>11578787</v>
      </c>
      <c r="H33" s="20">
        <v>11578787</v>
      </c>
      <c r="I33" s="20">
        <v>11578787</v>
      </c>
      <c r="J33" s="20">
        <v>11578787</v>
      </c>
      <c r="K33" s="20">
        <v>11578787</v>
      </c>
      <c r="L33" s="20">
        <v>11578787</v>
      </c>
      <c r="M33" s="20">
        <v>8432687</v>
      </c>
      <c r="N33" s="20">
        <v>8432687</v>
      </c>
      <c r="O33" s="20"/>
      <c r="P33" s="20"/>
      <c r="Q33" s="20"/>
      <c r="R33" s="20"/>
      <c r="S33" s="20"/>
      <c r="T33" s="20"/>
      <c r="U33" s="20"/>
      <c r="V33" s="20"/>
      <c r="W33" s="20">
        <v>8432687</v>
      </c>
      <c r="X33" s="20">
        <v>6869444</v>
      </c>
      <c r="Y33" s="20">
        <v>1563243</v>
      </c>
      <c r="Z33" s="21">
        <v>22.76</v>
      </c>
      <c r="AA33" s="22">
        <v>13738888</v>
      </c>
    </row>
    <row r="34" spans="1:27" ht="12.75">
      <c r="A34" s="27" t="s">
        <v>59</v>
      </c>
      <c r="B34" s="28"/>
      <c r="C34" s="29">
        <f aca="true" t="shared" si="3" ref="C34:Y34">SUM(C29:C33)</f>
        <v>287633796</v>
      </c>
      <c r="D34" s="29">
        <f>SUM(D29:D33)</f>
        <v>0</v>
      </c>
      <c r="E34" s="30">
        <f t="shared" si="3"/>
        <v>245872287</v>
      </c>
      <c r="F34" s="31">
        <f t="shared" si="3"/>
        <v>245872287</v>
      </c>
      <c r="G34" s="31">
        <f t="shared" si="3"/>
        <v>39690603</v>
      </c>
      <c r="H34" s="31">
        <f t="shared" si="3"/>
        <v>319130945</v>
      </c>
      <c r="I34" s="31">
        <f t="shared" si="3"/>
        <v>269590829</v>
      </c>
      <c r="J34" s="31">
        <f t="shared" si="3"/>
        <v>269590829</v>
      </c>
      <c r="K34" s="31">
        <f t="shared" si="3"/>
        <v>221375071</v>
      </c>
      <c r="L34" s="31">
        <f t="shared" si="3"/>
        <v>253262376</v>
      </c>
      <c r="M34" s="31">
        <f t="shared" si="3"/>
        <v>253145938</v>
      </c>
      <c r="N34" s="31">
        <f t="shared" si="3"/>
        <v>253145938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253145938</v>
      </c>
      <c r="X34" s="31">
        <f t="shared" si="3"/>
        <v>122936144</v>
      </c>
      <c r="Y34" s="31">
        <f t="shared" si="3"/>
        <v>130209794</v>
      </c>
      <c r="Z34" s="32">
        <f>+IF(X34&lt;&gt;0,+(Y34/X34)*100,0)</f>
        <v>105.91660821897912</v>
      </c>
      <c r="AA34" s="33">
        <f>SUM(AA29:AA33)</f>
        <v>245872287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276416746</v>
      </c>
      <c r="D37" s="18"/>
      <c r="E37" s="19">
        <v>315610384</v>
      </c>
      <c r="F37" s="20">
        <v>315610384</v>
      </c>
      <c r="G37" s="20">
        <v>183012266</v>
      </c>
      <c r="H37" s="20">
        <v>181047529</v>
      </c>
      <c r="I37" s="20">
        <v>181047529</v>
      </c>
      <c r="J37" s="20">
        <v>181047529</v>
      </c>
      <c r="K37" s="20">
        <v>177649058</v>
      </c>
      <c r="L37" s="20">
        <v>177626360</v>
      </c>
      <c r="M37" s="20">
        <v>166206516</v>
      </c>
      <c r="N37" s="20">
        <v>166206516</v>
      </c>
      <c r="O37" s="20"/>
      <c r="P37" s="20"/>
      <c r="Q37" s="20"/>
      <c r="R37" s="20"/>
      <c r="S37" s="20"/>
      <c r="T37" s="20"/>
      <c r="U37" s="20"/>
      <c r="V37" s="20"/>
      <c r="W37" s="20">
        <v>166206516</v>
      </c>
      <c r="X37" s="20">
        <v>157805192</v>
      </c>
      <c r="Y37" s="20">
        <v>8401324</v>
      </c>
      <c r="Z37" s="21">
        <v>5.32</v>
      </c>
      <c r="AA37" s="22">
        <v>315610384</v>
      </c>
    </row>
    <row r="38" spans="1:27" ht="12.75">
      <c r="A38" s="23" t="s">
        <v>58</v>
      </c>
      <c r="B38" s="17"/>
      <c r="C38" s="18">
        <v>28193984</v>
      </c>
      <c r="D38" s="18"/>
      <c r="E38" s="19">
        <v>147215918</v>
      </c>
      <c r="F38" s="20">
        <v>147215918</v>
      </c>
      <c r="G38" s="20">
        <v>134140722</v>
      </c>
      <c r="H38" s="20">
        <v>134140722</v>
      </c>
      <c r="I38" s="20">
        <v>134140722</v>
      </c>
      <c r="J38" s="20">
        <v>134140722</v>
      </c>
      <c r="K38" s="20">
        <v>134140722</v>
      </c>
      <c r="L38" s="20">
        <v>134140722</v>
      </c>
      <c r="M38" s="20">
        <v>138404214</v>
      </c>
      <c r="N38" s="20">
        <v>138404214</v>
      </c>
      <c r="O38" s="20"/>
      <c r="P38" s="20"/>
      <c r="Q38" s="20"/>
      <c r="R38" s="20"/>
      <c r="S38" s="20"/>
      <c r="T38" s="20"/>
      <c r="U38" s="20"/>
      <c r="V38" s="20"/>
      <c r="W38" s="20">
        <v>138404214</v>
      </c>
      <c r="X38" s="20">
        <v>73607959</v>
      </c>
      <c r="Y38" s="20">
        <v>64796255</v>
      </c>
      <c r="Z38" s="21">
        <v>88.03</v>
      </c>
      <c r="AA38" s="22">
        <v>147215918</v>
      </c>
    </row>
    <row r="39" spans="1:27" ht="12.75">
      <c r="A39" s="27" t="s">
        <v>61</v>
      </c>
      <c r="B39" s="35"/>
      <c r="C39" s="29">
        <f aca="true" t="shared" si="4" ref="C39:Y39">SUM(C37:C38)</f>
        <v>304610730</v>
      </c>
      <c r="D39" s="29">
        <f>SUM(D37:D38)</f>
        <v>0</v>
      </c>
      <c r="E39" s="36">
        <f t="shared" si="4"/>
        <v>462826302</v>
      </c>
      <c r="F39" s="37">
        <f t="shared" si="4"/>
        <v>462826302</v>
      </c>
      <c r="G39" s="37">
        <f t="shared" si="4"/>
        <v>317152988</v>
      </c>
      <c r="H39" s="37">
        <f t="shared" si="4"/>
        <v>315188251</v>
      </c>
      <c r="I39" s="37">
        <f t="shared" si="4"/>
        <v>315188251</v>
      </c>
      <c r="J39" s="37">
        <f t="shared" si="4"/>
        <v>315188251</v>
      </c>
      <c r="K39" s="37">
        <f t="shared" si="4"/>
        <v>311789780</v>
      </c>
      <c r="L39" s="37">
        <f t="shared" si="4"/>
        <v>311767082</v>
      </c>
      <c r="M39" s="37">
        <f t="shared" si="4"/>
        <v>304610730</v>
      </c>
      <c r="N39" s="37">
        <f t="shared" si="4"/>
        <v>304610730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304610730</v>
      </c>
      <c r="X39" s="37">
        <f t="shared" si="4"/>
        <v>231413151</v>
      </c>
      <c r="Y39" s="37">
        <f t="shared" si="4"/>
        <v>73197579</v>
      </c>
      <c r="Z39" s="38">
        <f>+IF(X39&lt;&gt;0,+(Y39/X39)*100,0)</f>
        <v>31.630691118328013</v>
      </c>
      <c r="AA39" s="39">
        <f>SUM(AA37:AA38)</f>
        <v>462826302</v>
      </c>
    </row>
    <row r="40" spans="1:27" ht="12.75">
      <c r="A40" s="27" t="s">
        <v>62</v>
      </c>
      <c r="B40" s="28"/>
      <c r="C40" s="29">
        <f aca="true" t="shared" si="5" ref="C40:Y40">+C34+C39</f>
        <v>592244526</v>
      </c>
      <c r="D40" s="29">
        <f>+D34+D39</f>
        <v>0</v>
      </c>
      <c r="E40" s="30">
        <f t="shared" si="5"/>
        <v>708698589</v>
      </c>
      <c r="F40" s="31">
        <f t="shared" si="5"/>
        <v>708698589</v>
      </c>
      <c r="G40" s="31">
        <f t="shared" si="5"/>
        <v>356843591</v>
      </c>
      <c r="H40" s="31">
        <f t="shared" si="5"/>
        <v>634319196</v>
      </c>
      <c r="I40" s="31">
        <f t="shared" si="5"/>
        <v>584779080</v>
      </c>
      <c r="J40" s="31">
        <f t="shared" si="5"/>
        <v>584779080</v>
      </c>
      <c r="K40" s="31">
        <f t="shared" si="5"/>
        <v>533164851</v>
      </c>
      <c r="L40" s="31">
        <f t="shared" si="5"/>
        <v>565029458</v>
      </c>
      <c r="M40" s="31">
        <f t="shared" si="5"/>
        <v>557756668</v>
      </c>
      <c r="N40" s="31">
        <f t="shared" si="5"/>
        <v>557756668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557756668</v>
      </c>
      <c r="X40" s="31">
        <f t="shared" si="5"/>
        <v>354349295</v>
      </c>
      <c r="Y40" s="31">
        <f t="shared" si="5"/>
        <v>203407373</v>
      </c>
      <c r="Z40" s="32">
        <f>+IF(X40&lt;&gt;0,+(Y40/X40)*100,0)</f>
        <v>57.40306975917646</v>
      </c>
      <c r="AA40" s="33">
        <f>+AA34+AA39</f>
        <v>708698589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6741794284</v>
      </c>
      <c r="D42" s="43">
        <f>+D25-D40</f>
        <v>0</v>
      </c>
      <c r="E42" s="44">
        <f t="shared" si="6"/>
        <v>6674351370</v>
      </c>
      <c r="F42" s="45">
        <f t="shared" si="6"/>
        <v>6674351370</v>
      </c>
      <c r="G42" s="45">
        <f t="shared" si="6"/>
        <v>6891615064</v>
      </c>
      <c r="H42" s="45">
        <f t="shared" si="6"/>
        <v>6579676358</v>
      </c>
      <c r="I42" s="45">
        <f t="shared" si="6"/>
        <v>6571124705</v>
      </c>
      <c r="J42" s="45">
        <f t="shared" si="6"/>
        <v>6571124705</v>
      </c>
      <c r="K42" s="45">
        <f t="shared" si="6"/>
        <v>6651171721</v>
      </c>
      <c r="L42" s="45">
        <f t="shared" si="6"/>
        <v>6615097914</v>
      </c>
      <c r="M42" s="45">
        <f t="shared" si="6"/>
        <v>6693095438</v>
      </c>
      <c r="N42" s="45">
        <f t="shared" si="6"/>
        <v>6693095438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6693095438</v>
      </c>
      <c r="X42" s="45">
        <f t="shared" si="6"/>
        <v>3337175686</v>
      </c>
      <c r="Y42" s="45">
        <f t="shared" si="6"/>
        <v>3355919752</v>
      </c>
      <c r="Z42" s="46">
        <f>+IF(X42&lt;&gt;0,+(Y42/X42)*100,0)</f>
        <v>100.56167453450635</v>
      </c>
      <c r="AA42" s="47">
        <f>+AA25-AA40</f>
        <v>6674351370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6741794284</v>
      </c>
      <c r="D45" s="18"/>
      <c r="E45" s="19">
        <v>6674351369</v>
      </c>
      <c r="F45" s="20">
        <v>6674351369</v>
      </c>
      <c r="G45" s="20">
        <v>6891615063</v>
      </c>
      <c r="H45" s="20">
        <v>6579676358</v>
      </c>
      <c r="I45" s="20">
        <v>6571124704</v>
      </c>
      <c r="J45" s="20">
        <v>6571124704</v>
      </c>
      <c r="K45" s="20">
        <v>6651171721</v>
      </c>
      <c r="L45" s="20">
        <v>6615097914</v>
      </c>
      <c r="M45" s="20">
        <v>6693095438</v>
      </c>
      <c r="N45" s="20">
        <v>6693095438</v>
      </c>
      <c r="O45" s="20"/>
      <c r="P45" s="20"/>
      <c r="Q45" s="20"/>
      <c r="R45" s="20"/>
      <c r="S45" s="20"/>
      <c r="T45" s="20"/>
      <c r="U45" s="20"/>
      <c r="V45" s="20"/>
      <c r="W45" s="20">
        <v>6693095438</v>
      </c>
      <c r="X45" s="20">
        <v>3337175685</v>
      </c>
      <c r="Y45" s="20">
        <v>3355919753</v>
      </c>
      <c r="Z45" s="48">
        <v>100.56</v>
      </c>
      <c r="AA45" s="22">
        <v>6674351369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6741794284</v>
      </c>
      <c r="D48" s="51">
        <f>SUM(D45:D47)</f>
        <v>0</v>
      </c>
      <c r="E48" s="52">
        <f t="shared" si="7"/>
        <v>6674351369</v>
      </c>
      <c r="F48" s="53">
        <f t="shared" si="7"/>
        <v>6674351369</v>
      </c>
      <c r="G48" s="53">
        <f t="shared" si="7"/>
        <v>6891615063</v>
      </c>
      <c r="H48" s="53">
        <f t="shared" si="7"/>
        <v>6579676358</v>
      </c>
      <c r="I48" s="53">
        <f t="shared" si="7"/>
        <v>6571124704</v>
      </c>
      <c r="J48" s="53">
        <f t="shared" si="7"/>
        <v>6571124704</v>
      </c>
      <c r="K48" s="53">
        <f t="shared" si="7"/>
        <v>6651171721</v>
      </c>
      <c r="L48" s="53">
        <f t="shared" si="7"/>
        <v>6615097914</v>
      </c>
      <c r="M48" s="53">
        <f t="shared" si="7"/>
        <v>6693095438</v>
      </c>
      <c r="N48" s="53">
        <f t="shared" si="7"/>
        <v>6693095438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6693095438</v>
      </c>
      <c r="X48" s="53">
        <f t="shared" si="7"/>
        <v>3337175685</v>
      </c>
      <c r="Y48" s="53">
        <f t="shared" si="7"/>
        <v>3355919753</v>
      </c>
      <c r="Z48" s="54">
        <f>+IF(X48&lt;&gt;0,+(Y48/X48)*100,0)</f>
        <v>100.56167459460559</v>
      </c>
      <c r="AA48" s="55">
        <f>SUM(AA45:AA47)</f>
        <v>6674351369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38180931</v>
      </c>
      <c r="D6" s="18"/>
      <c r="E6" s="19">
        <v>7000000</v>
      </c>
      <c r="F6" s="20">
        <v>7000000</v>
      </c>
      <c r="G6" s="20">
        <v>36109594</v>
      </c>
      <c r="H6" s="20">
        <v>1694438</v>
      </c>
      <c r="I6" s="20">
        <v>5253003</v>
      </c>
      <c r="J6" s="20">
        <v>5253003</v>
      </c>
      <c r="K6" s="20">
        <v>380563</v>
      </c>
      <c r="L6" s="20">
        <v>913890</v>
      </c>
      <c r="M6" s="20">
        <v>2670520</v>
      </c>
      <c r="N6" s="20">
        <v>2670520</v>
      </c>
      <c r="O6" s="20"/>
      <c r="P6" s="20"/>
      <c r="Q6" s="20"/>
      <c r="R6" s="20"/>
      <c r="S6" s="20"/>
      <c r="T6" s="20"/>
      <c r="U6" s="20"/>
      <c r="V6" s="20"/>
      <c r="W6" s="20">
        <v>2670520</v>
      </c>
      <c r="X6" s="20">
        <v>3500000</v>
      </c>
      <c r="Y6" s="20">
        <v>-829480</v>
      </c>
      <c r="Z6" s="21">
        <v>-23.7</v>
      </c>
      <c r="AA6" s="22">
        <v>7000000</v>
      </c>
    </row>
    <row r="7" spans="1:27" ht="12.75">
      <c r="A7" s="23" t="s">
        <v>34</v>
      </c>
      <c r="B7" s="17"/>
      <c r="C7" s="18">
        <v>160382</v>
      </c>
      <c r="D7" s="18"/>
      <c r="E7" s="19">
        <v>9096195</v>
      </c>
      <c r="F7" s="20">
        <v>9096195</v>
      </c>
      <c r="G7" s="20">
        <v>5858887</v>
      </c>
      <c r="H7" s="20">
        <v>37699000</v>
      </c>
      <c r="I7" s="20">
        <v>33431363</v>
      </c>
      <c r="J7" s="20">
        <v>33431363</v>
      </c>
      <c r="K7" s="20">
        <v>58329912</v>
      </c>
      <c r="L7" s="20">
        <v>52696582</v>
      </c>
      <c r="M7" s="20">
        <v>68856100</v>
      </c>
      <c r="N7" s="20">
        <v>68856100</v>
      </c>
      <c r="O7" s="20"/>
      <c r="P7" s="20"/>
      <c r="Q7" s="20"/>
      <c r="R7" s="20"/>
      <c r="S7" s="20"/>
      <c r="T7" s="20"/>
      <c r="U7" s="20"/>
      <c r="V7" s="20"/>
      <c r="W7" s="20">
        <v>68856100</v>
      </c>
      <c r="X7" s="20">
        <v>4548098</v>
      </c>
      <c r="Y7" s="20">
        <v>64308002</v>
      </c>
      <c r="Z7" s="21">
        <v>1413.95</v>
      </c>
      <c r="AA7" s="22">
        <v>9096195</v>
      </c>
    </row>
    <row r="8" spans="1:27" ht="12.75">
      <c r="A8" s="23" t="s">
        <v>35</v>
      </c>
      <c r="B8" s="17"/>
      <c r="C8" s="18">
        <v>26720254</v>
      </c>
      <c r="D8" s="18"/>
      <c r="E8" s="19">
        <v>69000000</v>
      </c>
      <c r="F8" s="20">
        <v>69000000</v>
      </c>
      <c r="G8" s="20">
        <v>217277760</v>
      </c>
      <c r="H8" s="20">
        <v>222206774</v>
      </c>
      <c r="I8" s="20">
        <v>226782931</v>
      </c>
      <c r="J8" s="20">
        <v>226782931</v>
      </c>
      <c r="K8" s="20">
        <v>195028198</v>
      </c>
      <c r="L8" s="20">
        <v>194835195</v>
      </c>
      <c r="M8" s="20">
        <v>197321195</v>
      </c>
      <c r="N8" s="20">
        <v>197321195</v>
      </c>
      <c r="O8" s="20"/>
      <c r="P8" s="20"/>
      <c r="Q8" s="20"/>
      <c r="R8" s="20"/>
      <c r="S8" s="20"/>
      <c r="T8" s="20"/>
      <c r="U8" s="20"/>
      <c r="V8" s="20"/>
      <c r="W8" s="20">
        <v>197321195</v>
      </c>
      <c r="X8" s="20">
        <v>34500000</v>
      </c>
      <c r="Y8" s="20">
        <v>162821195</v>
      </c>
      <c r="Z8" s="21">
        <v>471.95</v>
      </c>
      <c r="AA8" s="22">
        <v>69000000</v>
      </c>
    </row>
    <row r="9" spans="1:27" ht="12.75">
      <c r="A9" s="23" t="s">
        <v>36</v>
      </c>
      <c r="B9" s="17"/>
      <c r="C9" s="18">
        <v>17760072</v>
      </c>
      <c r="D9" s="18"/>
      <c r="E9" s="19">
        <v>2213721</v>
      </c>
      <c r="F9" s="20">
        <v>2213721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1106861</v>
      </c>
      <c r="Y9" s="20">
        <v>-1106861</v>
      </c>
      <c r="Z9" s="21">
        <v>-100</v>
      </c>
      <c r="AA9" s="22">
        <v>2213721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2350505</v>
      </c>
      <c r="D11" s="18"/>
      <c r="E11" s="19">
        <v>2878018</v>
      </c>
      <c r="F11" s="20">
        <v>2878018</v>
      </c>
      <c r="G11" s="20">
        <v>2878019</v>
      </c>
      <c r="H11" s="20">
        <v>2878019</v>
      </c>
      <c r="I11" s="20">
        <v>2350505</v>
      </c>
      <c r="J11" s="20">
        <v>2350505</v>
      </c>
      <c r="K11" s="20">
        <v>2350505</v>
      </c>
      <c r="L11" s="20">
        <v>2350505</v>
      </c>
      <c r="M11" s="20">
        <v>2350505</v>
      </c>
      <c r="N11" s="20">
        <v>2350505</v>
      </c>
      <c r="O11" s="20"/>
      <c r="P11" s="20"/>
      <c r="Q11" s="20"/>
      <c r="R11" s="20"/>
      <c r="S11" s="20"/>
      <c r="T11" s="20"/>
      <c r="U11" s="20"/>
      <c r="V11" s="20"/>
      <c r="W11" s="20">
        <v>2350505</v>
      </c>
      <c r="X11" s="20">
        <v>1439009</v>
      </c>
      <c r="Y11" s="20">
        <v>911496</v>
      </c>
      <c r="Z11" s="21">
        <v>63.34</v>
      </c>
      <c r="AA11" s="22">
        <v>2878018</v>
      </c>
    </row>
    <row r="12" spans="1:27" ht="12.75">
      <c r="A12" s="27" t="s">
        <v>39</v>
      </c>
      <c r="B12" s="28"/>
      <c r="C12" s="29">
        <f aca="true" t="shared" si="0" ref="C12:Y12">SUM(C6:C11)</f>
        <v>85172144</v>
      </c>
      <c r="D12" s="29">
        <f>SUM(D6:D11)</f>
        <v>0</v>
      </c>
      <c r="E12" s="30">
        <f t="shared" si="0"/>
        <v>90187934</v>
      </c>
      <c r="F12" s="31">
        <f t="shared" si="0"/>
        <v>90187934</v>
      </c>
      <c r="G12" s="31">
        <f t="shared" si="0"/>
        <v>262124260</v>
      </c>
      <c r="H12" s="31">
        <f t="shared" si="0"/>
        <v>264478231</v>
      </c>
      <c r="I12" s="31">
        <f t="shared" si="0"/>
        <v>267817802</v>
      </c>
      <c r="J12" s="31">
        <f t="shared" si="0"/>
        <v>267817802</v>
      </c>
      <c r="K12" s="31">
        <f t="shared" si="0"/>
        <v>256089178</v>
      </c>
      <c r="L12" s="31">
        <f t="shared" si="0"/>
        <v>250796172</v>
      </c>
      <c r="M12" s="31">
        <f t="shared" si="0"/>
        <v>271198320</v>
      </c>
      <c r="N12" s="31">
        <f t="shared" si="0"/>
        <v>271198320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271198320</v>
      </c>
      <c r="X12" s="31">
        <f t="shared" si="0"/>
        <v>45093968</v>
      </c>
      <c r="Y12" s="31">
        <f t="shared" si="0"/>
        <v>226104352</v>
      </c>
      <c r="Z12" s="32">
        <f>+IF(X12&lt;&gt;0,+(Y12/X12)*100,0)</f>
        <v>501.4070884159052</v>
      </c>
      <c r="AA12" s="33">
        <f>SUM(AA6:AA11)</f>
        <v>90187934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195036184</v>
      </c>
      <c r="D17" s="18"/>
      <c r="E17" s="19">
        <v>195036184</v>
      </c>
      <c r="F17" s="20">
        <v>195036184</v>
      </c>
      <c r="G17" s="20">
        <v>195036184</v>
      </c>
      <c r="H17" s="20">
        <v>195036184</v>
      </c>
      <c r="I17" s="20">
        <v>195036184</v>
      </c>
      <c r="J17" s="20">
        <v>195036184</v>
      </c>
      <c r="K17" s="20">
        <v>195036184</v>
      </c>
      <c r="L17" s="20">
        <v>195036184</v>
      </c>
      <c r="M17" s="20">
        <v>195036184</v>
      </c>
      <c r="N17" s="20">
        <v>195036184</v>
      </c>
      <c r="O17" s="20"/>
      <c r="P17" s="20"/>
      <c r="Q17" s="20"/>
      <c r="R17" s="20"/>
      <c r="S17" s="20"/>
      <c r="T17" s="20"/>
      <c r="U17" s="20"/>
      <c r="V17" s="20"/>
      <c r="W17" s="20">
        <v>195036184</v>
      </c>
      <c r="X17" s="20">
        <v>97518092</v>
      </c>
      <c r="Y17" s="20">
        <v>97518092</v>
      </c>
      <c r="Z17" s="21">
        <v>100</v>
      </c>
      <c r="AA17" s="22">
        <v>195036184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850633444</v>
      </c>
      <c r="D19" s="18"/>
      <c r="E19" s="19">
        <v>844532421</v>
      </c>
      <c r="F19" s="20">
        <v>844532421</v>
      </c>
      <c r="G19" s="20">
        <v>844532421</v>
      </c>
      <c r="H19" s="20">
        <v>844532421</v>
      </c>
      <c r="I19" s="20">
        <v>850633444</v>
      </c>
      <c r="J19" s="20">
        <v>850633444</v>
      </c>
      <c r="K19" s="20">
        <v>850633444</v>
      </c>
      <c r="L19" s="20">
        <v>850633444</v>
      </c>
      <c r="M19" s="20">
        <v>850633444</v>
      </c>
      <c r="N19" s="20">
        <v>850633444</v>
      </c>
      <c r="O19" s="20"/>
      <c r="P19" s="20"/>
      <c r="Q19" s="20"/>
      <c r="R19" s="20"/>
      <c r="S19" s="20"/>
      <c r="T19" s="20"/>
      <c r="U19" s="20"/>
      <c r="V19" s="20"/>
      <c r="W19" s="20">
        <v>850633444</v>
      </c>
      <c r="X19" s="20">
        <v>422266211</v>
      </c>
      <c r="Y19" s="20">
        <v>428367233</v>
      </c>
      <c r="Z19" s="21">
        <v>101.44</v>
      </c>
      <c r="AA19" s="22">
        <v>844532421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539828</v>
      </c>
      <c r="D22" s="18"/>
      <c r="E22" s="19">
        <v>679755</v>
      </c>
      <c r="F22" s="20">
        <v>679755</v>
      </c>
      <c r="G22" s="20">
        <v>679755</v>
      </c>
      <c r="H22" s="20">
        <v>679755</v>
      </c>
      <c r="I22" s="20">
        <v>539828</v>
      </c>
      <c r="J22" s="20">
        <v>539828</v>
      </c>
      <c r="K22" s="20">
        <v>539828</v>
      </c>
      <c r="L22" s="20">
        <v>539828</v>
      </c>
      <c r="M22" s="20">
        <v>539828</v>
      </c>
      <c r="N22" s="20">
        <v>539828</v>
      </c>
      <c r="O22" s="20"/>
      <c r="P22" s="20"/>
      <c r="Q22" s="20"/>
      <c r="R22" s="20"/>
      <c r="S22" s="20"/>
      <c r="T22" s="20"/>
      <c r="U22" s="20"/>
      <c r="V22" s="20"/>
      <c r="W22" s="20">
        <v>539828</v>
      </c>
      <c r="X22" s="20">
        <v>339878</v>
      </c>
      <c r="Y22" s="20">
        <v>199950</v>
      </c>
      <c r="Z22" s="21">
        <v>58.83</v>
      </c>
      <c r="AA22" s="22">
        <v>679755</v>
      </c>
    </row>
    <row r="23" spans="1:27" ht="12.75">
      <c r="A23" s="23" t="s">
        <v>49</v>
      </c>
      <c r="B23" s="17"/>
      <c r="C23" s="18">
        <v>10255716</v>
      </c>
      <c r="D23" s="18"/>
      <c r="E23" s="19"/>
      <c r="F23" s="20"/>
      <c r="G23" s="24"/>
      <c r="H23" s="24"/>
      <c r="I23" s="24">
        <v>10255716</v>
      </c>
      <c r="J23" s="20">
        <v>10255716</v>
      </c>
      <c r="K23" s="24">
        <v>10255716</v>
      </c>
      <c r="L23" s="24">
        <v>10255716</v>
      </c>
      <c r="M23" s="20">
        <v>10255716</v>
      </c>
      <c r="N23" s="24">
        <v>10255716</v>
      </c>
      <c r="O23" s="24"/>
      <c r="P23" s="24"/>
      <c r="Q23" s="20"/>
      <c r="R23" s="24"/>
      <c r="S23" s="24"/>
      <c r="T23" s="20"/>
      <c r="U23" s="24"/>
      <c r="V23" s="24"/>
      <c r="W23" s="24">
        <v>10255716</v>
      </c>
      <c r="X23" s="20"/>
      <c r="Y23" s="24">
        <v>10255716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1056465172</v>
      </c>
      <c r="D24" s="29">
        <f>SUM(D15:D23)</f>
        <v>0</v>
      </c>
      <c r="E24" s="36">
        <f t="shared" si="1"/>
        <v>1040248360</v>
      </c>
      <c r="F24" s="37">
        <f t="shared" si="1"/>
        <v>1040248360</v>
      </c>
      <c r="G24" s="37">
        <f t="shared" si="1"/>
        <v>1040248360</v>
      </c>
      <c r="H24" s="37">
        <f t="shared" si="1"/>
        <v>1040248360</v>
      </c>
      <c r="I24" s="37">
        <f t="shared" si="1"/>
        <v>1056465172</v>
      </c>
      <c r="J24" s="37">
        <f t="shared" si="1"/>
        <v>1056465172</v>
      </c>
      <c r="K24" s="37">
        <f t="shared" si="1"/>
        <v>1056465172</v>
      </c>
      <c r="L24" s="37">
        <f t="shared" si="1"/>
        <v>1056465172</v>
      </c>
      <c r="M24" s="37">
        <f t="shared" si="1"/>
        <v>1056465172</v>
      </c>
      <c r="N24" s="37">
        <f t="shared" si="1"/>
        <v>1056465172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1056465172</v>
      </c>
      <c r="X24" s="37">
        <f t="shared" si="1"/>
        <v>520124181</v>
      </c>
      <c r="Y24" s="37">
        <f t="shared" si="1"/>
        <v>536340991</v>
      </c>
      <c r="Z24" s="38">
        <f>+IF(X24&lt;&gt;0,+(Y24/X24)*100,0)</f>
        <v>103.11787272970491</v>
      </c>
      <c r="AA24" s="39">
        <f>SUM(AA15:AA23)</f>
        <v>1040248360</v>
      </c>
    </row>
    <row r="25" spans="1:27" ht="12.75">
      <c r="A25" s="27" t="s">
        <v>51</v>
      </c>
      <c r="B25" s="28"/>
      <c r="C25" s="29">
        <f aca="true" t="shared" si="2" ref="C25:Y25">+C12+C24</f>
        <v>1141637316</v>
      </c>
      <c r="D25" s="29">
        <f>+D12+D24</f>
        <v>0</v>
      </c>
      <c r="E25" s="30">
        <f t="shared" si="2"/>
        <v>1130436294</v>
      </c>
      <c r="F25" s="31">
        <f t="shared" si="2"/>
        <v>1130436294</v>
      </c>
      <c r="G25" s="31">
        <f t="shared" si="2"/>
        <v>1302372620</v>
      </c>
      <c r="H25" s="31">
        <f t="shared" si="2"/>
        <v>1304726591</v>
      </c>
      <c r="I25" s="31">
        <f t="shared" si="2"/>
        <v>1324282974</v>
      </c>
      <c r="J25" s="31">
        <f t="shared" si="2"/>
        <v>1324282974</v>
      </c>
      <c r="K25" s="31">
        <f t="shared" si="2"/>
        <v>1312554350</v>
      </c>
      <c r="L25" s="31">
        <f t="shared" si="2"/>
        <v>1307261344</v>
      </c>
      <c r="M25" s="31">
        <f t="shared" si="2"/>
        <v>1327663492</v>
      </c>
      <c r="N25" s="31">
        <f t="shared" si="2"/>
        <v>1327663492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1327663492</v>
      </c>
      <c r="X25" s="31">
        <f t="shared" si="2"/>
        <v>565218149</v>
      </c>
      <c r="Y25" s="31">
        <f t="shared" si="2"/>
        <v>762445343</v>
      </c>
      <c r="Z25" s="32">
        <f>+IF(X25&lt;&gt;0,+(Y25/X25)*100,0)</f>
        <v>134.8939952386419</v>
      </c>
      <c r="AA25" s="33">
        <f>+AA12+AA24</f>
        <v>1130436294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1840429</v>
      </c>
      <c r="D31" s="18"/>
      <c r="E31" s="19">
        <v>1876776</v>
      </c>
      <c r="F31" s="20">
        <v>1876776</v>
      </c>
      <c r="G31" s="20">
        <v>1890606</v>
      </c>
      <c r="H31" s="20">
        <v>1890606</v>
      </c>
      <c r="I31" s="20">
        <v>1890606</v>
      </c>
      <c r="J31" s="20">
        <v>1890606</v>
      </c>
      <c r="K31" s="20">
        <v>1890606</v>
      </c>
      <c r="L31" s="20">
        <v>1890606</v>
      </c>
      <c r="M31" s="20">
        <v>1890606</v>
      </c>
      <c r="N31" s="20">
        <v>1890606</v>
      </c>
      <c r="O31" s="20"/>
      <c r="P31" s="20"/>
      <c r="Q31" s="20"/>
      <c r="R31" s="20"/>
      <c r="S31" s="20"/>
      <c r="T31" s="20"/>
      <c r="U31" s="20"/>
      <c r="V31" s="20"/>
      <c r="W31" s="20">
        <v>1890606</v>
      </c>
      <c r="X31" s="20">
        <v>938388</v>
      </c>
      <c r="Y31" s="20">
        <v>952218</v>
      </c>
      <c r="Z31" s="21">
        <v>101.47</v>
      </c>
      <c r="AA31" s="22">
        <v>1876776</v>
      </c>
    </row>
    <row r="32" spans="1:27" ht="12.75">
      <c r="A32" s="23" t="s">
        <v>57</v>
      </c>
      <c r="B32" s="17"/>
      <c r="C32" s="18">
        <v>144657922</v>
      </c>
      <c r="D32" s="18"/>
      <c r="E32" s="19">
        <v>63750099</v>
      </c>
      <c r="F32" s="20">
        <v>63750099</v>
      </c>
      <c r="G32" s="20">
        <v>57348582</v>
      </c>
      <c r="H32" s="20">
        <v>53191761</v>
      </c>
      <c r="I32" s="20">
        <v>51229842</v>
      </c>
      <c r="J32" s="20">
        <v>51229842</v>
      </c>
      <c r="K32" s="20">
        <v>56544493</v>
      </c>
      <c r="L32" s="20">
        <v>63349679</v>
      </c>
      <c r="M32" s="20">
        <v>50698184</v>
      </c>
      <c r="N32" s="20">
        <v>50698184</v>
      </c>
      <c r="O32" s="20"/>
      <c r="P32" s="20"/>
      <c r="Q32" s="20"/>
      <c r="R32" s="20"/>
      <c r="S32" s="20"/>
      <c r="T32" s="20"/>
      <c r="U32" s="20"/>
      <c r="V32" s="20"/>
      <c r="W32" s="20">
        <v>50698184</v>
      </c>
      <c r="X32" s="20">
        <v>31875050</v>
      </c>
      <c r="Y32" s="20">
        <v>18823134</v>
      </c>
      <c r="Z32" s="21">
        <v>59.05</v>
      </c>
      <c r="AA32" s="22">
        <v>63750099</v>
      </c>
    </row>
    <row r="33" spans="1:27" ht="12.75">
      <c r="A33" s="23" t="s">
        <v>58</v>
      </c>
      <c r="B33" s="17"/>
      <c r="C33" s="18">
        <v>3395018</v>
      </c>
      <c r="D33" s="18"/>
      <c r="E33" s="19">
        <v>2964113</v>
      </c>
      <c r="F33" s="20">
        <v>2964113</v>
      </c>
      <c r="G33" s="20">
        <v>2964113</v>
      </c>
      <c r="H33" s="20">
        <v>2964113</v>
      </c>
      <c r="I33" s="20">
        <v>3395018</v>
      </c>
      <c r="J33" s="20">
        <v>3395018</v>
      </c>
      <c r="K33" s="20">
        <v>3395018</v>
      </c>
      <c r="L33" s="20">
        <v>3395018</v>
      </c>
      <c r="M33" s="20">
        <v>3395018</v>
      </c>
      <c r="N33" s="20">
        <v>3395018</v>
      </c>
      <c r="O33" s="20"/>
      <c r="P33" s="20"/>
      <c r="Q33" s="20"/>
      <c r="R33" s="20"/>
      <c r="S33" s="20"/>
      <c r="T33" s="20"/>
      <c r="U33" s="20"/>
      <c r="V33" s="20"/>
      <c r="W33" s="20">
        <v>3395018</v>
      </c>
      <c r="X33" s="20">
        <v>1482057</v>
      </c>
      <c r="Y33" s="20">
        <v>1912961</v>
      </c>
      <c r="Z33" s="21">
        <v>129.07</v>
      </c>
      <c r="AA33" s="22">
        <v>2964113</v>
      </c>
    </row>
    <row r="34" spans="1:27" ht="12.75">
      <c r="A34" s="27" t="s">
        <v>59</v>
      </c>
      <c r="B34" s="28"/>
      <c r="C34" s="29">
        <f aca="true" t="shared" si="3" ref="C34:Y34">SUM(C29:C33)</f>
        <v>149893369</v>
      </c>
      <c r="D34" s="29">
        <f>SUM(D29:D33)</f>
        <v>0</v>
      </c>
      <c r="E34" s="30">
        <f t="shared" si="3"/>
        <v>68590988</v>
      </c>
      <c r="F34" s="31">
        <f t="shared" si="3"/>
        <v>68590988</v>
      </c>
      <c r="G34" s="31">
        <f t="shared" si="3"/>
        <v>62203301</v>
      </c>
      <c r="H34" s="31">
        <f t="shared" si="3"/>
        <v>58046480</v>
      </c>
      <c r="I34" s="31">
        <f t="shared" si="3"/>
        <v>56515466</v>
      </c>
      <c r="J34" s="31">
        <f t="shared" si="3"/>
        <v>56515466</v>
      </c>
      <c r="K34" s="31">
        <f t="shared" si="3"/>
        <v>61830117</v>
      </c>
      <c r="L34" s="31">
        <f t="shared" si="3"/>
        <v>68635303</v>
      </c>
      <c r="M34" s="31">
        <f t="shared" si="3"/>
        <v>55983808</v>
      </c>
      <c r="N34" s="31">
        <f t="shared" si="3"/>
        <v>55983808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55983808</v>
      </c>
      <c r="X34" s="31">
        <f t="shared" si="3"/>
        <v>34295495</v>
      </c>
      <c r="Y34" s="31">
        <f t="shared" si="3"/>
        <v>21688313</v>
      </c>
      <c r="Z34" s="32">
        <f>+IF(X34&lt;&gt;0,+(Y34/X34)*100,0)</f>
        <v>63.239539187289765</v>
      </c>
      <c r="AA34" s="33">
        <f>SUM(AA29:AA33)</f>
        <v>68590988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54992022</v>
      </c>
      <c r="D38" s="18"/>
      <c r="E38" s="19">
        <v>40233029</v>
      </c>
      <c r="F38" s="20">
        <v>40233029</v>
      </c>
      <c r="G38" s="20">
        <v>40233029</v>
      </c>
      <c r="H38" s="20">
        <v>40233029</v>
      </c>
      <c r="I38" s="20">
        <v>54992022</v>
      </c>
      <c r="J38" s="20">
        <v>54992022</v>
      </c>
      <c r="K38" s="20">
        <v>54992022</v>
      </c>
      <c r="L38" s="20">
        <v>54992022</v>
      </c>
      <c r="M38" s="20">
        <v>54992022</v>
      </c>
      <c r="N38" s="20">
        <v>54992022</v>
      </c>
      <c r="O38" s="20"/>
      <c r="P38" s="20"/>
      <c r="Q38" s="20"/>
      <c r="R38" s="20"/>
      <c r="S38" s="20"/>
      <c r="T38" s="20"/>
      <c r="U38" s="20"/>
      <c r="V38" s="20"/>
      <c r="W38" s="20">
        <v>54992022</v>
      </c>
      <c r="X38" s="20">
        <v>20116515</v>
      </c>
      <c r="Y38" s="20">
        <v>34875507</v>
      </c>
      <c r="Z38" s="21">
        <v>173.37</v>
      </c>
      <c r="AA38" s="22">
        <v>40233029</v>
      </c>
    </row>
    <row r="39" spans="1:27" ht="12.75">
      <c r="A39" s="27" t="s">
        <v>61</v>
      </c>
      <c r="B39" s="35"/>
      <c r="C39" s="29">
        <f aca="true" t="shared" si="4" ref="C39:Y39">SUM(C37:C38)</f>
        <v>54992022</v>
      </c>
      <c r="D39" s="29">
        <f>SUM(D37:D38)</f>
        <v>0</v>
      </c>
      <c r="E39" s="36">
        <f t="shared" si="4"/>
        <v>40233029</v>
      </c>
      <c r="F39" s="37">
        <f t="shared" si="4"/>
        <v>40233029</v>
      </c>
      <c r="G39" s="37">
        <f t="shared" si="4"/>
        <v>40233029</v>
      </c>
      <c r="H39" s="37">
        <f t="shared" si="4"/>
        <v>40233029</v>
      </c>
      <c r="I39" s="37">
        <f t="shared" si="4"/>
        <v>54992022</v>
      </c>
      <c r="J39" s="37">
        <f t="shared" si="4"/>
        <v>54992022</v>
      </c>
      <c r="K39" s="37">
        <f t="shared" si="4"/>
        <v>54992022</v>
      </c>
      <c r="L39" s="37">
        <f t="shared" si="4"/>
        <v>54992022</v>
      </c>
      <c r="M39" s="37">
        <f t="shared" si="4"/>
        <v>54992022</v>
      </c>
      <c r="N39" s="37">
        <f t="shared" si="4"/>
        <v>54992022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54992022</v>
      </c>
      <c r="X39" s="37">
        <f t="shared" si="4"/>
        <v>20116515</v>
      </c>
      <c r="Y39" s="37">
        <f t="shared" si="4"/>
        <v>34875507</v>
      </c>
      <c r="Z39" s="38">
        <f>+IF(X39&lt;&gt;0,+(Y39/X39)*100,0)</f>
        <v>173.36753905932514</v>
      </c>
      <c r="AA39" s="39">
        <f>SUM(AA37:AA38)</f>
        <v>40233029</v>
      </c>
    </row>
    <row r="40" spans="1:27" ht="12.75">
      <c r="A40" s="27" t="s">
        <v>62</v>
      </c>
      <c r="B40" s="28"/>
      <c r="C40" s="29">
        <f aca="true" t="shared" si="5" ref="C40:Y40">+C34+C39</f>
        <v>204885391</v>
      </c>
      <c r="D40" s="29">
        <f>+D34+D39</f>
        <v>0</v>
      </c>
      <c r="E40" s="30">
        <f t="shared" si="5"/>
        <v>108824017</v>
      </c>
      <c r="F40" s="31">
        <f t="shared" si="5"/>
        <v>108824017</v>
      </c>
      <c r="G40" s="31">
        <f t="shared" si="5"/>
        <v>102436330</v>
      </c>
      <c r="H40" s="31">
        <f t="shared" si="5"/>
        <v>98279509</v>
      </c>
      <c r="I40" s="31">
        <f t="shared" si="5"/>
        <v>111507488</v>
      </c>
      <c r="J40" s="31">
        <f t="shared" si="5"/>
        <v>111507488</v>
      </c>
      <c r="K40" s="31">
        <f t="shared" si="5"/>
        <v>116822139</v>
      </c>
      <c r="L40" s="31">
        <f t="shared" si="5"/>
        <v>123627325</v>
      </c>
      <c r="M40" s="31">
        <f t="shared" si="5"/>
        <v>110975830</v>
      </c>
      <c r="N40" s="31">
        <f t="shared" si="5"/>
        <v>110975830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110975830</v>
      </c>
      <c r="X40" s="31">
        <f t="shared" si="5"/>
        <v>54412010</v>
      </c>
      <c r="Y40" s="31">
        <f t="shared" si="5"/>
        <v>56563820</v>
      </c>
      <c r="Z40" s="32">
        <f>+IF(X40&lt;&gt;0,+(Y40/X40)*100,0)</f>
        <v>103.95466000980298</v>
      </c>
      <c r="AA40" s="33">
        <f>+AA34+AA39</f>
        <v>108824017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936751925</v>
      </c>
      <c r="D42" s="43">
        <f>+D25-D40</f>
        <v>0</v>
      </c>
      <c r="E42" s="44">
        <f t="shared" si="6"/>
        <v>1021612277</v>
      </c>
      <c r="F42" s="45">
        <f t="shared" si="6"/>
        <v>1021612277</v>
      </c>
      <c r="G42" s="45">
        <f t="shared" si="6"/>
        <v>1199936290</v>
      </c>
      <c r="H42" s="45">
        <f t="shared" si="6"/>
        <v>1206447082</v>
      </c>
      <c r="I42" s="45">
        <f t="shared" si="6"/>
        <v>1212775486</v>
      </c>
      <c r="J42" s="45">
        <f t="shared" si="6"/>
        <v>1212775486</v>
      </c>
      <c r="K42" s="45">
        <f t="shared" si="6"/>
        <v>1195732211</v>
      </c>
      <c r="L42" s="45">
        <f t="shared" si="6"/>
        <v>1183634019</v>
      </c>
      <c r="M42" s="45">
        <f t="shared" si="6"/>
        <v>1216687662</v>
      </c>
      <c r="N42" s="45">
        <f t="shared" si="6"/>
        <v>1216687662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1216687662</v>
      </c>
      <c r="X42" s="45">
        <f t="shared" si="6"/>
        <v>510806139</v>
      </c>
      <c r="Y42" s="45">
        <f t="shared" si="6"/>
        <v>705881523</v>
      </c>
      <c r="Z42" s="46">
        <f>+IF(X42&lt;&gt;0,+(Y42/X42)*100,0)</f>
        <v>138.1897101671286</v>
      </c>
      <c r="AA42" s="47">
        <f>+AA25-AA40</f>
        <v>1021612277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936751925</v>
      </c>
      <c r="D45" s="18"/>
      <c r="E45" s="19">
        <v>1021612277</v>
      </c>
      <c r="F45" s="20">
        <v>1021612277</v>
      </c>
      <c r="G45" s="20">
        <v>1199936290</v>
      </c>
      <c r="H45" s="20">
        <v>1206447081</v>
      </c>
      <c r="I45" s="20">
        <v>1212775485</v>
      </c>
      <c r="J45" s="20">
        <v>1212775485</v>
      </c>
      <c r="K45" s="20">
        <v>1195732211</v>
      </c>
      <c r="L45" s="20">
        <v>1183634020</v>
      </c>
      <c r="M45" s="20">
        <v>1216687662</v>
      </c>
      <c r="N45" s="20">
        <v>1216687662</v>
      </c>
      <c r="O45" s="20"/>
      <c r="P45" s="20"/>
      <c r="Q45" s="20"/>
      <c r="R45" s="20"/>
      <c r="S45" s="20"/>
      <c r="T45" s="20"/>
      <c r="U45" s="20"/>
      <c r="V45" s="20"/>
      <c r="W45" s="20">
        <v>1216687662</v>
      </c>
      <c r="X45" s="20">
        <v>510806139</v>
      </c>
      <c r="Y45" s="20">
        <v>705881523</v>
      </c>
      <c r="Z45" s="48">
        <v>138.19</v>
      </c>
      <c r="AA45" s="22">
        <v>1021612277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936751925</v>
      </c>
      <c r="D48" s="51">
        <f>SUM(D45:D47)</f>
        <v>0</v>
      </c>
      <c r="E48" s="52">
        <f t="shared" si="7"/>
        <v>1021612277</v>
      </c>
      <c r="F48" s="53">
        <f t="shared" si="7"/>
        <v>1021612277</v>
      </c>
      <c r="G48" s="53">
        <f t="shared" si="7"/>
        <v>1199936290</v>
      </c>
      <c r="H48" s="53">
        <f t="shared" si="7"/>
        <v>1206447081</v>
      </c>
      <c r="I48" s="53">
        <f t="shared" si="7"/>
        <v>1212775485</v>
      </c>
      <c r="J48" s="53">
        <f t="shared" si="7"/>
        <v>1212775485</v>
      </c>
      <c r="K48" s="53">
        <f t="shared" si="7"/>
        <v>1195732211</v>
      </c>
      <c r="L48" s="53">
        <f t="shared" si="7"/>
        <v>1183634020</v>
      </c>
      <c r="M48" s="53">
        <f t="shared" si="7"/>
        <v>1216687662</v>
      </c>
      <c r="N48" s="53">
        <f t="shared" si="7"/>
        <v>1216687662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1216687662</v>
      </c>
      <c r="X48" s="53">
        <f t="shared" si="7"/>
        <v>510806139</v>
      </c>
      <c r="Y48" s="53">
        <f t="shared" si="7"/>
        <v>705881523</v>
      </c>
      <c r="Z48" s="54">
        <f>+IF(X48&lt;&gt;0,+(Y48/X48)*100,0)</f>
        <v>138.1897101671286</v>
      </c>
      <c r="AA48" s="55">
        <f>SUM(AA45:AA47)</f>
        <v>1021612277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56621997</v>
      </c>
      <c r="D6" s="18"/>
      <c r="E6" s="19">
        <v>22951579</v>
      </c>
      <c r="F6" s="20">
        <v>22951579</v>
      </c>
      <c r="G6" s="20">
        <v>157398481</v>
      </c>
      <c r="H6" s="20">
        <v>73371667</v>
      </c>
      <c r="I6" s="20">
        <v>73371667</v>
      </c>
      <c r="J6" s="20">
        <v>73371667</v>
      </c>
      <c r="K6" s="20">
        <v>73371667</v>
      </c>
      <c r="L6" s="20">
        <v>73371667</v>
      </c>
      <c r="M6" s="20">
        <v>247184320</v>
      </c>
      <c r="N6" s="20">
        <v>247184320</v>
      </c>
      <c r="O6" s="20"/>
      <c r="P6" s="20"/>
      <c r="Q6" s="20"/>
      <c r="R6" s="20"/>
      <c r="S6" s="20"/>
      <c r="T6" s="20"/>
      <c r="U6" s="20"/>
      <c r="V6" s="20"/>
      <c r="W6" s="20">
        <v>247184320</v>
      </c>
      <c r="X6" s="20">
        <v>11475790</v>
      </c>
      <c r="Y6" s="20">
        <v>235708530</v>
      </c>
      <c r="Z6" s="21">
        <v>2053.96</v>
      </c>
      <c r="AA6" s="22">
        <v>22951579</v>
      </c>
    </row>
    <row r="7" spans="1:27" ht="12.75">
      <c r="A7" s="23" t="s">
        <v>34</v>
      </c>
      <c r="B7" s="17"/>
      <c r="C7" s="18"/>
      <c r="D7" s="18"/>
      <c r="E7" s="19">
        <v>53100000</v>
      </c>
      <c r="F7" s="20">
        <v>53100000</v>
      </c>
      <c r="G7" s="20">
        <v>60000000</v>
      </c>
      <c r="H7" s="20">
        <v>60000000</v>
      </c>
      <c r="I7" s="20">
        <v>60000000</v>
      </c>
      <c r="J7" s="20">
        <v>60000000</v>
      </c>
      <c r="K7" s="20">
        <v>60000000</v>
      </c>
      <c r="L7" s="20">
        <v>60000000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26550000</v>
      </c>
      <c r="Y7" s="20">
        <v>-26550000</v>
      </c>
      <c r="Z7" s="21">
        <v>-100</v>
      </c>
      <c r="AA7" s="22">
        <v>53100000</v>
      </c>
    </row>
    <row r="8" spans="1:27" ht="12.75">
      <c r="A8" s="23" t="s">
        <v>35</v>
      </c>
      <c r="B8" s="17"/>
      <c r="C8" s="18">
        <v>49201938</v>
      </c>
      <c r="D8" s="18"/>
      <c r="E8" s="19">
        <v>46744417</v>
      </c>
      <c r="F8" s="20">
        <v>46744417</v>
      </c>
      <c r="G8" s="20">
        <v>884510749</v>
      </c>
      <c r="H8" s="20">
        <v>914843099</v>
      </c>
      <c r="I8" s="20">
        <v>914843099</v>
      </c>
      <c r="J8" s="20">
        <v>914843099</v>
      </c>
      <c r="K8" s="20">
        <v>914843099</v>
      </c>
      <c r="L8" s="20">
        <v>914843099</v>
      </c>
      <c r="M8" s="20">
        <v>49201938</v>
      </c>
      <c r="N8" s="20">
        <v>49201938</v>
      </c>
      <c r="O8" s="20"/>
      <c r="P8" s="20"/>
      <c r="Q8" s="20"/>
      <c r="R8" s="20"/>
      <c r="S8" s="20"/>
      <c r="T8" s="20"/>
      <c r="U8" s="20"/>
      <c r="V8" s="20"/>
      <c r="W8" s="20">
        <v>49201938</v>
      </c>
      <c r="X8" s="20">
        <v>23372209</v>
      </c>
      <c r="Y8" s="20">
        <v>25829729</v>
      </c>
      <c r="Z8" s="21">
        <v>110.51</v>
      </c>
      <c r="AA8" s="22">
        <v>46744417</v>
      </c>
    </row>
    <row r="9" spans="1:27" ht="12.75">
      <c r="A9" s="23" t="s">
        <v>36</v>
      </c>
      <c r="B9" s="17"/>
      <c r="C9" s="18">
        <v>14875546</v>
      </c>
      <c r="D9" s="18"/>
      <c r="E9" s="19">
        <v>13130450</v>
      </c>
      <c r="F9" s="20">
        <v>13130450</v>
      </c>
      <c r="G9" s="20"/>
      <c r="H9" s="20"/>
      <c r="I9" s="20"/>
      <c r="J9" s="20"/>
      <c r="K9" s="20"/>
      <c r="L9" s="20"/>
      <c r="M9" s="20">
        <v>14875546</v>
      </c>
      <c r="N9" s="20">
        <v>14875546</v>
      </c>
      <c r="O9" s="20"/>
      <c r="P9" s="20"/>
      <c r="Q9" s="20"/>
      <c r="R9" s="20"/>
      <c r="S9" s="20"/>
      <c r="T9" s="20"/>
      <c r="U9" s="20"/>
      <c r="V9" s="20"/>
      <c r="W9" s="20">
        <v>14875546</v>
      </c>
      <c r="X9" s="20">
        <v>6565225</v>
      </c>
      <c r="Y9" s="20">
        <v>8310321</v>
      </c>
      <c r="Z9" s="21">
        <v>126.58</v>
      </c>
      <c r="AA9" s="22">
        <v>13130450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52520417</v>
      </c>
      <c r="D11" s="18"/>
      <c r="E11" s="19">
        <v>47397338</v>
      </c>
      <c r="F11" s="20">
        <v>47397338</v>
      </c>
      <c r="G11" s="20">
        <v>184047</v>
      </c>
      <c r="H11" s="20">
        <v>184047</v>
      </c>
      <c r="I11" s="20">
        <v>184047</v>
      </c>
      <c r="J11" s="20">
        <v>184047</v>
      </c>
      <c r="K11" s="20">
        <v>184047</v>
      </c>
      <c r="L11" s="20">
        <v>184047</v>
      </c>
      <c r="M11" s="20">
        <v>52520417</v>
      </c>
      <c r="N11" s="20">
        <v>52520417</v>
      </c>
      <c r="O11" s="20"/>
      <c r="P11" s="20"/>
      <c r="Q11" s="20"/>
      <c r="R11" s="20"/>
      <c r="S11" s="20"/>
      <c r="T11" s="20"/>
      <c r="U11" s="20"/>
      <c r="V11" s="20"/>
      <c r="W11" s="20">
        <v>52520417</v>
      </c>
      <c r="X11" s="20">
        <v>23698669</v>
      </c>
      <c r="Y11" s="20">
        <v>28821748</v>
      </c>
      <c r="Z11" s="21">
        <v>121.62</v>
      </c>
      <c r="AA11" s="22">
        <v>47397338</v>
      </c>
    </row>
    <row r="12" spans="1:27" ht="12.75">
      <c r="A12" s="27" t="s">
        <v>39</v>
      </c>
      <c r="B12" s="28"/>
      <c r="C12" s="29">
        <f aca="true" t="shared" si="0" ref="C12:Y12">SUM(C6:C11)</f>
        <v>173219898</v>
      </c>
      <c r="D12" s="29">
        <f>SUM(D6:D11)</f>
        <v>0</v>
      </c>
      <c r="E12" s="30">
        <f t="shared" si="0"/>
        <v>183323784</v>
      </c>
      <c r="F12" s="31">
        <f t="shared" si="0"/>
        <v>183323784</v>
      </c>
      <c r="G12" s="31">
        <f t="shared" si="0"/>
        <v>1102093277</v>
      </c>
      <c r="H12" s="31">
        <f t="shared" si="0"/>
        <v>1048398813</v>
      </c>
      <c r="I12" s="31">
        <f t="shared" si="0"/>
        <v>1048398813</v>
      </c>
      <c r="J12" s="31">
        <f t="shared" si="0"/>
        <v>1048398813</v>
      </c>
      <c r="K12" s="31">
        <f t="shared" si="0"/>
        <v>1048398813</v>
      </c>
      <c r="L12" s="31">
        <f t="shared" si="0"/>
        <v>1048398813</v>
      </c>
      <c r="M12" s="31">
        <f t="shared" si="0"/>
        <v>363782221</v>
      </c>
      <c r="N12" s="31">
        <f t="shared" si="0"/>
        <v>363782221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363782221</v>
      </c>
      <c r="X12" s="31">
        <f t="shared" si="0"/>
        <v>91661893</v>
      </c>
      <c r="Y12" s="31">
        <f t="shared" si="0"/>
        <v>272120328</v>
      </c>
      <c r="Z12" s="32">
        <f>+IF(X12&lt;&gt;0,+(Y12/X12)*100,0)</f>
        <v>296.873999754729</v>
      </c>
      <c r="AA12" s="33">
        <f>SUM(AA6:AA11)</f>
        <v>183323784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1888374360</v>
      </c>
      <c r="D19" s="18"/>
      <c r="E19" s="19">
        <v>1922100875</v>
      </c>
      <c r="F19" s="20">
        <v>1922100875</v>
      </c>
      <c r="G19" s="20">
        <v>1510356861</v>
      </c>
      <c r="H19" s="20">
        <v>27713043</v>
      </c>
      <c r="I19" s="20">
        <v>27713043</v>
      </c>
      <c r="J19" s="20">
        <v>27713043</v>
      </c>
      <c r="K19" s="20">
        <v>27713043</v>
      </c>
      <c r="L19" s="20">
        <v>27713043</v>
      </c>
      <c r="M19" s="20">
        <v>1897765919</v>
      </c>
      <c r="N19" s="20">
        <v>1897765919</v>
      </c>
      <c r="O19" s="20"/>
      <c r="P19" s="20"/>
      <c r="Q19" s="20"/>
      <c r="R19" s="20"/>
      <c r="S19" s="20"/>
      <c r="T19" s="20"/>
      <c r="U19" s="20"/>
      <c r="V19" s="20"/>
      <c r="W19" s="20">
        <v>1897765919</v>
      </c>
      <c r="X19" s="20">
        <v>961050438</v>
      </c>
      <c r="Y19" s="20">
        <v>936715481</v>
      </c>
      <c r="Z19" s="21">
        <v>97.47</v>
      </c>
      <c r="AA19" s="22">
        <v>1922100875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1078085</v>
      </c>
      <c r="D22" s="18"/>
      <c r="E22" s="19">
        <v>1135224</v>
      </c>
      <c r="F22" s="20">
        <v>1135224</v>
      </c>
      <c r="G22" s="20">
        <v>1078085</v>
      </c>
      <c r="H22" s="20">
        <v>1078085</v>
      </c>
      <c r="I22" s="20">
        <v>1078085</v>
      </c>
      <c r="J22" s="20">
        <v>1078085</v>
      </c>
      <c r="K22" s="20">
        <v>1078085</v>
      </c>
      <c r="L22" s="20">
        <v>1078085</v>
      </c>
      <c r="M22" s="20">
        <v>1078085</v>
      </c>
      <c r="N22" s="20">
        <v>1078085</v>
      </c>
      <c r="O22" s="20"/>
      <c r="P22" s="20"/>
      <c r="Q22" s="20"/>
      <c r="R22" s="20"/>
      <c r="S22" s="20"/>
      <c r="T22" s="20"/>
      <c r="U22" s="20"/>
      <c r="V22" s="20"/>
      <c r="W22" s="20">
        <v>1078085</v>
      </c>
      <c r="X22" s="20">
        <v>567612</v>
      </c>
      <c r="Y22" s="20">
        <v>510473</v>
      </c>
      <c r="Z22" s="21">
        <v>89.93</v>
      </c>
      <c r="AA22" s="22">
        <v>1135224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1889452445</v>
      </c>
      <c r="D24" s="29">
        <f>SUM(D15:D23)</f>
        <v>0</v>
      </c>
      <c r="E24" s="36">
        <f t="shared" si="1"/>
        <v>1923236099</v>
      </c>
      <c r="F24" s="37">
        <f t="shared" si="1"/>
        <v>1923236099</v>
      </c>
      <c r="G24" s="37">
        <f t="shared" si="1"/>
        <v>1511434946</v>
      </c>
      <c r="H24" s="37">
        <f t="shared" si="1"/>
        <v>28791128</v>
      </c>
      <c r="I24" s="37">
        <f t="shared" si="1"/>
        <v>28791128</v>
      </c>
      <c r="J24" s="37">
        <f t="shared" si="1"/>
        <v>28791128</v>
      </c>
      <c r="K24" s="37">
        <f t="shared" si="1"/>
        <v>28791128</v>
      </c>
      <c r="L24" s="37">
        <f t="shared" si="1"/>
        <v>28791128</v>
      </c>
      <c r="M24" s="37">
        <f t="shared" si="1"/>
        <v>1898844004</v>
      </c>
      <c r="N24" s="37">
        <f t="shared" si="1"/>
        <v>1898844004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1898844004</v>
      </c>
      <c r="X24" s="37">
        <f t="shared" si="1"/>
        <v>961618050</v>
      </c>
      <c r="Y24" s="37">
        <f t="shared" si="1"/>
        <v>937225954</v>
      </c>
      <c r="Z24" s="38">
        <f>+IF(X24&lt;&gt;0,+(Y24/X24)*100,0)</f>
        <v>97.46343197280875</v>
      </c>
      <c r="AA24" s="39">
        <f>SUM(AA15:AA23)</f>
        <v>1923236099</v>
      </c>
    </row>
    <row r="25" spans="1:27" ht="12.75">
      <c r="A25" s="27" t="s">
        <v>51</v>
      </c>
      <c r="B25" s="28"/>
      <c r="C25" s="29">
        <f aca="true" t="shared" si="2" ref="C25:Y25">+C12+C24</f>
        <v>2062672343</v>
      </c>
      <c r="D25" s="29">
        <f>+D12+D24</f>
        <v>0</v>
      </c>
      <c r="E25" s="30">
        <f t="shared" si="2"/>
        <v>2106559883</v>
      </c>
      <c r="F25" s="31">
        <f t="shared" si="2"/>
        <v>2106559883</v>
      </c>
      <c r="G25" s="31">
        <f t="shared" si="2"/>
        <v>2613528223</v>
      </c>
      <c r="H25" s="31">
        <f t="shared" si="2"/>
        <v>1077189941</v>
      </c>
      <c r="I25" s="31">
        <f t="shared" si="2"/>
        <v>1077189941</v>
      </c>
      <c r="J25" s="31">
        <f t="shared" si="2"/>
        <v>1077189941</v>
      </c>
      <c r="K25" s="31">
        <f t="shared" si="2"/>
        <v>1077189941</v>
      </c>
      <c r="L25" s="31">
        <f t="shared" si="2"/>
        <v>1077189941</v>
      </c>
      <c r="M25" s="31">
        <f t="shared" si="2"/>
        <v>2262626225</v>
      </c>
      <c r="N25" s="31">
        <f t="shared" si="2"/>
        <v>2262626225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2262626225</v>
      </c>
      <c r="X25" s="31">
        <f t="shared" si="2"/>
        <v>1053279943</v>
      </c>
      <c r="Y25" s="31">
        <f t="shared" si="2"/>
        <v>1209346282</v>
      </c>
      <c r="Z25" s="32">
        <f>+IF(X25&lt;&gt;0,+(Y25/X25)*100,0)</f>
        <v>114.81717562716373</v>
      </c>
      <c r="AA25" s="33">
        <f>+AA12+AA24</f>
        <v>2106559883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>
        <v>9542936</v>
      </c>
      <c r="H31" s="20">
        <v>29550</v>
      </c>
      <c r="I31" s="20">
        <v>29550</v>
      </c>
      <c r="J31" s="20">
        <v>29550</v>
      </c>
      <c r="K31" s="20">
        <v>29550</v>
      </c>
      <c r="L31" s="20">
        <v>29550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62539702</v>
      </c>
      <c r="D32" s="18"/>
      <c r="E32" s="19">
        <v>30120246</v>
      </c>
      <c r="F32" s="20">
        <v>30120246</v>
      </c>
      <c r="G32" s="20">
        <v>804668870</v>
      </c>
      <c r="H32" s="20">
        <v>829904849</v>
      </c>
      <c r="I32" s="20">
        <v>829904849</v>
      </c>
      <c r="J32" s="20">
        <v>829904849</v>
      </c>
      <c r="K32" s="20">
        <v>829904849</v>
      </c>
      <c r="L32" s="20">
        <v>829904849</v>
      </c>
      <c r="M32" s="20">
        <v>62539702</v>
      </c>
      <c r="N32" s="20">
        <v>62539702</v>
      </c>
      <c r="O32" s="20"/>
      <c r="P32" s="20"/>
      <c r="Q32" s="20"/>
      <c r="R32" s="20"/>
      <c r="S32" s="20"/>
      <c r="T32" s="20"/>
      <c r="U32" s="20"/>
      <c r="V32" s="20"/>
      <c r="W32" s="20">
        <v>62539702</v>
      </c>
      <c r="X32" s="20">
        <v>15060123</v>
      </c>
      <c r="Y32" s="20">
        <v>47479579</v>
      </c>
      <c r="Z32" s="21">
        <v>315.27</v>
      </c>
      <c r="AA32" s="22">
        <v>30120246</v>
      </c>
    </row>
    <row r="33" spans="1:27" ht="12.75">
      <c r="A33" s="23" t="s">
        <v>58</v>
      </c>
      <c r="B33" s="17"/>
      <c r="C33" s="18">
        <v>2889460</v>
      </c>
      <c r="D33" s="18"/>
      <c r="E33" s="19">
        <v>14648325</v>
      </c>
      <c r="F33" s="20">
        <v>14648325</v>
      </c>
      <c r="G33" s="20">
        <v>11050823</v>
      </c>
      <c r="H33" s="20">
        <v>11898420</v>
      </c>
      <c r="I33" s="20">
        <v>11898420</v>
      </c>
      <c r="J33" s="20">
        <v>11898420</v>
      </c>
      <c r="K33" s="20">
        <v>11898420</v>
      </c>
      <c r="L33" s="20">
        <v>11898420</v>
      </c>
      <c r="M33" s="20">
        <v>2889460</v>
      </c>
      <c r="N33" s="20">
        <v>2889460</v>
      </c>
      <c r="O33" s="20"/>
      <c r="P33" s="20"/>
      <c r="Q33" s="20"/>
      <c r="R33" s="20"/>
      <c r="S33" s="20"/>
      <c r="T33" s="20"/>
      <c r="U33" s="20"/>
      <c r="V33" s="20"/>
      <c r="W33" s="20">
        <v>2889460</v>
      </c>
      <c r="X33" s="20">
        <v>7324163</v>
      </c>
      <c r="Y33" s="20">
        <v>-4434703</v>
      </c>
      <c r="Z33" s="21">
        <v>-60.55</v>
      </c>
      <c r="AA33" s="22">
        <v>14648325</v>
      </c>
    </row>
    <row r="34" spans="1:27" ht="12.75">
      <c r="A34" s="27" t="s">
        <v>59</v>
      </c>
      <c r="B34" s="28"/>
      <c r="C34" s="29">
        <f aca="true" t="shared" si="3" ref="C34:Y34">SUM(C29:C33)</f>
        <v>65429162</v>
      </c>
      <c r="D34" s="29">
        <f>SUM(D29:D33)</f>
        <v>0</v>
      </c>
      <c r="E34" s="30">
        <f t="shared" si="3"/>
        <v>44768571</v>
      </c>
      <c r="F34" s="31">
        <f t="shared" si="3"/>
        <v>44768571</v>
      </c>
      <c r="G34" s="31">
        <f t="shared" si="3"/>
        <v>825262629</v>
      </c>
      <c r="H34" s="31">
        <f t="shared" si="3"/>
        <v>841832819</v>
      </c>
      <c r="I34" s="31">
        <f t="shared" si="3"/>
        <v>841832819</v>
      </c>
      <c r="J34" s="31">
        <f t="shared" si="3"/>
        <v>841832819</v>
      </c>
      <c r="K34" s="31">
        <f t="shared" si="3"/>
        <v>841832819</v>
      </c>
      <c r="L34" s="31">
        <f t="shared" si="3"/>
        <v>841832819</v>
      </c>
      <c r="M34" s="31">
        <f t="shared" si="3"/>
        <v>65429162</v>
      </c>
      <c r="N34" s="31">
        <f t="shared" si="3"/>
        <v>65429162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65429162</v>
      </c>
      <c r="X34" s="31">
        <f t="shared" si="3"/>
        <v>22384286</v>
      </c>
      <c r="Y34" s="31">
        <f t="shared" si="3"/>
        <v>43044876</v>
      </c>
      <c r="Z34" s="32">
        <f>+IF(X34&lt;&gt;0,+(Y34/X34)*100,0)</f>
        <v>192.29952655179622</v>
      </c>
      <c r="AA34" s="33">
        <f>SUM(AA29:AA33)</f>
        <v>44768571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49969108</v>
      </c>
      <c r="D38" s="18"/>
      <c r="E38" s="19">
        <v>1579500</v>
      </c>
      <c r="F38" s="20">
        <v>1579500</v>
      </c>
      <c r="G38" s="20">
        <v>26928596</v>
      </c>
      <c r="H38" s="20">
        <v>26928596</v>
      </c>
      <c r="I38" s="20">
        <v>26928596</v>
      </c>
      <c r="J38" s="20">
        <v>26928596</v>
      </c>
      <c r="K38" s="20">
        <v>26928596</v>
      </c>
      <c r="L38" s="20">
        <v>26928596</v>
      </c>
      <c r="M38" s="20">
        <v>49969108</v>
      </c>
      <c r="N38" s="20">
        <v>49969108</v>
      </c>
      <c r="O38" s="20"/>
      <c r="P38" s="20"/>
      <c r="Q38" s="20"/>
      <c r="R38" s="20"/>
      <c r="S38" s="20"/>
      <c r="T38" s="20"/>
      <c r="U38" s="20"/>
      <c r="V38" s="20"/>
      <c r="W38" s="20">
        <v>49969108</v>
      </c>
      <c r="X38" s="20">
        <v>789750</v>
      </c>
      <c r="Y38" s="20">
        <v>49179358</v>
      </c>
      <c r="Z38" s="21">
        <v>6227.21</v>
      </c>
      <c r="AA38" s="22">
        <v>1579500</v>
      </c>
    </row>
    <row r="39" spans="1:27" ht="12.75">
      <c r="A39" s="27" t="s">
        <v>61</v>
      </c>
      <c r="B39" s="35"/>
      <c r="C39" s="29">
        <f aca="true" t="shared" si="4" ref="C39:Y39">SUM(C37:C38)</f>
        <v>49969108</v>
      </c>
      <c r="D39" s="29">
        <f>SUM(D37:D38)</f>
        <v>0</v>
      </c>
      <c r="E39" s="36">
        <f t="shared" si="4"/>
        <v>1579500</v>
      </c>
      <c r="F39" s="37">
        <f t="shared" si="4"/>
        <v>1579500</v>
      </c>
      <c r="G39" s="37">
        <f t="shared" si="4"/>
        <v>26928596</v>
      </c>
      <c r="H39" s="37">
        <f t="shared" si="4"/>
        <v>26928596</v>
      </c>
      <c r="I39" s="37">
        <f t="shared" si="4"/>
        <v>26928596</v>
      </c>
      <c r="J39" s="37">
        <f t="shared" si="4"/>
        <v>26928596</v>
      </c>
      <c r="K39" s="37">
        <f t="shared" si="4"/>
        <v>26928596</v>
      </c>
      <c r="L39" s="37">
        <f t="shared" si="4"/>
        <v>26928596</v>
      </c>
      <c r="M39" s="37">
        <f t="shared" si="4"/>
        <v>49969108</v>
      </c>
      <c r="N39" s="37">
        <f t="shared" si="4"/>
        <v>49969108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49969108</v>
      </c>
      <c r="X39" s="37">
        <f t="shared" si="4"/>
        <v>789750</v>
      </c>
      <c r="Y39" s="37">
        <f t="shared" si="4"/>
        <v>49179358</v>
      </c>
      <c r="Z39" s="38">
        <f>+IF(X39&lt;&gt;0,+(Y39/X39)*100,0)</f>
        <v>6227.205824628047</v>
      </c>
      <c r="AA39" s="39">
        <f>SUM(AA37:AA38)</f>
        <v>1579500</v>
      </c>
    </row>
    <row r="40" spans="1:27" ht="12.75">
      <c r="A40" s="27" t="s">
        <v>62</v>
      </c>
      <c r="B40" s="28"/>
      <c r="C40" s="29">
        <f aca="true" t="shared" si="5" ref="C40:Y40">+C34+C39</f>
        <v>115398270</v>
      </c>
      <c r="D40" s="29">
        <f>+D34+D39</f>
        <v>0</v>
      </c>
      <c r="E40" s="30">
        <f t="shared" si="5"/>
        <v>46348071</v>
      </c>
      <c r="F40" s="31">
        <f t="shared" si="5"/>
        <v>46348071</v>
      </c>
      <c r="G40" s="31">
        <f t="shared" si="5"/>
        <v>852191225</v>
      </c>
      <c r="H40" s="31">
        <f t="shared" si="5"/>
        <v>868761415</v>
      </c>
      <c r="I40" s="31">
        <f t="shared" si="5"/>
        <v>868761415</v>
      </c>
      <c r="J40" s="31">
        <f t="shared" si="5"/>
        <v>868761415</v>
      </c>
      <c r="K40" s="31">
        <f t="shared" si="5"/>
        <v>868761415</v>
      </c>
      <c r="L40" s="31">
        <f t="shared" si="5"/>
        <v>868761415</v>
      </c>
      <c r="M40" s="31">
        <f t="shared" si="5"/>
        <v>115398270</v>
      </c>
      <c r="N40" s="31">
        <f t="shared" si="5"/>
        <v>115398270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115398270</v>
      </c>
      <c r="X40" s="31">
        <f t="shared" si="5"/>
        <v>23174036</v>
      </c>
      <c r="Y40" s="31">
        <f t="shared" si="5"/>
        <v>92224234</v>
      </c>
      <c r="Z40" s="32">
        <f>+IF(X40&lt;&gt;0,+(Y40/X40)*100,0)</f>
        <v>397.9636261892404</v>
      </c>
      <c r="AA40" s="33">
        <f>+AA34+AA39</f>
        <v>46348071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1947274073</v>
      </c>
      <c r="D42" s="43">
        <f>+D25-D40</f>
        <v>0</v>
      </c>
      <c r="E42" s="44">
        <f t="shared" si="6"/>
        <v>2060211812</v>
      </c>
      <c r="F42" s="45">
        <f t="shared" si="6"/>
        <v>2060211812</v>
      </c>
      <c r="G42" s="45">
        <f t="shared" si="6"/>
        <v>1761336998</v>
      </c>
      <c r="H42" s="45">
        <f t="shared" si="6"/>
        <v>208428526</v>
      </c>
      <c r="I42" s="45">
        <f t="shared" si="6"/>
        <v>208428526</v>
      </c>
      <c r="J42" s="45">
        <f t="shared" si="6"/>
        <v>208428526</v>
      </c>
      <c r="K42" s="45">
        <f t="shared" si="6"/>
        <v>208428526</v>
      </c>
      <c r="L42" s="45">
        <f t="shared" si="6"/>
        <v>208428526</v>
      </c>
      <c r="M42" s="45">
        <f t="shared" si="6"/>
        <v>2147227955</v>
      </c>
      <c r="N42" s="45">
        <f t="shared" si="6"/>
        <v>2147227955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2147227955</v>
      </c>
      <c r="X42" s="45">
        <f t="shared" si="6"/>
        <v>1030105907</v>
      </c>
      <c r="Y42" s="45">
        <f t="shared" si="6"/>
        <v>1117122048</v>
      </c>
      <c r="Z42" s="46">
        <f>+IF(X42&lt;&gt;0,+(Y42/X42)*100,0)</f>
        <v>108.4473004580101</v>
      </c>
      <c r="AA42" s="47">
        <f>+AA25-AA40</f>
        <v>2060211812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1739696566</v>
      </c>
      <c r="D45" s="18"/>
      <c r="E45" s="19">
        <v>2060211812</v>
      </c>
      <c r="F45" s="20">
        <v>2060211812</v>
      </c>
      <c r="G45" s="20">
        <v>1761336999</v>
      </c>
      <c r="H45" s="20">
        <v>208428526</v>
      </c>
      <c r="I45" s="20">
        <v>208428526</v>
      </c>
      <c r="J45" s="20">
        <v>208428526</v>
      </c>
      <c r="K45" s="20">
        <v>208428526</v>
      </c>
      <c r="L45" s="20">
        <v>208428526</v>
      </c>
      <c r="M45" s="20">
        <v>1939650448</v>
      </c>
      <c r="N45" s="20">
        <v>1939650448</v>
      </c>
      <c r="O45" s="20"/>
      <c r="P45" s="20"/>
      <c r="Q45" s="20"/>
      <c r="R45" s="20"/>
      <c r="S45" s="20"/>
      <c r="T45" s="20"/>
      <c r="U45" s="20"/>
      <c r="V45" s="20"/>
      <c r="W45" s="20">
        <v>1939650448</v>
      </c>
      <c r="X45" s="20">
        <v>1030105906</v>
      </c>
      <c r="Y45" s="20">
        <v>909544542</v>
      </c>
      <c r="Z45" s="48">
        <v>88.3</v>
      </c>
      <c r="AA45" s="22">
        <v>2060211812</v>
      </c>
    </row>
    <row r="46" spans="1:27" ht="12.75">
      <c r="A46" s="23" t="s">
        <v>67</v>
      </c>
      <c r="B46" s="17"/>
      <c r="C46" s="18">
        <v>207577507</v>
      </c>
      <c r="D46" s="18"/>
      <c r="E46" s="19"/>
      <c r="F46" s="20"/>
      <c r="G46" s="20"/>
      <c r="H46" s="20"/>
      <c r="I46" s="20"/>
      <c r="J46" s="20"/>
      <c r="K46" s="20"/>
      <c r="L46" s="20"/>
      <c r="M46" s="20">
        <v>207577507</v>
      </c>
      <c r="N46" s="20">
        <v>207577507</v>
      </c>
      <c r="O46" s="20"/>
      <c r="P46" s="20"/>
      <c r="Q46" s="20"/>
      <c r="R46" s="20"/>
      <c r="S46" s="20"/>
      <c r="T46" s="20"/>
      <c r="U46" s="20"/>
      <c r="V46" s="20"/>
      <c r="W46" s="20">
        <v>207577507</v>
      </c>
      <c r="X46" s="20"/>
      <c r="Y46" s="20">
        <v>207577507</v>
      </c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1947274073</v>
      </c>
      <c r="D48" s="51">
        <f>SUM(D45:D47)</f>
        <v>0</v>
      </c>
      <c r="E48" s="52">
        <f t="shared" si="7"/>
        <v>2060211812</v>
      </c>
      <c r="F48" s="53">
        <f t="shared" si="7"/>
        <v>2060211812</v>
      </c>
      <c r="G48" s="53">
        <f t="shared" si="7"/>
        <v>1761336999</v>
      </c>
      <c r="H48" s="53">
        <f t="shared" si="7"/>
        <v>208428526</v>
      </c>
      <c r="I48" s="53">
        <f t="shared" si="7"/>
        <v>208428526</v>
      </c>
      <c r="J48" s="53">
        <f t="shared" si="7"/>
        <v>208428526</v>
      </c>
      <c r="K48" s="53">
        <f t="shared" si="7"/>
        <v>208428526</v>
      </c>
      <c r="L48" s="53">
        <f t="shared" si="7"/>
        <v>208428526</v>
      </c>
      <c r="M48" s="53">
        <f t="shared" si="7"/>
        <v>2147227955</v>
      </c>
      <c r="N48" s="53">
        <f t="shared" si="7"/>
        <v>2147227955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2147227955</v>
      </c>
      <c r="X48" s="53">
        <f t="shared" si="7"/>
        <v>1030105906</v>
      </c>
      <c r="Y48" s="53">
        <f t="shared" si="7"/>
        <v>1117122049</v>
      </c>
      <c r="Z48" s="54">
        <f>+IF(X48&lt;&gt;0,+(Y48/X48)*100,0)</f>
        <v>108.4473006603653</v>
      </c>
      <c r="AA48" s="55">
        <f>SUM(AA45:AA47)</f>
        <v>2060211812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1009906</v>
      </c>
      <c r="D6" s="18"/>
      <c r="E6" s="19">
        <v>5000000</v>
      </c>
      <c r="F6" s="20">
        <v>5000000</v>
      </c>
      <c r="G6" s="20">
        <v>4679929</v>
      </c>
      <c r="H6" s="20">
        <v>441467</v>
      </c>
      <c r="I6" s="20">
        <v>1523303</v>
      </c>
      <c r="J6" s="20">
        <v>1523303</v>
      </c>
      <c r="K6" s="20">
        <v>296327</v>
      </c>
      <c r="L6" s="20">
        <v>4416431</v>
      </c>
      <c r="M6" s="20">
        <v>3695497</v>
      </c>
      <c r="N6" s="20">
        <v>3695497</v>
      </c>
      <c r="O6" s="20"/>
      <c r="P6" s="20"/>
      <c r="Q6" s="20"/>
      <c r="R6" s="20"/>
      <c r="S6" s="20"/>
      <c r="T6" s="20"/>
      <c r="U6" s="20"/>
      <c r="V6" s="20"/>
      <c r="W6" s="20">
        <v>3695497</v>
      </c>
      <c r="X6" s="20">
        <v>2500000</v>
      </c>
      <c r="Y6" s="20">
        <v>1195497</v>
      </c>
      <c r="Z6" s="21">
        <v>47.82</v>
      </c>
      <c r="AA6" s="22">
        <v>5000000</v>
      </c>
    </row>
    <row r="7" spans="1:27" ht="12.75">
      <c r="A7" s="23" t="s">
        <v>34</v>
      </c>
      <c r="B7" s="17"/>
      <c r="C7" s="18"/>
      <c r="D7" s="18"/>
      <c r="E7" s="19">
        <v>1500000</v>
      </c>
      <c r="F7" s="20">
        <v>1500000</v>
      </c>
      <c r="G7" s="20">
        <v>87000000</v>
      </c>
      <c r="H7" s="20">
        <v>55000000</v>
      </c>
      <c r="I7" s="20">
        <v>37000000</v>
      </c>
      <c r="J7" s="20">
        <v>37000000</v>
      </c>
      <c r="K7" s="20">
        <v>21600000</v>
      </c>
      <c r="L7" s="20">
        <v>6100000</v>
      </c>
      <c r="M7" s="20">
        <v>47000000</v>
      </c>
      <c r="N7" s="20">
        <v>47000000</v>
      </c>
      <c r="O7" s="20"/>
      <c r="P7" s="20"/>
      <c r="Q7" s="20"/>
      <c r="R7" s="20"/>
      <c r="S7" s="20"/>
      <c r="T7" s="20"/>
      <c r="U7" s="20"/>
      <c r="V7" s="20"/>
      <c r="W7" s="20">
        <v>47000000</v>
      </c>
      <c r="X7" s="20">
        <v>750000</v>
      </c>
      <c r="Y7" s="20">
        <v>46250000</v>
      </c>
      <c r="Z7" s="21">
        <v>6166.67</v>
      </c>
      <c r="AA7" s="22">
        <v>1500000</v>
      </c>
    </row>
    <row r="8" spans="1:27" ht="12.75">
      <c r="A8" s="23" t="s">
        <v>35</v>
      </c>
      <c r="B8" s="17"/>
      <c r="C8" s="18">
        <v>101653786</v>
      </c>
      <c r="D8" s="18"/>
      <c r="E8" s="19">
        <v>35000000</v>
      </c>
      <c r="F8" s="20">
        <v>35000000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17500000</v>
      </c>
      <c r="Y8" s="20">
        <v>-17500000</v>
      </c>
      <c r="Z8" s="21">
        <v>-100</v>
      </c>
      <c r="AA8" s="22">
        <v>35000000</v>
      </c>
    </row>
    <row r="9" spans="1:27" ht="12.75">
      <c r="A9" s="23" t="s">
        <v>36</v>
      </c>
      <c r="B9" s="17"/>
      <c r="C9" s="18">
        <v>18701109</v>
      </c>
      <c r="D9" s="18"/>
      <c r="E9" s="19">
        <v>15000000</v>
      </c>
      <c r="F9" s="20">
        <v>15000000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7500000</v>
      </c>
      <c r="Y9" s="20">
        <v>-7500000</v>
      </c>
      <c r="Z9" s="21">
        <v>-100</v>
      </c>
      <c r="AA9" s="22">
        <v>15000000</v>
      </c>
    </row>
    <row r="10" spans="1:27" ht="12.75">
      <c r="A10" s="23" t="s">
        <v>37</v>
      </c>
      <c r="B10" s="17"/>
      <c r="C10" s="18">
        <v>89800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3516457</v>
      </c>
      <c r="D11" s="18"/>
      <c r="E11" s="19">
        <v>5000000</v>
      </c>
      <c r="F11" s="20">
        <v>5000000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2500000</v>
      </c>
      <c r="Y11" s="20">
        <v>-2500000</v>
      </c>
      <c r="Z11" s="21">
        <v>-100</v>
      </c>
      <c r="AA11" s="22">
        <v>5000000</v>
      </c>
    </row>
    <row r="12" spans="1:27" ht="12.75">
      <c r="A12" s="27" t="s">
        <v>39</v>
      </c>
      <c r="B12" s="28"/>
      <c r="C12" s="29">
        <f aca="true" t="shared" si="0" ref="C12:Y12">SUM(C6:C11)</f>
        <v>124971058</v>
      </c>
      <c r="D12" s="29">
        <f>SUM(D6:D11)</f>
        <v>0</v>
      </c>
      <c r="E12" s="30">
        <f t="shared" si="0"/>
        <v>61500000</v>
      </c>
      <c r="F12" s="31">
        <f t="shared" si="0"/>
        <v>61500000</v>
      </c>
      <c r="G12" s="31">
        <f t="shared" si="0"/>
        <v>91679929</v>
      </c>
      <c r="H12" s="31">
        <f t="shared" si="0"/>
        <v>55441467</v>
      </c>
      <c r="I12" s="31">
        <f t="shared" si="0"/>
        <v>38523303</v>
      </c>
      <c r="J12" s="31">
        <f t="shared" si="0"/>
        <v>38523303</v>
      </c>
      <c r="K12" s="31">
        <f t="shared" si="0"/>
        <v>21896327</v>
      </c>
      <c r="L12" s="31">
        <f t="shared" si="0"/>
        <v>10516431</v>
      </c>
      <c r="M12" s="31">
        <f t="shared" si="0"/>
        <v>50695497</v>
      </c>
      <c r="N12" s="31">
        <f t="shared" si="0"/>
        <v>50695497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50695497</v>
      </c>
      <c r="X12" s="31">
        <f t="shared" si="0"/>
        <v>30750000</v>
      </c>
      <c r="Y12" s="31">
        <f t="shared" si="0"/>
        <v>19945497</v>
      </c>
      <c r="Z12" s="32">
        <f>+IF(X12&lt;&gt;0,+(Y12/X12)*100,0)</f>
        <v>64.86340487804878</v>
      </c>
      <c r="AA12" s="33">
        <f>SUM(AA6:AA11)</f>
        <v>61500000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>
        <v>154170</v>
      </c>
      <c r="F16" s="20">
        <v>154170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77085</v>
      </c>
      <c r="Y16" s="24">
        <v>-77085</v>
      </c>
      <c r="Z16" s="25">
        <v>-100</v>
      </c>
      <c r="AA16" s="26">
        <v>154170</v>
      </c>
    </row>
    <row r="17" spans="1:27" ht="12.75">
      <c r="A17" s="23" t="s">
        <v>43</v>
      </c>
      <c r="B17" s="17"/>
      <c r="C17" s="18">
        <v>154170</v>
      </c>
      <c r="D17" s="18"/>
      <c r="E17" s="19"/>
      <c r="F17" s="20"/>
      <c r="G17" s="20">
        <v>154170</v>
      </c>
      <c r="H17" s="20">
        <v>154170</v>
      </c>
      <c r="I17" s="20">
        <v>154170</v>
      </c>
      <c r="J17" s="20">
        <v>154170</v>
      </c>
      <c r="K17" s="20">
        <v>154170</v>
      </c>
      <c r="L17" s="20">
        <v>154170</v>
      </c>
      <c r="M17" s="20">
        <v>154170</v>
      </c>
      <c r="N17" s="20">
        <v>154170</v>
      </c>
      <c r="O17" s="20"/>
      <c r="P17" s="20"/>
      <c r="Q17" s="20"/>
      <c r="R17" s="20"/>
      <c r="S17" s="20"/>
      <c r="T17" s="20"/>
      <c r="U17" s="20"/>
      <c r="V17" s="20"/>
      <c r="W17" s="20">
        <v>154170</v>
      </c>
      <c r="X17" s="20"/>
      <c r="Y17" s="20">
        <v>154170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1896254213</v>
      </c>
      <c r="D19" s="18"/>
      <c r="E19" s="19">
        <v>2000000000</v>
      </c>
      <c r="F19" s="20">
        <v>2000000000</v>
      </c>
      <c r="G19" s="20">
        <v>2000000000</v>
      </c>
      <c r="H19" s="20">
        <v>2000000000</v>
      </c>
      <c r="I19" s="20">
        <v>2000000000</v>
      </c>
      <c r="J19" s="20">
        <v>2000000000</v>
      </c>
      <c r="K19" s="20">
        <v>2000000000</v>
      </c>
      <c r="L19" s="20">
        <v>2000000000</v>
      </c>
      <c r="M19" s="20">
        <v>2000000000</v>
      </c>
      <c r="N19" s="20">
        <v>2000000000</v>
      </c>
      <c r="O19" s="20"/>
      <c r="P19" s="20"/>
      <c r="Q19" s="20"/>
      <c r="R19" s="20"/>
      <c r="S19" s="20"/>
      <c r="T19" s="20"/>
      <c r="U19" s="20"/>
      <c r="V19" s="20"/>
      <c r="W19" s="20">
        <v>2000000000</v>
      </c>
      <c r="X19" s="20">
        <v>1000000000</v>
      </c>
      <c r="Y19" s="20">
        <v>1000000000</v>
      </c>
      <c r="Z19" s="21">
        <v>100</v>
      </c>
      <c r="AA19" s="22">
        <v>2000000000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249723</v>
      </c>
      <c r="D22" s="18"/>
      <c r="E22" s="19">
        <v>500000</v>
      </c>
      <c r="F22" s="20">
        <v>500000</v>
      </c>
      <c r="G22" s="20">
        <v>500000</v>
      </c>
      <c r="H22" s="20">
        <v>500000</v>
      </c>
      <c r="I22" s="20">
        <v>500000</v>
      </c>
      <c r="J22" s="20">
        <v>500000</v>
      </c>
      <c r="K22" s="20">
        <v>500000</v>
      </c>
      <c r="L22" s="20">
        <v>500000</v>
      </c>
      <c r="M22" s="20">
        <v>500000</v>
      </c>
      <c r="N22" s="20">
        <v>500000</v>
      </c>
      <c r="O22" s="20"/>
      <c r="P22" s="20"/>
      <c r="Q22" s="20"/>
      <c r="R22" s="20"/>
      <c r="S22" s="20"/>
      <c r="T22" s="20"/>
      <c r="U22" s="20"/>
      <c r="V22" s="20"/>
      <c r="W22" s="20">
        <v>500000</v>
      </c>
      <c r="X22" s="20">
        <v>250000</v>
      </c>
      <c r="Y22" s="20">
        <v>250000</v>
      </c>
      <c r="Z22" s="21">
        <v>100</v>
      </c>
      <c r="AA22" s="22">
        <v>500000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1896658106</v>
      </c>
      <c r="D24" s="29">
        <f>SUM(D15:D23)</f>
        <v>0</v>
      </c>
      <c r="E24" s="36">
        <f t="shared" si="1"/>
        <v>2000654170</v>
      </c>
      <c r="F24" s="37">
        <f t="shared" si="1"/>
        <v>2000654170</v>
      </c>
      <c r="G24" s="37">
        <f t="shared" si="1"/>
        <v>2000654170</v>
      </c>
      <c r="H24" s="37">
        <f t="shared" si="1"/>
        <v>2000654170</v>
      </c>
      <c r="I24" s="37">
        <f t="shared" si="1"/>
        <v>2000654170</v>
      </c>
      <c r="J24" s="37">
        <f t="shared" si="1"/>
        <v>2000654170</v>
      </c>
      <c r="K24" s="37">
        <f t="shared" si="1"/>
        <v>2000654170</v>
      </c>
      <c r="L24" s="37">
        <f t="shared" si="1"/>
        <v>2000654170</v>
      </c>
      <c r="M24" s="37">
        <f t="shared" si="1"/>
        <v>2000654170</v>
      </c>
      <c r="N24" s="37">
        <f t="shared" si="1"/>
        <v>2000654170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2000654170</v>
      </c>
      <c r="X24" s="37">
        <f t="shared" si="1"/>
        <v>1000327085</v>
      </c>
      <c r="Y24" s="37">
        <f t="shared" si="1"/>
        <v>1000327085</v>
      </c>
      <c r="Z24" s="38">
        <f>+IF(X24&lt;&gt;0,+(Y24/X24)*100,0)</f>
        <v>100</v>
      </c>
      <c r="AA24" s="39">
        <f>SUM(AA15:AA23)</f>
        <v>2000654170</v>
      </c>
    </row>
    <row r="25" spans="1:27" ht="12.75">
      <c r="A25" s="27" t="s">
        <v>51</v>
      </c>
      <c r="B25" s="28"/>
      <c r="C25" s="29">
        <f aca="true" t="shared" si="2" ref="C25:Y25">+C12+C24</f>
        <v>2021629164</v>
      </c>
      <c r="D25" s="29">
        <f>+D12+D24</f>
        <v>0</v>
      </c>
      <c r="E25" s="30">
        <f t="shared" si="2"/>
        <v>2062154170</v>
      </c>
      <c r="F25" s="31">
        <f t="shared" si="2"/>
        <v>2062154170</v>
      </c>
      <c r="G25" s="31">
        <f t="shared" si="2"/>
        <v>2092334099</v>
      </c>
      <c r="H25" s="31">
        <f t="shared" si="2"/>
        <v>2056095637</v>
      </c>
      <c r="I25" s="31">
        <f t="shared" si="2"/>
        <v>2039177473</v>
      </c>
      <c r="J25" s="31">
        <f t="shared" si="2"/>
        <v>2039177473</v>
      </c>
      <c r="K25" s="31">
        <f t="shared" si="2"/>
        <v>2022550497</v>
      </c>
      <c r="L25" s="31">
        <f t="shared" si="2"/>
        <v>2011170601</v>
      </c>
      <c r="M25" s="31">
        <f t="shared" si="2"/>
        <v>2051349667</v>
      </c>
      <c r="N25" s="31">
        <f t="shared" si="2"/>
        <v>2051349667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2051349667</v>
      </c>
      <c r="X25" s="31">
        <f t="shared" si="2"/>
        <v>1031077085</v>
      </c>
      <c r="Y25" s="31">
        <f t="shared" si="2"/>
        <v>1020272582</v>
      </c>
      <c r="Z25" s="32">
        <f>+IF(X25&lt;&gt;0,+(Y25/X25)*100,0)</f>
        <v>98.95211491389124</v>
      </c>
      <c r="AA25" s="33">
        <f>+AA12+AA24</f>
        <v>2062154170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501679</v>
      </c>
      <c r="D31" s="18"/>
      <c r="E31" s="19">
        <v>500000</v>
      </c>
      <c r="F31" s="20">
        <v>500000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250000</v>
      </c>
      <c r="Y31" s="20">
        <v>-250000</v>
      </c>
      <c r="Z31" s="21">
        <v>-100</v>
      </c>
      <c r="AA31" s="22">
        <v>500000</v>
      </c>
    </row>
    <row r="32" spans="1:27" ht="12.75">
      <c r="A32" s="23" t="s">
        <v>57</v>
      </c>
      <c r="B32" s="17"/>
      <c r="C32" s="18">
        <v>116008166</v>
      </c>
      <c r="D32" s="18"/>
      <c r="E32" s="19"/>
      <c r="F32" s="20"/>
      <c r="G32" s="20">
        <v>41175218</v>
      </c>
      <c r="H32" s="20">
        <v>43441229</v>
      </c>
      <c r="I32" s="20">
        <v>17688719</v>
      </c>
      <c r="J32" s="20">
        <v>17688719</v>
      </c>
      <c r="K32" s="20">
        <v>7982768</v>
      </c>
      <c r="L32" s="20">
        <v>2602000</v>
      </c>
      <c r="M32" s="20">
        <v>60579660</v>
      </c>
      <c r="N32" s="20">
        <v>60579660</v>
      </c>
      <c r="O32" s="20"/>
      <c r="P32" s="20"/>
      <c r="Q32" s="20"/>
      <c r="R32" s="20"/>
      <c r="S32" s="20"/>
      <c r="T32" s="20"/>
      <c r="U32" s="20"/>
      <c r="V32" s="20"/>
      <c r="W32" s="20">
        <v>60579660</v>
      </c>
      <c r="X32" s="20"/>
      <c r="Y32" s="20">
        <v>60579660</v>
      </c>
      <c r="Z32" s="21"/>
      <c r="AA32" s="22"/>
    </row>
    <row r="33" spans="1:27" ht="12.75">
      <c r="A33" s="23" t="s">
        <v>58</v>
      </c>
      <c r="B33" s="17"/>
      <c r="C33" s="18">
        <v>4167587</v>
      </c>
      <c r="D33" s="18"/>
      <c r="E33" s="19">
        <v>3000000</v>
      </c>
      <c r="F33" s="20">
        <v>3000000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1500000</v>
      </c>
      <c r="Y33" s="20">
        <v>-1500000</v>
      </c>
      <c r="Z33" s="21">
        <v>-100</v>
      </c>
      <c r="AA33" s="22">
        <v>3000000</v>
      </c>
    </row>
    <row r="34" spans="1:27" ht="12.75">
      <c r="A34" s="27" t="s">
        <v>59</v>
      </c>
      <c r="B34" s="28"/>
      <c r="C34" s="29">
        <f aca="true" t="shared" si="3" ref="C34:Y34">SUM(C29:C33)</f>
        <v>120677432</v>
      </c>
      <c r="D34" s="29">
        <f>SUM(D29:D33)</f>
        <v>0</v>
      </c>
      <c r="E34" s="30">
        <f t="shared" si="3"/>
        <v>3500000</v>
      </c>
      <c r="F34" s="31">
        <f t="shared" si="3"/>
        <v>3500000</v>
      </c>
      <c r="G34" s="31">
        <f t="shared" si="3"/>
        <v>41175218</v>
      </c>
      <c r="H34" s="31">
        <f t="shared" si="3"/>
        <v>43441229</v>
      </c>
      <c r="I34" s="31">
        <f t="shared" si="3"/>
        <v>17688719</v>
      </c>
      <c r="J34" s="31">
        <f t="shared" si="3"/>
        <v>17688719</v>
      </c>
      <c r="K34" s="31">
        <f t="shared" si="3"/>
        <v>7982768</v>
      </c>
      <c r="L34" s="31">
        <f t="shared" si="3"/>
        <v>2602000</v>
      </c>
      <c r="M34" s="31">
        <f t="shared" si="3"/>
        <v>60579660</v>
      </c>
      <c r="N34" s="31">
        <f t="shared" si="3"/>
        <v>60579660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60579660</v>
      </c>
      <c r="X34" s="31">
        <f t="shared" si="3"/>
        <v>1750000</v>
      </c>
      <c r="Y34" s="31">
        <f t="shared" si="3"/>
        <v>58829660</v>
      </c>
      <c r="Z34" s="32">
        <f>+IF(X34&lt;&gt;0,+(Y34/X34)*100,0)</f>
        <v>3361.6948571428575</v>
      </c>
      <c r="AA34" s="33">
        <f>SUM(AA29:AA33)</f>
        <v>3500000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32676139</v>
      </c>
      <c r="D38" s="18"/>
      <c r="E38" s="19">
        <v>20000000</v>
      </c>
      <c r="F38" s="20">
        <v>20000000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10000000</v>
      </c>
      <c r="Y38" s="20">
        <v>-10000000</v>
      </c>
      <c r="Z38" s="21">
        <v>-100</v>
      </c>
      <c r="AA38" s="22">
        <v>20000000</v>
      </c>
    </row>
    <row r="39" spans="1:27" ht="12.75">
      <c r="A39" s="27" t="s">
        <v>61</v>
      </c>
      <c r="B39" s="35"/>
      <c r="C39" s="29">
        <f aca="true" t="shared" si="4" ref="C39:Y39">SUM(C37:C38)</f>
        <v>32676139</v>
      </c>
      <c r="D39" s="29">
        <f>SUM(D37:D38)</f>
        <v>0</v>
      </c>
      <c r="E39" s="36">
        <f t="shared" si="4"/>
        <v>20000000</v>
      </c>
      <c r="F39" s="37">
        <f t="shared" si="4"/>
        <v>20000000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10000000</v>
      </c>
      <c r="Y39" s="37">
        <f t="shared" si="4"/>
        <v>-10000000</v>
      </c>
      <c r="Z39" s="38">
        <f>+IF(X39&lt;&gt;0,+(Y39/X39)*100,0)</f>
        <v>-100</v>
      </c>
      <c r="AA39" s="39">
        <f>SUM(AA37:AA38)</f>
        <v>20000000</v>
      </c>
    </row>
    <row r="40" spans="1:27" ht="12.75">
      <c r="A40" s="27" t="s">
        <v>62</v>
      </c>
      <c r="B40" s="28"/>
      <c r="C40" s="29">
        <f aca="true" t="shared" si="5" ref="C40:Y40">+C34+C39</f>
        <v>153353571</v>
      </c>
      <c r="D40" s="29">
        <f>+D34+D39</f>
        <v>0</v>
      </c>
      <c r="E40" s="30">
        <f t="shared" si="5"/>
        <v>23500000</v>
      </c>
      <c r="F40" s="31">
        <f t="shared" si="5"/>
        <v>23500000</v>
      </c>
      <c r="G40" s="31">
        <f t="shared" si="5"/>
        <v>41175218</v>
      </c>
      <c r="H40" s="31">
        <f t="shared" si="5"/>
        <v>43441229</v>
      </c>
      <c r="I40" s="31">
        <f t="shared" si="5"/>
        <v>17688719</v>
      </c>
      <c r="J40" s="31">
        <f t="shared" si="5"/>
        <v>17688719</v>
      </c>
      <c r="K40" s="31">
        <f t="shared" si="5"/>
        <v>7982768</v>
      </c>
      <c r="L40" s="31">
        <f t="shared" si="5"/>
        <v>2602000</v>
      </c>
      <c r="M40" s="31">
        <f t="shared" si="5"/>
        <v>60579660</v>
      </c>
      <c r="N40" s="31">
        <f t="shared" si="5"/>
        <v>60579660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60579660</v>
      </c>
      <c r="X40" s="31">
        <f t="shared" si="5"/>
        <v>11750000</v>
      </c>
      <c r="Y40" s="31">
        <f t="shared" si="5"/>
        <v>48829660</v>
      </c>
      <c r="Z40" s="32">
        <f>+IF(X40&lt;&gt;0,+(Y40/X40)*100,0)</f>
        <v>415.5715744680851</v>
      </c>
      <c r="AA40" s="33">
        <f>+AA34+AA39</f>
        <v>23500000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1868275593</v>
      </c>
      <c r="D42" s="43">
        <f>+D25-D40</f>
        <v>0</v>
      </c>
      <c r="E42" s="44">
        <f t="shared" si="6"/>
        <v>2038654170</v>
      </c>
      <c r="F42" s="45">
        <f t="shared" si="6"/>
        <v>2038654170</v>
      </c>
      <c r="G42" s="45">
        <f t="shared" si="6"/>
        <v>2051158881</v>
      </c>
      <c r="H42" s="45">
        <f t="shared" si="6"/>
        <v>2012654408</v>
      </c>
      <c r="I42" s="45">
        <f t="shared" si="6"/>
        <v>2021488754</v>
      </c>
      <c r="J42" s="45">
        <f t="shared" si="6"/>
        <v>2021488754</v>
      </c>
      <c r="K42" s="45">
        <f t="shared" si="6"/>
        <v>2014567729</v>
      </c>
      <c r="L42" s="45">
        <f t="shared" si="6"/>
        <v>2008568601</v>
      </c>
      <c r="M42" s="45">
        <f t="shared" si="6"/>
        <v>1990770007</v>
      </c>
      <c r="N42" s="45">
        <f t="shared" si="6"/>
        <v>1990770007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1990770007</v>
      </c>
      <c r="X42" s="45">
        <f t="shared" si="6"/>
        <v>1019327085</v>
      </c>
      <c r="Y42" s="45">
        <f t="shared" si="6"/>
        <v>971442922</v>
      </c>
      <c r="Z42" s="46">
        <f>+IF(X42&lt;&gt;0,+(Y42/X42)*100,0)</f>
        <v>95.30237509582118</v>
      </c>
      <c r="AA42" s="47">
        <f>+AA25-AA40</f>
        <v>2038654170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1868275593</v>
      </c>
      <c r="D45" s="18"/>
      <c r="E45" s="19">
        <v>2038654170</v>
      </c>
      <c r="F45" s="20">
        <v>2038654170</v>
      </c>
      <c r="G45" s="20">
        <v>2051158881</v>
      </c>
      <c r="H45" s="20">
        <v>2012654408</v>
      </c>
      <c r="I45" s="20">
        <v>2021488754</v>
      </c>
      <c r="J45" s="20">
        <v>2021488754</v>
      </c>
      <c r="K45" s="20">
        <v>2014567729</v>
      </c>
      <c r="L45" s="20">
        <v>2008568601</v>
      </c>
      <c r="M45" s="20">
        <v>1990770007</v>
      </c>
      <c r="N45" s="20">
        <v>1990770007</v>
      </c>
      <c r="O45" s="20"/>
      <c r="P45" s="20"/>
      <c r="Q45" s="20"/>
      <c r="R45" s="20"/>
      <c r="S45" s="20"/>
      <c r="T45" s="20"/>
      <c r="U45" s="20"/>
      <c r="V45" s="20"/>
      <c r="W45" s="20">
        <v>1990770007</v>
      </c>
      <c r="X45" s="20">
        <v>1019327085</v>
      </c>
      <c r="Y45" s="20">
        <v>971442922</v>
      </c>
      <c r="Z45" s="48">
        <v>95.3</v>
      </c>
      <c r="AA45" s="22">
        <v>2038654170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1868275593</v>
      </c>
      <c r="D48" s="51">
        <f>SUM(D45:D47)</f>
        <v>0</v>
      </c>
      <c r="E48" s="52">
        <f t="shared" si="7"/>
        <v>2038654170</v>
      </c>
      <c r="F48" s="53">
        <f t="shared" si="7"/>
        <v>2038654170</v>
      </c>
      <c r="G48" s="53">
        <f t="shared" si="7"/>
        <v>2051158881</v>
      </c>
      <c r="H48" s="53">
        <f t="shared" si="7"/>
        <v>2012654408</v>
      </c>
      <c r="I48" s="53">
        <f t="shared" si="7"/>
        <v>2021488754</v>
      </c>
      <c r="J48" s="53">
        <f t="shared" si="7"/>
        <v>2021488754</v>
      </c>
      <c r="K48" s="53">
        <f t="shared" si="7"/>
        <v>2014567729</v>
      </c>
      <c r="L48" s="53">
        <f t="shared" si="7"/>
        <v>2008568601</v>
      </c>
      <c r="M48" s="53">
        <f t="shared" si="7"/>
        <v>1990770007</v>
      </c>
      <c r="N48" s="53">
        <f t="shared" si="7"/>
        <v>1990770007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1990770007</v>
      </c>
      <c r="X48" s="53">
        <f t="shared" si="7"/>
        <v>1019327085</v>
      </c>
      <c r="Y48" s="53">
        <f t="shared" si="7"/>
        <v>971442922</v>
      </c>
      <c r="Z48" s="54">
        <f>+IF(X48&lt;&gt;0,+(Y48/X48)*100,0)</f>
        <v>95.30237509582118</v>
      </c>
      <c r="AA48" s="55">
        <f>SUM(AA45:AA47)</f>
        <v>2038654170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4727759</v>
      </c>
      <c r="D6" s="18"/>
      <c r="E6" s="19">
        <v>5127850</v>
      </c>
      <c r="F6" s="20">
        <v>5127850</v>
      </c>
      <c r="G6" s="20">
        <v>1687080</v>
      </c>
      <c r="H6" s="20">
        <v>4503549</v>
      </c>
      <c r="I6" s="20">
        <v>4041452</v>
      </c>
      <c r="J6" s="20">
        <v>4041452</v>
      </c>
      <c r="K6" s="20">
        <v>12954347</v>
      </c>
      <c r="L6" s="20">
        <v>1563113</v>
      </c>
      <c r="M6" s="20">
        <v>12530890</v>
      </c>
      <c r="N6" s="20">
        <v>12530890</v>
      </c>
      <c r="O6" s="20"/>
      <c r="P6" s="20"/>
      <c r="Q6" s="20"/>
      <c r="R6" s="20"/>
      <c r="S6" s="20"/>
      <c r="T6" s="20"/>
      <c r="U6" s="20"/>
      <c r="V6" s="20"/>
      <c r="W6" s="20">
        <v>12530890</v>
      </c>
      <c r="X6" s="20">
        <v>2563925</v>
      </c>
      <c r="Y6" s="20">
        <v>9966965</v>
      </c>
      <c r="Z6" s="21">
        <v>388.74</v>
      </c>
      <c r="AA6" s="22">
        <v>5127850</v>
      </c>
    </row>
    <row r="7" spans="1:27" ht="12.75">
      <c r="A7" s="23" t="s">
        <v>34</v>
      </c>
      <c r="B7" s="17"/>
      <c r="C7" s="18">
        <v>426205292</v>
      </c>
      <c r="D7" s="18"/>
      <c r="E7" s="19">
        <v>367230716</v>
      </c>
      <c r="F7" s="20">
        <v>361010973</v>
      </c>
      <c r="G7" s="20">
        <v>547602120</v>
      </c>
      <c r="H7" s="20">
        <v>514847932</v>
      </c>
      <c r="I7" s="20">
        <v>484847932</v>
      </c>
      <c r="J7" s="20">
        <v>484847932</v>
      </c>
      <c r="K7" s="20">
        <v>460855759</v>
      </c>
      <c r="L7" s="20">
        <v>439217846</v>
      </c>
      <c r="M7" s="20">
        <v>506217846</v>
      </c>
      <c r="N7" s="20">
        <v>506217846</v>
      </c>
      <c r="O7" s="20"/>
      <c r="P7" s="20"/>
      <c r="Q7" s="20"/>
      <c r="R7" s="20"/>
      <c r="S7" s="20"/>
      <c r="T7" s="20"/>
      <c r="U7" s="20"/>
      <c r="V7" s="20"/>
      <c r="W7" s="20">
        <v>506217846</v>
      </c>
      <c r="X7" s="20">
        <v>180505487</v>
      </c>
      <c r="Y7" s="20">
        <v>325712359</v>
      </c>
      <c r="Z7" s="21">
        <v>180.44</v>
      </c>
      <c r="AA7" s="22">
        <v>361010973</v>
      </c>
    </row>
    <row r="8" spans="1:27" ht="12.75">
      <c r="A8" s="23" t="s">
        <v>35</v>
      </c>
      <c r="B8" s="17"/>
      <c r="C8" s="18">
        <v>88098</v>
      </c>
      <c r="D8" s="18"/>
      <c r="E8" s="19">
        <v>163535</v>
      </c>
      <c r="F8" s="20">
        <v>163535</v>
      </c>
      <c r="G8" s="20"/>
      <c r="H8" s="20">
        <v>60781</v>
      </c>
      <c r="I8" s="20">
        <v>53464</v>
      </c>
      <c r="J8" s="20">
        <v>53464</v>
      </c>
      <c r="K8" s="20">
        <v>52114</v>
      </c>
      <c r="L8" s="20">
        <v>54413</v>
      </c>
      <c r="M8" s="20">
        <v>58586</v>
      </c>
      <c r="N8" s="20">
        <v>58586</v>
      </c>
      <c r="O8" s="20"/>
      <c r="P8" s="20"/>
      <c r="Q8" s="20"/>
      <c r="R8" s="20"/>
      <c r="S8" s="20"/>
      <c r="T8" s="20"/>
      <c r="U8" s="20"/>
      <c r="V8" s="20"/>
      <c r="W8" s="20">
        <v>58586</v>
      </c>
      <c r="X8" s="20">
        <v>81768</v>
      </c>
      <c r="Y8" s="20">
        <v>-23182</v>
      </c>
      <c r="Z8" s="21">
        <v>-28.35</v>
      </c>
      <c r="AA8" s="22">
        <v>163535</v>
      </c>
    </row>
    <row r="9" spans="1:27" ht="12.75">
      <c r="A9" s="23" t="s">
        <v>36</v>
      </c>
      <c r="B9" s="17"/>
      <c r="C9" s="18">
        <v>6757364</v>
      </c>
      <c r="D9" s="18"/>
      <c r="E9" s="19">
        <v>7484819</v>
      </c>
      <c r="F9" s="20">
        <v>7484819</v>
      </c>
      <c r="G9" s="20">
        <v>14723507</v>
      </c>
      <c r="H9" s="20">
        <v>9854592</v>
      </c>
      <c r="I9" s="20">
        <v>9609839</v>
      </c>
      <c r="J9" s="20">
        <v>9609839</v>
      </c>
      <c r="K9" s="20">
        <v>7839581</v>
      </c>
      <c r="L9" s="20">
        <v>4800998</v>
      </c>
      <c r="M9" s="20">
        <v>8160967</v>
      </c>
      <c r="N9" s="20">
        <v>8160967</v>
      </c>
      <c r="O9" s="20"/>
      <c r="P9" s="20"/>
      <c r="Q9" s="20"/>
      <c r="R9" s="20"/>
      <c r="S9" s="20"/>
      <c r="T9" s="20"/>
      <c r="U9" s="20"/>
      <c r="V9" s="20"/>
      <c r="W9" s="20">
        <v>8160967</v>
      </c>
      <c r="X9" s="20">
        <v>3742410</v>
      </c>
      <c r="Y9" s="20">
        <v>4418557</v>
      </c>
      <c r="Z9" s="21">
        <v>118.07</v>
      </c>
      <c r="AA9" s="22">
        <v>7484819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87497575</v>
      </c>
      <c r="D11" s="18"/>
      <c r="E11" s="19">
        <v>135500322</v>
      </c>
      <c r="F11" s="20">
        <v>135500322</v>
      </c>
      <c r="G11" s="20">
        <v>87497575</v>
      </c>
      <c r="H11" s="20">
        <v>87497575</v>
      </c>
      <c r="I11" s="20">
        <v>87497575</v>
      </c>
      <c r="J11" s="20">
        <v>87497575</v>
      </c>
      <c r="K11" s="20">
        <v>87497575</v>
      </c>
      <c r="L11" s="20">
        <v>87497575</v>
      </c>
      <c r="M11" s="20">
        <v>87497575</v>
      </c>
      <c r="N11" s="20">
        <v>87497575</v>
      </c>
      <c r="O11" s="20"/>
      <c r="P11" s="20"/>
      <c r="Q11" s="20"/>
      <c r="R11" s="20"/>
      <c r="S11" s="20"/>
      <c r="T11" s="20"/>
      <c r="U11" s="20"/>
      <c r="V11" s="20"/>
      <c r="W11" s="20">
        <v>87497575</v>
      </c>
      <c r="X11" s="20">
        <v>67750161</v>
      </c>
      <c r="Y11" s="20">
        <v>19747414</v>
      </c>
      <c r="Z11" s="21">
        <v>29.15</v>
      </c>
      <c r="AA11" s="22">
        <v>135500322</v>
      </c>
    </row>
    <row r="12" spans="1:27" ht="12.75">
      <c r="A12" s="27" t="s">
        <v>39</v>
      </c>
      <c r="B12" s="28"/>
      <c r="C12" s="29">
        <f aca="true" t="shared" si="0" ref="C12:Y12">SUM(C6:C11)</f>
        <v>525276088</v>
      </c>
      <c r="D12" s="29">
        <f>SUM(D6:D11)</f>
        <v>0</v>
      </c>
      <c r="E12" s="30">
        <f t="shared" si="0"/>
        <v>515507242</v>
      </c>
      <c r="F12" s="31">
        <f t="shared" si="0"/>
        <v>509287499</v>
      </c>
      <c r="G12" s="31">
        <f t="shared" si="0"/>
        <v>651510282</v>
      </c>
      <c r="H12" s="31">
        <f t="shared" si="0"/>
        <v>616764429</v>
      </c>
      <c r="I12" s="31">
        <f t="shared" si="0"/>
        <v>586050262</v>
      </c>
      <c r="J12" s="31">
        <f t="shared" si="0"/>
        <v>586050262</v>
      </c>
      <c r="K12" s="31">
        <f t="shared" si="0"/>
        <v>569199376</v>
      </c>
      <c r="L12" s="31">
        <f t="shared" si="0"/>
        <v>533133945</v>
      </c>
      <c r="M12" s="31">
        <f t="shared" si="0"/>
        <v>614465864</v>
      </c>
      <c r="N12" s="31">
        <f t="shared" si="0"/>
        <v>614465864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614465864</v>
      </c>
      <c r="X12" s="31">
        <f t="shared" si="0"/>
        <v>254643751</v>
      </c>
      <c r="Y12" s="31">
        <f t="shared" si="0"/>
        <v>359822113</v>
      </c>
      <c r="Z12" s="32">
        <f>+IF(X12&lt;&gt;0,+(Y12/X12)*100,0)</f>
        <v>141.3041205947363</v>
      </c>
      <c r="AA12" s="33">
        <f>SUM(AA6:AA11)</f>
        <v>509287499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49218878</v>
      </c>
      <c r="D16" s="18"/>
      <c r="E16" s="19">
        <v>48966586</v>
      </c>
      <c r="F16" s="20">
        <v>48966586</v>
      </c>
      <c r="G16" s="24">
        <v>49218878</v>
      </c>
      <c r="H16" s="24">
        <v>49218878</v>
      </c>
      <c r="I16" s="24">
        <v>49218878</v>
      </c>
      <c r="J16" s="20">
        <v>49218878</v>
      </c>
      <c r="K16" s="24">
        <v>49218878</v>
      </c>
      <c r="L16" s="24">
        <v>49218878</v>
      </c>
      <c r="M16" s="20">
        <v>49218878</v>
      </c>
      <c r="N16" s="24">
        <v>49218878</v>
      </c>
      <c r="O16" s="24"/>
      <c r="P16" s="24"/>
      <c r="Q16" s="20"/>
      <c r="R16" s="24"/>
      <c r="S16" s="24"/>
      <c r="T16" s="20"/>
      <c r="U16" s="24"/>
      <c r="V16" s="24"/>
      <c r="W16" s="24">
        <v>49218878</v>
      </c>
      <c r="X16" s="20">
        <v>24483293</v>
      </c>
      <c r="Y16" s="24">
        <v>24735585</v>
      </c>
      <c r="Z16" s="25">
        <v>101.03</v>
      </c>
      <c r="AA16" s="26">
        <v>48966586</v>
      </c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164387909</v>
      </c>
      <c r="D19" s="18"/>
      <c r="E19" s="19">
        <v>197380849</v>
      </c>
      <c r="F19" s="20">
        <v>200738406</v>
      </c>
      <c r="G19" s="20">
        <v>171412537</v>
      </c>
      <c r="H19" s="20">
        <v>161824085</v>
      </c>
      <c r="I19" s="20">
        <v>165364323</v>
      </c>
      <c r="J19" s="20">
        <v>165364323</v>
      </c>
      <c r="K19" s="20">
        <v>165364323</v>
      </c>
      <c r="L19" s="20">
        <v>164176279</v>
      </c>
      <c r="M19" s="20">
        <v>164657549</v>
      </c>
      <c r="N19" s="20">
        <v>164657549</v>
      </c>
      <c r="O19" s="20"/>
      <c r="P19" s="20"/>
      <c r="Q19" s="20"/>
      <c r="R19" s="20"/>
      <c r="S19" s="20"/>
      <c r="T19" s="20"/>
      <c r="U19" s="20"/>
      <c r="V19" s="20"/>
      <c r="W19" s="20">
        <v>164657549</v>
      </c>
      <c r="X19" s="20">
        <v>100369203</v>
      </c>
      <c r="Y19" s="20">
        <v>64288346</v>
      </c>
      <c r="Z19" s="21">
        <v>64.05</v>
      </c>
      <c r="AA19" s="22">
        <v>200738406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7380004</v>
      </c>
      <c r="D22" s="18"/>
      <c r="E22" s="19">
        <v>2009153</v>
      </c>
      <c r="F22" s="20">
        <v>2009153</v>
      </c>
      <c r="G22" s="20">
        <v>2248063</v>
      </c>
      <c r="H22" s="20">
        <v>12381725</v>
      </c>
      <c r="I22" s="20">
        <v>12381725</v>
      </c>
      <c r="J22" s="20">
        <v>12381725</v>
      </c>
      <c r="K22" s="20">
        <v>12381725</v>
      </c>
      <c r="L22" s="20">
        <v>6742412</v>
      </c>
      <c r="M22" s="20">
        <v>6641520</v>
      </c>
      <c r="N22" s="20">
        <v>6641520</v>
      </c>
      <c r="O22" s="20"/>
      <c r="P22" s="20"/>
      <c r="Q22" s="20"/>
      <c r="R22" s="20"/>
      <c r="S22" s="20"/>
      <c r="T22" s="20"/>
      <c r="U22" s="20"/>
      <c r="V22" s="20"/>
      <c r="W22" s="20">
        <v>6641520</v>
      </c>
      <c r="X22" s="20">
        <v>1004577</v>
      </c>
      <c r="Y22" s="20">
        <v>5636943</v>
      </c>
      <c r="Z22" s="21">
        <v>561.13</v>
      </c>
      <c r="AA22" s="22">
        <v>2009153</v>
      </c>
    </row>
    <row r="23" spans="1:27" ht="12.75">
      <c r="A23" s="23" t="s">
        <v>49</v>
      </c>
      <c r="B23" s="17"/>
      <c r="C23" s="18">
        <v>508772</v>
      </c>
      <c r="D23" s="18"/>
      <c r="E23" s="19">
        <v>508772</v>
      </c>
      <c r="F23" s="20">
        <v>508771</v>
      </c>
      <c r="G23" s="24"/>
      <c r="H23" s="24">
        <v>508772</v>
      </c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254386</v>
      </c>
      <c r="Y23" s="24">
        <v>-254386</v>
      </c>
      <c r="Z23" s="25">
        <v>-100</v>
      </c>
      <c r="AA23" s="26">
        <v>508771</v>
      </c>
    </row>
    <row r="24" spans="1:27" ht="12.75">
      <c r="A24" s="27" t="s">
        <v>50</v>
      </c>
      <c r="B24" s="35"/>
      <c r="C24" s="29">
        <f aca="true" t="shared" si="1" ref="C24:Y24">SUM(C15:C23)</f>
        <v>221495563</v>
      </c>
      <c r="D24" s="29">
        <f>SUM(D15:D23)</f>
        <v>0</v>
      </c>
      <c r="E24" s="36">
        <f t="shared" si="1"/>
        <v>248865360</v>
      </c>
      <c r="F24" s="37">
        <f t="shared" si="1"/>
        <v>252222916</v>
      </c>
      <c r="G24" s="37">
        <f t="shared" si="1"/>
        <v>222879478</v>
      </c>
      <c r="H24" s="37">
        <f t="shared" si="1"/>
        <v>223933460</v>
      </c>
      <c r="I24" s="37">
        <f t="shared" si="1"/>
        <v>226964926</v>
      </c>
      <c r="J24" s="37">
        <f t="shared" si="1"/>
        <v>226964926</v>
      </c>
      <c r="K24" s="37">
        <f t="shared" si="1"/>
        <v>226964926</v>
      </c>
      <c r="L24" s="37">
        <f t="shared" si="1"/>
        <v>220137569</v>
      </c>
      <c r="M24" s="37">
        <f t="shared" si="1"/>
        <v>220517947</v>
      </c>
      <c r="N24" s="37">
        <f t="shared" si="1"/>
        <v>220517947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220517947</v>
      </c>
      <c r="X24" s="37">
        <f t="shared" si="1"/>
        <v>126111459</v>
      </c>
      <c r="Y24" s="37">
        <f t="shared" si="1"/>
        <v>94406488</v>
      </c>
      <c r="Z24" s="38">
        <f>+IF(X24&lt;&gt;0,+(Y24/X24)*100,0)</f>
        <v>74.85956371339736</v>
      </c>
      <c r="AA24" s="39">
        <f>SUM(AA15:AA23)</f>
        <v>252222916</v>
      </c>
    </row>
    <row r="25" spans="1:27" ht="12.75">
      <c r="A25" s="27" t="s">
        <v>51</v>
      </c>
      <c r="B25" s="28"/>
      <c r="C25" s="29">
        <f aca="true" t="shared" si="2" ref="C25:Y25">+C12+C24</f>
        <v>746771651</v>
      </c>
      <c r="D25" s="29">
        <f>+D12+D24</f>
        <v>0</v>
      </c>
      <c r="E25" s="30">
        <f t="shared" si="2"/>
        <v>764372602</v>
      </c>
      <c r="F25" s="31">
        <f t="shared" si="2"/>
        <v>761510415</v>
      </c>
      <c r="G25" s="31">
        <f t="shared" si="2"/>
        <v>874389760</v>
      </c>
      <c r="H25" s="31">
        <f t="shared" si="2"/>
        <v>840697889</v>
      </c>
      <c r="I25" s="31">
        <f t="shared" si="2"/>
        <v>813015188</v>
      </c>
      <c r="J25" s="31">
        <f t="shared" si="2"/>
        <v>813015188</v>
      </c>
      <c r="K25" s="31">
        <f t="shared" si="2"/>
        <v>796164302</v>
      </c>
      <c r="L25" s="31">
        <f t="shared" si="2"/>
        <v>753271514</v>
      </c>
      <c r="M25" s="31">
        <f t="shared" si="2"/>
        <v>834983811</v>
      </c>
      <c r="N25" s="31">
        <f t="shared" si="2"/>
        <v>834983811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834983811</v>
      </c>
      <c r="X25" s="31">
        <f t="shared" si="2"/>
        <v>380755210</v>
      </c>
      <c r="Y25" s="31">
        <f t="shared" si="2"/>
        <v>454228601</v>
      </c>
      <c r="Z25" s="32">
        <f>+IF(X25&lt;&gt;0,+(Y25/X25)*100,0)</f>
        <v>119.2967526301216</v>
      </c>
      <c r="AA25" s="33">
        <f>+AA12+AA24</f>
        <v>761510415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3223175</v>
      </c>
      <c r="D30" s="18"/>
      <c r="E30" s="19">
        <v>3085068</v>
      </c>
      <c r="F30" s="20">
        <v>3085068</v>
      </c>
      <c r="G30" s="20">
        <v>129734</v>
      </c>
      <c r="H30" s="20">
        <v>3679646</v>
      </c>
      <c r="I30" s="20">
        <v>2046071</v>
      </c>
      <c r="J30" s="20">
        <v>2046071</v>
      </c>
      <c r="K30" s="20">
        <v>2046071</v>
      </c>
      <c r="L30" s="20">
        <v>1971480</v>
      </c>
      <c r="M30" s="20">
        <v>1971480</v>
      </c>
      <c r="N30" s="20">
        <v>1971480</v>
      </c>
      <c r="O30" s="20"/>
      <c r="P30" s="20"/>
      <c r="Q30" s="20"/>
      <c r="R30" s="20"/>
      <c r="S30" s="20"/>
      <c r="T30" s="20"/>
      <c r="U30" s="20"/>
      <c r="V30" s="20"/>
      <c r="W30" s="20">
        <v>1971480</v>
      </c>
      <c r="X30" s="20">
        <v>1542534</v>
      </c>
      <c r="Y30" s="20">
        <v>428946</v>
      </c>
      <c r="Z30" s="21">
        <v>27.81</v>
      </c>
      <c r="AA30" s="22">
        <v>3085068</v>
      </c>
    </row>
    <row r="31" spans="1:27" ht="12.75">
      <c r="A31" s="23" t="s">
        <v>56</v>
      </c>
      <c r="B31" s="17"/>
      <c r="C31" s="18">
        <v>12030</v>
      </c>
      <c r="D31" s="18"/>
      <c r="E31" s="19"/>
      <c r="F31" s="20"/>
      <c r="G31" s="20">
        <v>12030</v>
      </c>
      <c r="H31" s="20">
        <v>12030</v>
      </c>
      <c r="I31" s="20">
        <v>12030</v>
      </c>
      <c r="J31" s="20">
        <v>12030</v>
      </c>
      <c r="K31" s="20">
        <v>12030</v>
      </c>
      <c r="L31" s="20">
        <v>12030</v>
      </c>
      <c r="M31" s="20">
        <v>12030</v>
      </c>
      <c r="N31" s="20">
        <v>12030</v>
      </c>
      <c r="O31" s="20"/>
      <c r="P31" s="20"/>
      <c r="Q31" s="20"/>
      <c r="R31" s="20"/>
      <c r="S31" s="20"/>
      <c r="T31" s="20"/>
      <c r="U31" s="20"/>
      <c r="V31" s="20"/>
      <c r="W31" s="20">
        <v>12030</v>
      </c>
      <c r="X31" s="20"/>
      <c r="Y31" s="20">
        <v>12030</v>
      </c>
      <c r="Z31" s="21"/>
      <c r="AA31" s="22"/>
    </row>
    <row r="32" spans="1:27" ht="12.75">
      <c r="A32" s="23" t="s">
        <v>57</v>
      </c>
      <c r="B32" s="17"/>
      <c r="C32" s="18">
        <v>35428920</v>
      </c>
      <c r="D32" s="18"/>
      <c r="E32" s="19">
        <v>49420000</v>
      </c>
      <c r="F32" s="20">
        <v>49420000</v>
      </c>
      <c r="G32" s="20">
        <v>31553731</v>
      </c>
      <c r="H32" s="20">
        <v>27873501</v>
      </c>
      <c r="I32" s="20">
        <v>27110674</v>
      </c>
      <c r="J32" s="20">
        <v>27110674</v>
      </c>
      <c r="K32" s="20">
        <v>33391877</v>
      </c>
      <c r="L32" s="20">
        <v>20593559</v>
      </c>
      <c r="M32" s="20">
        <v>53860953</v>
      </c>
      <c r="N32" s="20">
        <v>53860953</v>
      </c>
      <c r="O32" s="20"/>
      <c r="P32" s="20"/>
      <c r="Q32" s="20"/>
      <c r="R32" s="20"/>
      <c r="S32" s="20"/>
      <c r="T32" s="20"/>
      <c r="U32" s="20"/>
      <c r="V32" s="20"/>
      <c r="W32" s="20">
        <v>53860953</v>
      </c>
      <c r="X32" s="20">
        <v>24710000</v>
      </c>
      <c r="Y32" s="20">
        <v>29150953</v>
      </c>
      <c r="Z32" s="21">
        <v>117.97</v>
      </c>
      <c r="AA32" s="22">
        <v>49420000</v>
      </c>
    </row>
    <row r="33" spans="1:27" ht="12.75">
      <c r="A33" s="23" t="s">
        <v>58</v>
      </c>
      <c r="B33" s="17"/>
      <c r="C33" s="18">
        <v>1316246</v>
      </c>
      <c r="D33" s="18"/>
      <c r="E33" s="19">
        <v>696602</v>
      </c>
      <c r="F33" s="20">
        <v>696602</v>
      </c>
      <c r="G33" s="20">
        <v>180872</v>
      </c>
      <c r="H33" s="20">
        <v>823121</v>
      </c>
      <c r="I33" s="20">
        <v>573014</v>
      </c>
      <c r="J33" s="20">
        <v>573014</v>
      </c>
      <c r="K33" s="20">
        <v>573014</v>
      </c>
      <c r="L33" s="20">
        <v>573014</v>
      </c>
      <c r="M33" s="20">
        <v>573014</v>
      </c>
      <c r="N33" s="20">
        <v>573014</v>
      </c>
      <c r="O33" s="20"/>
      <c r="P33" s="20"/>
      <c r="Q33" s="20"/>
      <c r="R33" s="20"/>
      <c r="S33" s="20"/>
      <c r="T33" s="20"/>
      <c r="U33" s="20"/>
      <c r="V33" s="20"/>
      <c r="W33" s="20">
        <v>573014</v>
      </c>
      <c r="X33" s="20">
        <v>348301</v>
      </c>
      <c r="Y33" s="20">
        <v>224713</v>
      </c>
      <c r="Z33" s="21">
        <v>64.52</v>
      </c>
      <c r="AA33" s="22">
        <v>696602</v>
      </c>
    </row>
    <row r="34" spans="1:27" ht="12.75">
      <c r="A34" s="27" t="s">
        <v>59</v>
      </c>
      <c r="B34" s="28"/>
      <c r="C34" s="29">
        <f aca="true" t="shared" si="3" ref="C34:Y34">SUM(C29:C33)</f>
        <v>39980371</v>
      </c>
      <c r="D34" s="29">
        <f>SUM(D29:D33)</f>
        <v>0</v>
      </c>
      <c r="E34" s="30">
        <f t="shared" si="3"/>
        <v>53201670</v>
      </c>
      <c r="F34" s="31">
        <f t="shared" si="3"/>
        <v>53201670</v>
      </c>
      <c r="G34" s="31">
        <f t="shared" si="3"/>
        <v>31876367</v>
      </c>
      <c r="H34" s="31">
        <f t="shared" si="3"/>
        <v>32388298</v>
      </c>
      <c r="I34" s="31">
        <f t="shared" si="3"/>
        <v>29741789</v>
      </c>
      <c r="J34" s="31">
        <f t="shared" si="3"/>
        <v>29741789</v>
      </c>
      <c r="K34" s="31">
        <f t="shared" si="3"/>
        <v>36022992</v>
      </c>
      <c r="L34" s="31">
        <f t="shared" si="3"/>
        <v>23150083</v>
      </c>
      <c r="M34" s="31">
        <f t="shared" si="3"/>
        <v>56417477</v>
      </c>
      <c r="N34" s="31">
        <f t="shared" si="3"/>
        <v>56417477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56417477</v>
      </c>
      <c r="X34" s="31">
        <f t="shared" si="3"/>
        <v>26600835</v>
      </c>
      <c r="Y34" s="31">
        <f t="shared" si="3"/>
        <v>29816642</v>
      </c>
      <c r="Z34" s="32">
        <f>+IF(X34&lt;&gt;0,+(Y34/X34)*100,0)</f>
        <v>112.08912051069073</v>
      </c>
      <c r="AA34" s="33">
        <f>SUM(AA29:AA33)</f>
        <v>53201670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1542534</v>
      </c>
      <c r="D37" s="18"/>
      <c r="E37" s="19">
        <v>1542534</v>
      </c>
      <c r="F37" s="20">
        <v>1542534</v>
      </c>
      <c r="G37" s="20">
        <v>4627602</v>
      </c>
      <c r="H37" s="20">
        <v>2479594</v>
      </c>
      <c r="I37" s="20">
        <v>2479595</v>
      </c>
      <c r="J37" s="20">
        <v>2479595</v>
      </c>
      <c r="K37" s="20">
        <v>2479595</v>
      </c>
      <c r="L37" s="20">
        <v>2479595</v>
      </c>
      <c r="M37" s="20">
        <v>2479595</v>
      </c>
      <c r="N37" s="20">
        <v>2479595</v>
      </c>
      <c r="O37" s="20"/>
      <c r="P37" s="20"/>
      <c r="Q37" s="20"/>
      <c r="R37" s="20"/>
      <c r="S37" s="20"/>
      <c r="T37" s="20"/>
      <c r="U37" s="20"/>
      <c r="V37" s="20"/>
      <c r="W37" s="20">
        <v>2479595</v>
      </c>
      <c r="X37" s="20">
        <v>771267</v>
      </c>
      <c r="Y37" s="20">
        <v>1708328</v>
      </c>
      <c r="Z37" s="21">
        <v>221.5</v>
      </c>
      <c r="AA37" s="22">
        <v>1542534</v>
      </c>
    </row>
    <row r="38" spans="1:27" ht="12.75">
      <c r="A38" s="23" t="s">
        <v>58</v>
      </c>
      <c r="B38" s="17"/>
      <c r="C38" s="18">
        <v>21862737</v>
      </c>
      <c r="D38" s="18"/>
      <c r="E38" s="19">
        <v>24309991</v>
      </c>
      <c r="F38" s="20">
        <v>24309991</v>
      </c>
      <c r="G38" s="20">
        <v>20184991</v>
      </c>
      <c r="H38" s="20">
        <v>20925676</v>
      </c>
      <c r="I38" s="20">
        <v>20925676</v>
      </c>
      <c r="J38" s="20">
        <v>20925676</v>
      </c>
      <c r="K38" s="20">
        <v>20925676</v>
      </c>
      <c r="L38" s="20">
        <v>20925676</v>
      </c>
      <c r="M38" s="20">
        <v>20925676</v>
      </c>
      <c r="N38" s="20">
        <v>20925676</v>
      </c>
      <c r="O38" s="20"/>
      <c r="P38" s="20"/>
      <c r="Q38" s="20"/>
      <c r="R38" s="20"/>
      <c r="S38" s="20"/>
      <c r="T38" s="20"/>
      <c r="U38" s="20"/>
      <c r="V38" s="20"/>
      <c r="W38" s="20">
        <v>20925676</v>
      </c>
      <c r="X38" s="20">
        <v>12154996</v>
      </c>
      <c r="Y38" s="20">
        <v>8770680</v>
      </c>
      <c r="Z38" s="21">
        <v>72.16</v>
      </c>
      <c r="AA38" s="22">
        <v>24309991</v>
      </c>
    </row>
    <row r="39" spans="1:27" ht="12.75">
      <c r="A39" s="27" t="s">
        <v>61</v>
      </c>
      <c r="B39" s="35"/>
      <c r="C39" s="29">
        <f aca="true" t="shared" si="4" ref="C39:Y39">SUM(C37:C38)</f>
        <v>23405271</v>
      </c>
      <c r="D39" s="29">
        <f>SUM(D37:D38)</f>
        <v>0</v>
      </c>
      <c r="E39" s="36">
        <f t="shared" si="4"/>
        <v>25852525</v>
      </c>
      <c r="F39" s="37">
        <f t="shared" si="4"/>
        <v>25852525</v>
      </c>
      <c r="G39" s="37">
        <f t="shared" si="4"/>
        <v>24812593</v>
      </c>
      <c r="H39" s="37">
        <f t="shared" si="4"/>
        <v>23405270</v>
      </c>
      <c r="I39" s="37">
        <f t="shared" si="4"/>
        <v>23405271</v>
      </c>
      <c r="J39" s="37">
        <f t="shared" si="4"/>
        <v>23405271</v>
      </c>
      <c r="K39" s="37">
        <f t="shared" si="4"/>
        <v>23405271</v>
      </c>
      <c r="L39" s="37">
        <f t="shared" si="4"/>
        <v>23405271</v>
      </c>
      <c r="M39" s="37">
        <f t="shared" si="4"/>
        <v>23405271</v>
      </c>
      <c r="N39" s="37">
        <f t="shared" si="4"/>
        <v>23405271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23405271</v>
      </c>
      <c r="X39" s="37">
        <f t="shared" si="4"/>
        <v>12926263</v>
      </c>
      <c r="Y39" s="37">
        <f t="shared" si="4"/>
        <v>10479008</v>
      </c>
      <c r="Z39" s="38">
        <f>+IF(X39&lt;&gt;0,+(Y39/X39)*100,0)</f>
        <v>81.06757536961766</v>
      </c>
      <c r="AA39" s="39">
        <f>SUM(AA37:AA38)</f>
        <v>25852525</v>
      </c>
    </row>
    <row r="40" spans="1:27" ht="12.75">
      <c r="A40" s="27" t="s">
        <v>62</v>
      </c>
      <c r="B40" s="28"/>
      <c r="C40" s="29">
        <f aca="true" t="shared" si="5" ref="C40:Y40">+C34+C39</f>
        <v>63385642</v>
      </c>
      <c r="D40" s="29">
        <f>+D34+D39</f>
        <v>0</v>
      </c>
      <c r="E40" s="30">
        <f t="shared" si="5"/>
        <v>79054195</v>
      </c>
      <c r="F40" s="31">
        <f t="shared" si="5"/>
        <v>79054195</v>
      </c>
      <c r="G40" s="31">
        <f t="shared" si="5"/>
        <v>56688960</v>
      </c>
      <c r="H40" s="31">
        <f t="shared" si="5"/>
        <v>55793568</v>
      </c>
      <c r="I40" s="31">
        <f t="shared" si="5"/>
        <v>53147060</v>
      </c>
      <c r="J40" s="31">
        <f t="shared" si="5"/>
        <v>53147060</v>
      </c>
      <c r="K40" s="31">
        <f t="shared" si="5"/>
        <v>59428263</v>
      </c>
      <c r="L40" s="31">
        <f t="shared" si="5"/>
        <v>46555354</v>
      </c>
      <c r="M40" s="31">
        <f t="shared" si="5"/>
        <v>79822748</v>
      </c>
      <c r="N40" s="31">
        <f t="shared" si="5"/>
        <v>79822748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79822748</v>
      </c>
      <c r="X40" s="31">
        <f t="shared" si="5"/>
        <v>39527098</v>
      </c>
      <c r="Y40" s="31">
        <f t="shared" si="5"/>
        <v>40295650</v>
      </c>
      <c r="Z40" s="32">
        <f>+IF(X40&lt;&gt;0,+(Y40/X40)*100,0)</f>
        <v>101.94436738057522</v>
      </c>
      <c r="AA40" s="33">
        <f>+AA34+AA39</f>
        <v>79054195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683386009</v>
      </c>
      <c r="D42" s="43">
        <f>+D25-D40</f>
        <v>0</v>
      </c>
      <c r="E42" s="44">
        <f t="shared" si="6"/>
        <v>685318407</v>
      </c>
      <c r="F42" s="45">
        <f t="shared" si="6"/>
        <v>682456220</v>
      </c>
      <c r="G42" s="45">
        <f t="shared" si="6"/>
        <v>817700800</v>
      </c>
      <c r="H42" s="45">
        <f t="shared" si="6"/>
        <v>784904321</v>
      </c>
      <c r="I42" s="45">
        <f t="shared" si="6"/>
        <v>759868128</v>
      </c>
      <c r="J42" s="45">
        <f t="shared" si="6"/>
        <v>759868128</v>
      </c>
      <c r="K42" s="45">
        <f t="shared" si="6"/>
        <v>736736039</v>
      </c>
      <c r="L42" s="45">
        <f t="shared" si="6"/>
        <v>706716160</v>
      </c>
      <c r="M42" s="45">
        <f t="shared" si="6"/>
        <v>755161063</v>
      </c>
      <c r="N42" s="45">
        <f t="shared" si="6"/>
        <v>755161063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755161063</v>
      </c>
      <c r="X42" s="45">
        <f t="shared" si="6"/>
        <v>341228112</v>
      </c>
      <c r="Y42" s="45">
        <f t="shared" si="6"/>
        <v>413932951</v>
      </c>
      <c r="Z42" s="46">
        <f>+IF(X42&lt;&gt;0,+(Y42/X42)*100,0)</f>
        <v>121.30681395910312</v>
      </c>
      <c r="AA42" s="47">
        <f>+AA25-AA40</f>
        <v>682456220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683386009</v>
      </c>
      <c r="D45" s="18"/>
      <c r="E45" s="19">
        <v>685318407</v>
      </c>
      <c r="F45" s="20">
        <v>682456220</v>
      </c>
      <c r="G45" s="20">
        <v>817700800</v>
      </c>
      <c r="H45" s="20">
        <v>784904321</v>
      </c>
      <c r="I45" s="20">
        <v>759868128</v>
      </c>
      <c r="J45" s="20">
        <v>759868128</v>
      </c>
      <c r="K45" s="20">
        <v>736736039</v>
      </c>
      <c r="L45" s="20">
        <v>706716160</v>
      </c>
      <c r="M45" s="20">
        <v>755161064</v>
      </c>
      <c r="N45" s="20">
        <v>755161064</v>
      </c>
      <c r="O45" s="20"/>
      <c r="P45" s="20"/>
      <c r="Q45" s="20"/>
      <c r="R45" s="20"/>
      <c r="S45" s="20"/>
      <c r="T45" s="20"/>
      <c r="U45" s="20"/>
      <c r="V45" s="20"/>
      <c r="W45" s="20">
        <v>755161064</v>
      </c>
      <c r="X45" s="20">
        <v>341228110</v>
      </c>
      <c r="Y45" s="20">
        <v>413932954</v>
      </c>
      <c r="Z45" s="48">
        <v>121.31</v>
      </c>
      <c r="AA45" s="22">
        <v>682456220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683386009</v>
      </c>
      <c r="D48" s="51">
        <f>SUM(D45:D47)</f>
        <v>0</v>
      </c>
      <c r="E48" s="52">
        <f t="shared" si="7"/>
        <v>685318407</v>
      </c>
      <c r="F48" s="53">
        <f t="shared" si="7"/>
        <v>682456220</v>
      </c>
      <c r="G48" s="53">
        <f t="shared" si="7"/>
        <v>817700800</v>
      </c>
      <c r="H48" s="53">
        <f t="shared" si="7"/>
        <v>784904321</v>
      </c>
      <c r="I48" s="53">
        <f t="shared" si="7"/>
        <v>759868128</v>
      </c>
      <c r="J48" s="53">
        <f t="shared" si="7"/>
        <v>759868128</v>
      </c>
      <c r="K48" s="53">
        <f t="shared" si="7"/>
        <v>736736039</v>
      </c>
      <c r="L48" s="53">
        <f t="shared" si="7"/>
        <v>706716160</v>
      </c>
      <c r="M48" s="53">
        <f t="shared" si="7"/>
        <v>755161064</v>
      </c>
      <c r="N48" s="53">
        <f t="shared" si="7"/>
        <v>755161064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755161064</v>
      </c>
      <c r="X48" s="53">
        <f t="shared" si="7"/>
        <v>341228110</v>
      </c>
      <c r="Y48" s="53">
        <f t="shared" si="7"/>
        <v>413932954</v>
      </c>
      <c r="Z48" s="54">
        <f>+IF(X48&lt;&gt;0,+(Y48/X48)*100,0)</f>
        <v>121.3068155492817</v>
      </c>
      <c r="AA48" s="55">
        <f>SUM(AA45:AA47)</f>
        <v>682456220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34336670</v>
      </c>
      <c r="D6" s="18"/>
      <c r="E6" s="19">
        <v>2483882</v>
      </c>
      <c r="F6" s="20">
        <v>2483882</v>
      </c>
      <c r="G6" s="20">
        <v>68586384</v>
      </c>
      <c r="H6" s="20">
        <v>61700872</v>
      </c>
      <c r="I6" s="20">
        <v>59530496</v>
      </c>
      <c r="J6" s="20">
        <v>59530496</v>
      </c>
      <c r="K6" s="20">
        <v>61956884</v>
      </c>
      <c r="L6" s="20">
        <v>37436335</v>
      </c>
      <c r="M6" s="20">
        <v>38617688</v>
      </c>
      <c r="N6" s="20">
        <v>38617688</v>
      </c>
      <c r="O6" s="20"/>
      <c r="P6" s="20"/>
      <c r="Q6" s="20"/>
      <c r="R6" s="20"/>
      <c r="S6" s="20"/>
      <c r="T6" s="20"/>
      <c r="U6" s="20"/>
      <c r="V6" s="20"/>
      <c r="W6" s="20">
        <v>38617688</v>
      </c>
      <c r="X6" s="20">
        <v>1241941</v>
      </c>
      <c r="Y6" s="20">
        <v>37375747</v>
      </c>
      <c r="Z6" s="21">
        <v>3009.46</v>
      </c>
      <c r="AA6" s="22">
        <v>2483882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25417894</v>
      </c>
      <c r="H7" s="20"/>
      <c r="I7" s="20"/>
      <c r="J7" s="20"/>
      <c r="K7" s="20">
        <v>25417894</v>
      </c>
      <c r="L7" s="20"/>
      <c r="M7" s="20">
        <v>15310532</v>
      </c>
      <c r="N7" s="20">
        <v>15310532</v>
      </c>
      <c r="O7" s="20"/>
      <c r="P7" s="20"/>
      <c r="Q7" s="20"/>
      <c r="R7" s="20"/>
      <c r="S7" s="20"/>
      <c r="T7" s="20"/>
      <c r="U7" s="20"/>
      <c r="V7" s="20"/>
      <c r="W7" s="20">
        <v>15310532</v>
      </c>
      <c r="X7" s="20"/>
      <c r="Y7" s="20">
        <v>15310532</v>
      </c>
      <c r="Z7" s="21"/>
      <c r="AA7" s="22"/>
    </row>
    <row r="8" spans="1:27" ht="12.75">
      <c r="A8" s="23" t="s">
        <v>35</v>
      </c>
      <c r="B8" s="17"/>
      <c r="C8" s="18">
        <v>78259713</v>
      </c>
      <c r="D8" s="18"/>
      <c r="E8" s="19">
        <v>210131516</v>
      </c>
      <c r="F8" s="20">
        <v>210131516</v>
      </c>
      <c r="G8" s="20">
        <v>304657227</v>
      </c>
      <c r="H8" s="20">
        <v>328471382</v>
      </c>
      <c r="I8" s="20">
        <v>339334254</v>
      </c>
      <c r="J8" s="20">
        <v>339334254</v>
      </c>
      <c r="K8" s="20">
        <v>329601740</v>
      </c>
      <c r="L8" s="20">
        <v>331800894</v>
      </c>
      <c r="M8" s="20">
        <v>328352320</v>
      </c>
      <c r="N8" s="20">
        <v>328352320</v>
      </c>
      <c r="O8" s="20"/>
      <c r="P8" s="20"/>
      <c r="Q8" s="20"/>
      <c r="R8" s="20"/>
      <c r="S8" s="20"/>
      <c r="T8" s="20"/>
      <c r="U8" s="20"/>
      <c r="V8" s="20"/>
      <c r="W8" s="20">
        <v>328352320</v>
      </c>
      <c r="X8" s="20">
        <v>105065758</v>
      </c>
      <c r="Y8" s="20">
        <v>223286562</v>
      </c>
      <c r="Z8" s="21">
        <v>212.52</v>
      </c>
      <c r="AA8" s="22">
        <v>210131516</v>
      </c>
    </row>
    <row r="9" spans="1:27" ht="12.75">
      <c r="A9" s="23" t="s">
        <v>36</v>
      </c>
      <c r="B9" s="17"/>
      <c r="C9" s="18">
        <v>46495452</v>
      </c>
      <c r="D9" s="18"/>
      <c r="E9" s="19">
        <v>15563000</v>
      </c>
      <c r="F9" s="20">
        <v>15563000</v>
      </c>
      <c r="G9" s="20">
        <v>34251929</v>
      </c>
      <c r="H9" s="20">
        <v>52577782</v>
      </c>
      <c r="I9" s="20">
        <v>52577782</v>
      </c>
      <c r="J9" s="20">
        <v>52577782</v>
      </c>
      <c r="K9" s="20">
        <v>34501354</v>
      </c>
      <c r="L9" s="20">
        <v>106056610</v>
      </c>
      <c r="M9" s="20">
        <v>46495452</v>
      </c>
      <c r="N9" s="20">
        <v>46495452</v>
      </c>
      <c r="O9" s="20"/>
      <c r="P9" s="20"/>
      <c r="Q9" s="20"/>
      <c r="R9" s="20"/>
      <c r="S9" s="20"/>
      <c r="T9" s="20"/>
      <c r="U9" s="20"/>
      <c r="V9" s="20"/>
      <c r="W9" s="20">
        <v>46495452</v>
      </c>
      <c r="X9" s="20">
        <v>7781500</v>
      </c>
      <c r="Y9" s="20">
        <v>38713952</v>
      </c>
      <c r="Z9" s="21">
        <v>497.51</v>
      </c>
      <c r="AA9" s="22">
        <v>15563000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156275402</v>
      </c>
      <c r="D11" s="18"/>
      <c r="E11" s="19">
        <v>301727739</v>
      </c>
      <c r="F11" s="20">
        <v>301727739</v>
      </c>
      <c r="G11" s="20">
        <v>272763372</v>
      </c>
      <c r="H11" s="20">
        <v>174597000</v>
      </c>
      <c r="I11" s="20">
        <v>174597000</v>
      </c>
      <c r="J11" s="20">
        <v>174597000</v>
      </c>
      <c r="K11" s="20">
        <v>272763372</v>
      </c>
      <c r="L11" s="20">
        <v>174597000</v>
      </c>
      <c r="M11" s="20">
        <v>156275402</v>
      </c>
      <c r="N11" s="20">
        <v>156275402</v>
      </c>
      <c r="O11" s="20"/>
      <c r="P11" s="20"/>
      <c r="Q11" s="20"/>
      <c r="R11" s="20"/>
      <c r="S11" s="20"/>
      <c r="T11" s="20"/>
      <c r="U11" s="20"/>
      <c r="V11" s="20"/>
      <c r="W11" s="20">
        <v>156275402</v>
      </c>
      <c r="X11" s="20">
        <v>150863870</v>
      </c>
      <c r="Y11" s="20">
        <v>5411532</v>
      </c>
      <c r="Z11" s="21">
        <v>3.59</v>
      </c>
      <c r="AA11" s="22">
        <v>301727739</v>
      </c>
    </row>
    <row r="12" spans="1:27" ht="12.75">
      <c r="A12" s="27" t="s">
        <v>39</v>
      </c>
      <c r="B12" s="28"/>
      <c r="C12" s="29">
        <f aca="true" t="shared" si="0" ref="C12:Y12">SUM(C6:C11)</f>
        <v>315367237</v>
      </c>
      <c r="D12" s="29">
        <f>SUM(D6:D11)</f>
        <v>0</v>
      </c>
      <c r="E12" s="30">
        <f t="shared" si="0"/>
        <v>529906137</v>
      </c>
      <c r="F12" s="31">
        <f t="shared" si="0"/>
        <v>529906137</v>
      </c>
      <c r="G12" s="31">
        <f t="shared" si="0"/>
        <v>705676806</v>
      </c>
      <c r="H12" s="31">
        <f t="shared" si="0"/>
        <v>617347036</v>
      </c>
      <c r="I12" s="31">
        <f t="shared" si="0"/>
        <v>626039532</v>
      </c>
      <c r="J12" s="31">
        <f t="shared" si="0"/>
        <v>626039532</v>
      </c>
      <c r="K12" s="31">
        <f t="shared" si="0"/>
        <v>724241244</v>
      </c>
      <c r="L12" s="31">
        <f t="shared" si="0"/>
        <v>649890839</v>
      </c>
      <c r="M12" s="31">
        <f t="shared" si="0"/>
        <v>585051394</v>
      </c>
      <c r="N12" s="31">
        <f t="shared" si="0"/>
        <v>585051394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585051394</v>
      </c>
      <c r="X12" s="31">
        <f t="shared" si="0"/>
        <v>264953069</v>
      </c>
      <c r="Y12" s="31">
        <f t="shared" si="0"/>
        <v>320098325</v>
      </c>
      <c r="Z12" s="32">
        <f>+IF(X12&lt;&gt;0,+(Y12/X12)*100,0)</f>
        <v>120.81321654741805</v>
      </c>
      <c r="AA12" s="33">
        <f>SUM(AA6:AA11)</f>
        <v>529906137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107807270</v>
      </c>
      <c r="D17" s="18"/>
      <c r="E17" s="19">
        <v>191727000</v>
      </c>
      <c r="F17" s="20">
        <v>191727000</v>
      </c>
      <c r="G17" s="20"/>
      <c r="H17" s="20">
        <v>123181000</v>
      </c>
      <c r="I17" s="20">
        <v>123181000</v>
      </c>
      <c r="J17" s="20">
        <v>123181000</v>
      </c>
      <c r="K17" s="20"/>
      <c r="L17" s="20">
        <v>123181000</v>
      </c>
      <c r="M17" s="20">
        <v>107807270</v>
      </c>
      <c r="N17" s="20">
        <v>107807270</v>
      </c>
      <c r="O17" s="20"/>
      <c r="P17" s="20"/>
      <c r="Q17" s="20"/>
      <c r="R17" s="20"/>
      <c r="S17" s="20"/>
      <c r="T17" s="20"/>
      <c r="U17" s="20"/>
      <c r="V17" s="20"/>
      <c r="W17" s="20">
        <v>107807270</v>
      </c>
      <c r="X17" s="20">
        <v>95863500</v>
      </c>
      <c r="Y17" s="20">
        <v>11943770</v>
      </c>
      <c r="Z17" s="21">
        <v>12.46</v>
      </c>
      <c r="AA17" s="22">
        <v>191727000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1155422178</v>
      </c>
      <c r="D19" s="18"/>
      <c r="E19" s="19">
        <v>2334897129</v>
      </c>
      <c r="F19" s="20">
        <v>2334897129</v>
      </c>
      <c r="G19" s="20">
        <v>4514</v>
      </c>
      <c r="H19" s="20">
        <v>2207095</v>
      </c>
      <c r="I19" s="20">
        <v>2207095</v>
      </c>
      <c r="J19" s="20">
        <v>2207095</v>
      </c>
      <c r="K19" s="20">
        <v>4514</v>
      </c>
      <c r="L19" s="20">
        <v>2207095</v>
      </c>
      <c r="M19" s="20">
        <v>1155422178</v>
      </c>
      <c r="N19" s="20">
        <v>1155422178</v>
      </c>
      <c r="O19" s="20"/>
      <c r="P19" s="20"/>
      <c r="Q19" s="20"/>
      <c r="R19" s="20"/>
      <c r="S19" s="20"/>
      <c r="T19" s="20"/>
      <c r="U19" s="20"/>
      <c r="V19" s="20"/>
      <c r="W19" s="20">
        <v>1155422178</v>
      </c>
      <c r="X19" s="20">
        <v>1167448565</v>
      </c>
      <c r="Y19" s="20">
        <v>-12026387</v>
      </c>
      <c r="Z19" s="21">
        <v>-1.03</v>
      </c>
      <c r="AA19" s="22">
        <v>2334897129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360341</v>
      </c>
      <c r="D23" s="18"/>
      <c r="E23" s="19">
        <v>360341</v>
      </c>
      <c r="F23" s="20">
        <v>360341</v>
      </c>
      <c r="G23" s="24"/>
      <c r="H23" s="24">
        <v>360341000</v>
      </c>
      <c r="I23" s="24">
        <v>360341000</v>
      </c>
      <c r="J23" s="20">
        <v>360341000</v>
      </c>
      <c r="K23" s="24"/>
      <c r="L23" s="24">
        <v>360341000</v>
      </c>
      <c r="M23" s="20">
        <v>360341</v>
      </c>
      <c r="N23" s="24">
        <v>360341</v>
      </c>
      <c r="O23" s="24"/>
      <c r="P23" s="24"/>
      <c r="Q23" s="20"/>
      <c r="R23" s="24"/>
      <c r="S23" s="24"/>
      <c r="T23" s="20"/>
      <c r="U23" s="24"/>
      <c r="V23" s="24"/>
      <c r="W23" s="24">
        <v>360341</v>
      </c>
      <c r="X23" s="20">
        <v>180171</v>
      </c>
      <c r="Y23" s="24">
        <v>180170</v>
      </c>
      <c r="Z23" s="25">
        <v>100</v>
      </c>
      <c r="AA23" s="26">
        <v>360341</v>
      </c>
    </row>
    <row r="24" spans="1:27" ht="12.75">
      <c r="A24" s="27" t="s">
        <v>50</v>
      </c>
      <c r="B24" s="35"/>
      <c r="C24" s="29">
        <f aca="true" t="shared" si="1" ref="C24:Y24">SUM(C15:C23)</f>
        <v>1263589789</v>
      </c>
      <c r="D24" s="29">
        <f>SUM(D15:D23)</f>
        <v>0</v>
      </c>
      <c r="E24" s="36">
        <f t="shared" si="1"/>
        <v>2526984470</v>
      </c>
      <c r="F24" s="37">
        <f t="shared" si="1"/>
        <v>2526984470</v>
      </c>
      <c r="G24" s="37">
        <f t="shared" si="1"/>
        <v>4514</v>
      </c>
      <c r="H24" s="37">
        <f t="shared" si="1"/>
        <v>485729095</v>
      </c>
      <c r="I24" s="37">
        <f t="shared" si="1"/>
        <v>485729095</v>
      </c>
      <c r="J24" s="37">
        <f t="shared" si="1"/>
        <v>485729095</v>
      </c>
      <c r="K24" s="37">
        <f t="shared" si="1"/>
        <v>4514</v>
      </c>
      <c r="L24" s="37">
        <f t="shared" si="1"/>
        <v>485729095</v>
      </c>
      <c r="M24" s="37">
        <f t="shared" si="1"/>
        <v>1263589789</v>
      </c>
      <c r="N24" s="37">
        <f t="shared" si="1"/>
        <v>1263589789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1263589789</v>
      </c>
      <c r="X24" s="37">
        <f t="shared" si="1"/>
        <v>1263492236</v>
      </c>
      <c r="Y24" s="37">
        <f t="shared" si="1"/>
        <v>97553</v>
      </c>
      <c r="Z24" s="38">
        <f>+IF(X24&lt;&gt;0,+(Y24/X24)*100,0)</f>
        <v>0.007720902212176316</v>
      </c>
      <c r="AA24" s="39">
        <f>SUM(AA15:AA23)</f>
        <v>2526984470</v>
      </c>
    </row>
    <row r="25" spans="1:27" ht="12.75">
      <c r="A25" s="27" t="s">
        <v>51</v>
      </c>
      <c r="B25" s="28"/>
      <c r="C25" s="29">
        <f aca="true" t="shared" si="2" ref="C25:Y25">+C12+C24</f>
        <v>1578957026</v>
      </c>
      <c r="D25" s="29">
        <f>+D12+D24</f>
        <v>0</v>
      </c>
      <c r="E25" s="30">
        <f t="shared" si="2"/>
        <v>3056890607</v>
      </c>
      <c r="F25" s="31">
        <f t="shared" si="2"/>
        <v>3056890607</v>
      </c>
      <c r="G25" s="31">
        <f t="shared" si="2"/>
        <v>705681320</v>
      </c>
      <c r="H25" s="31">
        <f t="shared" si="2"/>
        <v>1103076131</v>
      </c>
      <c r="I25" s="31">
        <f t="shared" si="2"/>
        <v>1111768627</v>
      </c>
      <c r="J25" s="31">
        <f t="shared" si="2"/>
        <v>1111768627</v>
      </c>
      <c r="K25" s="31">
        <f t="shared" si="2"/>
        <v>724245758</v>
      </c>
      <c r="L25" s="31">
        <f t="shared" si="2"/>
        <v>1135619934</v>
      </c>
      <c r="M25" s="31">
        <f t="shared" si="2"/>
        <v>1848641183</v>
      </c>
      <c r="N25" s="31">
        <f t="shared" si="2"/>
        <v>1848641183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1848641183</v>
      </c>
      <c r="X25" s="31">
        <f t="shared" si="2"/>
        <v>1528445305</v>
      </c>
      <c r="Y25" s="31">
        <f t="shared" si="2"/>
        <v>320195878</v>
      </c>
      <c r="Z25" s="32">
        <f>+IF(X25&lt;&gt;0,+(Y25/X25)*100,0)</f>
        <v>20.949122415603874</v>
      </c>
      <c r="AA25" s="33">
        <f>+AA12+AA24</f>
        <v>3056890607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3625348</v>
      </c>
      <c r="D31" s="18"/>
      <c r="E31" s="19">
        <v>6478507</v>
      </c>
      <c r="F31" s="20">
        <v>6478507</v>
      </c>
      <c r="G31" s="20"/>
      <c r="H31" s="20">
        <v>6970</v>
      </c>
      <c r="I31" s="20">
        <v>6970</v>
      </c>
      <c r="J31" s="20">
        <v>6970</v>
      </c>
      <c r="K31" s="20"/>
      <c r="L31" s="20">
        <v>6970</v>
      </c>
      <c r="M31" s="20">
        <v>3625348</v>
      </c>
      <c r="N31" s="20">
        <v>3625348</v>
      </c>
      <c r="O31" s="20"/>
      <c r="P31" s="20"/>
      <c r="Q31" s="20"/>
      <c r="R31" s="20"/>
      <c r="S31" s="20"/>
      <c r="T31" s="20"/>
      <c r="U31" s="20"/>
      <c r="V31" s="20"/>
      <c r="W31" s="20">
        <v>3625348</v>
      </c>
      <c r="X31" s="20">
        <v>3239254</v>
      </c>
      <c r="Y31" s="20">
        <v>386094</v>
      </c>
      <c r="Z31" s="21">
        <v>11.92</v>
      </c>
      <c r="AA31" s="22">
        <v>6478507</v>
      </c>
    </row>
    <row r="32" spans="1:27" ht="12.75">
      <c r="A32" s="23" t="s">
        <v>57</v>
      </c>
      <c r="B32" s="17"/>
      <c r="C32" s="18">
        <v>628206808</v>
      </c>
      <c r="D32" s="18"/>
      <c r="E32" s="19">
        <v>535727346</v>
      </c>
      <c r="F32" s="20">
        <v>535727346</v>
      </c>
      <c r="G32" s="20">
        <v>524173325</v>
      </c>
      <c r="H32" s="20">
        <v>540958688</v>
      </c>
      <c r="I32" s="20">
        <v>542737763</v>
      </c>
      <c r="J32" s="20">
        <v>542737763</v>
      </c>
      <c r="K32" s="20">
        <v>542737763</v>
      </c>
      <c r="L32" s="20">
        <v>573502491</v>
      </c>
      <c r="M32" s="20">
        <v>559246473</v>
      </c>
      <c r="N32" s="20">
        <v>559246473</v>
      </c>
      <c r="O32" s="20"/>
      <c r="P32" s="20"/>
      <c r="Q32" s="20"/>
      <c r="R32" s="20"/>
      <c r="S32" s="20"/>
      <c r="T32" s="20"/>
      <c r="U32" s="20"/>
      <c r="V32" s="20"/>
      <c r="W32" s="20">
        <v>559246473</v>
      </c>
      <c r="X32" s="20">
        <v>267863673</v>
      </c>
      <c r="Y32" s="20">
        <v>291382800</v>
      </c>
      <c r="Z32" s="21">
        <v>108.78</v>
      </c>
      <c r="AA32" s="22">
        <v>535727346</v>
      </c>
    </row>
    <row r="33" spans="1:27" ht="12.75">
      <c r="A33" s="23" t="s">
        <v>58</v>
      </c>
      <c r="B33" s="17"/>
      <c r="C33" s="18">
        <v>6848914</v>
      </c>
      <c r="D33" s="18"/>
      <c r="E33" s="19">
        <v>87730648</v>
      </c>
      <c r="F33" s="20">
        <v>87730648</v>
      </c>
      <c r="G33" s="20">
        <v>4252044</v>
      </c>
      <c r="H33" s="20">
        <v>42815000</v>
      </c>
      <c r="I33" s="20">
        <v>42815000</v>
      </c>
      <c r="J33" s="20">
        <v>42815000</v>
      </c>
      <c r="K33" s="20">
        <v>4252044</v>
      </c>
      <c r="L33" s="20">
        <v>42815000</v>
      </c>
      <c r="M33" s="20">
        <v>6848914</v>
      </c>
      <c r="N33" s="20">
        <v>6848914</v>
      </c>
      <c r="O33" s="20"/>
      <c r="P33" s="20"/>
      <c r="Q33" s="20"/>
      <c r="R33" s="20"/>
      <c r="S33" s="20"/>
      <c r="T33" s="20"/>
      <c r="U33" s="20"/>
      <c r="V33" s="20"/>
      <c r="W33" s="20">
        <v>6848914</v>
      </c>
      <c r="X33" s="20">
        <v>43865324</v>
      </c>
      <c r="Y33" s="20">
        <v>-37016410</v>
      </c>
      <c r="Z33" s="21">
        <v>-84.39</v>
      </c>
      <c r="AA33" s="22">
        <v>87730648</v>
      </c>
    </row>
    <row r="34" spans="1:27" ht="12.75">
      <c r="A34" s="27" t="s">
        <v>59</v>
      </c>
      <c r="B34" s="28"/>
      <c r="C34" s="29">
        <f aca="true" t="shared" si="3" ref="C34:Y34">SUM(C29:C33)</f>
        <v>638681070</v>
      </c>
      <c r="D34" s="29">
        <f>SUM(D29:D33)</f>
        <v>0</v>
      </c>
      <c r="E34" s="30">
        <f t="shared" si="3"/>
        <v>629936501</v>
      </c>
      <c r="F34" s="31">
        <f t="shared" si="3"/>
        <v>629936501</v>
      </c>
      <c r="G34" s="31">
        <f t="shared" si="3"/>
        <v>528425369</v>
      </c>
      <c r="H34" s="31">
        <f t="shared" si="3"/>
        <v>583780658</v>
      </c>
      <c r="I34" s="31">
        <f t="shared" si="3"/>
        <v>585559733</v>
      </c>
      <c r="J34" s="31">
        <f t="shared" si="3"/>
        <v>585559733</v>
      </c>
      <c r="K34" s="31">
        <f t="shared" si="3"/>
        <v>546989807</v>
      </c>
      <c r="L34" s="31">
        <f t="shared" si="3"/>
        <v>616324461</v>
      </c>
      <c r="M34" s="31">
        <f t="shared" si="3"/>
        <v>569720735</v>
      </c>
      <c r="N34" s="31">
        <f t="shared" si="3"/>
        <v>569720735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569720735</v>
      </c>
      <c r="X34" s="31">
        <f t="shared" si="3"/>
        <v>314968251</v>
      </c>
      <c r="Y34" s="31">
        <f t="shared" si="3"/>
        <v>254752484</v>
      </c>
      <c r="Z34" s="32">
        <f>+IF(X34&lt;&gt;0,+(Y34/X34)*100,0)</f>
        <v>80.88195657536289</v>
      </c>
      <c r="AA34" s="33">
        <f>SUM(AA29:AA33)</f>
        <v>629936501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67155824</v>
      </c>
      <c r="D38" s="18"/>
      <c r="E38" s="19">
        <v>12727500</v>
      </c>
      <c r="F38" s="20">
        <v>12727500</v>
      </c>
      <c r="G38" s="20"/>
      <c r="H38" s="20">
        <v>517141000</v>
      </c>
      <c r="I38" s="20">
        <v>517141000</v>
      </c>
      <c r="J38" s="20">
        <v>517141000</v>
      </c>
      <c r="K38" s="20"/>
      <c r="L38" s="20">
        <v>517141000</v>
      </c>
      <c r="M38" s="20">
        <v>67155824</v>
      </c>
      <c r="N38" s="20">
        <v>67155824</v>
      </c>
      <c r="O38" s="20"/>
      <c r="P38" s="20"/>
      <c r="Q38" s="20"/>
      <c r="R38" s="20"/>
      <c r="S38" s="20"/>
      <c r="T38" s="20"/>
      <c r="U38" s="20"/>
      <c r="V38" s="20"/>
      <c r="W38" s="20">
        <v>67155824</v>
      </c>
      <c r="X38" s="20">
        <v>6363750</v>
      </c>
      <c r="Y38" s="20">
        <v>60792074</v>
      </c>
      <c r="Z38" s="21">
        <v>955.29</v>
      </c>
      <c r="AA38" s="22">
        <v>12727500</v>
      </c>
    </row>
    <row r="39" spans="1:27" ht="12.75">
      <c r="A39" s="27" t="s">
        <v>61</v>
      </c>
      <c r="B39" s="35"/>
      <c r="C39" s="29">
        <f aca="true" t="shared" si="4" ref="C39:Y39">SUM(C37:C38)</f>
        <v>67155824</v>
      </c>
      <c r="D39" s="29">
        <f>SUM(D37:D38)</f>
        <v>0</v>
      </c>
      <c r="E39" s="36">
        <f t="shared" si="4"/>
        <v>12727500</v>
      </c>
      <c r="F39" s="37">
        <f t="shared" si="4"/>
        <v>12727500</v>
      </c>
      <c r="G39" s="37">
        <f t="shared" si="4"/>
        <v>0</v>
      </c>
      <c r="H39" s="37">
        <f t="shared" si="4"/>
        <v>517141000</v>
      </c>
      <c r="I39" s="37">
        <f t="shared" si="4"/>
        <v>517141000</v>
      </c>
      <c r="J39" s="37">
        <f t="shared" si="4"/>
        <v>517141000</v>
      </c>
      <c r="K39" s="37">
        <f t="shared" si="4"/>
        <v>0</v>
      </c>
      <c r="L39" s="37">
        <f t="shared" si="4"/>
        <v>517141000</v>
      </c>
      <c r="M39" s="37">
        <f t="shared" si="4"/>
        <v>67155824</v>
      </c>
      <c r="N39" s="37">
        <f t="shared" si="4"/>
        <v>67155824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67155824</v>
      </c>
      <c r="X39" s="37">
        <f t="shared" si="4"/>
        <v>6363750</v>
      </c>
      <c r="Y39" s="37">
        <f t="shared" si="4"/>
        <v>60792074</v>
      </c>
      <c r="Z39" s="38">
        <f>+IF(X39&lt;&gt;0,+(Y39/X39)*100,0)</f>
        <v>955.2869613042624</v>
      </c>
      <c r="AA39" s="39">
        <f>SUM(AA37:AA38)</f>
        <v>12727500</v>
      </c>
    </row>
    <row r="40" spans="1:27" ht="12.75">
      <c r="A40" s="27" t="s">
        <v>62</v>
      </c>
      <c r="B40" s="28"/>
      <c r="C40" s="29">
        <f aca="true" t="shared" si="5" ref="C40:Y40">+C34+C39</f>
        <v>705836894</v>
      </c>
      <c r="D40" s="29">
        <f>+D34+D39</f>
        <v>0</v>
      </c>
      <c r="E40" s="30">
        <f t="shared" si="5"/>
        <v>642664001</v>
      </c>
      <c r="F40" s="31">
        <f t="shared" si="5"/>
        <v>642664001</v>
      </c>
      <c r="G40" s="31">
        <f t="shared" si="5"/>
        <v>528425369</v>
      </c>
      <c r="H40" s="31">
        <f t="shared" si="5"/>
        <v>1100921658</v>
      </c>
      <c r="I40" s="31">
        <f t="shared" si="5"/>
        <v>1102700733</v>
      </c>
      <c r="J40" s="31">
        <f t="shared" si="5"/>
        <v>1102700733</v>
      </c>
      <c r="K40" s="31">
        <f t="shared" si="5"/>
        <v>546989807</v>
      </c>
      <c r="L40" s="31">
        <f t="shared" si="5"/>
        <v>1133465461</v>
      </c>
      <c r="M40" s="31">
        <f t="shared" si="5"/>
        <v>636876559</v>
      </c>
      <c r="N40" s="31">
        <f t="shared" si="5"/>
        <v>636876559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636876559</v>
      </c>
      <c r="X40" s="31">
        <f t="shared" si="5"/>
        <v>321332001</v>
      </c>
      <c r="Y40" s="31">
        <f t="shared" si="5"/>
        <v>315544558</v>
      </c>
      <c r="Z40" s="32">
        <f>+IF(X40&lt;&gt;0,+(Y40/X40)*100,0)</f>
        <v>98.19892105921937</v>
      </c>
      <c r="AA40" s="33">
        <f>+AA34+AA39</f>
        <v>642664001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873120132</v>
      </c>
      <c r="D42" s="43">
        <f>+D25-D40</f>
        <v>0</v>
      </c>
      <c r="E42" s="44">
        <f t="shared" si="6"/>
        <v>2414226606</v>
      </c>
      <c r="F42" s="45">
        <f t="shared" si="6"/>
        <v>2414226606</v>
      </c>
      <c r="G42" s="45">
        <f t="shared" si="6"/>
        <v>177255951</v>
      </c>
      <c r="H42" s="45">
        <f t="shared" si="6"/>
        <v>2154473</v>
      </c>
      <c r="I42" s="45">
        <f t="shared" si="6"/>
        <v>9067894</v>
      </c>
      <c r="J42" s="45">
        <f t="shared" si="6"/>
        <v>9067894</v>
      </c>
      <c r="K42" s="45">
        <f t="shared" si="6"/>
        <v>177255951</v>
      </c>
      <c r="L42" s="45">
        <f t="shared" si="6"/>
        <v>2154473</v>
      </c>
      <c r="M42" s="45">
        <f t="shared" si="6"/>
        <v>1211764624</v>
      </c>
      <c r="N42" s="45">
        <f t="shared" si="6"/>
        <v>1211764624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1211764624</v>
      </c>
      <c r="X42" s="45">
        <f t="shared" si="6"/>
        <v>1207113304</v>
      </c>
      <c r="Y42" s="45">
        <f t="shared" si="6"/>
        <v>4651320</v>
      </c>
      <c r="Z42" s="46">
        <f>+IF(X42&lt;&gt;0,+(Y42/X42)*100,0)</f>
        <v>0.3853258832113742</v>
      </c>
      <c r="AA42" s="47">
        <f>+AA25-AA40</f>
        <v>2414226606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873120132</v>
      </c>
      <c r="D45" s="18"/>
      <c r="E45" s="19">
        <v>2414226607</v>
      </c>
      <c r="F45" s="20">
        <v>2414226607</v>
      </c>
      <c r="G45" s="20">
        <v>177255951</v>
      </c>
      <c r="H45" s="20">
        <v>2154473</v>
      </c>
      <c r="I45" s="20">
        <v>9067894</v>
      </c>
      <c r="J45" s="20">
        <v>9067894</v>
      </c>
      <c r="K45" s="20">
        <v>177255951</v>
      </c>
      <c r="L45" s="20">
        <v>2154473</v>
      </c>
      <c r="M45" s="20">
        <v>1211764624</v>
      </c>
      <c r="N45" s="20">
        <v>1211764624</v>
      </c>
      <c r="O45" s="20"/>
      <c r="P45" s="20"/>
      <c r="Q45" s="20"/>
      <c r="R45" s="20"/>
      <c r="S45" s="20"/>
      <c r="T45" s="20"/>
      <c r="U45" s="20"/>
      <c r="V45" s="20"/>
      <c r="W45" s="20">
        <v>1211764624</v>
      </c>
      <c r="X45" s="20">
        <v>1207113304</v>
      </c>
      <c r="Y45" s="20">
        <v>4651320</v>
      </c>
      <c r="Z45" s="48">
        <v>0.39</v>
      </c>
      <c r="AA45" s="22">
        <v>2414226607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873120132</v>
      </c>
      <c r="D48" s="51">
        <f>SUM(D45:D47)</f>
        <v>0</v>
      </c>
      <c r="E48" s="52">
        <f t="shared" si="7"/>
        <v>2414226607</v>
      </c>
      <c r="F48" s="53">
        <f t="shared" si="7"/>
        <v>2414226607</v>
      </c>
      <c r="G48" s="53">
        <f t="shared" si="7"/>
        <v>177255951</v>
      </c>
      <c r="H48" s="53">
        <f t="shared" si="7"/>
        <v>2154473</v>
      </c>
      <c r="I48" s="53">
        <f t="shared" si="7"/>
        <v>9067894</v>
      </c>
      <c r="J48" s="53">
        <f t="shared" si="7"/>
        <v>9067894</v>
      </c>
      <c r="K48" s="53">
        <f t="shared" si="7"/>
        <v>177255951</v>
      </c>
      <c r="L48" s="53">
        <f t="shared" si="7"/>
        <v>2154473</v>
      </c>
      <c r="M48" s="53">
        <f t="shared" si="7"/>
        <v>1211764624</v>
      </c>
      <c r="N48" s="53">
        <f t="shared" si="7"/>
        <v>1211764624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1211764624</v>
      </c>
      <c r="X48" s="53">
        <f t="shared" si="7"/>
        <v>1207113304</v>
      </c>
      <c r="Y48" s="53">
        <f t="shared" si="7"/>
        <v>4651320</v>
      </c>
      <c r="Z48" s="54">
        <f>+IF(X48&lt;&gt;0,+(Y48/X48)*100,0)</f>
        <v>0.3853258832113742</v>
      </c>
      <c r="AA48" s="55">
        <f>SUM(AA45:AA47)</f>
        <v>2414226607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201594311</v>
      </c>
      <c r="D6" s="18"/>
      <c r="E6" s="19">
        <v>172349706</v>
      </c>
      <c r="F6" s="20">
        <v>172349706</v>
      </c>
      <c r="G6" s="20">
        <v>127290122</v>
      </c>
      <c r="H6" s="20">
        <v>424842653</v>
      </c>
      <c r="I6" s="20">
        <v>441018004</v>
      </c>
      <c r="J6" s="20">
        <v>441018004</v>
      </c>
      <c r="K6" s="20">
        <v>18659873</v>
      </c>
      <c r="L6" s="20">
        <v>153305679</v>
      </c>
      <c r="M6" s="20">
        <v>156871302</v>
      </c>
      <c r="N6" s="20">
        <v>156871302</v>
      </c>
      <c r="O6" s="20"/>
      <c r="P6" s="20"/>
      <c r="Q6" s="20"/>
      <c r="R6" s="20"/>
      <c r="S6" s="20"/>
      <c r="T6" s="20"/>
      <c r="U6" s="20"/>
      <c r="V6" s="20"/>
      <c r="W6" s="20">
        <v>156871302</v>
      </c>
      <c r="X6" s="20">
        <v>86174853</v>
      </c>
      <c r="Y6" s="20">
        <v>70696449</v>
      </c>
      <c r="Z6" s="21">
        <v>82.04</v>
      </c>
      <c r="AA6" s="22">
        <v>172349706</v>
      </c>
    </row>
    <row r="7" spans="1:27" ht="12.75">
      <c r="A7" s="23" t="s">
        <v>34</v>
      </c>
      <c r="B7" s="17"/>
      <c r="C7" s="18">
        <v>5000000</v>
      </c>
      <c r="D7" s="18"/>
      <c r="E7" s="19">
        <v>5001000</v>
      </c>
      <c r="F7" s="20">
        <v>5001000</v>
      </c>
      <c r="G7" s="20"/>
      <c r="H7" s="20"/>
      <c r="I7" s="20"/>
      <c r="J7" s="20"/>
      <c r="K7" s="20">
        <v>435632119</v>
      </c>
      <c r="L7" s="20">
        <v>231746749</v>
      </c>
      <c r="M7" s="20">
        <v>231344249</v>
      </c>
      <c r="N7" s="20">
        <v>231344249</v>
      </c>
      <c r="O7" s="20"/>
      <c r="P7" s="20"/>
      <c r="Q7" s="20"/>
      <c r="R7" s="20"/>
      <c r="S7" s="20"/>
      <c r="T7" s="20"/>
      <c r="U7" s="20"/>
      <c r="V7" s="20"/>
      <c r="W7" s="20">
        <v>231344249</v>
      </c>
      <c r="X7" s="20">
        <v>2500500</v>
      </c>
      <c r="Y7" s="20">
        <v>228843749</v>
      </c>
      <c r="Z7" s="21">
        <v>9151.92</v>
      </c>
      <c r="AA7" s="22">
        <v>5001000</v>
      </c>
    </row>
    <row r="8" spans="1:27" ht="12.75">
      <c r="A8" s="23" t="s">
        <v>35</v>
      </c>
      <c r="B8" s="17"/>
      <c r="C8" s="18">
        <v>26966728</v>
      </c>
      <c r="D8" s="18"/>
      <c r="E8" s="19">
        <v>41999578</v>
      </c>
      <c r="F8" s="20">
        <v>41999578</v>
      </c>
      <c r="G8" s="20">
        <v>78627091</v>
      </c>
      <c r="H8" s="20">
        <v>80313199</v>
      </c>
      <c r="I8" s="20">
        <v>86233759</v>
      </c>
      <c r="J8" s="20">
        <v>86233759</v>
      </c>
      <c r="K8" s="20">
        <v>78115149</v>
      </c>
      <c r="L8" s="20">
        <v>81057388</v>
      </c>
      <c r="M8" s="20">
        <v>86291120</v>
      </c>
      <c r="N8" s="20">
        <v>86291120</v>
      </c>
      <c r="O8" s="20"/>
      <c r="P8" s="20"/>
      <c r="Q8" s="20"/>
      <c r="R8" s="20"/>
      <c r="S8" s="20"/>
      <c r="T8" s="20"/>
      <c r="U8" s="20"/>
      <c r="V8" s="20"/>
      <c r="W8" s="20">
        <v>86291120</v>
      </c>
      <c r="X8" s="20">
        <v>20999789</v>
      </c>
      <c r="Y8" s="20">
        <v>65291331</v>
      </c>
      <c r="Z8" s="21">
        <v>310.91</v>
      </c>
      <c r="AA8" s="22">
        <v>41999578</v>
      </c>
    </row>
    <row r="9" spans="1:27" ht="12.75">
      <c r="A9" s="23" t="s">
        <v>36</v>
      </c>
      <c r="B9" s="17"/>
      <c r="C9" s="18">
        <v>125354210</v>
      </c>
      <c r="D9" s="18"/>
      <c r="E9" s="19">
        <v>64097217</v>
      </c>
      <c r="F9" s="20">
        <v>64097217</v>
      </c>
      <c r="G9" s="20">
        <v>57837176</v>
      </c>
      <c r="H9" s="20">
        <v>55110950</v>
      </c>
      <c r="I9" s="20">
        <v>53508207</v>
      </c>
      <c r="J9" s="20">
        <v>53508207</v>
      </c>
      <c r="K9" s="20">
        <v>57987552</v>
      </c>
      <c r="L9" s="20">
        <v>55018142</v>
      </c>
      <c r="M9" s="20">
        <v>57131668</v>
      </c>
      <c r="N9" s="20">
        <v>57131668</v>
      </c>
      <c r="O9" s="20"/>
      <c r="P9" s="20"/>
      <c r="Q9" s="20"/>
      <c r="R9" s="20"/>
      <c r="S9" s="20"/>
      <c r="T9" s="20"/>
      <c r="U9" s="20"/>
      <c r="V9" s="20"/>
      <c r="W9" s="20">
        <v>57131668</v>
      </c>
      <c r="X9" s="20">
        <v>32048609</v>
      </c>
      <c r="Y9" s="20">
        <v>25083059</v>
      </c>
      <c r="Z9" s="21">
        <v>78.27</v>
      </c>
      <c r="AA9" s="22">
        <v>64097217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2917173</v>
      </c>
      <c r="D11" s="18"/>
      <c r="E11" s="19">
        <v>4039289</v>
      </c>
      <c r="F11" s="20">
        <v>4039289</v>
      </c>
      <c r="G11" s="20">
        <v>3473020</v>
      </c>
      <c r="H11" s="20">
        <v>3822672</v>
      </c>
      <c r="I11" s="20">
        <v>4881863</v>
      </c>
      <c r="J11" s="20">
        <v>4881863</v>
      </c>
      <c r="K11" s="20">
        <v>7484299</v>
      </c>
      <c r="L11" s="20">
        <v>9101400</v>
      </c>
      <c r="M11" s="20">
        <v>8345170</v>
      </c>
      <c r="N11" s="20">
        <v>8345170</v>
      </c>
      <c r="O11" s="20"/>
      <c r="P11" s="20"/>
      <c r="Q11" s="20"/>
      <c r="R11" s="20"/>
      <c r="S11" s="20"/>
      <c r="T11" s="20"/>
      <c r="U11" s="20"/>
      <c r="V11" s="20"/>
      <c r="W11" s="20">
        <v>8345170</v>
      </c>
      <c r="X11" s="20">
        <v>2019645</v>
      </c>
      <c r="Y11" s="20">
        <v>6325525</v>
      </c>
      <c r="Z11" s="21">
        <v>313.2</v>
      </c>
      <c r="AA11" s="22">
        <v>4039289</v>
      </c>
    </row>
    <row r="12" spans="1:27" ht="12.75">
      <c r="A12" s="27" t="s">
        <v>39</v>
      </c>
      <c r="B12" s="28"/>
      <c r="C12" s="29">
        <f aca="true" t="shared" si="0" ref="C12:Y12">SUM(C6:C11)</f>
        <v>361832422</v>
      </c>
      <c r="D12" s="29">
        <f>SUM(D6:D11)</f>
        <v>0</v>
      </c>
      <c r="E12" s="30">
        <f t="shared" si="0"/>
        <v>287486790</v>
      </c>
      <c r="F12" s="31">
        <f t="shared" si="0"/>
        <v>287486790</v>
      </c>
      <c r="G12" s="31">
        <f t="shared" si="0"/>
        <v>267227409</v>
      </c>
      <c r="H12" s="31">
        <f t="shared" si="0"/>
        <v>564089474</v>
      </c>
      <c r="I12" s="31">
        <f t="shared" si="0"/>
        <v>585641833</v>
      </c>
      <c r="J12" s="31">
        <f t="shared" si="0"/>
        <v>585641833</v>
      </c>
      <c r="K12" s="31">
        <f t="shared" si="0"/>
        <v>597878992</v>
      </c>
      <c r="L12" s="31">
        <f t="shared" si="0"/>
        <v>530229358</v>
      </c>
      <c r="M12" s="31">
        <f t="shared" si="0"/>
        <v>539983509</v>
      </c>
      <c r="N12" s="31">
        <f t="shared" si="0"/>
        <v>539983509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539983509</v>
      </c>
      <c r="X12" s="31">
        <f t="shared" si="0"/>
        <v>143743396</v>
      </c>
      <c r="Y12" s="31">
        <f t="shared" si="0"/>
        <v>396240113</v>
      </c>
      <c r="Z12" s="32">
        <f>+IF(X12&lt;&gt;0,+(Y12/X12)*100,0)</f>
        <v>275.65795996638343</v>
      </c>
      <c r="AA12" s="33">
        <f>SUM(AA6:AA11)</f>
        <v>287486790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28953981</v>
      </c>
      <c r="D17" s="18"/>
      <c r="E17" s="19">
        <v>44274194</v>
      </c>
      <c r="F17" s="20">
        <v>44274194</v>
      </c>
      <c r="G17" s="20">
        <v>44362145</v>
      </c>
      <c r="H17" s="20">
        <v>44362145</v>
      </c>
      <c r="I17" s="20">
        <v>44234147</v>
      </c>
      <c r="J17" s="20">
        <v>44234147</v>
      </c>
      <c r="K17" s="20">
        <v>44234147</v>
      </c>
      <c r="L17" s="20">
        <v>44234147</v>
      </c>
      <c r="M17" s="20">
        <v>28953981</v>
      </c>
      <c r="N17" s="20">
        <v>28953981</v>
      </c>
      <c r="O17" s="20"/>
      <c r="P17" s="20"/>
      <c r="Q17" s="20"/>
      <c r="R17" s="20"/>
      <c r="S17" s="20"/>
      <c r="T17" s="20"/>
      <c r="U17" s="20"/>
      <c r="V17" s="20"/>
      <c r="W17" s="20">
        <v>28953981</v>
      </c>
      <c r="X17" s="20">
        <v>22137097</v>
      </c>
      <c r="Y17" s="20">
        <v>6816884</v>
      </c>
      <c r="Z17" s="21">
        <v>30.79</v>
      </c>
      <c r="AA17" s="22">
        <v>44274194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1898328621</v>
      </c>
      <c r="D19" s="18"/>
      <c r="E19" s="19">
        <v>2184477021</v>
      </c>
      <c r="F19" s="20">
        <v>2184477021</v>
      </c>
      <c r="G19" s="20">
        <v>1940004514</v>
      </c>
      <c r="H19" s="20">
        <v>1951160893</v>
      </c>
      <c r="I19" s="20">
        <v>1951048791</v>
      </c>
      <c r="J19" s="20">
        <v>1951048791</v>
      </c>
      <c r="K19" s="20">
        <v>1966605596</v>
      </c>
      <c r="L19" s="20">
        <v>1982237543</v>
      </c>
      <c r="M19" s="20">
        <v>1990348736</v>
      </c>
      <c r="N19" s="20">
        <v>1990348736</v>
      </c>
      <c r="O19" s="20"/>
      <c r="P19" s="20"/>
      <c r="Q19" s="20"/>
      <c r="R19" s="20"/>
      <c r="S19" s="20"/>
      <c r="T19" s="20"/>
      <c r="U19" s="20"/>
      <c r="V19" s="20"/>
      <c r="W19" s="20">
        <v>1990348736</v>
      </c>
      <c r="X19" s="20">
        <v>1092238511</v>
      </c>
      <c r="Y19" s="20">
        <v>898110225</v>
      </c>
      <c r="Z19" s="21">
        <v>82.23</v>
      </c>
      <c r="AA19" s="22">
        <v>2184477021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>
        <v>4384004</v>
      </c>
      <c r="F21" s="20">
        <v>4384004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2192002</v>
      </c>
      <c r="Y21" s="20">
        <v>-2192002</v>
      </c>
      <c r="Z21" s="21">
        <v>-100</v>
      </c>
      <c r="AA21" s="22">
        <v>4384004</v>
      </c>
    </row>
    <row r="22" spans="1:27" ht="12.75">
      <c r="A22" s="23" t="s">
        <v>48</v>
      </c>
      <c r="B22" s="17"/>
      <c r="C22" s="18">
        <v>1289654</v>
      </c>
      <c r="D22" s="18"/>
      <c r="E22" s="19">
        <v>2307356</v>
      </c>
      <c r="F22" s="20">
        <v>2307356</v>
      </c>
      <c r="G22" s="20">
        <v>1626526</v>
      </c>
      <c r="H22" s="20">
        <v>1628706</v>
      </c>
      <c r="I22" s="20">
        <v>1289652</v>
      </c>
      <c r="J22" s="20">
        <v>1289652</v>
      </c>
      <c r="K22" s="20">
        <v>1289652</v>
      </c>
      <c r="L22" s="20">
        <v>1289652</v>
      </c>
      <c r="M22" s="20">
        <v>1289652</v>
      </c>
      <c r="N22" s="20">
        <v>1289652</v>
      </c>
      <c r="O22" s="20"/>
      <c r="P22" s="20"/>
      <c r="Q22" s="20"/>
      <c r="R22" s="20"/>
      <c r="S22" s="20"/>
      <c r="T22" s="20"/>
      <c r="U22" s="20"/>
      <c r="V22" s="20"/>
      <c r="W22" s="20">
        <v>1289652</v>
      </c>
      <c r="X22" s="20">
        <v>1153678</v>
      </c>
      <c r="Y22" s="20">
        <v>135974</v>
      </c>
      <c r="Z22" s="21">
        <v>11.79</v>
      </c>
      <c r="AA22" s="22">
        <v>2307356</v>
      </c>
    </row>
    <row r="23" spans="1:27" ht="12.75">
      <c r="A23" s="23" t="s">
        <v>49</v>
      </c>
      <c r="B23" s="17"/>
      <c r="C23" s="18">
        <v>1658208</v>
      </c>
      <c r="D23" s="18"/>
      <c r="E23" s="19">
        <v>3325790</v>
      </c>
      <c r="F23" s="20">
        <v>3325790</v>
      </c>
      <c r="G23" s="24">
        <v>5486182</v>
      </c>
      <c r="H23" s="24">
        <v>5486182</v>
      </c>
      <c r="I23" s="24">
        <v>5463639</v>
      </c>
      <c r="J23" s="20">
        <v>5463639</v>
      </c>
      <c r="K23" s="24">
        <v>5463639</v>
      </c>
      <c r="L23" s="24">
        <v>5463639</v>
      </c>
      <c r="M23" s="20">
        <v>5391843</v>
      </c>
      <c r="N23" s="24">
        <v>5391843</v>
      </c>
      <c r="O23" s="24"/>
      <c r="P23" s="24"/>
      <c r="Q23" s="20"/>
      <c r="R23" s="24"/>
      <c r="S23" s="24"/>
      <c r="T23" s="20"/>
      <c r="U23" s="24"/>
      <c r="V23" s="24"/>
      <c r="W23" s="24">
        <v>5391843</v>
      </c>
      <c r="X23" s="20">
        <v>1662895</v>
      </c>
      <c r="Y23" s="24">
        <v>3728948</v>
      </c>
      <c r="Z23" s="25">
        <v>224.24</v>
      </c>
      <c r="AA23" s="26">
        <v>3325790</v>
      </c>
    </row>
    <row r="24" spans="1:27" ht="12.75">
      <c r="A24" s="27" t="s">
        <v>50</v>
      </c>
      <c r="B24" s="35"/>
      <c r="C24" s="29">
        <f aca="true" t="shared" si="1" ref="C24:Y24">SUM(C15:C23)</f>
        <v>1930230464</v>
      </c>
      <c r="D24" s="29">
        <f>SUM(D15:D23)</f>
        <v>0</v>
      </c>
      <c r="E24" s="36">
        <f t="shared" si="1"/>
        <v>2238768365</v>
      </c>
      <c r="F24" s="37">
        <f t="shared" si="1"/>
        <v>2238768365</v>
      </c>
      <c r="G24" s="37">
        <f t="shared" si="1"/>
        <v>1991479367</v>
      </c>
      <c r="H24" s="37">
        <f t="shared" si="1"/>
        <v>2002637926</v>
      </c>
      <c r="I24" s="37">
        <f t="shared" si="1"/>
        <v>2002036229</v>
      </c>
      <c r="J24" s="37">
        <f t="shared" si="1"/>
        <v>2002036229</v>
      </c>
      <c r="K24" s="37">
        <f t="shared" si="1"/>
        <v>2017593034</v>
      </c>
      <c r="L24" s="37">
        <f t="shared" si="1"/>
        <v>2033224981</v>
      </c>
      <c r="M24" s="37">
        <f t="shared" si="1"/>
        <v>2025984212</v>
      </c>
      <c r="N24" s="37">
        <f t="shared" si="1"/>
        <v>2025984212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2025984212</v>
      </c>
      <c r="X24" s="37">
        <f t="shared" si="1"/>
        <v>1119384183</v>
      </c>
      <c r="Y24" s="37">
        <f t="shared" si="1"/>
        <v>906600029</v>
      </c>
      <c r="Z24" s="38">
        <f>+IF(X24&lt;&gt;0,+(Y24/X24)*100,0)</f>
        <v>80.99096295699579</v>
      </c>
      <c r="AA24" s="39">
        <f>SUM(AA15:AA23)</f>
        <v>2238768365</v>
      </c>
    </row>
    <row r="25" spans="1:27" ht="12.75">
      <c r="A25" s="27" t="s">
        <v>51</v>
      </c>
      <c r="B25" s="28"/>
      <c r="C25" s="29">
        <f aca="true" t="shared" si="2" ref="C25:Y25">+C12+C24</f>
        <v>2292062886</v>
      </c>
      <c r="D25" s="29">
        <f>+D12+D24</f>
        <v>0</v>
      </c>
      <c r="E25" s="30">
        <f t="shared" si="2"/>
        <v>2526255155</v>
      </c>
      <c r="F25" s="31">
        <f t="shared" si="2"/>
        <v>2526255155</v>
      </c>
      <c r="G25" s="31">
        <f t="shared" si="2"/>
        <v>2258706776</v>
      </c>
      <c r="H25" s="31">
        <f t="shared" si="2"/>
        <v>2566727400</v>
      </c>
      <c r="I25" s="31">
        <f t="shared" si="2"/>
        <v>2587678062</v>
      </c>
      <c r="J25" s="31">
        <f t="shared" si="2"/>
        <v>2587678062</v>
      </c>
      <c r="K25" s="31">
        <f t="shared" si="2"/>
        <v>2615472026</v>
      </c>
      <c r="L25" s="31">
        <f t="shared" si="2"/>
        <v>2563454339</v>
      </c>
      <c r="M25" s="31">
        <f t="shared" si="2"/>
        <v>2565967721</v>
      </c>
      <c r="N25" s="31">
        <f t="shared" si="2"/>
        <v>2565967721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2565967721</v>
      </c>
      <c r="X25" s="31">
        <f t="shared" si="2"/>
        <v>1263127579</v>
      </c>
      <c r="Y25" s="31">
        <f t="shared" si="2"/>
        <v>1302840142</v>
      </c>
      <c r="Z25" s="32">
        <f>+IF(X25&lt;&gt;0,+(Y25/X25)*100,0)</f>
        <v>103.14398669304963</v>
      </c>
      <c r="AA25" s="33">
        <f>+AA12+AA24</f>
        <v>2526255155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4196453</v>
      </c>
      <c r="D31" s="18"/>
      <c r="E31" s="19">
        <v>3741403</v>
      </c>
      <c r="F31" s="20">
        <v>3741403</v>
      </c>
      <c r="G31" s="20">
        <v>3606141</v>
      </c>
      <c r="H31" s="20">
        <v>3774650</v>
      </c>
      <c r="I31" s="20">
        <v>4220442</v>
      </c>
      <c r="J31" s="20">
        <v>4220442</v>
      </c>
      <c r="K31" s="20">
        <v>4147385</v>
      </c>
      <c r="L31" s="20">
        <v>4225836</v>
      </c>
      <c r="M31" s="20">
        <v>4301567</v>
      </c>
      <c r="N31" s="20">
        <v>4301567</v>
      </c>
      <c r="O31" s="20"/>
      <c r="P31" s="20"/>
      <c r="Q31" s="20"/>
      <c r="R31" s="20"/>
      <c r="S31" s="20"/>
      <c r="T31" s="20"/>
      <c r="U31" s="20"/>
      <c r="V31" s="20"/>
      <c r="W31" s="20">
        <v>4301567</v>
      </c>
      <c r="X31" s="20">
        <v>1870702</v>
      </c>
      <c r="Y31" s="20">
        <v>2430865</v>
      </c>
      <c r="Z31" s="21">
        <v>129.94</v>
      </c>
      <c r="AA31" s="22">
        <v>3741403</v>
      </c>
    </row>
    <row r="32" spans="1:27" ht="12.75">
      <c r="A32" s="23" t="s">
        <v>57</v>
      </c>
      <c r="B32" s="17"/>
      <c r="C32" s="18">
        <v>162624058</v>
      </c>
      <c r="D32" s="18"/>
      <c r="E32" s="19">
        <v>88090203</v>
      </c>
      <c r="F32" s="20">
        <v>88090203</v>
      </c>
      <c r="G32" s="20">
        <v>177168841</v>
      </c>
      <c r="H32" s="20">
        <v>299980891</v>
      </c>
      <c r="I32" s="20">
        <v>342334670</v>
      </c>
      <c r="J32" s="20">
        <v>342334670</v>
      </c>
      <c r="K32" s="20">
        <v>404504965</v>
      </c>
      <c r="L32" s="20">
        <v>416525186</v>
      </c>
      <c r="M32" s="20">
        <v>331385390</v>
      </c>
      <c r="N32" s="20">
        <v>331385390</v>
      </c>
      <c r="O32" s="20"/>
      <c r="P32" s="20"/>
      <c r="Q32" s="20"/>
      <c r="R32" s="20"/>
      <c r="S32" s="20"/>
      <c r="T32" s="20"/>
      <c r="U32" s="20"/>
      <c r="V32" s="20"/>
      <c r="W32" s="20">
        <v>331385390</v>
      </c>
      <c r="X32" s="20">
        <v>44045102</v>
      </c>
      <c r="Y32" s="20">
        <v>287340288</v>
      </c>
      <c r="Z32" s="21">
        <v>652.38</v>
      </c>
      <c r="AA32" s="22">
        <v>88090203</v>
      </c>
    </row>
    <row r="33" spans="1:27" ht="12.75">
      <c r="A33" s="23" t="s">
        <v>58</v>
      </c>
      <c r="B33" s="17"/>
      <c r="C33" s="18">
        <v>29826589</v>
      </c>
      <c r="D33" s="18"/>
      <c r="E33" s="19">
        <v>36883881</v>
      </c>
      <c r="F33" s="20">
        <v>36883881</v>
      </c>
      <c r="G33" s="20">
        <v>59744656</v>
      </c>
      <c r="H33" s="20">
        <v>59744656</v>
      </c>
      <c r="I33" s="20">
        <v>53336447</v>
      </c>
      <c r="J33" s="20">
        <v>53336447</v>
      </c>
      <c r="K33" s="20">
        <v>53336447</v>
      </c>
      <c r="L33" s="20">
        <v>53336447</v>
      </c>
      <c r="M33" s="20">
        <v>54469237</v>
      </c>
      <c r="N33" s="20">
        <v>54469237</v>
      </c>
      <c r="O33" s="20"/>
      <c r="P33" s="20"/>
      <c r="Q33" s="20"/>
      <c r="R33" s="20"/>
      <c r="S33" s="20"/>
      <c r="T33" s="20"/>
      <c r="U33" s="20"/>
      <c r="V33" s="20"/>
      <c r="W33" s="20">
        <v>54469237</v>
      </c>
      <c r="X33" s="20">
        <v>18441941</v>
      </c>
      <c r="Y33" s="20">
        <v>36027296</v>
      </c>
      <c r="Z33" s="21">
        <v>195.36</v>
      </c>
      <c r="AA33" s="22">
        <v>36883881</v>
      </c>
    </row>
    <row r="34" spans="1:27" ht="12.75">
      <c r="A34" s="27" t="s">
        <v>59</v>
      </c>
      <c r="B34" s="28"/>
      <c r="C34" s="29">
        <f aca="true" t="shared" si="3" ref="C34:Y34">SUM(C29:C33)</f>
        <v>196647100</v>
      </c>
      <c r="D34" s="29">
        <f>SUM(D29:D33)</f>
        <v>0</v>
      </c>
      <c r="E34" s="30">
        <f t="shared" si="3"/>
        <v>128715487</v>
      </c>
      <c r="F34" s="31">
        <f t="shared" si="3"/>
        <v>128715487</v>
      </c>
      <c r="G34" s="31">
        <f t="shared" si="3"/>
        <v>240519638</v>
      </c>
      <c r="H34" s="31">
        <f t="shared" si="3"/>
        <v>363500197</v>
      </c>
      <c r="I34" s="31">
        <f t="shared" si="3"/>
        <v>399891559</v>
      </c>
      <c r="J34" s="31">
        <f t="shared" si="3"/>
        <v>399891559</v>
      </c>
      <c r="K34" s="31">
        <f t="shared" si="3"/>
        <v>461988797</v>
      </c>
      <c r="L34" s="31">
        <f t="shared" si="3"/>
        <v>474087469</v>
      </c>
      <c r="M34" s="31">
        <f t="shared" si="3"/>
        <v>390156194</v>
      </c>
      <c r="N34" s="31">
        <f t="shared" si="3"/>
        <v>390156194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390156194</v>
      </c>
      <c r="X34" s="31">
        <f t="shared" si="3"/>
        <v>64357745</v>
      </c>
      <c r="Y34" s="31">
        <f t="shared" si="3"/>
        <v>325798449</v>
      </c>
      <c r="Z34" s="32">
        <f>+IF(X34&lt;&gt;0,+(Y34/X34)*100,0)</f>
        <v>506.2303674561624</v>
      </c>
      <c r="AA34" s="33">
        <f>SUM(AA29:AA33)</f>
        <v>128715487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1878996</v>
      </c>
      <c r="D37" s="18"/>
      <c r="E37" s="19">
        <v>4147311</v>
      </c>
      <c r="F37" s="20">
        <v>4147311</v>
      </c>
      <c r="G37" s="20"/>
      <c r="H37" s="20">
        <v>2129557</v>
      </c>
      <c r="I37" s="20">
        <v>2134881</v>
      </c>
      <c r="J37" s="20">
        <v>2134881</v>
      </c>
      <c r="K37" s="20">
        <v>2134881</v>
      </c>
      <c r="L37" s="20">
        <v>2134881</v>
      </c>
      <c r="M37" s="20">
        <v>2134881</v>
      </c>
      <c r="N37" s="20">
        <v>2134881</v>
      </c>
      <c r="O37" s="20"/>
      <c r="P37" s="20"/>
      <c r="Q37" s="20"/>
      <c r="R37" s="20"/>
      <c r="S37" s="20"/>
      <c r="T37" s="20"/>
      <c r="U37" s="20"/>
      <c r="V37" s="20"/>
      <c r="W37" s="20">
        <v>2134881</v>
      </c>
      <c r="X37" s="20">
        <v>2073656</v>
      </c>
      <c r="Y37" s="20">
        <v>61225</v>
      </c>
      <c r="Z37" s="21">
        <v>2.95</v>
      </c>
      <c r="AA37" s="22">
        <v>4147311</v>
      </c>
    </row>
    <row r="38" spans="1:27" ht="12.75">
      <c r="A38" s="23" t="s">
        <v>58</v>
      </c>
      <c r="B38" s="17"/>
      <c r="C38" s="18">
        <v>60584648</v>
      </c>
      <c r="D38" s="18"/>
      <c r="E38" s="19">
        <v>58915527</v>
      </c>
      <c r="F38" s="20">
        <v>58915527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29457764</v>
      </c>
      <c r="Y38" s="20">
        <v>-29457764</v>
      </c>
      <c r="Z38" s="21">
        <v>-100</v>
      </c>
      <c r="AA38" s="22">
        <v>58915527</v>
      </c>
    </row>
    <row r="39" spans="1:27" ht="12.75">
      <c r="A39" s="27" t="s">
        <v>61</v>
      </c>
      <c r="B39" s="35"/>
      <c r="C39" s="29">
        <f aca="true" t="shared" si="4" ref="C39:Y39">SUM(C37:C38)</f>
        <v>62463644</v>
      </c>
      <c r="D39" s="29">
        <f>SUM(D37:D38)</f>
        <v>0</v>
      </c>
      <c r="E39" s="36">
        <f t="shared" si="4"/>
        <v>63062838</v>
      </c>
      <c r="F39" s="37">
        <f t="shared" si="4"/>
        <v>63062838</v>
      </c>
      <c r="G39" s="37">
        <f t="shared" si="4"/>
        <v>0</v>
      </c>
      <c r="H39" s="37">
        <f t="shared" si="4"/>
        <v>2129557</v>
      </c>
      <c r="I39" s="37">
        <f t="shared" si="4"/>
        <v>2134881</v>
      </c>
      <c r="J39" s="37">
        <f t="shared" si="4"/>
        <v>2134881</v>
      </c>
      <c r="K39" s="37">
        <f t="shared" si="4"/>
        <v>2134881</v>
      </c>
      <c r="L39" s="37">
        <f t="shared" si="4"/>
        <v>2134881</v>
      </c>
      <c r="M39" s="37">
        <f t="shared" si="4"/>
        <v>2134881</v>
      </c>
      <c r="N39" s="37">
        <f t="shared" si="4"/>
        <v>2134881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2134881</v>
      </c>
      <c r="X39" s="37">
        <f t="shared" si="4"/>
        <v>31531420</v>
      </c>
      <c r="Y39" s="37">
        <f t="shared" si="4"/>
        <v>-29396539</v>
      </c>
      <c r="Z39" s="38">
        <f>+IF(X39&lt;&gt;0,+(Y39/X39)*100,0)</f>
        <v>-93.22935345125593</v>
      </c>
      <c r="AA39" s="39">
        <f>SUM(AA37:AA38)</f>
        <v>63062838</v>
      </c>
    </row>
    <row r="40" spans="1:27" ht="12.75">
      <c r="A40" s="27" t="s">
        <v>62</v>
      </c>
      <c r="B40" s="28"/>
      <c r="C40" s="29">
        <f aca="true" t="shared" si="5" ref="C40:Y40">+C34+C39</f>
        <v>259110744</v>
      </c>
      <c r="D40" s="29">
        <f>+D34+D39</f>
        <v>0</v>
      </c>
      <c r="E40" s="30">
        <f t="shared" si="5"/>
        <v>191778325</v>
      </c>
      <c r="F40" s="31">
        <f t="shared" si="5"/>
        <v>191778325</v>
      </c>
      <c r="G40" s="31">
        <f t="shared" si="5"/>
        <v>240519638</v>
      </c>
      <c r="H40" s="31">
        <f t="shared" si="5"/>
        <v>365629754</v>
      </c>
      <c r="I40" s="31">
        <f t="shared" si="5"/>
        <v>402026440</v>
      </c>
      <c r="J40" s="31">
        <f t="shared" si="5"/>
        <v>402026440</v>
      </c>
      <c r="K40" s="31">
        <f t="shared" si="5"/>
        <v>464123678</v>
      </c>
      <c r="L40" s="31">
        <f t="shared" si="5"/>
        <v>476222350</v>
      </c>
      <c r="M40" s="31">
        <f t="shared" si="5"/>
        <v>392291075</v>
      </c>
      <c r="N40" s="31">
        <f t="shared" si="5"/>
        <v>392291075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392291075</v>
      </c>
      <c r="X40" s="31">
        <f t="shared" si="5"/>
        <v>95889165</v>
      </c>
      <c r="Y40" s="31">
        <f t="shared" si="5"/>
        <v>296401910</v>
      </c>
      <c r="Z40" s="32">
        <f>+IF(X40&lt;&gt;0,+(Y40/X40)*100,0)</f>
        <v>309.1088654281221</v>
      </c>
      <c r="AA40" s="33">
        <f>+AA34+AA39</f>
        <v>191778325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2032952142</v>
      </c>
      <c r="D42" s="43">
        <f>+D25-D40</f>
        <v>0</v>
      </c>
      <c r="E42" s="44">
        <f t="shared" si="6"/>
        <v>2334476830</v>
      </c>
      <c r="F42" s="45">
        <f t="shared" si="6"/>
        <v>2334476830</v>
      </c>
      <c r="G42" s="45">
        <f t="shared" si="6"/>
        <v>2018187138</v>
      </c>
      <c r="H42" s="45">
        <f t="shared" si="6"/>
        <v>2201097646</v>
      </c>
      <c r="I42" s="45">
        <f t="shared" si="6"/>
        <v>2185651622</v>
      </c>
      <c r="J42" s="45">
        <f t="shared" si="6"/>
        <v>2185651622</v>
      </c>
      <c r="K42" s="45">
        <f t="shared" si="6"/>
        <v>2151348348</v>
      </c>
      <c r="L42" s="45">
        <f t="shared" si="6"/>
        <v>2087231989</v>
      </c>
      <c r="M42" s="45">
        <f t="shared" si="6"/>
        <v>2173676646</v>
      </c>
      <c r="N42" s="45">
        <f t="shared" si="6"/>
        <v>2173676646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2173676646</v>
      </c>
      <c r="X42" s="45">
        <f t="shared" si="6"/>
        <v>1167238414</v>
      </c>
      <c r="Y42" s="45">
        <f t="shared" si="6"/>
        <v>1006438232</v>
      </c>
      <c r="Z42" s="46">
        <f>+IF(X42&lt;&gt;0,+(Y42/X42)*100,0)</f>
        <v>86.22387850919375</v>
      </c>
      <c r="AA42" s="47">
        <f>+AA25-AA40</f>
        <v>2334476830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2032952142</v>
      </c>
      <c r="D45" s="18"/>
      <c r="E45" s="19">
        <v>2334476830</v>
      </c>
      <c r="F45" s="20">
        <v>2334476830</v>
      </c>
      <c r="G45" s="20">
        <v>2018187137</v>
      </c>
      <c r="H45" s="20">
        <v>2201097645</v>
      </c>
      <c r="I45" s="20">
        <v>2185651621</v>
      </c>
      <c r="J45" s="20">
        <v>2185651621</v>
      </c>
      <c r="K45" s="20">
        <v>2151348348</v>
      </c>
      <c r="L45" s="20">
        <v>2087231989</v>
      </c>
      <c r="M45" s="20">
        <v>2173676646</v>
      </c>
      <c r="N45" s="20">
        <v>2173676646</v>
      </c>
      <c r="O45" s="20"/>
      <c r="P45" s="20"/>
      <c r="Q45" s="20"/>
      <c r="R45" s="20"/>
      <c r="S45" s="20"/>
      <c r="T45" s="20"/>
      <c r="U45" s="20"/>
      <c r="V45" s="20"/>
      <c r="W45" s="20">
        <v>2173676646</v>
      </c>
      <c r="X45" s="20">
        <v>1167238415</v>
      </c>
      <c r="Y45" s="20">
        <v>1006438231</v>
      </c>
      <c r="Z45" s="48">
        <v>86.22</v>
      </c>
      <c r="AA45" s="22">
        <v>2334476830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2032952142</v>
      </c>
      <c r="D48" s="51">
        <f>SUM(D45:D47)</f>
        <v>0</v>
      </c>
      <c r="E48" s="52">
        <f t="shared" si="7"/>
        <v>2334476830</v>
      </c>
      <c r="F48" s="53">
        <f t="shared" si="7"/>
        <v>2334476830</v>
      </c>
      <c r="G48" s="53">
        <f t="shared" si="7"/>
        <v>2018187137</v>
      </c>
      <c r="H48" s="53">
        <f t="shared" si="7"/>
        <v>2201097645</v>
      </c>
      <c r="I48" s="53">
        <f t="shared" si="7"/>
        <v>2185651621</v>
      </c>
      <c r="J48" s="53">
        <f t="shared" si="7"/>
        <v>2185651621</v>
      </c>
      <c r="K48" s="53">
        <f t="shared" si="7"/>
        <v>2151348348</v>
      </c>
      <c r="L48" s="53">
        <f t="shared" si="7"/>
        <v>2087231989</v>
      </c>
      <c r="M48" s="53">
        <f t="shared" si="7"/>
        <v>2173676646</v>
      </c>
      <c r="N48" s="53">
        <f t="shared" si="7"/>
        <v>2173676646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2173676646</v>
      </c>
      <c r="X48" s="53">
        <f t="shared" si="7"/>
        <v>1167238415</v>
      </c>
      <c r="Y48" s="53">
        <f t="shared" si="7"/>
        <v>1006438231</v>
      </c>
      <c r="Z48" s="54">
        <f>+IF(X48&lt;&gt;0,+(Y48/X48)*100,0)</f>
        <v>86.22387834965147</v>
      </c>
      <c r="AA48" s="55">
        <f>SUM(AA45:AA47)</f>
        <v>2334476830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109805713</v>
      </c>
      <c r="D6" s="18"/>
      <c r="E6" s="19">
        <v>90950000</v>
      </c>
      <c r="F6" s="20">
        <v>90950000</v>
      </c>
      <c r="G6" s="20">
        <v>467755145</v>
      </c>
      <c r="H6" s="20">
        <v>393214689</v>
      </c>
      <c r="I6" s="20">
        <v>335043099</v>
      </c>
      <c r="J6" s="20">
        <v>335043099</v>
      </c>
      <c r="K6" s="20">
        <v>295767448</v>
      </c>
      <c r="L6" s="20">
        <v>218809787</v>
      </c>
      <c r="M6" s="20">
        <v>323867753</v>
      </c>
      <c r="N6" s="20">
        <v>323867753</v>
      </c>
      <c r="O6" s="20"/>
      <c r="P6" s="20"/>
      <c r="Q6" s="20"/>
      <c r="R6" s="20"/>
      <c r="S6" s="20"/>
      <c r="T6" s="20"/>
      <c r="U6" s="20"/>
      <c r="V6" s="20"/>
      <c r="W6" s="20">
        <v>323867753</v>
      </c>
      <c r="X6" s="20">
        <v>45475000</v>
      </c>
      <c r="Y6" s="20">
        <v>278392753</v>
      </c>
      <c r="Z6" s="21">
        <v>612.19</v>
      </c>
      <c r="AA6" s="22">
        <v>90950000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810635214</v>
      </c>
      <c r="D8" s="18"/>
      <c r="E8" s="19">
        <v>856970860</v>
      </c>
      <c r="F8" s="20">
        <v>856970860</v>
      </c>
      <c r="G8" s="20">
        <v>299858222</v>
      </c>
      <c r="H8" s="20">
        <v>975650275</v>
      </c>
      <c r="I8" s="20">
        <v>697225927</v>
      </c>
      <c r="J8" s="20">
        <v>697225927</v>
      </c>
      <c r="K8" s="20">
        <v>711308733</v>
      </c>
      <c r="L8" s="20">
        <v>718688067</v>
      </c>
      <c r="M8" s="20">
        <v>723179657</v>
      </c>
      <c r="N8" s="20">
        <v>723179657</v>
      </c>
      <c r="O8" s="20"/>
      <c r="P8" s="20"/>
      <c r="Q8" s="20"/>
      <c r="R8" s="20"/>
      <c r="S8" s="20"/>
      <c r="T8" s="20"/>
      <c r="U8" s="20"/>
      <c r="V8" s="20"/>
      <c r="W8" s="20">
        <v>723179657</v>
      </c>
      <c r="X8" s="20">
        <v>428485430</v>
      </c>
      <c r="Y8" s="20">
        <v>294694227</v>
      </c>
      <c r="Z8" s="21">
        <v>68.78</v>
      </c>
      <c r="AA8" s="22">
        <v>856970860</v>
      </c>
    </row>
    <row r="9" spans="1:27" ht="12.75">
      <c r="A9" s="23" t="s">
        <v>36</v>
      </c>
      <c r="B9" s="17"/>
      <c r="C9" s="18">
        <v>73346266</v>
      </c>
      <c r="D9" s="18"/>
      <c r="E9" s="19">
        <v>628423840</v>
      </c>
      <c r="F9" s="20">
        <v>628423840</v>
      </c>
      <c r="G9" s="20">
        <v>-23212744</v>
      </c>
      <c r="H9" s="20"/>
      <c r="I9" s="20">
        <v>343104012</v>
      </c>
      <c r="J9" s="20">
        <v>343104012</v>
      </c>
      <c r="K9" s="20">
        <v>349900880</v>
      </c>
      <c r="L9" s="20">
        <v>352806333</v>
      </c>
      <c r="M9" s="20">
        <v>426921286</v>
      </c>
      <c r="N9" s="20">
        <v>426921286</v>
      </c>
      <c r="O9" s="20"/>
      <c r="P9" s="20"/>
      <c r="Q9" s="20"/>
      <c r="R9" s="20"/>
      <c r="S9" s="20"/>
      <c r="T9" s="20"/>
      <c r="U9" s="20"/>
      <c r="V9" s="20"/>
      <c r="W9" s="20">
        <v>426921286</v>
      </c>
      <c r="X9" s="20">
        <v>314211920</v>
      </c>
      <c r="Y9" s="20">
        <v>112709366</v>
      </c>
      <c r="Z9" s="21">
        <v>35.87</v>
      </c>
      <c r="AA9" s="22">
        <v>628423840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2801098</v>
      </c>
      <c r="D11" s="18"/>
      <c r="E11" s="19">
        <v>4223000</v>
      </c>
      <c r="F11" s="20">
        <v>4223000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2111500</v>
      </c>
      <c r="Y11" s="20">
        <v>-2111500</v>
      </c>
      <c r="Z11" s="21">
        <v>-100</v>
      </c>
      <c r="AA11" s="22">
        <v>4223000</v>
      </c>
    </row>
    <row r="12" spans="1:27" ht="12.75">
      <c r="A12" s="27" t="s">
        <v>39</v>
      </c>
      <c r="B12" s="28"/>
      <c r="C12" s="29">
        <f aca="true" t="shared" si="0" ref="C12:Y12">SUM(C6:C11)</f>
        <v>996588291</v>
      </c>
      <c r="D12" s="29">
        <f>SUM(D6:D11)</f>
        <v>0</v>
      </c>
      <c r="E12" s="30">
        <f t="shared" si="0"/>
        <v>1580567700</v>
      </c>
      <c r="F12" s="31">
        <f t="shared" si="0"/>
        <v>1580567700</v>
      </c>
      <c r="G12" s="31">
        <f t="shared" si="0"/>
        <v>744400623</v>
      </c>
      <c r="H12" s="31">
        <f t="shared" si="0"/>
        <v>1368864964</v>
      </c>
      <c r="I12" s="31">
        <f t="shared" si="0"/>
        <v>1375373038</v>
      </c>
      <c r="J12" s="31">
        <f t="shared" si="0"/>
        <v>1375373038</v>
      </c>
      <c r="K12" s="31">
        <f t="shared" si="0"/>
        <v>1356977061</v>
      </c>
      <c r="L12" s="31">
        <f t="shared" si="0"/>
        <v>1290304187</v>
      </c>
      <c r="M12" s="31">
        <f t="shared" si="0"/>
        <v>1473968696</v>
      </c>
      <c r="N12" s="31">
        <f t="shared" si="0"/>
        <v>1473968696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1473968696</v>
      </c>
      <c r="X12" s="31">
        <f t="shared" si="0"/>
        <v>790283850</v>
      </c>
      <c r="Y12" s="31">
        <f t="shared" si="0"/>
        <v>683684846</v>
      </c>
      <c r="Z12" s="32">
        <f>+IF(X12&lt;&gt;0,+(Y12/X12)*100,0)</f>
        <v>86.51130173038459</v>
      </c>
      <c r="AA12" s="33">
        <f>SUM(AA6:AA11)</f>
        <v>1580567700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9159315</v>
      </c>
      <c r="D17" s="18"/>
      <c r="E17" s="19"/>
      <c r="F17" s="20"/>
      <c r="G17" s="20"/>
      <c r="H17" s="20"/>
      <c r="I17" s="20">
        <v>9159314</v>
      </c>
      <c r="J17" s="20">
        <v>9159314</v>
      </c>
      <c r="K17" s="20">
        <v>9159314</v>
      </c>
      <c r="L17" s="20">
        <v>9159314</v>
      </c>
      <c r="M17" s="20">
        <v>9159314</v>
      </c>
      <c r="N17" s="20">
        <v>9159314</v>
      </c>
      <c r="O17" s="20"/>
      <c r="P17" s="20"/>
      <c r="Q17" s="20"/>
      <c r="R17" s="20"/>
      <c r="S17" s="20"/>
      <c r="T17" s="20"/>
      <c r="U17" s="20"/>
      <c r="V17" s="20"/>
      <c r="W17" s="20">
        <v>9159314</v>
      </c>
      <c r="X17" s="20"/>
      <c r="Y17" s="20">
        <v>9159314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3334125844</v>
      </c>
      <c r="D19" s="18"/>
      <c r="E19" s="19">
        <v>3343494400</v>
      </c>
      <c r="F19" s="20">
        <v>3343494400</v>
      </c>
      <c r="G19" s="20">
        <v>2347085</v>
      </c>
      <c r="H19" s="20">
        <v>3311325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1671747200</v>
      </c>
      <c r="Y19" s="20">
        <v>-1671747200</v>
      </c>
      <c r="Z19" s="21">
        <v>-100</v>
      </c>
      <c r="AA19" s="22">
        <v>3343494400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632048</v>
      </c>
      <c r="D22" s="18"/>
      <c r="E22" s="19">
        <v>1379060</v>
      </c>
      <c r="F22" s="20">
        <v>1379060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689530</v>
      </c>
      <c r="Y22" s="20">
        <v>-689530</v>
      </c>
      <c r="Z22" s="21">
        <v>-100</v>
      </c>
      <c r="AA22" s="22">
        <v>1379060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>
        <v>458735154</v>
      </c>
      <c r="H23" s="24">
        <v>3360087659</v>
      </c>
      <c r="I23" s="24">
        <v>3378978538</v>
      </c>
      <c r="J23" s="20">
        <v>3378978538</v>
      </c>
      <c r="K23" s="24">
        <v>3385499130</v>
      </c>
      <c r="L23" s="24">
        <v>3404802199</v>
      </c>
      <c r="M23" s="20">
        <v>3448022908</v>
      </c>
      <c r="N23" s="24">
        <v>3448022908</v>
      </c>
      <c r="O23" s="24"/>
      <c r="P23" s="24"/>
      <c r="Q23" s="20"/>
      <c r="R23" s="24"/>
      <c r="S23" s="24"/>
      <c r="T23" s="20"/>
      <c r="U23" s="24"/>
      <c r="V23" s="24"/>
      <c r="W23" s="24">
        <v>3448022908</v>
      </c>
      <c r="X23" s="20"/>
      <c r="Y23" s="24">
        <v>3448022908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3343917207</v>
      </c>
      <c r="D24" s="29">
        <f>SUM(D15:D23)</f>
        <v>0</v>
      </c>
      <c r="E24" s="36">
        <f t="shared" si="1"/>
        <v>3344873460</v>
      </c>
      <c r="F24" s="37">
        <f t="shared" si="1"/>
        <v>3344873460</v>
      </c>
      <c r="G24" s="37">
        <f t="shared" si="1"/>
        <v>461082239</v>
      </c>
      <c r="H24" s="37">
        <f t="shared" si="1"/>
        <v>3363398984</v>
      </c>
      <c r="I24" s="37">
        <f t="shared" si="1"/>
        <v>3388137852</v>
      </c>
      <c r="J24" s="37">
        <f t="shared" si="1"/>
        <v>3388137852</v>
      </c>
      <c r="K24" s="37">
        <f t="shared" si="1"/>
        <v>3394658444</v>
      </c>
      <c r="L24" s="37">
        <f t="shared" si="1"/>
        <v>3413961513</v>
      </c>
      <c r="M24" s="37">
        <f t="shared" si="1"/>
        <v>3457182222</v>
      </c>
      <c r="N24" s="37">
        <f t="shared" si="1"/>
        <v>3457182222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3457182222</v>
      </c>
      <c r="X24" s="37">
        <f t="shared" si="1"/>
        <v>1672436730</v>
      </c>
      <c r="Y24" s="37">
        <f t="shared" si="1"/>
        <v>1784745492</v>
      </c>
      <c r="Z24" s="38">
        <f>+IF(X24&lt;&gt;0,+(Y24/X24)*100,0)</f>
        <v>106.71527717523878</v>
      </c>
      <c r="AA24" s="39">
        <f>SUM(AA15:AA23)</f>
        <v>3344873460</v>
      </c>
    </row>
    <row r="25" spans="1:27" ht="12.75">
      <c r="A25" s="27" t="s">
        <v>51</v>
      </c>
      <c r="B25" s="28"/>
      <c r="C25" s="29">
        <f aca="true" t="shared" si="2" ref="C25:Y25">+C12+C24</f>
        <v>4340505498</v>
      </c>
      <c r="D25" s="29">
        <f>+D12+D24</f>
        <v>0</v>
      </c>
      <c r="E25" s="30">
        <f t="shared" si="2"/>
        <v>4925441160</v>
      </c>
      <c r="F25" s="31">
        <f t="shared" si="2"/>
        <v>4925441160</v>
      </c>
      <c r="G25" s="31">
        <f t="shared" si="2"/>
        <v>1205482862</v>
      </c>
      <c r="H25" s="31">
        <f t="shared" si="2"/>
        <v>4732263948</v>
      </c>
      <c r="I25" s="31">
        <f t="shared" si="2"/>
        <v>4763510890</v>
      </c>
      <c r="J25" s="31">
        <f t="shared" si="2"/>
        <v>4763510890</v>
      </c>
      <c r="K25" s="31">
        <f t="shared" si="2"/>
        <v>4751635505</v>
      </c>
      <c r="L25" s="31">
        <f t="shared" si="2"/>
        <v>4704265700</v>
      </c>
      <c r="M25" s="31">
        <f t="shared" si="2"/>
        <v>4931150918</v>
      </c>
      <c r="N25" s="31">
        <f t="shared" si="2"/>
        <v>4931150918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4931150918</v>
      </c>
      <c r="X25" s="31">
        <f t="shared" si="2"/>
        <v>2462720580</v>
      </c>
      <c r="Y25" s="31">
        <f t="shared" si="2"/>
        <v>2468430338</v>
      </c>
      <c r="Z25" s="32">
        <f>+IF(X25&lt;&gt;0,+(Y25/X25)*100,0)</f>
        <v>100.23184757728383</v>
      </c>
      <c r="AA25" s="33">
        <f>+AA12+AA24</f>
        <v>4925441160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2454242</v>
      </c>
      <c r="D31" s="18"/>
      <c r="E31" s="19"/>
      <c r="F31" s="20"/>
      <c r="G31" s="20">
        <v>7443</v>
      </c>
      <c r="H31" s="20">
        <v>2454242</v>
      </c>
      <c r="I31" s="20">
        <v>2454242</v>
      </c>
      <c r="J31" s="20">
        <v>2454242</v>
      </c>
      <c r="K31" s="20">
        <v>2455915</v>
      </c>
      <c r="L31" s="20">
        <v>2455915</v>
      </c>
      <c r="M31" s="20">
        <v>2455915</v>
      </c>
      <c r="N31" s="20">
        <v>2455915</v>
      </c>
      <c r="O31" s="20"/>
      <c r="P31" s="20"/>
      <c r="Q31" s="20"/>
      <c r="R31" s="20"/>
      <c r="S31" s="20"/>
      <c r="T31" s="20"/>
      <c r="U31" s="20"/>
      <c r="V31" s="20"/>
      <c r="W31" s="20">
        <v>2455915</v>
      </c>
      <c r="X31" s="20"/>
      <c r="Y31" s="20">
        <v>2455915</v>
      </c>
      <c r="Z31" s="21"/>
      <c r="AA31" s="22"/>
    </row>
    <row r="32" spans="1:27" ht="12.75">
      <c r="A32" s="23" t="s">
        <v>57</v>
      </c>
      <c r="B32" s="17"/>
      <c r="C32" s="18">
        <v>436911890</v>
      </c>
      <c r="D32" s="18"/>
      <c r="E32" s="19">
        <v>425711150</v>
      </c>
      <c r="F32" s="20">
        <v>425711150</v>
      </c>
      <c r="G32" s="20">
        <v>268588729</v>
      </c>
      <c r="H32" s="20">
        <v>592582464</v>
      </c>
      <c r="I32" s="20">
        <v>617553503</v>
      </c>
      <c r="J32" s="20">
        <v>617553503</v>
      </c>
      <c r="K32" s="20">
        <v>603724788</v>
      </c>
      <c r="L32" s="20">
        <v>558432935</v>
      </c>
      <c r="M32" s="20">
        <v>542926546</v>
      </c>
      <c r="N32" s="20">
        <v>542926546</v>
      </c>
      <c r="O32" s="20"/>
      <c r="P32" s="20"/>
      <c r="Q32" s="20"/>
      <c r="R32" s="20"/>
      <c r="S32" s="20"/>
      <c r="T32" s="20"/>
      <c r="U32" s="20"/>
      <c r="V32" s="20"/>
      <c r="W32" s="20">
        <v>542926546</v>
      </c>
      <c r="X32" s="20">
        <v>212855575</v>
      </c>
      <c r="Y32" s="20">
        <v>330070971</v>
      </c>
      <c r="Z32" s="21">
        <v>155.07</v>
      </c>
      <c r="AA32" s="22">
        <v>425711150</v>
      </c>
    </row>
    <row r="33" spans="1:27" ht="12.75">
      <c r="A33" s="23" t="s">
        <v>58</v>
      </c>
      <c r="B33" s="17"/>
      <c r="C33" s="18">
        <v>52657298</v>
      </c>
      <c r="D33" s="18"/>
      <c r="E33" s="19"/>
      <c r="F33" s="20"/>
      <c r="G33" s="20">
        <v>5657936</v>
      </c>
      <c r="H33" s="20"/>
      <c r="I33" s="20">
        <v>4546177</v>
      </c>
      <c r="J33" s="20">
        <v>4546177</v>
      </c>
      <c r="K33" s="20">
        <v>4546177</v>
      </c>
      <c r="L33" s="20">
        <v>4546177</v>
      </c>
      <c r="M33" s="20">
        <v>4546177</v>
      </c>
      <c r="N33" s="20">
        <v>4546177</v>
      </c>
      <c r="O33" s="20"/>
      <c r="P33" s="20"/>
      <c r="Q33" s="20"/>
      <c r="R33" s="20"/>
      <c r="S33" s="20"/>
      <c r="T33" s="20"/>
      <c r="U33" s="20"/>
      <c r="V33" s="20"/>
      <c r="W33" s="20">
        <v>4546177</v>
      </c>
      <c r="X33" s="20"/>
      <c r="Y33" s="20">
        <v>4546177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492023430</v>
      </c>
      <c r="D34" s="29">
        <f>SUM(D29:D33)</f>
        <v>0</v>
      </c>
      <c r="E34" s="30">
        <f t="shared" si="3"/>
        <v>425711150</v>
      </c>
      <c r="F34" s="31">
        <f t="shared" si="3"/>
        <v>425711150</v>
      </c>
      <c r="G34" s="31">
        <f t="shared" si="3"/>
        <v>274254108</v>
      </c>
      <c r="H34" s="31">
        <f t="shared" si="3"/>
        <v>595036706</v>
      </c>
      <c r="I34" s="31">
        <f t="shared" si="3"/>
        <v>624553922</v>
      </c>
      <c r="J34" s="31">
        <f t="shared" si="3"/>
        <v>624553922</v>
      </c>
      <c r="K34" s="31">
        <f t="shared" si="3"/>
        <v>610726880</v>
      </c>
      <c r="L34" s="31">
        <f t="shared" si="3"/>
        <v>565435027</v>
      </c>
      <c r="M34" s="31">
        <f t="shared" si="3"/>
        <v>549928638</v>
      </c>
      <c r="N34" s="31">
        <f t="shared" si="3"/>
        <v>549928638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549928638</v>
      </c>
      <c r="X34" s="31">
        <f t="shared" si="3"/>
        <v>212855575</v>
      </c>
      <c r="Y34" s="31">
        <f t="shared" si="3"/>
        <v>337073063</v>
      </c>
      <c r="Z34" s="32">
        <f>+IF(X34&lt;&gt;0,+(Y34/X34)*100,0)</f>
        <v>158.35763897656898</v>
      </c>
      <c r="AA34" s="33">
        <f>SUM(AA29:AA33)</f>
        <v>425711150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59034940</v>
      </c>
      <c r="D38" s="18"/>
      <c r="E38" s="19">
        <v>148134010</v>
      </c>
      <c r="F38" s="20">
        <v>148134010</v>
      </c>
      <c r="G38" s="20"/>
      <c r="H38" s="20">
        <v>1108231</v>
      </c>
      <c r="I38" s="20">
        <v>1108230</v>
      </c>
      <c r="J38" s="20">
        <v>1108230</v>
      </c>
      <c r="K38" s="20">
        <v>1108231</v>
      </c>
      <c r="L38" s="20">
        <v>1108231</v>
      </c>
      <c r="M38" s="20">
        <v>1108231</v>
      </c>
      <c r="N38" s="20">
        <v>1108231</v>
      </c>
      <c r="O38" s="20"/>
      <c r="P38" s="20"/>
      <c r="Q38" s="20"/>
      <c r="R38" s="20"/>
      <c r="S38" s="20"/>
      <c r="T38" s="20"/>
      <c r="U38" s="20"/>
      <c r="V38" s="20"/>
      <c r="W38" s="20">
        <v>1108231</v>
      </c>
      <c r="X38" s="20">
        <v>74067005</v>
      </c>
      <c r="Y38" s="20">
        <v>-72958774</v>
      </c>
      <c r="Z38" s="21">
        <v>-98.5</v>
      </c>
      <c r="AA38" s="22">
        <v>148134010</v>
      </c>
    </row>
    <row r="39" spans="1:27" ht="12.75">
      <c r="A39" s="27" t="s">
        <v>61</v>
      </c>
      <c r="B39" s="35"/>
      <c r="C39" s="29">
        <f aca="true" t="shared" si="4" ref="C39:Y39">SUM(C37:C38)</f>
        <v>59034940</v>
      </c>
      <c r="D39" s="29">
        <f>SUM(D37:D38)</f>
        <v>0</v>
      </c>
      <c r="E39" s="36">
        <f t="shared" si="4"/>
        <v>148134010</v>
      </c>
      <c r="F39" s="37">
        <f t="shared" si="4"/>
        <v>148134010</v>
      </c>
      <c r="G39" s="37">
        <f t="shared" si="4"/>
        <v>0</v>
      </c>
      <c r="H39" s="37">
        <f t="shared" si="4"/>
        <v>1108231</v>
      </c>
      <c r="I39" s="37">
        <f t="shared" si="4"/>
        <v>1108230</v>
      </c>
      <c r="J39" s="37">
        <f t="shared" si="4"/>
        <v>1108230</v>
      </c>
      <c r="K39" s="37">
        <f t="shared" si="4"/>
        <v>1108231</v>
      </c>
      <c r="L39" s="37">
        <f t="shared" si="4"/>
        <v>1108231</v>
      </c>
      <c r="M39" s="37">
        <f t="shared" si="4"/>
        <v>1108231</v>
      </c>
      <c r="N39" s="37">
        <f t="shared" si="4"/>
        <v>1108231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1108231</v>
      </c>
      <c r="X39" s="37">
        <f t="shared" si="4"/>
        <v>74067005</v>
      </c>
      <c r="Y39" s="37">
        <f t="shared" si="4"/>
        <v>-72958774</v>
      </c>
      <c r="Z39" s="38">
        <f>+IF(X39&lt;&gt;0,+(Y39/X39)*100,0)</f>
        <v>-98.50374535867894</v>
      </c>
      <c r="AA39" s="39">
        <f>SUM(AA37:AA38)</f>
        <v>148134010</v>
      </c>
    </row>
    <row r="40" spans="1:27" ht="12.75">
      <c r="A40" s="27" t="s">
        <v>62</v>
      </c>
      <c r="B40" s="28"/>
      <c r="C40" s="29">
        <f aca="true" t="shared" si="5" ref="C40:Y40">+C34+C39</f>
        <v>551058370</v>
      </c>
      <c r="D40" s="29">
        <f>+D34+D39</f>
        <v>0</v>
      </c>
      <c r="E40" s="30">
        <f t="shared" si="5"/>
        <v>573845160</v>
      </c>
      <c r="F40" s="31">
        <f t="shared" si="5"/>
        <v>573845160</v>
      </c>
      <c r="G40" s="31">
        <f t="shared" si="5"/>
        <v>274254108</v>
      </c>
      <c r="H40" s="31">
        <f t="shared" si="5"/>
        <v>596144937</v>
      </c>
      <c r="I40" s="31">
        <f t="shared" si="5"/>
        <v>625662152</v>
      </c>
      <c r="J40" s="31">
        <f t="shared" si="5"/>
        <v>625662152</v>
      </c>
      <c r="K40" s="31">
        <f t="shared" si="5"/>
        <v>611835111</v>
      </c>
      <c r="L40" s="31">
        <f t="shared" si="5"/>
        <v>566543258</v>
      </c>
      <c r="M40" s="31">
        <f t="shared" si="5"/>
        <v>551036869</v>
      </c>
      <c r="N40" s="31">
        <f t="shared" si="5"/>
        <v>551036869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551036869</v>
      </c>
      <c r="X40" s="31">
        <f t="shared" si="5"/>
        <v>286922580</v>
      </c>
      <c r="Y40" s="31">
        <f t="shared" si="5"/>
        <v>264114289</v>
      </c>
      <c r="Z40" s="32">
        <f>+IF(X40&lt;&gt;0,+(Y40/X40)*100,0)</f>
        <v>92.05071591089137</v>
      </c>
      <c r="AA40" s="33">
        <f>+AA34+AA39</f>
        <v>573845160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3789447128</v>
      </c>
      <c r="D42" s="43">
        <f>+D25-D40</f>
        <v>0</v>
      </c>
      <c r="E42" s="44">
        <f t="shared" si="6"/>
        <v>4351596000</v>
      </c>
      <c r="F42" s="45">
        <f t="shared" si="6"/>
        <v>4351596000</v>
      </c>
      <c r="G42" s="45">
        <f t="shared" si="6"/>
        <v>931228754</v>
      </c>
      <c r="H42" s="45">
        <f t="shared" si="6"/>
        <v>4136119011</v>
      </c>
      <c r="I42" s="45">
        <f t="shared" si="6"/>
        <v>4137848738</v>
      </c>
      <c r="J42" s="45">
        <f t="shared" si="6"/>
        <v>4137848738</v>
      </c>
      <c r="K42" s="45">
        <f t="shared" si="6"/>
        <v>4139800394</v>
      </c>
      <c r="L42" s="45">
        <f t="shared" si="6"/>
        <v>4137722442</v>
      </c>
      <c r="M42" s="45">
        <f t="shared" si="6"/>
        <v>4380114049</v>
      </c>
      <c r="N42" s="45">
        <f t="shared" si="6"/>
        <v>4380114049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4380114049</v>
      </c>
      <c r="X42" s="45">
        <f t="shared" si="6"/>
        <v>2175798000</v>
      </c>
      <c r="Y42" s="45">
        <f t="shared" si="6"/>
        <v>2204316049</v>
      </c>
      <c r="Z42" s="46">
        <f>+IF(X42&lt;&gt;0,+(Y42/X42)*100,0)</f>
        <v>101.31069377763929</v>
      </c>
      <c r="AA42" s="47">
        <f>+AA25-AA40</f>
        <v>4351596000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3789447128</v>
      </c>
      <c r="D45" s="18"/>
      <c r="E45" s="19">
        <v>4351596000</v>
      </c>
      <c r="F45" s="20">
        <v>4351596000</v>
      </c>
      <c r="G45" s="20">
        <v>931228754</v>
      </c>
      <c r="H45" s="20">
        <v>4136119011</v>
      </c>
      <c r="I45" s="20">
        <v>4137848738</v>
      </c>
      <c r="J45" s="20">
        <v>4137848738</v>
      </c>
      <c r="K45" s="20">
        <v>4139800394</v>
      </c>
      <c r="L45" s="20">
        <v>4137722442</v>
      </c>
      <c r="M45" s="20">
        <v>4380114049</v>
      </c>
      <c r="N45" s="20">
        <v>4380114049</v>
      </c>
      <c r="O45" s="20"/>
      <c r="P45" s="20"/>
      <c r="Q45" s="20"/>
      <c r="R45" s="20"/>
      <c r="S45" s="20"/>
      <c r="T45" s="20"/>
      <c r="U45" s="20"/>
      <c r="V45" s="20"/>
      <c r="W45" s="20">
        <v>4380114049</v>
      </c>
      <c r="X45" s="20">
        <v>2175798000</v>
      </c>
      <c r="Y45" s="20">
        <v>2204316049</v>
      </c>
      <c r="Z45" s="48">
        <v>101.31</v>
      </c>
      <c r="AA45" s="22">
        <v>4351596000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3789447128</v>
      </c>
      <c r="D48" s="51">
        <f>SUM(D45:D47)</f>
        <v>0</v>
      </c>
      <c r="E48" s="52">
        <f t="shared" si="7"/>
        <v>4351596000</v>
      </c>
      <c r="F48" s="53">
        <f t="shared" si="7"/>
        <v>4351596000</v>
      </c>
      <c r="G48" s="53">
        <f t="shared" si="7"/>
        <v>931228754</v>
      </c>
      <c r="H48" s="53">
        <f t="shared" si="7"/>
        <v>4136119011</v>
      </c>
      <c r="I48" s="53">
        <f t="shared" si="7"/>
        <v>4137848738</v>
      </c>
      <c r="J48" s="53">
        <f t="shared" si="7"/>
        <v>4137848738</v>
      </c>
      <c r="K48" s="53">
        <f t="shared" si="7"/>
        <v>4139800394</v>
      </c>
      <c r="L48" s="53">
        <f t="shared" si="7"/>
        <v>4137722442</v>
      </c>
      <c r="M48" s="53">
        <f t="shared" si="7"/>
        <v>4380114049</v>
      </c>
      <c r="N48" s="53">
        <f t="shared" si="7"/>
        <v>4380114049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4380114049</v>
      </c>
      <c r="X48" s="53">
        <f t="shared" si="7"/>
        <v>2175798000</v>
      </c>
      <c r="Y48" s="53">
        <f t="shared" si="7"/>
        <v>2204316049</v>
      </c>
      <c r="Z48" s="54">
        <f>+IF(X48&lt;&gt;0,+(Y48/X48)*100,0)</f>
        <v>101.31069377763929</v>
      </c>
      <c r="AA48" s="55">
        <f>SUM(AA45:AA47)</f>
        <v>4351596000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11627166</v>
      </c>
      <c r="D6" s="18"/>
      <c r="E6" s="19">
        <v>90591814</v>
      </c>
      <c r="F6" s="20">
        <v>90591814</v>
      </c>
      <c r="G6" s="20">
        <v>101868582</v>
      </c>
      <c r="H6" s="20">
        <v>67388683</v>
      </c>
      <c r="I6" s="20">
        <v>45359436</v>
      </c>
      <c r="J6" s="20">
        <v>45359436</v>
      </c>
      <c r="K6" s="20">
        <v>49178106</v>
      </c>
      <c r="L6" s="20">
        <v>67388683</v>
      </c>
      <c r="M6" s="20">
        <v>88249107</v>
      </c>
      <c r="N6" s="20">
        <v>88249107</v>
      </c>
      <c r="O6" s="20"/>
      <c r="P6" s="20"/>
      <c r="Q6" s="20"/>
      <c r="R6" s="20"/>
      <c r="S6" s="20"/>
      <c r="T6" s="20"/>
      <c r="U6" s="20"/>
      <c r="V6" s="20"/>
      <c r="W6" s="20">
        <v>88249107</v>
      </c>
      <c r="X6" s="20">
        <v>45295907</v>
      </c>
      <c r="Y6" s="20">
        <v>42953200</v>
      </c>
      <c r="Z6" s="21">
        <v>94.83</v>
      </c>
      <c r="AA6" s="22">
        <v>90591814</v>
      </c>
    </row>
    <row r="7" spans="1:27" ht="12.75">
      <c r="A7" s="23" t="s">
        <v>34</v>
      </c>
      <c r="B7" s="17"/>
      <c r="C7" s="18">
        <v>20743023</v>
      </c>
      <c r="D7" s="18"/>
      <c r="E7" s="19">
        <v>4571441</v>
      </c>
      <c r="F7" s="20">
        <v>4571441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2285721</v>
      </c>
      <c r="Y7" s="20">
        <v>-2285721</v>
      </c>
      <c r="Z7" s="21">
        <v>-100</v>
      </c>
      <c r="AA7" s="22">
        <v>4571441</v>
      </c>
    </row>
    <row r="8" spans="1:27" ht="12.75">
      <c r="A8" s="23" t="s">
        <v>35</v>
      </c>
      <c r="B8" s="17"/>
      <c r="C8" s="18">
        <v>56308823</v>
      </c>
      <c r="D8" s="18"/>
      <c r="E8" s="19">
        <v>132057078</v>
      </c>
      <c r="F8" s="20">
        <v>132057078</v>
      </c>
      <c r="G8" s="20">
        <v>1034593959</v>
      </c>
      <c r="H8" s="20">
        <v>1034593959</v>
      </c>
      <c r="I8" s="20">
        <v>2036593858</v>
      </c>
      <c r="J8" s="20">
        <v>2036593858</v>
      </c>
      <c r="K8" s="20">
        <v>2036593858</v>
      </c>
      <c r="L8" s="20">
        <v>1034593959</v>
      </c>
      <c r="M8" s="20">
        <v>1034593959</v>
      </c>
      <c r="N8" s="20">
        <v>1034593959</v>
      </c>
      <c r="O8" s="20"/>
      <c r="P8" s="20"/>
      <c r="Q8" s="20"/>
      <c r="R8" s="20"/>
      <c r="S8" s="20"/>
      <c r="T8" s="20"/>
      <c r="U8" s="20"/>
      <c r="V8" s="20"/>
      <c r="W8" s="20">
        <v>1034593959</v>
      </c>
      <c r="X8" s="20">
        <v>66028539</v>
      </c>
      <c r="Y8" s="20">
        <v>968565420</v>
      </c>
      <c r="Z8" s="21">
        <v>1466.89</v>
      </c>
      <c r="AA8" s="22">
        <v>132057078</v>
      </c>
    </row>
    <row r="9" spans="1:27" ht="12.75">
      <c r="A9" s="23" t="s">
        <v>36</v>
      </c>
      <c r="B9" s="17"/>
      <c r="C9" s="18">
        <v>141836709</v>
      </c>
      <c r="D9" s="18"/>
      <c r="E9" s="19">
        <v>111706354</v>
      </c>
      <c r="F9" s="20">
        <v>111706354</v>
      </c>
      <c r="G9" s="20">
        <v>53612437</v>
      </c>
      <c r="H9" s="20">
        <v>53612437</v>
      </c>
      <c r="I9" s="20">
        <v>53612437</v>
      </c>
      <c r="J9" s="20">
        <v>53612437</v>
      </c>
      <c r="K9" s="20">
        <v>60859192</v>
      </c>
      <c r="L9" s="20">
        <v>53612437</v>
      </c>
      <c r="M9" s="20">
        <v>53612437</v>
      </c>
      <c r="N9" s="20">
        <v>53612437</v>
      </c>
      <c r="O9" s="20"/>
      <c r="P9" s="20"/>
      <c r="Q9" s="20"/>
      <c r="R9" s="20"/>
      <c r="S9" s="20"/>
      <c r="T9" s="20"/>
      <c r="U9" s="20"/>
      <c r="V9" s="20"/>
      <c r="W9" s="20">
        <v>53612437</v>
      </c>
      <c r="X9" s="20">
        <v>55853177</v>
      </c>
      <c r="Y9" s="20">
        <v>-2240740</v>
      </c>
      <c r="Z9" s="21">
        <v>-4.01</v>
      </c>
      <c r="AA9" s="22">
        <v>111706354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>
        <v>430435</v>
      </c>
      <c r="H10" s="24">
        <v>430435</v>
      </c>
      <c r="I10" s="24">
        <v>430435</v>
      </c>
      <c r="J10" s="20">
        <v>430435</v>
      </c>
      <c r="K10" s="24">
        <v>430435</v>
      </c>
      <c r="L10" s="24">
        <v>430435</v>
      </c>
      <c r="M10" s="20">
        <v>430435</v>
      </c>
      <c r="N10" s="24">
        <v>430435</v>
      </c>
      <c r="O10" s="24"/>
      <c r="P10" s="24"/>
      <c r="Q10" s="20"/>
      <c r="R10" s="24"/>
      <c r="S10" s="24"/>
      <c r="T10" s="20"/>
      <c r="U10" s="24"/>
      <c r="V10" s="24"/>
      <c r="W10" s="24">
        <v>430435</v>
      </c>
      <c r="X10" s="20"/>
      <c r="Y10" s="24">
        <v>430435</v>
      </c>
      <c r="Z10" s="25"/>
      <c r="AA10" s="26"/>
    </row>
    <row r="11" spans="1:27" ht="12.75">
      <c r="A11" s="23" t="s">
        <v>38</v>
      </c>
      <c r="B11" s="17"/>
      <c r="C11" s="18">
        <v>3582735</v>
      </c>
      <c r="D11" s="18"/>
      <c r="E11" s="19">
        <v>5860207</v>
      </c>
      <c r="F11" s="20">
        <v>5860207</v>
      </c>
      <c r="G11" s="20">
        <v>5960271</v>
      </c>
      <c r="H11" s="20">
        <v>5960271</v>
      </c>
      <c r="I11" s="20">
        <v>5960271</v>
      </c>
      <c r="J11" s="20">
        <v>5960271</v>
      </c>
      <c r="K11" s="20">
        <v>5960271</v>
      </c>
      <c r="L11" s="20">
        <v>5960271</v>
      </c>
      <c r="M11" s="20">
        <v>5960271</v>
      </c>
      <c r="N11" s="20">
        <v>5960271</v>
      </c>
      <c r="O11" s="20"/>
      <c r="P11" s="20"/>
      <c r="Q11" s="20"/>
      <c r="R11" s="20"/>
      <c r="S11" s="20"/>
      <c r="T11" s="20"/>
      <c r="U11" s="20"/>
      <c r="V11" s="20"/>
      <c r="W11" s="20">
        <v>5960271</v>
      </c>
      <c r="X11" s="20">
        <v>2930104</v>
      </c>
      <c r="Y11" s="20">
        <v>3030167</v>
      </c>
      <c r="Z11" s="21">
        <v>103.41</v>
      </c>
      <c r="AA11" s="22">
        <v>5860207</v>
      </c>
    </row>
    <row r="12" spans="1:27" ht="12.75">
      <c r="A12" s="27" t="s">
        <v>39</v>
      </c>
      <c r="B12" s="28"/>
      <c r="C12" s="29">
        <f aca="true" t="shared" si="0" ref="C12:Y12">SUM(C6:C11)</f>
        <v>234098456</v>
      </c>
      <c r="D12" s="29">
        <f>SUM(D6:D11)</f>
        <v>0</v>
      </c>
      <c r="E12" s="30">
        <f t="shared" si="0"/>
        <v>344786894</v>
      </c>
      <c r="F12" s="31">
        <f t="shared" si="0"/>
        <v>344786894</v>
      </c>
      <c r="G12" s="31">
        <f t="shared" si="0"/>
        <v>1196465684</v>
      </c>
      <c r="H12" s="31">
        <f t="shared" si="0"/>
        <v>1161985785</v>
      </c>
      <c r="I12" s="31">
        <f t="shared" si="0"/>
        <v>2141956437</v>
      </c>
      <c r="J12" s="31">
        <f t="shared" si="0"/>
        <v>2141956437</v>
      </c>
      <c r="K12" s="31">
        <f t="shared" si="0"/>
        <v>2153021862</v>
      </c>
      <c r="L12" s="31">
        <f t="shared" si="0"/>
        <v>1161985785</v>
      </c>
      <c r="M12" s="31">
        <f t="shared" si="0"/>
        <v>1182846209</v>
      </c>
      <c r="N12" s="31">
        <f t="shared" si="0"/>
        <v>1182846209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1182846209</v>
      </c>
      <c r="X12" s="31">
        <f t="shared" si="0"/>
        <v>172393448</v>
      </c>
      <c r="Y12" s="31">
        <f t="shared" si="0"/>
        <v>1010452761</v>
      </c>
      <c r="Z12" s="32">
        <f>+IF(X12&lt;&gt;0,+(Y12/X12)*100,0)</f>
        <v>586.1317658661831</v>
      </c>
      <c r="AA12" s="33">
        <f>SUM(AA6:AA11)</f>
        <v>344786894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>
        <v>2007889</v>
      </c>
      <c r="H15" s="20">
        <v>2007889</v>
      </c>
      <c r="I15" s="20">
        <v>2007889</v>
      </c>
      <c r="J15" s="20">
        <v>2007889</v>
      </c>
      <c r="K15" s="20">
        <v>2007889</v>
      </c>
      <c r="L15" s="20">
        <v>2007889</v>
      </c>
      <c r="M15" s="20">
        <v>2007889</v>
      </c>
      <c r="N15" s="20">
        <v>2007889</v>
      </c>
      <c r="O15" s="20"/>
      <c r="P15" s="20"/>
      <c r="Q15" s="20"/>
      <c r="R15" s="20"/>
      <c r="S15" s="20"/>
      <c r="T15" s="20"/>
      <c r="U15" s="20"/>
      <c r="V15" s="20"/>
      <c r="W15" s="20">
        <v>2007889</v>
      </c>
      <c r="X15" s="20"/>
      <c r="Y15" s="20">
        <v>2007889</v>
      </c>
      <c r="Z15" s="21"/>
      <c r="AA15" s="22"/>
    </row>
    <row r="16" spans="1:27" ht="12.75">
      <c r="A16" s="23" t="s">
        <v>42</v>
      </c>
      <c r="B16" s="17"/>
      <c r="C16" s="18">
        <v>357325</v>
      </c>
      <c r="D16" s="18"/>
      <c r="E16" s="19">
        <v>330712</v>
      </c>
      <c r="F16" s="20">
        <v>330712</v>
      </c>
      <c r="G16" s="24">
        <v>10241049</v>
      </c>
      <c r="H16" s="24">
        <v>10241049</v>
      </c>
      <c r="I16" s="24">
        <v>10241049</v>
      </c>
      <c r="J16" s="20">
        <v>10241049</v>
      </c>
      <c r="K16" s="24">
        <v>10241049</v>
      </c>
      <c r="L16" s="24">
        <v>10241049</v>
      </c>
      <c r="M16" s="20">
        <v>10241049</v>
      </c>
      <c r="N16" s="24">
        <v>10241049</v>
      </c>
      <c r="O16" s="24"/>
      <c r="P16" s="24"/>
      <c r="Q16" s="20"/>
      <c r="R16" s="24"/>
      <c r="S16" s="24"/>
      <c r="T16" s="20"/>
      <c r="U16" s="24"/>
      <c r="V16" s="24"/>
      <c r="W16" s="24">
        <v>10241049</v>
      </c>
      <c r="X16" s="20">
        <v>165356</v>
      </c>
      <c r="Y16" s="24">
        <v>10075693</v>
      </c>
      <c r="Z16" s="25">
        <v>6093.33</v>
      </c>
      <c r="AA16" s="26">
        <v>330712</v>
      </c>
    </row>
    <row r="17" spans="1:27" ht="12.75">
      <c r="A17" s="23" t="s">
        <v>43</v>
      </c>
      <c r="B17" s="17"/>
      <c r="C17" s="18">
        <v>69903786</v>
      </c>
      <c r="D17" s="18"/>
      <c r="E17" s="19">
        <v>69903786</v>
      </c>
      <c r="F17" s="20">
        <v>69903786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34951893</v>
      </c>
      <c r="Y17" s="20">
        <v>-34951893</v>
      </c>
      <c r="Z17" s="21">
        <v>-100</v>
      </c>
      <c r="AA17" s="22">
        <v>69903786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1093361554</v>
      </c>
      <c r="D19" s="18"/>
      <c r="E19" s="19">
        <v>1280070761</v>
      </c>
      <c r="F19" s="20">
        <v>1280070761</v>
      </c>
      <c r="G19" s="20">
        <v>1964227996</v>
      </c>
      <c r="H19" s="20">
        <v>1964227996</v>
      </c>
      <c r="I19" s="20">
        <v>1964227996</v>
      </c>
      <c r="J19" s="20">
        <v>1964227996</v>
      </c>
      <c r="K19" s="20">
        <v>1964227996</v>
      </c>
      <c r="L19" s="20">
        <v>1964227996</v>
      </c>
      <c r="M19" s="20">
        <v>1964227996</v>
      </c>
      <c r="N19" s="20">
        <v>1964227996</v>
      </c>
      <c r="O19" s="20"/>
      <c r="P19" s="20"/>
      <c r="Q19" s="20"/>
      <c r="R19" s="20"/>
      <c r="S19" s="20"/>
      <c r="T19" s="20"/>
      <c r="U19" s="20"/>
      <c r="V19" s="20"/>
      <c r="W19" s="20">
        <v>1964227996</v>
      </c>
      <c r="X19" s="20">
        <v>640035381</v>
      </c>
      <c r="Y19" s="20">
        <v>1324192615</v>
      </c>
      <c r="Z19" s="21">
        <v>206.89</v>
      </c>
      <c r="AA19" s="22">
        <v>1280070761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1163622665</v>
      </c>
      <c r="D24" s="29">
        <f>SUM(D15:D23)</f>
        <v>0</v>
      </c>
      <c r="E24" s="36">
        <f t="shared" si="1"/>
        <v>1350305259</v>
      </c>
      <c r="F24" s="37">
        <f t="shared" si="1"/>
        <v>1350305259</v>
      </c>
      <c r="G24" s="37">
        <f t="shared" si="1"/>
        <v>1976476934</v>
      </c>
      <c r="H24" s="37">
        <f t="shared" si="1"/>
        <v>1976476934</v>
      </c>
      <c r="I24" s="37">
        <f t="shared" si="1"/>
        <v>1976476934</v>
      </c>
      <c r="J24" s="37">
        <f t="shared" si="1"/>
        <v>1976476934</v>
      </c>
      <c r="K24" s="37">
        <f t="shared" si="1"/>
        <v>1976476934</v>
      </c>
      <c r="L24" s="37">
        <f t="shared" si="1"/>
        <v>1976476934</v>
      </c>
      <c r="M24" s="37">
        <f t="shared" si="1"/>
        <v>1976476934</v>
      </c>
      <c r="N24" s="37">
        <f t="shared" si="1"/>
        <v>1976476934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1976476934</v>
      </c>
      <c r="X24" s="37">
        <f t="shared" si="1"/>
        <v>675152630</v>
      </c>
      <c r="Y24" s="37">
        <f t="shared" si="1"/>
        <v>1301324304</v>
      </c>
      <c r="Z24" s="38">
        <f>+IF(X24&lt;&gt;0,+(Y24/X24)*100,0)</f>
        <v>192.74520251813283</v>
      </c>
      <c r="AA24" s="39">
        <f>SUM(AA15:AA23)</f>
        <v>1350305259</v>
      </c>
    </row>
    <row r="25" spans="1:27" ht="12.75">
      <c r="A25" s="27" t="s">
        <v>51</v>
      </c>
      <c r="B25" s="28"/>
      <c r="C25" s="29">
        <f aca="true" t="shared" si="2" ref="C25:Y25">+C12+C24</f>
        <v>1397721121</v>
      </c>
      <c r="D25" s="29">
        <f>+D12+D24</f>
        <v>0</v>
      </c>
      <c r="E25" s="30">
        <f t="shared" si="2"/>
        <v>1695092153</v>
      </c>
      <c r="F25" s="31">
        <f t="shared" si="2"/>
        <v>1695092153</v>
      </c>
      <c r="G25" s="31">
        <f t="shared" si="2"/>
        <v>3172942618</v>
      </c>
      <c r="H25" s="31">
        <f t="shared" si="2"/>
        <v>3138462719</v>
      </c>
      <c r="I25" s="31">
        <f t="shared" si="2"/>
        <v>4118433371</v>
      </c>
      <c r="J25" s="31">
        <f t="shared" si="2"/>
        <v>4118433371</v>
      </c>
      <c r="K25" s="31">
        <f t="shared" si="2"/>
        <v>4129498796</v>
      </c>
      <c r="L25" s="31">
        <f t="shared" si="2"/>
        <v>3138462719</v>
      </c>
      <c r="M25" s="31">
        <f t="shared" si="2"/>
        <v>3159323143</v>
      </c>
      <c r="N25" s="31">
        <f t="shared" si="2"/>
        <v>3159323143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3159323143</v>
      </c>
      <c r="X25" s="31">
        <f t="shared" si="2"/>
        <v>847546078</v>
      </c>
      <c r="Y25" s="31">
        <f t="shared" si="2"/>
        <v>2311777065</v>
      </c>
      <c r="Z25" s="32">
        <f>+IF(X25&lt;&gt;0,+(Y25/X25)*100,0)</f>
        <v>272.7612250245113</v>
      </c>
      <c r="AA25" s="33">
        <f>+AA12+AA24</f>
        <v>1695092153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1133200</v>
      </c>
      <c r="D31" s="18"/>
      <c r="E31" s="19">
        <v>3137</v>
      </c>
      <c r="F31" s="20">
        <v>3137</v>
      </c>
      <c r="G31" s="20">
        <v>44262922</v>
      </c>
      <c r="H31" s="20">
        <v>44262922</v>
      </c>
      <c r="I31" s="20">
        <v>44262922</v>
      </c>
      <c r="J31" s="20">
        <v>44262922</v>
      </c>
      <c r="K31" s="20">
        <v>44262922</v>
      </c>
      <c r="L31" s="20">
        <v>44262922</v>
      </c>
      <c r="M31" s="20">
        <v>44262922</v>
      </c>
      <c r="N31" s="20">
        <v>44262922</v>
      </c>
      <c r="O31" s="20"/>
      <c r="P31" s="20"/>
      <c r="Q31" s="20"/>
      <c r="R31" s="20"/>
      <c r="S31" s="20"/>
      <c r="T31" s="20"/>
      <c r="U31" s="20"/>
      <c r="V31" s="20"/>
      <c r="W31" s="20">
        <v>44262922</v>
      </c>
      <c r="X31" s="20">
        <v>1569</v>
      </c>
      <c r="Y31" s="20">
        <v>44261353</v>
      </c>
      <c r="Z31" s="21">
        <v>2820991.27</v>
      </c>
      <c r="AA31" s="22">
        <v>3137</v>
      </c>
    </row>
    <row r="32" spans="1:27" ht="12.75">
      <c r="A32" s="23" t="s">
        <v>57</v>
      </c>
      <c r="B32" s="17"/>
      <c r="C32" s="18">
        <v>186932344</v>
      </c>
      <c r="D32" s="18"/>
      <c r="E32" s="19">
        <v>234457800</v>
      </c>
      <c r="F32" s="20">
        <v>234457800</v>
      </c>
      <c r="G32" s="20">
        <v>185206406</v>
      </c>
      <c r="H32" s="20">
        <v>185206406</v>
      </c>
      <c r="I32" s="20">
        <v>38067146</v>
      </c>
      <c r="J32" s="20">
        <v>38067146</v>
      </c>
      <c r="K32" s="20">
        <v>49132571</v>
      </c>
      <c r="L32" s="20">
        <v>185206406</v>
      </c>
      <c r="M32" s="20">
        <v>185206406</v>
      </c>
      <c r="N32" s="20">
        <v>185206406</v>
      </c>
      <c r="O32" s="20"/>
      <c r="P32" s="20"/>
      <c r="Q32" s="20"/>
      <c r="R32" s="20"/>
      <c r="S32" s="20"/>
      <c r="T32" s="20"/>
      <c r="U32" s="20"/>
      <c r="V32" s="20"/>
      <c r="W32" s="20">
        <v>185206406</v>
      </c>
      <c r="X32" s="20">
        <v>117228900</v>
      </c>
      <c r="Y32" s="20">
        <v>67977506</v>
      </c>
      <c r="Z32" s="21">
        <v>57.99</v>
      </c>
      <c r="AA32" s="22">
        <v>234457800</v>
      </c>
    </row>
    <row r="33" spans="1:27" ht="12.75">
      <c r="A33" s="23" t="s">
        <v>58</v>
      </c>
      <c r="B33" s="17"/>
      <c r="C33" s="18">
        <v>11292783</v>
      </c>
      <c r="D33" s="18"/>
      <c r="E33" s="19">
        <v>15271160</v>
      </c>
      <c r="F33" s="20">
        <v>15271160</v>
      </c>
      <c r="G33" s="20">
        <v>24537102</v>
      </c>
      <c r="H33" s="20">
        <v>24537102</v>
      </c>
      <c r="I33" s="20">
        <v>24537102</v>
      </c>
      <c r="J33" s="20">
        <v>24537102</v>
      </c>
      <c r="K33" s="20">
        <v>24537102</v>
      </c>
      <c r="L33" s="20">
        <v>24537102</v>
      </c>
      <c r="M33" s="20">
        <v>24537102</v>
      </c>
      <c r="N33" s="20">
        <v>24537102</v>
      </c>
      <c r="O33" s="20"/>
      <c r="P33" s="20"/>
      <c r="Q33" s="20"/>
      <c r="R33" s="20"/>
      <c r="S33" s="20"/>
      <c r="T33" s="20"/>
      <c r="U33" s="20"/>
      <c r="V33" s="20"/>
      <c r="W33" s="20">
        <v>24537102</v>
      </c>
      <c r="X33" s="20">
        <v>7635580</v>
      </c>
      <c r="Y33" s="20">
        <v>16901522</v>
      </c>
      <c r="Z33" s="21">
        <v>221.35</v>
      </c>
      <c r="AA33" s="22">
        <v>15271160</v>
      </c>
    </row>
    <row r="34" spans="1:27" ht="12.75">
      <c r="A34" s="27" t="s">
        <v>59</v>
      </c>
      <c r="B34" s="28"/>
      <c r="C34" s="29">
        <f aca="true" t="shared" si="3" ref="C34:Y34">SUM(C29:C33)</f>
        <v>199358327</v>
      </c>
      <c r="D34" s="29">
        <f>SUM(D29:D33)</f>
        <v>0</v>
      </c>
      <c r="E34" s="30">
        <f t="shared" si="3"/>
        <v>249732097</v>
      </c>
      <c r="F34" s="31">
        <f t="shared" si="3"/>
        <v>249732097</v>
      </c>
      <c r="G34" s="31">
        <f t="shared" si="3"/>
        <v>254006430</v>
      </c>
      <c r="H34" s="31">
        <f t="shared" si="3"/>
        <v>254006430</v>
      </c>
      <c r="I34" s="31">
        <f t="shared" si="3"/>
        <v>106867170</v>
      </c>
      <c r="J34" s="31">
        <f t="shared" si="3"/>
        <v>106867170</v>
      </c>
      <c r="K34" s="31">
        <f t="shared" si="3"/>
        <v>117932595</v>
      </c>
      <c r="L34" s="31">
        <f t="shared" si="3"/>
        <v>254006430</v>
      </c>
      <c r="M34" s="31">
        <f t="shared" si="3"/>
        <v>254006430</v>
      </c>
      <c r="N34" s="31">
        <f t="shared" si="3"/>
        <v>254006430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254006430</v>
      </c>
      <c r="X34" s="31">
        <f t="shared" si="3"/>
        <v>124866049</v>
      </c>
      <c r="Y34" s="31">
        <f t="shared" si="3"/>
        <v>129140381</v>
      </c>
      <c r="Z34" s="32">
        <f>+IF(X34&lt;&gt;0,+(Y34/X34)*100,0)</f>
        <v>103.42313385762691</v>
      </c>
      <c r="AA34" s="33">
        <f>SUM(AA29:AA33)</f>
        <v>249732097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2118678</v>
      </c>
      <c r="F37" s="20">
        <v>2118678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1059339</v>
      </c>
      <c r="Y37" s="20">
        <v>-1059339</v>
      </c>
      <c r="Z37" s="21">
        <v>-100</v>
      </c>
      <c r="AA37" s="22">
        <v>2118678</v>
      </c>
    </row>
    <row r="38" spans="1:27" ht="12.75">
      <c r="A38" s="23" t="s">
        <v>58</v>
      </c>
      <c r="B38" s="17"/>
      <c r="C38" s="18">
        <v>76003739</v>
      </c>
      <c r="D38" s="18"/>
      <c r="E38" s="19">
        <v>59206172</v>
      </c>
      <c r="F38" s="20">
        <v>59206172</v>
      </c>
      <c r="G38" s="20">
        <v>87357314</v>
      </c>
      <c r="H38" s="20">
        <v>87357314</v>
      </c>
      <c r="I38" s="20">
        <v>87357314</v>
      </c>
      <c r="J38" s="20">
        <v>87357314</v>
      </c>
      <c r="K38" s="20">
        <v>87357314</v>
      </c>
      <c r="L38" s="20">
        <v>87357314</v>
      </c>
      <c r="M38" s="20">
        <v>87357314</v>
      </c>
      <c r="N38" s="20">
        <v>87357314</v>
      </c>
      <c r="O38" s="20"/>
      <c r="P38" s="20"/>
      <c r="Q38" s="20"/>
      <c r="R38" s="20"/>
      <c r="S38" s="20"/>
      <c r="T38" s="20"/>
      <c r="U38" s="20"/>
      <c r="V38" s="20"/>
      <c r="W38" s="20">
        <v>87357314</v>
      </c>
      <c r="X38" s="20">
        <v>29603086</v>
      </c>
      <c r="Y38" s="20">
        <v>57754228</v>
      </c>
      <c r="Z38" s="21">
        <v>195.1</v>
      </c>
      <c r="AA38" s="22">
        <v>59206172</v>
      </c>
    </row>
    <row r="39" spans="1:27" ht="12.75">
      <c r="A39" s="27" t="s">
        <v>61</v>
      </c>
      <c r="B39" s="35"/>
      <c r="C39" s="29">
        <f aca="true" t="shared" si="4" ref="C39:Y39">SUM(C37:C38)</f>
        <v>76003739</v>
      </c>
      <c r="D39" s="29">
        <f>SUM(D37:D38)</f>
        <v>0</v>
      </c>
      <c r="E39" s="36">
        <f t="shared" si="4"/>
        <v>61324850</v>
      </c>
      <c r="F39" s="37">
        <f t="shared" si="4"/>
        <v>61324850</v>
      </c>
      <c r="G39" s="37">
        <f t="shared" si="4"/>
        <v>87357314</v>
      </c>
      <c r="H39" s="37">
        <f t="shared" si="4"/>
        <v>87357314</v>
      </c>
      <c r="I39" s="37">
        <f t="shared" si="4"/>
        <v>87357314</v>
      </c>
      <c r="J39" s="37">
        <f t="shared" si="4"/>
        <v>87357314</v>
      </c>
      <c r="K39" s="37">
        <f t="shared" si="4"/>
        <v>87357314</v>
      </c>
      <c r="L39" s="37">
        <f t="shared" si="4"/>
        <v>87357314</v>
      </c>
      <c r="M39" s="37">
        <f t="shared" si="4"/>
        <v>87357314</v>
      </c>
      <c r="N39" s="37">
        <f t="shared" si="4"/>
        <v>87357314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87357314</v>
      </c>
      <c r="X39" s="37">
        <f t="shared" si="4"/>
        <v>30662425</v>
      </c>
      <c r="Y39" s="37">
        <f t="shared" si="4"/>
        <v>56694889</v>
      </c>
      <c r="Z39" s="38">
        <f>+IF(X39&lt;&gt;0,+(Y39/X39)*100,0)</f>
        <v>184.9002125565737</v>
      </c>
      <c r="AA39" s="39">
        <f>SUM(AA37:AA38)</f>
        <v>61324850</v>
      </c>
    </row>
    <row r="40" spans="1:27" ht="12.75">
      <c r="A40" s="27" t="s">
        <v>62</v>
      </c>
      <c r="B40" s="28"/>
      <c r="C40" s="29">
        <f aca="true" t="shared" si="5" ref="C40:Y40">+C34+C39</f>
        <v>275362066</v>
      </c>
      <c r="D40" s="29">
        <f>+D34+D39</f>
        <v>0</v>
      </c>
      <c r="E40" s="30">
        <f t="shared" si="5"/>
        <v>311056947</v>
      </c>
      <c r="F40" s="31">
        <f t="shared" si="5"/>
        <v>311056947</v>
      </c>
      <c r="G40" s="31">
        <f t="shared" si="5"/>
        <v>341363744</v>
      </c>
      <c r="H40" s="31">
        <f t="shared" si="5"/>
        <v>341363744</v>
      </c>
      <c r="I40" s="31">
        <f t="shared" si="5"/>
        <v>194224484</v>
      </c>
      <c r="J40" s="31">
        <f t="shared" si="5"/>
        <v>194224484</v>
      </c>
      <c r="K40" s="31">
        <f t="shared" si="5"/>
        <v>205289909</v>
      </c>
      <c r="L40" s="31">
        <f t="shared" si="5"/>
        <v>341363744</v>
      </c>
      <c r="M40" s="31">
        <f t="shared" si="5"/>
        <v>341363744</v>
      </c>
      <c r="N40" s="31">
        <f t="shared" si="5"/>
        <v>341363744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341363744</v>
      </c>
      <c r="X40" s="31">
        <f t="shared" si="5"/>
        <v>155528474</v>
      </c>
      <c r="Y40" s="31">
        <f t="shared" si="5"/>
        <v>185835270</v>
      </c>
      <c r="Z40" s="32">
        <f>+IF(X40&lt;&gt;0,+(Y40/X40)*100,0)</f>
        <v>119.48633277273717</v>
      </c>
      <c r="AA40" s="33">
        <f>+AA34+AA39</f>
        <v>311056947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1122359055</v>
      </c>
      <c r="D42" s="43">
        <f>+D25-D40</f>
        <v>0</v>
      </c>
      <c r="E42" s="44">
        <f t="shared" si="6"/>
        <v>1384035206</v>
      </c>
      <c r="F42" s="45">
        <f t="shared" si="6"/>
        <v>1384035206</v>
      </c>
      <c r="G42" s="45">
        <f t="shared" si="6"/>
        <v>2831578874</v>
      </c>
      <c r="H42" s="45">
        <f t="shared" si="6"/>
        <v>2797098975</v>
      </c>
      <c r="I42" s="45">
        <f t="shared" si="6"/>
        <v>3924208887</v>
      </c>
      <c r="J42" s="45">
        <f t="shared" si="6"/>
        <v>3924208887</v>
      </c>
      <c r="K42" s="45">
        <f t="shared" si="6"/>
        <v>3924208887</v>
      </c>
      <c r="L42" s="45">
        <f t="shared" si="6"/>
        <v>2797098975</v>
      </c>
      <c r="M42" s="45">
        <f t="shared" si="6"/>
        <v>2817959399</v>
      </c>
      <c r="N42" s="45">
        <f t="shared" si="6"/>
        <v>2817959399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2817959399</v>
      </c>
      <c r="X42" s="45">
        <f t="shared" si="6"/>
        <v>692017604</v>
      </c>
      <c r="Y42" s="45">
        <f t="shared" si="6"/>
        <v>2125941795</v>
      </c>
      <c r="Z42" s="46">
        <f>+IF(X42&lt;&gt;0,+(Y42/X42)*100,0)</f>
        <v>307.2092072097056</v>
      </c>
      <c r="AA42" s="47">
        <f>+AA25-AA40</f>
        <v>1384035206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1037658592</v>
      </c>
      <c r="D45" s="18"/>
      <c r="E45" s="19">
        <v>1299334743</v>
      </c>
      <c r="F45" s="20">
        <v>1299334743</v>
      </c>
      <c r="G45" s="20">
        <v>2831578874</v>
      </c>
      <c r="H45" s="20">
        <v>2797098975</v>
      </c>
      <c r="I45" s="20">
        <v>3924208887</v>
      </c>
      <c r="J45" s="20">
        <v>3924208887</v>
      </c>
      <c r="K45" s="20">
        <v>3924208887</v>
      </c>
      <c r="L45" s="20">
        <v>2797098975</v>
      </c>
      <c r="M45" s="20">
        <v>2817959399</v>
      </c>
      <c r="N45" s="20">
        <v>2817959399</v>
      </c>
      <c r="O45" s="20"/>
      <c r="P45" s="20"/>
      <c r="Q45" s="20"/>
      <c r="R45" s="20"/>
      <c r="S45" s="20"/>
      <c r="T45" s="20"/>
      <c r="U45" s="20"/>
      <c r="V45" s="20"/>
      <c r="W45" s="20">
        <v>2817959399</v>
      </c>
      <c r="X45" s="20">
        <v>649667372</v>
      </c>
      <c r="Y45" s="20">
        <v>2168292027</v>
      </c>
      <c r="Z45" s="48">
        <v>333.75</v>
      </c>
      <c r="AA45" s="22">
        <v>1299334743</v>
      </c>
    </row>
    <row r="46" spans="1:27" ht="12.75">
      <c r="A46" s="23" t="s">
        <v>67</v>
      </c>
      <c r="B46" s="17"/>
      <c r="C46" s="18">
        <v>84700463</v>
      </c>
      <c r="D46" s="18"/>
      <c r="E46" s="19">
        <v>84700463</v>
      </c>
      <c r="F46" s="20">
        <v>84700463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42350232</v>
      </c>
      <c r="Y46" s="20">
        <v>-42350232</v>
      </c>
      <c r="Z46" s="48">
        <v>-100</v>
      </c>
      <c r="AA46" s="22">
        <v>84700463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1122359055</v>
      </c>
      <c r="D48" s="51">
        <f>SUM(D45:D47)</f>
        <v>0</v>
      </c>
      <c r="E48" s="52">
        <f t="shared" si="7"/>
        <v>1384035206</v>
      </c>
      <c r="F48" s="53">
        <f t="shared" si="7"/>
        <v>1384035206</v>
      </c>
      <c r="G48" s="53">
        <f t="shared" si="7"/>
        <v>2831578874</v>
      </c>
      <c r="H48" s="53">
        <f t="shared" si="7"/>
        <v>2797098975</v>
      </c>
      <c r="I48" s="53">
        <f t="shared" si="7"/>
        <v>3924208887</v>
      </c>
      <c r="J48" s="53">
        <f t="shared" si="7"/>
        <v>3924208887</v>
      </c>
      <c r="K48" s="53">
        <f t="shared" si="7"/>
        <v>3924208887</v>
      </c>
      <c r="L48" s="53">
        <f t="shared" si="7"/>
        <v>2797098975</v>
      </c>
      <c r="M48" s="53">
        <f t="shared" si="7"/>
        <v>2817959399</v>
      </c>
      <c r="N48" s="53">
        <f t="shared" si="7"/>
        <v>2817959399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2817959399</v>
      </c>
      <c r="X48" s="53">
        <f t="shared" si="7"/>
        <v>692017604</v>
      </c>
      <c r="Y48" s="53">
        <f t="shared" si="7"/>
        <v>2125941795</v>
      </c>
      <c r="Z48" s="54">
        <f>+IF(X48&lt;&gt;0,+(Y48/X48)*100,0)</f>
        <v>307.2092072097056</v>
      </c>
      <c r="AA48" s="55">
        <f>SUM(AA45:AA47)</f>
        <v>1384035206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92886779</v>
      </c>
      <c r="D6" s="18"/>
      <c r="E6" s="19">
        <v>120126883</v>
      </c>
      <c r="F6" s="20">
        <v>120126883</v>
      </c>
      <c r="G6" s="20">
        <v>62918433</v>
      </c>
      <c r="H6" s="20">
        <v>62918433</v>
      </c>
      <c r="I6" s="20">
        <v>62918433</v>
      </c>
      <c r="J6" s="20">
        <v>62918433</v>
      </c>
      <c r="K6" s="20"/>
      <c r="L6" s="20"/>
      <c r="M6" s="20">
        <v>70817003</v>
      </c>
      <c r="N6" s="20">
        <v>70817003</v>
      </c>
      <c r="O6" s="20"/>
      <c r="P6" s="20"/>
      <c r="Q6" s="20"/>
      <c r="R6" s="20"/>
      <c r="S6" s="20"/>
      <c r="T6" s="20"/>
      <c r="U6" s="20"/>
      <c r="V6" s="20"/>
      <c r="W6" s="20">
        <v>70817003</v>
      </c>
      <c r="X6" s="20">
        <v>60063442</v>
      </c>
      <c r="Y6" s="20">
        <v>10753561</v>
      </c>
      <c r="Z6" s="21">
        <v>17.9</v>
      </c>
      <c r="AA6" s="22">
        <v>120126883</v>
      </c>
    </row>
    <row r="7" spans="1:27" ht="12.75">
      <c r="A7" s="23" t="s">
        <v>34</v>
      </c>
      <c r="B7" s="17"/>
      <c r="C7" s="18">
        <v>4755819</v>
      </c>
      <c r="D7" s="18"/>
      <c r="E7" s="19"/>
      <c r="F7" s="20"/>
      <c r="G7" s="20">
        <v>9278411</v>
      </c>
      <c r="H7" s="20">
        <v>9278411</v>
      </c>
      <c r="I7" s="20">
        <v>9278411</v>
      </c>
      <c r="J7" s="20">
        <v>9278411</v>
      </c>
      <c r="K7" s="20"/>
      <c r="L7" s="20"/>
      <c r="M7" s="20">
        <v>100013944</v>
      </c>
      <c r="N7" s="20">
        <v>100013944</v>
      </c>
      <c r="O7" s="20"/>
      <c r="P7" s="20"/>
      <c r="Q7" s="20"/>
      <c r="R7" s="20"/>
      <c r="S7" s="20"/>
      <c r="T7" s="20"/>
      <c r="U7" s="20"/>
      <c r="V7" s="20"/>
      <c r="W7" s="20">
        <v>100013944</v>
      </c>
      <c r="X7" s="20"/>
      <c r="Y7" s="20">
        <v>100013944</v>
      </c>
      <c r="Z7" s="21"/>
      <c r="AA7" s="22"/>
    </row>
    <row r="8" spans="1:27" ht="12.75">
      <c r="A8" s="23" t="s">
        <v>35</v>
      </c>
      <c r="B8" s="17"/>
      <c r="C8" s="18">
        <v>196078248</v>
      </c>
      <c r="D8" s="18"/>
      <c r="E8" s="19">
        <v>287441458</v>
      </c>
      <c r="F8" s="20">
        <v>287441458</v>
      </c>
      <c r="G8" s="20">
        <v>215227772</v>
      </c>
      <c r="H8" s="20">
        <v>215227772</v>
      </c>
      <c r="I8" s="20">
        <v>215227772</v>
      </c>
      <c r="J8" s="20">
        <v>215227772</v>
      </c>
      <c r="K8" s="20"/>
      <c r="L8" s="20"/>
      <c r="M8" s="20">
        <v>212396932</v>
      </c>
      <c r="N8" s="20">
        <v>212396932</v>
      </c>
      <c r="O8" s="20"/>
      <c r="P8" s="20"/>
      <c r="Q8" s="20"/>
      <c r="R8" s="20"/>
      <c r="S8" s="20"/>
      <c r="T8" s="20"/>
      <c r="U8" s="20"/>
      <c r="V8" s="20"/>
      <c r="W8" s="20">
        <v>212396932</v>
      </c>
      <c r="X8" s="20">
        <v>143720729</v>
      </c>
      <c r="Y8" s="20">
        <v>68676203</v>
      </c>
      <c r="Z8" s="21">
        <v>47.78</v>
      </c>
      <c r="AA8" s="22">
        <v>287441458</v>
      </c>
    </row>
    <row r="9" spans="1:27" ht="12.75">
      <c r="A9" s="23" t="s">
        <v>36</v>
      </c>
      <c r="B9" s="17"/>
      <c r="C9" s="18">
        <v>174350728</v>
      </c>
      <c r="D9" s="18"/>
      <c r="E9" s="19">
        <v>94314893</v>
      </c>
      <c r="F9" s="20">
        <v>94314893</v>
      </c>
      <c r="G9" s="20">
        <v>223113220</v>
      </c>
      <c r="H9" s="20">
        <v>223113220</v>
      </c>
      <c r="I9" s="20">
        <v>223113220</v>
      </c>
      <c r="J9" s="20">
        <v>223113220</v>
      </c>
      <c r="K9" s="20"/>
      <c r="L9" s="20"/>
      <c r="M9" s="20">
        <v>309220304</v>
      </c>
      <c r="N9" s="20">
        <v>309220304</v>
      </c>
      <c r="O9" s="20"/>
      <c r="P9" s="20"/>
      <c r="Q9" s="20"/>
      <c r="R9" s="20"/>
      <c r="S9" s="20"/>
      <c r="T9" s="20"/>
      <c r="U9" s="20"/>
      <c r="V9" s="20"/>
      <c r="W9" s="20">
        <v>309220304</v>
      </c>
      <c r="X9" s="20">
        <v>47157447</v>
      </c>
      <c r="Y9" s="20">
        <v>262062857</v>
      </c>
      <c r="Z9" s="21">
        <v>555.72</v>
      </c>
      <c r="AA9" s="22">
        <v>94314893</v>
      </c>
    </row>
    <row r="10" spans="1:27" ht="12.75">
      <c r="A10" s="23" t="s">
        <v>37</v>
      </c>
      <c r="B10" s="17"/>
      <c r="C10" s="18"/>
      <c r="D10" s="18"/>
      <c r="E10" s="19">
        <v>5020915</v>
      </c>
      <c r="F10" s="20">
        <v>5020915</v>
      </c>
      <c r="G10" s="24">
        <v>275385</v>
      </c>
      <c r="H10" s="24">
        <v>275385</v>
      </c>
      <c r="I10" s="24">
        <v>275385</v>
      </c>
      <c r="J10" s="20">
        <v>275385</v>
      </c>
      <c r="K10" s="24"/>
      <c r="L10" s="24"/>
      <c r="M10" s="20">
        <v>-55109</v>
      </c>
      <c r="N10" s="24">
        <v>-55109</v>
      </c>
      <c r="O10" s="24"/>
      <c r="P10" s="24"/>
      <c r="Q10" s="20"/>
      <c r="R10" s="24"/>
      <c r="S10" s="24"/>
      <c r="T10" s="20"/>
      <c r="U10" s="24"/>
      <c r="V10" s="24"/>
      <c r="W10" s="24">
        <v>-55109</v>
      </c>
      <c r="X10" s="20">
        <v>2510458</v>
      </c>
      <c r="Y10" s="24">
        <v>-2565567</v>
      </c>
      <c r="Z10" s="25">
        <v>-102.2</v>
      </c>
      <c r="AA10" s="26">
        <v>5020915</v>
      </c>
    </row>
    <row r="11" spans="1:27" ht="12.75">
      <c r="A11" s="23" t="s">
        <v>38</v>
      </c>
      <c r="B11" s="17"/>
      <c r="C11" s="18">
        <v>19100885</v>
      </c>
      <c r="D11" s="18"/>
      <c r="E11" s="19">
        <v>119071424</v>
      </c>
      <c r="F11" s="20">
        <v>119071424</v>
      </c>
      <c r="G11" s="20">
        <v>19776125</v>
      </c>
      <c r="H11" s="20">
        <v>19776125</v>
      </c>
      <c r="I11" s="20">
        <v>19776125</v>
      </c>
      <c r="J11" s="20">
        <v>19776125</v>
      </c>
      <c r="K11" s="20"/>
      <c r="L11" s="20"/>
      <c r="M11" s="20">
        <v>22481091</v>
      </c>
      <c r="N11" s="20">
        <v>22481091</v>
      </c>
      <c r="O11" s="20"/>
      <c r="P11" s="20"/>
      <c r="Q11" s="20"/>
      <c r="R11" s="20"/>
      <c r="S11" s="20"/>
      <c r="T11" s="20"/>
      <c r="U11" s="20"/>
      <c r="V11" s="20"/>
      <c r="W11" s="20">
        <v>22481091</v>
      </c>
      <c r="X11" s="20">
        <v>59535712</v>
      </c>
      <c r="Y11" s="20">
        <v>-37054621</v>
      </c>
      <c r="Z11" s="21">
        <v>-62.24</v>
      </c>
      <c r="AA11" s="22">
        <v>119071424</v>
      </c>
    </row>
    <row r="12" spans="1:27" ht="12.75">
      <c r="A12" s="27" t="s">
        <v>39</v>
      </c>
      <c r="B12" s="28"/>
      <c r="C12" s="29">
        <f aca="true" t="shared" si="0" ref="C12:Y12">SUM(C6:C11)</f>
        <v>487172459</v>
      </c>
      <c r="D12" s="29">
        <f>SUM(D6:D11)</f>
        <v>0</v>
      </c>
      <c r="E12" s="30">
        <f t="shared" si="0"/>
        <v>625975573</v>
      </c>
      <c r="F12" s="31">
        <f t="shared" si="0"/>
        <v>625975573</v>
      </c>
      <c r="G12" s="31">
        <f t="shared" si="0"/>
        <v>530589346</v>
      </c>
      <c r="H12" s="31">
        <f t="shared" si="0"/>
        <v>530589346</v>
      </c>
      <c r="I12" s="31">
        <f t="shared" si="0"/>
        <v>530589346</v>
      </c>
      <c r="J12" s="31">
        <f t="shared" si="0"/>
        <v>530589346</v>
      </c>
      <c r="K12" s="31">
        <f t="shared" si="0"/>
        <v>0</v>
      </c>
      <c r="L12" s="31">
        <f t="shared" si="0"/>
        <v>0</v>
      </c>
      <c r="M12" s="31">
        <f t="shared" si="0"/>
        <v>714874165</v>
      </c>
      <c r="N12" s="31">
        <f t="shared" si="0"/>
        <v>714874165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714874165</v>
      </c>
      <c r="X12" s="31">
        <f t="shared" si="0"/>
        <v>312987788</v>
      </c>
      <c r="Y12" s="31">
        <f t="shared" si="0"/>
        <v>401886377</v>
      </c>
      <c r="Z12" s="32">
        <f>+IF(X12&lt;&gt;0,+(Y12/X12)*100,0)</f>
        <v>128.40321329086487</v>
      </c>
      <c r="AA12" s="33">
        <f>SUM(AA6:AA11)</f>
        <v>625975573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3006240</v>
      </c>
      <c r="D15" s="18"/>
      <c r="E15" s="19">
        <v>4150059</v>
      </c>
      <c r="F15" s="20">
        <v>4150059</v>
      </c>
      <c r="G15" s="20">
        <v>3827413</v>
      </c>
      <c r="H15" s="20">
        <v>3827413</v>
      </c>
      <c r="I15" s="20">
        <v>3827413</v>
      </c>
      <c r="J15" s="20">
        <v>3827413</v>
      </c>
      <c r="K15" s="20"/>
      <c r="L15" s="20"/>
      <c r="M15" s="20">
        <v>3880936</v>
      </c>
      <c r="N15" s="20">
        <v>3880936</v>
      </c>
      <c r="O15" s="20"/>
      <c r="P15" s="20"/>
      <c r="Q15" s="20"/>
      <c r="R15" s="20"/>
      <c r="S15" s="20"/>
      <c r="T15" s="20"/>
      <c r="U15" s="20"/>
      <c r="V15" s="20"/>
      <c r="W15" s="20">
        <v>3880936</v>
      </c>
      <c r="X15" s="20">
        <v>2075030</v>
      </c>
      <c r="Y15" s="20">
        <v>1805906</v>
      </c>
      <c r="Z15" s="21">
        <v>87.03</v>
      </c>
      <c r="AA15" s="22">
        <v>4150059</v>
      </c>
    </row>
    <row r="16" spans="1:27" ht="12.75">
      <c r="A16" s="23" t="s">
        <v>42</v>
      </c>
      <c r="B16" s="17"/>
      <c r="C16" s="18">
        <v>18397643</v>
      </c>
      <c r="D16" s="18"/>
      <c r="E16" s="19">
        <v>58432500</v>
      </c>
      <c r="F16" s="20">
        <v>58432500</v>
      </c>
      <c r="G16" s="24">
        <v>18397643</v>
      </c>
      <c r="H16" s="24">
        <v>18397643</v>
      </c>
      <c r="I16" s="24">
        <v>18397643</v>
      </c>
      <c r="J16" s="20">
        <v>18397643</v>
      </c>
      <c r="K16" s="24"/>
      <c r="L16" s="24"/>
      <c r="M16" s="20">
        <v>18397643</v>
      </c>
      <c r="N16" s="24">
        <v>18397643</v>
      </c>
      <c r="O16" s="24"/>
      <c r="P16" s="24"/>
      <c r="Q16" s="20"/>
      <c r="R16" s="24"/>
      <c r="S16" s="24"/>
      <c r="T16" s="20"/>
      <c r="U16" s="24"/>
      <c r="V16" s="24"/>
      <c r="W16" s="24">
        <v>18397643</v>
      </c>
      <c r="X16" s="20">
        <v>29216250</v>
      </c>
      <c r="Y16" s="24">
        <v>-10818607</v>
      </c>
      <c r="Z16" s="25">
        <v>-37.03</v>
      </c>
      <c r="AA16" s="26">
        <v>58432500</v>
      </c>
    </row>
    <row r="17" spans="1:27" ht="12.75">
      <c r="A17" s="23" t="s">
        <v>43</v>
      </c>
      <c r="B17" s="17"/>
      <c r="C17" s="18">
        <v>332430880</v>
      </c>
      <c r="D17" s="18"/>
      <c r="E17" s="19"/>
      <c r="F17" s="20"/>
      <c r="G17" s="20">
        <v>332430881</v>
      </c>
      <c r="H17" s="20">
        <v>332430881</v>
      </c>
      <c r="I17" s="20">
        <v>332430881</v>
      </c>
      <c r="J17" s="20">
        <v>332430881</v>
      </c>
      <c r="K17" s="20"/>
      <c r="L17" s="20"/>
      <c r="M17" s="20">
        <v>332430881</v>
      </c>
      <c r="N17" s="20">
        <v>332430881</v>
      </c>
      <c r="O17" s="20"/>
      <c r="P17" s="20"/>
      <c r="Q17" s="20"/>
      <c r="R17" s="20"/>
      <c r="S17" s="20"/>
      <c r="T17" s="20"/>
      <c r="U17" s="20"/>
      <c r="V17" s="20"/>
      <c r="W17" s="20">
        <v>332430881</v>
      </c>
      <c r="X17" s="20"/>
      <c r="Y17" s="20">
        <v>332430881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7194770935</v>
      </c>
      <c r="D19" s="18"/>
      <c r="E19" s="19">
        <v>7965683099</v>
      </c>
      <c r="F19" s="20">
        <v>7965683099</v>
      </c>
      <c r="G19" s="20">
        <v>7286187017</v>
      </c>
      <c r="H19" s="20">
        <v>7286187017</v>
      </c>
      <c r="I19" s="20">
        <v>7286187017</v>
      </c>
      <c r="J19" s="20">
        <v>7286187017</v>
      </c>
      <c r="K19" s="20"/>
      <c r="L19" s="20"/>
      <c r="M19" s="20">
        <v>7407773697</v>
      </c>
      <c r="N19" s="20">
        <v>7407773697</v>
      </c>
      <c r="O19" s="20"/>
      <c r="P19" s="20"/>
      <c r="Q19" s="20"/>
      <c r="R19" s="20"/>
      <c r="S19" s="20"/>
      <c r="T19" s="20"/>
      <c r="U19" s="20"/>
      <c r="V19" s="20"/>
      <c r="W19" s="20">
        <v>7407773697</v>
      </c>
      <c r="X19" s="20">
        <v>3982841550</v>
      </c>
      <c r="Y19" s="20">
        <v>3424932147</v>
      </c>
      <c r="Z19" s="21">
        <v>85.99</v>
      </c>
      <c r="AA19" s="22">
        <v>7965683099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16126001</v>
      </c>
      <c r="D22" s="18"/>
      <c r="E22" s="19">
        <v>12831119</v>
      </c>
      <c r="F22" s="20">
        <v>12831119</v>
      </c>
      <c r="G22" s="20">
        <v>15096803</v>
      </c>
      <c r="H22" s="20">
        <v>15096803</v>
      </c>
      <c r="I22" s="20">
        <v>15096803</v>
      </c>
      <c r="J22" s="20">
        <v>15096803</v>
      </c>
      <c r="K22" s="20"/>
      <c r="L22" s="20"/>
      <c r="M22" s="20">
        <v>15096803</v>
      </c>
      <c r="N22" s="20">
        <v>15096803</v>
      </c>
      <c r="O22" s="20"/>
      <c r="P22" s="20"/>
      <c r="Q22" s="20"/>
      <c r="R22" s="20"/>
      <c r="S22" s="20"/>
      <c r="T22" s="20"/>
      <c r="U22" s="20"/>
      <c r="V22" s="20"/>
      <c r="W22" s="20">
        <v>15096803</v>
      </c>
      <c r="X22" s="20">
        <v>6415560</v>
      </c>
      <c r="Y22" s="20">
        <v>8681243</v>
      </c>
      <c r="Z22" s="21">
        <v>135.32</v>
      </c>
      <c r="AA22" s="22">
        <v>12831119</v>
      </c>
    </row>
    <row r="23" spans="1:27" ht="12.75">
      <c r="A23" s="23" t="s">
        <v>49</v>
      </c>
      <c r="B23" s="17"/>
      <c r="C23" s="18">
        <v>2301970</v>
      </c>
      <c r="D23" s="18"/>
      <c r="E23" s="19"/>
      <c r="F23" s="20"/>
      <c r="G23" s="24">
        <v>2301970</v>
      </c>
      <c r="H23" s="24">
        <v>2301970</v>
      </c>
      <c r="I23" s="24">
        <v>2301970</v>
      </c>
      <c r="J23" s="20">
        <v>2301970</v>
      </c>
      <c r="K23" s="24"/>
      <c r="L23" s="24"/>
      <c r="M23" s="20">
        <v>2301970</v>
      </c>
      <c r="N23" s="24">
        <v>2301970</v>
      </c>
      <c r="O23" s="24"/>
      <c r="P23" s="24"/>
      <c r="Q23" s="20"/>
      <c r="R23" s="24"/>
      <c r="S23" s="24"/>
      <c r="T23" s="20"/>
      <c r="U23" s="24"/>
      <c r="V23" s="24"/>
      <c r="W23" s="24">
        <v>2301970</v>
      </c>
      <c r="X23" s="20"/>
      <c r="Y23" s="24">
        <v>2301970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7567033669</v>
      </c>
      <c r="D24" s="29">
        <f>SUM(D15:D23)</f>
        <v>0</v>
      </c>
      <c r="E24" s="36">
        <f t="shared" si="1"/>
        <v>8041096777</v>
      </c>
      <c r="F24" s="37">
        <f t="shared" si="1"/>
        <v>8041096777</v>
      </c>
      <c r="G24" s="37">
        <f t="shared" si="1"/>
        <v>7658241727</v>
      </c>
      <c r="H24" s="37">
        <f t="shared" si="1"/>
        <v>7658241727</v>
      </c>
      <c r="I24" s="37">
        <f t="shared" si="1"/>
        <v>7658241727</v>
      </c>
      <c r="J24" s="37">
        <f t="shared" si="1"/>
        <v>7658241727</v>
      </c>
      <c r="K24" s="37">
        <f t="shared" si="1"/>
        <v>0</v>
      </c>
      <c r="L24" s="37">
        <f t="shared" si="1"/>
        <v>0</v>
      </c>
      <c r="M24" s="37">
        <f t="shared" si="1"/>
        <v>7779881930</v>
      </c>
      <c r="N24" s="37">
        <f t="shared" si="1"/>
        <v>7779881930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7779881930</v>
      </c>
      <c r="X24" s="37">
        <f t="shared" si="1"/>
        <v>4020548390</v>
      </c>
      <c r="Y24" s="37">
        <f t="shared" si="1"/>
        <v>3759333540</v>
      </c>
      <c r="Z24" s="38">
        <f>+IF(X24&lt;&gt;0,+(Y24/X24)*100,0)</f>
        <v>93.50300444959947</v>
      </c>
      <c r="AA24" s="39">
        <f>SUM(AA15:AA23)</f>
        <v>8041096777</v>
      </c>
    </row>
    <row r="25" spans="1:27" ht="12.75">
      <c r="A25" s="27" t="s">
        <v>51</v>
      </c>
      <c r="B25" s="28"/>
      <c r="C25" s="29">
        <f aca="true" t="shared" si="2" ref="C25:Y25">+C12+C24</f>
        <v>8054206128</v>
      </c>
      <c r="D25" s="29">
        <f>+D12+D24</f>
        <v>0</v>
      </c>
      <c r="E25" s="30">
        <f t="shared" si="2"/>
        <v>8667072350</v>
      </c>
      <c r="F25" s="31">
        <f t="shared" si="2"/>
        <v>8667072350</v>
      </c>
      <c r="G25" s="31">
        <f t="shared" si="2"/>
        <v>8188831073</v>
      </c>
      <c r="H25" s="31">
        <f t="shared" si="2"/>
        <v>8188831073</v>
      </c>
      <c r="I25" s="31">
        <f t="shared" si="2"/>
        <v>8188831073</v>
      </c>
      <c r="J25" s="31">
        <f t="shared" si="2"/>
        <v>8188831073</v>
      </c>
      <c r="K25" s="31">
        <f t="shared" si="2"/>
        <v>0</v>
      </c>
      <c r="L25" s="31">
        <f t="shared" si="2"/>
        <v>0</v>
      </c>
      <c r="M25" s="31">
        <f t="shared" si="2"/>
        <v>8494756095</v>
      </c>
      <c r="N25" s="31">
        <f t="shared" si="2"/>
        <v>8494756095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8494756095</v>
      </c>
      <c r="X25" s="31">
        <f t="shared" si="2"/>
        <v>4333536178</v>
      </c>
      <c r="Y25" s="31">
        <f t="shared" si="2"/>
        <v>4161219917</v>
      </c>
      <c r="Z25" s="32">
        <f>+IF(X25&lt;&gt;0,+(Y25/X25)*100,0)</f>
        <v>96.02365703383774</v>
      </c>
      <c r="AA25" s="33">
        <f>+AA12+AA24</f>
        <v>8667072350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58133948</v>
      </c>
      <c r="D30" s="18"/>
      <c r="E30" s="19">
        <v>29302179</v>
      </c>
      <c r="F30" s="20">
        <v>29302179</v>
      </c>
      <c r="G30" s="20">
        <v>62976081</v>
      </c>
      <c r="H30" s="20">
        <v>62976081</v>
      </c>
      <c r="I30" s="20">
        <v>62976081</v>
      </c>
      <c r="J30" s="20">
        <v>62976081</v>
      </c>
      <c r="K30" s="20"/>
      <c r="L30" s="20"/>
      <c r="M30" s="20">
        <v>62976081</v>
      </c>
      <c r="N30" s="20">
        <v>62976081</v>
      </c>
      <c r="O30" s="20"/>
      <c r="P30" s="20"/>
      <c r="Q30" s="20"/>
      <c r="R30" s="20"/>
      <c r="S30" s="20"/>
      <c r="T30" s="20"/>
      <c r="U30" s="20"/>
      <c r="V30" s="20"/>
      <c r="W30" s="20">
        <v>62976081</v>
      </c>
      <c r="X30" s="20">
        <v>14651090</v>
      </c>
      <c r="Y30" s="20">
        <v>48324991</v>
      </c>
      <c r="Z30" s="21">
        <v>329.84</v>
      </c>
      <c r="AA30" s="22">
        <v>29302179</v>
      </c>
    </row>
    <row r="31" spans="1:27" ht="12.75">
      <c r="A31" s="23" t="s">
        <v>56</v>
      </c>
      <c r="B31" s="17"/>
      <c r="C31" s="18">
        <v>36920033</v>
      </c>
      <c r="D31" s="18"/>
      <c r="E31" s="19">
        <v>36427147</v>
      </c>
      <c r="F31" s="20">
        <v>36427147</v>
      </c>
      <c r="G31" s="20">
        <v>38143302</v>
      </c>
      <c r="H31" s="20">
        <v>38143302</v>
      </c>
      <c r="I31" s="20">
        <v>38143302</v>
      </c>
      <c r="J31" s="20">
        <v>38143302</v>
      </c>
      <c r="K31" s="20"/>
      <c r="L31" s="20"/>
      <c r="M31" s="20">
        <v>38786399</v>
      </c>
      <c r="N31" s="20">
        <v>38786399</v>
      </c>
      <c r="O31" s="20"/>
      <c r="P31" s="20"/>
      <c r="Q31" s="20"/>
      <c r="R31" s="20"/>
      <c r="S31" s="20"/>
      <c r="T31" s="20"/>
      <c r="U31" s="20"/>
      <c r="V31" s="20"/>
      <c r="W31" s="20">
        <v>38786399</v>
      </c>
      <c r="X31" s="20">
        <v>18213574</v>
      </c>
      <c r="Y31" s="20">
        <v>20572825</v>
      </c>
      <c r="Z31" s="21">
        <v>112.95</v>
      </c>
      <c r="AA31" s="22">
        <v>36427147</v>
      </c>
    </row>
    <row r="32" spans="1:27" ht="12.75">
      <c r="A32" s="23" t="s">
        <v>57</v>
      </c>
      <c r="B32" s="17"/>
      <c r="C32" s="18">
        <v>1653642763</v>
      </c>
      <c r="D32" s="18"/>
      <c r="E32" s="19">
        <v>647952197</v>
      </c>
      <c r="F32" s="20">
        <v>647952197</v>
      </c>
      <c r="G32" s="20">
        <v>1453803948</v>
      </c>
      <c r="H32" s="20">
        <v>1453803948</v>
      </c>
      <c r="I32" s="20">
        <v>1453803948</v>
      </c>
      <c r="J32" s="20">
        <v>1453803948</v>
      </c>
      <c r="K32" s="20"/>
      <c r="L32" s="20"/>
      <c r="M32" s="20">
        <v>1576008712</v>
      </c>
      <c r="N32" s="20">
        <v>1576008712</v>
      </c>
      <c r="O32" s="20"/>
      <c r="P32" s="20"/>
      <c r="Q32" s="20"/>
      <c r="R32" s="20"/>
      <c r="S32" s="20"/>
      <c r="T32" s="20"/>
      <c r="U32" s="20"/>
      <c r="V32" s="20"/>
      <c r="W32" s="20">
        <v>1576008712</v>
      </c>
      <c r="X32" s="20">
        <v>323976099</v>
      </c>
      <c r="Y32" s="20">
        <v>1252032613</v>
      </c>
      <c r="Z32" s="21">
        <v>386.46</v>
      </c>
      <c r="AA32" s="22">
        <v>647952197</v>
      </c>
    </row>
    <row r="33" spans="1:27" ht="12.75">
      <c r="A33" s="23" t="s">
        <v>58</v>
      </c>
      <c r="B33" s="17"/>
      <c r="C33" s="18">
        <v>16596810</v>
      </c>
      <c r="D33" s="18"/>
      <c r="E33" s="19">
        <v>29245514</v>
      </c>
      <c r="F33" s="20">
        <v>29245514</v>
      </c>
      <c r="G33" s="20">
        <v>27614372</v>
      </c>
      <c r="H33" s="20">
        <v>27614372</v>
      </c>
      <c r="I33" s="20">
        <v>27614372</v>
      </c>
      <c r="J33" s="20">
        <v>27614372</v>
      </c>
      <c r="K33" s="20"/>
      <c r="L33" s="20"/>
      <c r="M33" s="20">
        <v>27614372</v>
      </c>
      <c r="N33" s="20">
        <v>27614372</v>
      </c>
      <c r="O33" s="20"/>
      <c r="P33" s="20"/>
      <c r="Q33" s="20"/>
      <c r="R33" s="20"/>
      <c r="S33" s="20"/>
      <c r="T33" s="20"/>
      <c r="U33" s="20"/>
      <c r="V33" s="20"/>
      <c r="W33" s="20">
        <v>27614372</v>
      </c>
      <c r="X33" s="20">
        <v>14622757</v>
      </c>
      <c r="Y33" s="20">
        <v>12991615</v>
      </c>
      <c r="Z33" s="21">
        <v>88.85</v>
      </c>
      <c r="AA33" s="22">
        <v>29245514</v>
      </c>
    </row>
    <row r="34" spans="1:27" ht="12.75">
      <c r="A34" s="27" t="s">
        <v>59</v>
      </c>
      <c r="B34" s="28"/>
      <c r="C34" s="29">
        <f aca="true" t="shared" si="3" ref="C34:Y34">SUM(C29:C33)</f>
        <v>1765293554</v>
      </c>
      <c r="D34" s="29">
        <f>SUM(D29:D33)</f>
        <v>0</v>
      </c>
      <c r="E34" s="30">
        <f t="shared" si="3"/>
        <v>742927037</v>
      </c>
      <c r="F34" s="31">
        <f t="shared" si="3"/>
        <v>742927037</v>
      </c>
      <c r="G34" s="31">
        <f t="shared" si="3"/>
        <v>1582537703</v>
      </c>
      <c r="H34" s="31">
        <f t="shared" si="3"/>
        <v>1582537703</v>
      </c>
      <c r="I34" s="31">
        <f t="shared" si="3"/>
        <v>1582537703</v>
      </c>
      <c r="J34" s="31">
        <f t="shared" si="3"/>
        <v>1582537703</v>
      </c>
      <c r="K34" s="31">
        <f t="shared" si="3"/>
        <v>0</v>
      </c>
      <c r="L34" s="31">
        <f t="shared" si="3"/>
        <v>0</v>
      </c>
      <c r="M34" s="31">
        <f t="shared" si="3"/>
        <v>1705385564</v>
      </c>
      <c r="N34" s="31">
        <f t="shared" si="3"/>
        <v>1705385564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1705385564</v>
      </c>
      <c r="X34" s="31">
        <f t="shared" si="3"/>
        <v>371463520</v>
      </c>
      <c r="Y34" s="31">
        <f t="shared" si="3"/>
        <v>1333922044</v>
      </c>
      <c r="Z34" s="32">
        <f>+IF(X34&lt;&gt;0,+(Y34/X34)*100,0)</f>
        <v>359.0990695398568</v>
      </c>
      <c r="AA34" s="33">
        <f>SUM(AA29:AA33)</f>
        <v>742927037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242213201</v>
      </c>
      <c r="D37" s="18"/>
      <c r="E37" s="19">
        <v>237701490</v>
      </c>
      <c r="F37" s="20">
        <v>237701490</v>
      </c>
      <c r="G37" s="20">
        <v>377874753</v>
      </c>
      <c r="H37" s="20">
        <v>377874753</v>
      </c>
      <c r="I37" s="20">
        <v>377874753</v>
      </c>
      <c r="J37" s="20">
        <v>377874753</v>
      </c>
      <c r="K37" s="20"/>
      <c r="L37" s="20"/>
      <c r="M37" s="20">
        <v>352796158</v>
      </c>
      <c r="N37" s="20">
        <v>352796158</v>
      </c>
      <c r="O37" s="20"/>
      <c r="P37" s="20"/>
      <c r="Q37" s="20"/>
      <c r="R37" s="20"/>
      <c r="S37" s="20"/>
      <c r="T37" s="20"/>
      <c r="U37" s="20"/>
      <c r="V37" s="20"/>
      <c r="W37" s="20">
        <v>352796158</v>
      </c>
      <c r="X37" s="20">
        <v>118850745</v>
      </c>
      <c r="Y37" s="20">
        <v>233945413</v>
      </c>
      <c r="Z37" s="21">
        <v>196.84</v>
      </c>
      <c r="AA37" s="22">
        <v>237701490</v>
      </c>
    </row>
    <row r="38" spans="1:27" ht="12.75">
      <c r="A38" s="23" t="s">
        <v>58</v>
      </c>
      <c r="B38" s="17"/>
      <c r="C38" s="18">
        <v>358647106</v>
      </c>
      <c r="D38" s="18"/>
      <c r="E38" s="19">
        <v>314790937</v>
      </c>
      <c r="F38" s="20">
        <v>314790937</v>
      </c>
      <c r="G38" s="20">
        <v>203929579</v>
      </c>
      <c r="H38" s="20">
        <v>203929579</v>
      </c>
      <c r="I38" s="20">
        <v>203929579</v>
      </c>
      <c r="J38" s="20">
        <v>203929579</v>
      </c>
      <c r="K38" s="20"/>
      <c r="L38" s="20"/>
      <c r="M38" s="20">
        <v>198076189</v>
      </c>
      <c r="N38" s="20">
        <v>198076189</v>
      </c>
      <c r="O38" s="20"/>
      <c r="P38" s="20"/>
      <c r="Q38" s="20"/>
      <c r="R38" s="20"/>
      <c r="S38" s="20"/>
      <c r="T38" s="20"/>
      <c r="U38" s="20"/>
      <c r="V38" s="20"/>
      <c r="W38" s="20">
        <v>198076189</v>
      </c>
      <c r="X38" s="20">
        <v>157395469</v>
      </c>
      <c r="Y38" s="20">
        <v>40680720</v>
      </c>
      <c r="Z38" s="21">
        <v>25.85</v>
      </c>
      <c r="AA38" s="22">
        <v>314790937</v>
      </c>
    </row>
    <row r="39" spans="1:27" ht="12.75">
      <c r="A39" s="27" t="s">
        <v>61</v>
      </c>
      <c r="B39" s="35"/>
      <c r="C39" s="29">
        <f aca="true" t="shared" si="4" ref="C39:Y39">SUM(C37:C38)</f>
        <v>600860307</v>
      </c>
      <c r="D39" s="29">
        <f>SUM(D37:D38)</f>
        <v>0</v>
      </c>
      <c r="E39" s="36">
        <f t="shared" si="4"/>
        <v>552492427</v>
      </c>
      <c r="F39" s="37">
        <f t="shared" si="4"/>
        <v>552492427</v>
      </c>
      <c r="G39" s="37">
        <f t="shared" si="4"/>
        <v>581804332</v>
      </c>
      <c r="H39" s="37">
        <f t="shared" si="4"/>
        <v>581804332</v>
      </c>
      <c r="I39" s="37">
        <f t="shared" si="4"/>
        <v>581804332</v>
      </c>
      <c r="J39" s="37">
        <f t="shared" si="4"/>
        <v>581804332</v>
      </c>
      <c r="K39" s="37">
        <f t="shared" si="4"/>
        <v>0</v>
      </c>
      <c r="L39" s="37">
        <f t="shared" si="4"/>
        <v>0</v>
      </c>
      <c r="M39" s="37">
        <f t="shared" si="4"/>
        <v>550872347</v>
      </c>
      <c r="N39" s="37">
        <f t="shared" si="4"/>
        <v>550872347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550872347</v>
      </c>
      <c r="X39" s="37">
        <f t="shared" si="4"/>
        <v>276246214</v>
      </c>
      <c r="Y39" s="37">
        <f t="shared" si="4"/>
        <v>274626133</v>
      </c>
      <c r="Z39" s="38">
        <f>+IF(X39&lt;&gt;0,+(Y39/X39)*100,0)</f>
        <v>99.4135373019085</v>
      </c>
      <c r="AA39" s="39">
        <f>SUM(AA37:AA38)</f>
        <v>552492427</v>
      </c>
    </row>
    <row r="40" spans="1:27" ht="12.75">
      <c r="A40" s="27" t="s">
        <v>62</v>
      </c>
      <c r="B40" s="28"/>
      <c r="C40" s="29">
        <f aca="true" t="shared" si="5" ref="C40:Y40">+C34+C39</f>
        <v>2366153861</v>
      </c>
      <c r="D40" s="29">
        <f>+D34+D39</f>
        <v>0</v>
      </c>
      <c r="E40" s="30">
        <f t="shared" si="5"/>
        <v>1295419464</v>
      </c>
      <c r="F40" s="31">
        <f t="shared" si="5"/>
        <v>1295419464</v>
      </c>
      <c r="G40" s="31">
        <f t="shared" si="5"/>
        <v>2164342035</v>
      </c>
      <c r="H40" s="31">
        <f t="shared" si="5"/>
        <v>2164342035</v>
      </c>
      <c r="I40" s="31">
        <f t="shared" si="5"/>
        <v>2164342035</v>
      </c>
      <c r="J40" s="31">
        <f t="shared" si="5"/>
        <v>2164342035</v>
      </c>
      <c r="K40" s="31">
        <f t="shared" si="5"/>
        <v>0</v>
      </c>
      <c r="L40" s="31">
        <f t="shared" si="5"/>
        <v>0</v>
      </c>
      <c r="M40" s="31">
        <f t="shared" si="5"/>
        <v>2256257911</v>
      </c>
      <c r="N40" s="31">
        <f t="shared" si="5"/>
        <v>2256257911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2256257911</v>
      </c>
      <c r="X40" s="31">
        <f t="shared" si="5"/>
        <v>647709734</v>
      </c>
      <c r="Y40" s="31">
        <f t="shared" si="5"/>
        <v>1608548177</v>
      </c>
      <c r="Z40" s="32">
        <f>+IF(X40&lt;&gt;0,+(Y40/X40)*100,0)</f>
        <v>248.34398690694988</v>
      </c>
      <c r="AA40" s="33">
        <f>+AA34+AA39</f>
        <v>1295419464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5688052267</v>
      </c>
      <c r="D42" s="43">
        <f>+D25-D40</f>
        <v>0</v>
      </c>
      <c r="E42" s="44">
        <f t="shared" si="6"/>
        <v>7371652886</v>
      </c>
      <c r="F42" s="45">
        <f t="shared" si="6"/>
        <v>7371652886</v>
      </c>
      <c r="G42" s="45">
        <f t="shared" si="6"/>
        <v>6024489038</v>
      </c>
      <c r="H42" s="45">
        <f t="shared" si="6"/>
        <v>6024489038</v>
      </c>
      <c r="I42" s="45">
        <f t="shared" si="6"/>
        <v>6024489038</v>
      </c>
      <c r="J42" s="45">
        <f t="shared" si="6"/>
        <v>6024489038</v>
      </c>
      <c r="K42" s="45">
        <f t="shared" si="6"/>
        <v>0</v>
      </c>
      <c r="L42" s="45">
        <f t="shared" si="6"/>
        <v>0</v>
      </c>
      <c r="M42" s="45">
        <f t="shared" si="6"/>
        <v>6238498184</v>
      </c>
      <c r="N42" s="45">
        <f t="shared" si="6"/>
        <v>6238498184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6238498184</v>
      </c>
      <c r="X42" s="45">
        <f t="shared" si="6"/>
        <v>3685826444</v>
      </c>
      <c r="Y42" s="45">
        <f t="shared" si="6"/>
        <v>2552671740</v>
      </c>
      <c r="Z42" s="46">
        <f>+IF(X42&lt;&gt;0,+(Y42/X42)*100,0)</f>
        <v>69.25642807070815</v>
      </c>
      <c r="AA42" s="47">
        <f>+AA25-AA40</f>
        <v>7371652886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5688052267</v>
      </c>
      <c r="D45" s="18"/>
      <c r="E45" s="19">
        <v>7371652886</v>
      </c>
      <c r="F45" s="20">
        <v>7371652886</v>
      </c>
      <c r="G45" s="20">
        <v>6024489040</v>
      </c>
      <c r="H45" s="20">
        <v>6024489040</v>
      </c>
      <c r="I45" s="20">
        <v>6024489040</v>
      </c>
      <c r="J45" s="20">
        <v>6024489040</v>
      </c>
      <c r="K45" s="20"/>
      <c r="L45" s="20"/>
      <c r="M45" s="20">
        <v>6238498185</v>
      </c>
      <c r="N45" s="20">
        <v>6238498185</v>
      </c>
      <c r="O45" s="20"/>
      <c r="P45" s="20"/>
      <c r="Q45" s="20"/>
      <c r="R45" s="20"/>
      <c r="S45" s="20"/>
      <c r="T45" s="20"/>
      <c r="U45" s="20"/>
      <c r="V45" s="20"/>
      <c r="W45" s="20">
        <v>6238498185</v>
      </c>
      <c r="X45" s="20">
        <v>3685826443</v>
      </c>
      <c r="Y45" s="20">
        <v>2552671742</v>
      </c>
      <c r="Z45" s="48">
        <v>69.26</v>
      </c>
      <c r="AA45" s="22">
        <v>7371652886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5688052267</v>
      </c>
      <c r="D48" s="51">
        <f>SUM(D45:D47)</f>
        <v>0</v>
      </c>
      <c r="E48" s="52">
        <f t="shared" si="7"/>
        <v>7371652886</v>
      </c>
      <c r="F48" s="53">
        <f t="shared" si="7"/>
        <v>7371652886</v>
      </c>
      <c r="G48" s="53">
        <f t="shared" si="7"/>
        <v>6024489040</v>
      </c>
      <c r="H48" s="53">
        <f t="shared" si="7"/>
        <v>6024489040</v>
      </c>
      <c r="I48" s="53">
        <f t="shared" si="7"/>
        <v>6024489040</v>
      </c>
      <c r="J48" s="53">
        <f t="shared" si="7"/>
        <v>6024489040</v>
      </c>
      <c r="K48" s="53">
        <f t="shared" si="7"/>
        <v>0</v>
      </c>
      <c r="L48" s="53">
        <f t="shared" si="7"/>
        <v>0</v>
      </c>
      <c r="M48" s="53">
        <f t="shared" si="7"/>
        <v>6238498185</v>
      </c>
      <c r="N48" s="53">
        <f t="shared" si="7"/>
        <v>6238498185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6238498185</v>
      </c>
      <c r="X48" s="53">
        <f t="shared" si="7"/>
        <v>3685826443</v>
      </c>
      <c r="Y48" s="53">
        <f t="shared" si="7"/>
        <v>2552671742</v>
      </c>
      <c r="Z48" s="54">
        <f>+IF(X48&lt;&gt;0,+(Y48/X48)*100,0)</f>
        <v>69.25642814375999</v>
      </c>
      <c r="AA48" s="55">
        <f>SUM(AA45:AA47)</f>
        <v>7371652886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84490460</v>
      </c>
      <c r="D6" s="18"/>
      <c r="E6" s="19">
        <v>52301000</v>
      </c>
      <c r="F6" s="20">
        <v>52301000</v>
      </c>
      <c r="G6" s="20">
        <v>167017000</v>
      </c>
      <c r="H6" s="20">
        <v>-15439000</v>
      </c>
      <c r="I6" s="20">
        <v>-81059000</v>
      </c>
      <c r="J6" s="20">
        <v>-81059000</v>
      </c>
      <c r="K6" s="20">
        <v>-44571000</v>
      </c>
      <c r="L6" s="20">
        <v>-13766000</v>
      </c>
      <c r="M6" s="20">
        <v>-15497000</v>
      </c>
      <c r="N6" s="20">
        <v>-15497000</v>
      </c>
      <c r="O6" s="20"/>
      <c r="P6" s="20"/>
      <c r="Q6" s="20"/>
      <c r="R6" s="20"/>
      <c r="S6" s="20"/>
      <c r="T6" s="20"/>
      <c r="U6" s="20"/>
      <c r="V6" s="20"/>
      <c r="W6" s="20">
        <v>-15497000</v>
      </c>
      <c r="X6" s="20">
        <v>26150500</v>
      </c>
      <c r="Y6" s="20">
        <v>-41647500</v>
      </c>
      <c r="Z6" s="21">
        <v>-159.26</v>
      </c>
      <c r="AA6" s="22">
        <v>52301000</v>
      </c>
    </row>
    <row r="7" spans="1:27" ht="12.75">
      <c r="A7" s="23" t="s">
        <v>34</v>
      </c>
      <c r="B7" s="17"/>
      <c r="C7" s="18">
        <v>616430</v>
      </c>
      <c r="D7" s="18"/>
      <c r="E7" s="19">
        <v>582000</v>
      </c>
      <c r="F7" s="20">
        <v>582000</v>
      </c>
      <c r="G7" s="20">
        <v>582000</v>
      </c>
      <c r="H7" s="20">
        <v>32000</v>
      </c>
      <c r="I7" s="20">
        <v>60002000</v>
      </c>
      <c r="J7" s="20">
        <v>60002000</v>
      </c>
      <c r="K7" s="20">
        <v>25000000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291000</v>
      </c>
      <c r="Y7" s="20">
        <v>-291000</v>
      </c>
      <c r="Z7" s="21">
        <v>-100</v>
      </c>
      <c r="AA7" s="22">
        <v>582000</v>
      </c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/>
      <c r="C9" s="18">
        <v>3889344</v>
      </c>
      <c r="D9" s="18"/>
      <c r="E9" s="19">
        <v>3079000</v>
      </c>
      <c r="F9" s="20">
        <v>3079000</v>
      </c>
      <c r="G9" s="20">
        <v>3079000</v>
      </c>
      <c r="H9" s="20">
        <v>1002000</v>
      </c>
      <c r="I9" s="20">
        <v>1240000</v>
      </c>
      <c r="J9" s="20">
        <v>1240000</v>
      </c>
      <c r="K9" s="20">
        <v>-829000</v>
      </c>
      <c r="L9" s="20">
        <v>-538000</v>
      </c>
      <c r="M9" s="20">
        <v>881000</v>
      </c>
      <c r="N9" s="20">
        <v>881000</v>
      </c>
      <c r="O9" s="20"/>
      <c r="P9" s="20"/>
      <c r="Q9" s="20"/>
      <c r="R9" s="20"/>
      <c r="S9" s="20"/>
      <c r="T9" s="20"/>
      <c r="U9" s="20"/>
      <c r="V9" s="20"/>
      <c r="W9" s="20">
        <v>881000</v>
      </c>
      <c r="X9" s="20">
        <v>1539500</v>
      </c>
      <c r="Y9" s="20">
        <v>-658500</v>
      </c>
      <c r="Z9" s="21">
        <v>-42.77</v>
      </c>
      <c r="AA9" s="22">
        <v>3079000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>
        <v>-3000</v>
      </c>
      <c r="I10" s="24">
        <v>212000</v>
      </c>
      <c r="J10" s="20">
        <v>212000</v>
      </c>
      <c r="K10" s="24">
        <v>-18000</v>
      </c>
      <c r="L10" s="24">
        <v>-16000</v>
      </c>
      <c r="M10" s="20">
        <v>-18000</v>
      </c>
      <c r="N10" s="24">
        <v>-18000</v>
      </c>
      <c r="O10" s="24"/>
      <c r="P10" s="24"/>
      <c r="Q10" s="20"/>
      <c r="R10" s="24"/>
      <c r="S10" s="24"/>
      <c r="T10" s="20"/>
      <c r="U10" s="24"/>
      <c r="V10" s="24"/>
      <c r="W10" s="24">
        <v>-18000</v>
      </c>
      <c r="X10" s="20"/>
      <c r="Y10" s="24">
        <v>-18000</v>
      </c>
      <c r="Z10" s="25"/>
      <c r="AA10" s="26"/>
    </row>
    <row r="11" spans="1:27" ht="12.75">
      <c r="A11" s="23" t="s">
        <v>38</v>
      </c>
      <c r="B11" s="17"/>
      <c r="C11" s="18">
        <v>10428552</v>
      </c>
      <c r="D11" s="18"/>
      <c r="E11" s="19">
        <v>350000</v>
      </c>
      <c r="F11" s="20">
        <v>350000</v>
      </c>
      <c r="G11" s="20">
        <v>350000</v>
      </c>
      <c r="H11" s="20">
        <v>8273000</v>
      </c>
      <c r="I11" s="20">
        <v>182000</v>
      </c>
      <c r="J11" s="20">
        <v>182000</v>
      </c>
      <c r="K11" s="20">
        <v>-187000</v>
      </c>
      <c r="L11" s="20">
        <v>29000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175000</v>
      </c>
      <c r="Y11" s="20">
        <v>-175000</v>
      </c>
      <c r="Z11" s="21">
        <v>-100</v>
      </c>
      <c r="AA11" s="22">
        <v>350000</v>
      </c>
    </row>
    <row r="12" spans="1:27" ht="12.75">
      <c r="A12" s="27" t="s">
        <v>39</v>
      </c>
      <c r="B12" s="28"/>
      <c r="C12" s="29">
        <f aca="true" t="shared" si="0" ref="C12:Y12">SUM(C6:C11)</f>
        <v>99424786</v>
      </c>
      <c r="D12" s="29">
        <f>SUM(D6:D11)</f>
        <v>0</v>
      </c>
      <c r="E12" s="30">
        <f t="shared" si="0"/>
        <v>56312000</v>
      </c>
      <c r="F12" s="31">
        <f t="shared" si="0"/>
        <v>56312000</v>
      </c>
      <c r="G12" s="31">
        <f t="shared" si="0"/>
        <v>171028000</v>
      </c>
      <c r="H12" s="31">
        <f t="shared" si="0"/>
        <v>-6135000</v>
      </c>
      <c r="I12" s="31">
        <f t="shared" si="0"/>
        <v>-19423000</v>
      </c>
      <c r="J12" s="31">
        <f t="shared" si="0"/>
        <v>-19423000</v>
      </c>
      <c r="K12" s="31">
        <f t="shared" si="0"/>
        <v>-20605000</v>
      </c>
      <c r="L12" s="31">
        <f t="shared" si="0"/>
        <v>-14291000</v>
      </c>
      <c r="M12" s="31">
        <f t="shared" si="0"/>
        <v>-14634000</v>
      </c>
      <c r="N12" s="31">
        <f t="shared" si="0"/>
        <v>-14634000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-14634000</v>
      </c>
      <c r="X12" s="31">
        <f t="shared" si="0"/>
        <v>28156000</v>
      </c>
      <c r="Y12" s="31">
        <f t="shared" si="0"/>
        <v>-42790000</v>
      </c>
      <c r="Z12" s="32">
        <f>+IF(X12&lt;&gt;0,+(Y12/X12)*100,0)</f>
        <v>-151.9747123170905</v>
      </c>
      <c r="AA12" s="33">
        <f>SUM(AA6:AA11)</f>
        <v>56312000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>
        <v>226000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4015712</v>
      </c>
      <c r="D16" s="18"/>
      <c r="E16" s="19">
        <v>4252000</v>
      </c>
      <c r="F16" s="20">
        <v>4252000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2126000</v>
      </c>
      <c r="Y16" s="24">
        <v>-2126000</v>
      </c>
      <c r="Z16" s="25">
        <v>-100</v>
      </c>
      <c r="AA16" s="26">
        <v>4252000</v>
      </c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>
        <v>4016000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209877673</v>
      </c>
      <c r="D19" s="18"/>
      <c r="E19" s="19">
        <v>230115000</v>
      </c>
      <c r="F19" s="20">
        <v>230115000</v>
      </c>
      <c r="G19" s="20">
        <v>237644000</v>
      </c>
      <c r="H19" s="20">
        <v>-24460000</v>
      </c>
      <c r="I19" s="20">
        <v>2292000</v>
      </c>
      <c r="J19" s="20">
        <v>2292000</v>
      </c>
      <c r="K19" s="20">
        <v>928000</v>
      </c>
      <c r="L19" s="20">
        <v>534000</v>
      </c>
      <c r="M19" s="20">
        <v>169000</v>
      </c>
      <c r="N19" s="20">
        <v>169000</v>
      </c>
      <c r="O19" s="20"/>
      <c r="P19" s="20"/>
      <c r="Q19" s="20"/>
      <c r="R19" s="20"/>
      <c r="S19" s="20"/>
      <c r="T19" s="20"/>
      <c r="U19" s="20"/>
      <c r="V19" s="20"/>
      <c r="W19" s="20">
        <v>169000</v>
      </c>
      <c r="X19" s="20">
        <v>115057500</v>
      </c>
      <c r="Y19" s="20">
        <v>-114888500</v>
      </c>
      <c r="Z19" s="21">
        <v>-99.85</v>
      </c>
      <c r="AA19" s="22">
        <v>230115000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4533783</v>
      </c>
      <c r="D22" s="18"/>
      <c r="E22" s="19">
        <v>8792000</v>
      </c>
      <c r="F22" s="20">
        <v>8792000</v>
      </c>
      <c r="G22" s="20">
        <v>10649000</v>
      </c>
      <c r="H22" s="20">
        <v>-5940000</v>
      </c>
      <c r="I22" s="20">
        <v>695000</v>
      </c>
      <c r="J22" s="20">
        <v>695000</v>
      </c>
      <c r="K22" s="20">
        <v>250000</v>
      </c>
      <c r="L22" s="20">
        <v>474000</v>
      </c>
      <c r="M22" s="20">
        <v>423000</v>
      </c>
      <c r="N22" s="20">
        <v>423000</v>
      </c>
      <c r="O22" s="20"/>
      <c r="P22" s="20"/>
      <c r="Q22" s="20"/>
      <c r="R22" s="20"/>
      <c r="S22" s="20"/>
      <c r="T22" s="20"/>
      <c r="U22" s="20"/>
      <c r="V22" s="20"/>
      <c r="W22" s="20">
        <v>423000</v>
      </c>
      <c r="X22" s="20">
        <v>4396000</v>
      </c>
      <c r="Y22" s="20">
        <v>-3973000</v>
      </c>
      <c r="Z22" s="21">
        <v>-90.38</v>
      </c>
      <c r="AA22" s="22">
        <v>8792000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218427168</v>
      </c>
      <c r="D24" s="29">
        <f>SUM(D15:D23)</f>
        <v>0</v>
      </c>
      <c r="E24" s="36">
        <f t="shared" si="1"/>
        <v>243159000</v>
      </c>
      <c r="F24" s="37">
        <f t="shared" si="1"/>
        <v>243159000</v>
      </c>
      <c r="G24" s="37">
        <f t="shared" si="1"/>
        <v>252309000</v>
      </c>
      <c r="H24" s="37">
        <f t="shared" si="1"/>
        <v>-30174000</v>
      </c>
      <c r="I24" s="37">
        <f t="shared" si="1"/>
        <v>2987000</v>
      </c>
      <c r="J24" s="37">
        <f t="shared" si="1"/>
        <v>2987000</v>
      </c>
      <c r="K24" s="37">
        <f t="shared" si="1"/>
        <v>1178000</v>
      </c>
      <c r="L24" s="37">
        <f t="shared" si="1"/>
        <v>1008000</v>
      </c>
      <c r="M24" s="37">
        <f t="shared" si="1"/>
        <v>592000</v>
      </c>
      <c r="N24" s="37">
        <f t="shared" si="1"/>
        <v>592000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592000</v>
      </c>
      <c r="X24" s="37">
        <f t="shared" si="1"/>
        <v>121579500</v>
      </c>
      <c r="Y24" s="37">
        <f t="shared" si="1"/>
        <v>-120987500</v>
      </c>
      <c r="Z24" s="38">
        <f>+IF(X24&lt;&gt;0,+(Y24/X24)*100,0)</f>
        <v>-99.51307580636538</v>
      </c>
      <c r="AA24" s="39">
        <f>SUM(AA15:AA23)</f>
        <v>243159000</v>
      </c>
    </row>
    <row r="25" spans="1:27" ht="12.75">
      <c r="A25" s="27" t="s">
        <v>51</v>
      </c>
      <c r="B25" s="28"/>
      <c r="C25" s="29">
        <f aca="true" t="shared" si="2" ref="C25:Y25">+C12+C24</f>
        <v>317851954</v>
      </c>
      <c r="D25" s="29">
        <f>+D12+D24</f>
        <v>0</v>
      </c>
      <c r="E25" s="30">
        <f t="shared" si="2"/>
        <v>299471000</v>
      </c>
      <c r="F25" s="31">
        <f t="shared" si="2"/>
        <v>299471000</v>
      </c>
      <c r="G25" s="31">
        <f t="shared" si="2"/>
        <v>423337000</v>
      </c>
      <c r="H25" s="31">
        <f t="shared" si="2"/>
        <v>-36309000</v>
      </c>
      <c r="I25" s="31">
        <f t="shared" si="2"/>
        <v>-16436000</v>
      </c>
      <c r="J25" s="31">
        <f t="shared" si="2"/>
        <v>-16436000</v>
      </c>
      <c r="K25" s="31">
        <f t="shared" si="2"/>
        <v>-19427000</v>
      </c>
      <c r="L25" s="31">
        <f t="shared" si="2"/>
        <v>-13283000</v>
      </c>
      <c r="M25" s="31">
        <f t="shared" si="2"/>
        <v>-14042000</v>
      </c>
      <c r="N25" s="31">
        <f t="shared" si="2"/>
        <v>-14042000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-14042000</v>
      </c>
      <c r="X25" s="31">
        <f t="shared" si="2"/>
        <v>149735500</v>
      </c>
      <c r="Y25" s="31">
        <f t="shared" si="2"/>
        <v>-163777500</v>
      </c>
      <c r="Z25" s="32">
        <f>+IF(X25&lt;&gt;0,+(Y25/X25)*100,0)</f>
        <v>-109.37786964347131</v>
      </c>
      <c r="AA25" s="33">
        <f>+AA12+AA24</f>
        <v>299471000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6325860</v>
      </c>
      <c r="D30" s="18"/>
      <c r="E30" s="19">
        <v>6545000</v>
      </c>
      <c r="F30" s="20">
        <v>6545000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3272500</v>
      </c>
      <c r="Y30" s="20">
        <v>-3272500</v>
      </c>
      <c r="Z30" s="21">
        <v>-100</v>
      </c>
      <c r="AA30" s="22">
        <v>6545000</v>
      </c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26365979</v>
      </c>
      <c r="D32" s="18"/>
      <c r="E32" s="19">
        <v>28016000</v>
      </c>
      <c r="F32" s="20">
        <v>28016000</v>
      </c>
      <c r="G32" s="20">
        <v>20275000</v>
      </c>
      <c r="H32" s="20">
        <v>4198000</v>
      </c>
      <c r="I32" s="20">
        <v>-2293000</v>
      </c>
      <c r="J32" s="20">
        <v>-2293000</v>
      </c>
      <c r="K32" s="20">
        <v>-1043000</v>
      </c>
      <c r="L32" s="20">
        <v>-538000</v>
      </c>
      <c r="M32" s="20">
        <v>-3082000</v>
      </c>
      <c r="N32" s="20">
        <v>-3082000</v>
      </c>
      <c r="O32" s="20"/>
      <c r="P32" s="20"/>
      <c r="Q32" s="20"/>
      <c r="R32" s="20"/>
      <c r="S32" s="20"/>
      <c r="T32" s="20"/>
      <c r="U32" s="20"/>
      <c r="V32" s="20"/>
      <c r="W32" s="20">
        <v>-3082000</v>
      </c>
      <c r="X32" s="20">
        <v>14008000</v>
      </c>
      <c r="Y32" s="20">
        <v>-17090000</v>
      </c>
      <c r="Z32" s="21">
        <v>-122</v>
      </c>
      <c r="AA32" s="22">
        <v>28016000</v>
      </c>
    </row>
    <row r="33" spans="1:27" ht="12.75">
      <c r="A33" s="23" t="s">
        <v>58</v>
      </c>
      <c r="B33" s="17"/>
      <c r="C33" s="18">
        <v>7603733</v>
      </c>
      <c r="D33" s="18"/>
      <c r="E33" s="19">
        <v>34563000</v>
      </c>
      <c r="F33" s="20">
        <v>34563000</v>
      </c>
      <c r="G33" s="20">
        <v>33736000</v>
      </c>
      <c r="H33" s="20">
        <v>1664000</v>
      </c>
      <c r="I33" s="20">
        <v>-70000</v>
      </c>
      <c r="J33" s="20">
        <v>-70000</v>
      </c>
      <c r="K33" s="20">
        <v>-60000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17281500</v>
      </c>
      <c r="Y33" s="20">
        <v>-17281500</v>
      </c>
      <c r="Z33" s="21">
        <v>-100</v>
      </c>
      <c r="AA33" s="22">
        <v>34563000</v>
      </c>
    </row>
    <row r="34" spans="1:27" ht="12.75">
      <c r="A34" s="27" t="s">
        <v>59</v>
      </c>
      <c r="B34" s="28"/>
      <c r="C34" s="29">
        <f aca="true" t="shared" si="3" ref="C34:Y34">SUM(C29:C33)</f>
        <v>40295572</v>
      </c>
      <c r="D34" s="29">
        <f>SUM(D29:D33)</f>
        <v>0</v>
      </c>
      <c r="E34" s="30">
        <f t="shared" si="3"/>
        <v>69124000</v>
      </c>
      <c r="F34" s="31">
        <f t="shared" si="3"/>
        <v>69124000</v>
      </c>
      <c r="G34" s="31">
        <f t="shared" si="3"/>
        <v>54011000</v>
      </c>
      <c r="H34" s="31">
        <f t="shared" si="3"/>
        <v>5862000</v>
      </c>
      <c r="I34" s="31">
        <f t="shared" si="3"/>
        <v>-2363000</v>
      </c>
      <c r="J34" s="31">
        <f t="shared" si="3"/>
        <v>-2363000</v>
      </c>
      <c r="K34" s="31">
        <f t="shared" si="3"/>
        <v>-1103000</v>
      </c>
      <c r="L34" s="31">
        <f t="shared" si="3"/>
        <v>-538000</v>
      </c>
      <c r="M34" s="31">
        <f t="shared" si="3"/>
        <v>-3082000</v>
      </c>
      <c r="N34" s="31">
        <f t="shared" si="3"/>
        <v>-3082000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-3082000</v>
      </c>
      <c r="X34" s="31">
        <f t="shared" si="3"/>
        <v>34562000</v>
      </c>
      <c r="Y34" s="31">
        <f t="shared" si="3"/>
        <v>-37644000</v>
      </c>
      <c r="Z34" s="32">
        <f>+IF(X34&lt;&gt;0,+(Y34/X34)*100,0)</f>
        <v>-108.9173080261559</v>
      </c>
      <c r="AA34" s="33">
        <f>SUM(AA29:AA33)</f>
        <v>69124000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130335083</v>
      </c>
      <c r="D37" s="18"/>
      <c r="E37" s="19">
        <v>130700000</v>
      </c>
      <c r="F37" s="20">
        <v>130700000</v>
      </c>
      <c r="G37" s="20">
        <v>136681000</v>
      </c>
      <c r="H37" s="20">
        <v>-6326000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65350000</v>
      </c>
      <c r="Y37" s="20">
        <v>-65350000</v>
      </c>
      <c r="Z37" s="21">
        <v>-100</v>
      </c>
      <c r="AA37" s="22">
        <v>130700000</v>
      </c>
    </row>
    <row r="38" spans="1:27" ht="12.75">
      <c r="A38" s="23" t="s">
        <v>58</v>
      </c>
      <c r="B38" s="17"/>
      <c r="C38" s="18">
        <v>27818000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158153083</v>
      </c>
      <c r="D39" s="29">
        <f>SUM(D37:D38)</f>
        <v>0</v>
      </c>
      <c r="E39" s="36">
        <f t="shared" si="4"/>
        <v>130700000</v>
      </c>
      <c r="F39" s="37">
        <f t="shared" si="4"/>
        <v>130700000</v>
      </c>
      <c r="G39" s="37">
        <f t="shared" si="4"/>
        <v>136681000</v>
      </c>
      <c r="H39" s="37">
        <f t="shared" si="4"/>
        <v>-6326000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65350000</v>
      </c>
      <c r="Y39" s="37">
        <f t="shared" si="4"/>
        <v>-65350000</v>
      </c>
      <c r="Z39" s="38">
        <f>+IF(X39&lt;&gt;0,+(Y39/X39)*100,0)</f>
        <v>-100</v>
      </c>
      <c r="AA39" s="39">
        <f>SUM(AA37:AA38)</f>
        <v>130700000</v>
      </c>
    </row>
    <row r="40" spans="1:27" ht="12.75">
      <c r="A40" s="27" t="s">
        <v>62</v>
      </c>
      <c r="B40" s="28"/>
      <c r="C40" s="29">
        <f aca="true" t="shared" si="5" ref="C40:Y40">+C34+C39</f>
        <v>198448655</v>
      </c>
      <c r="D40" s="29">
        <f>+D34+D39</f>
        <v>0</v>
      </c>
      <c r="E40" s="30">
        <f t="shared" si="5"/>
        <v>199824000</v>
      </c>
      <c r="F40" s="31">
        <f t="shared" si="5"/>
        <v>199824000</v>
      </c>
      <c r="G40" s="31">
        <f t="shared" si="5"/>
        <v>190692000</v>
      </c>
      <c r="H40" s="31">
        <f t="shared" si="5"/>
        <v>-464000</v>
      </c>
      <c r="I40" s="31">
        <f t="shared" si="5"/>
        <v>-2363000</v>
      </c>
      <c r="J40" s="31">
        <f t="shared" si="5"/>
        <v>-2363000</v>
      </c>
      <c r="K40" s="31">
        <f t="shared" si="5"/>
        <v>-1103000</v>
      </c>
      <c r="L40" s="31">
        <f t="shared" si="5"/>
        <v>-538000</v>
      </c>
      <c r="M40" s="31">
        <f t="shared" si="5"/>
        <v>-3082000</v>
      </c>
      <c r="N40" s="31">
        <f t="shared" si="5"/>
        <v>-3082000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-3082000</v>
      </c>
      <c r="X40" s="31">
        <f t="shared" si="5"/>
        <v>99912000</v>
      </c>
      <c r="Y40" s="31">
        <f t="shared" si="5"/>
        <v>-102994000</v>
      </c>
      <c r="Z40" s="32">
        <f>+IF(X40&lt;&gt;0,+(Y40/X40)*100,0)</f>
        <v>-103.08471454880295</v>
      </c>
      <c r="AA40" s="33">
        <f>+AA34+AA39</f>
        <v>199824000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119403299</v>
      </c>
      <c r="D42" s="43">
        <f>+D25-D40</f>
        <v>0</v>
      </c>
      <c r="E42" s="44">
        <f t="shared" si="6"/>
        <v>99647000</v>
      </c>
      <c r="F42" s="45">
        <f t="shared" si="6"/>
        <v>99647000</v>
      </c>
      <c r="G42" s="45">
        <f t="shared" si="6"/>
        <v>232645000</v>
      </c>
      <c r="H42" s="45">
        <f t="shared" si="6"/>
        <v>-35845000</v>
      </c>
      <c r="I42" s="45">
        <f t="shared" si="6"/>
        <v>-14073000</v>
      </c>
      <c r="J42" s="45">
        <f t="shared" si="6"/>
        <v>-14073000</v>
      </c>
      <c r="K42" s="45">
        <f t="shared" si="6"/>
        <v>-18324000</v>
      </c>
      <c r="L42" s="45">
        <f t="shared" si="6"/>
        <v>-12745000</v>
      </c>
      <c r="M42" s="45">
        <f t="shared" si="6"/>
        <v>-10960000</v>
      </c>
      <c r="N42" s="45">
        <f t="shared" si="6"/>
        <v>-10960000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-10960000</v>
      </c>
      <c r="X42" s="45">
        <f t="shared" si="6"/>
        <v>49823500</v>
      </c>
      <c r="Y42" s="45">
        <f t="shared" si="6"/>
        <v>-60783500</v>
      </c>
      <c r="Z42" s="46">
        <f>+IF(X42&lt;&gt;0,+(Y42/X42)*100,0)</f>
        <v>-121.99765171053821</v>
      </c>
      <c r="AA42" s="47">
        <f>+AA25-AA40</f>
        <v>99647000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119403299</v>
      </c>
      <c r="D45" s="18"/>
      <c r="E45" s="19">
        <v>99647000</v>
      </c>
      <c r="F45" s="20">
        <v>99647000</v>
      </c>
      <c r="G45" s="20">
        <v>232645000</v>
      </c>
      <c r="H45" s="20">
        <v>-35845000</v>
      </c>
      <c r="I45" s="20">
        <v>-14073000</v>
      </c>
      <c r="J45" s="20">
        <v>-14073000</v>
      </c>
      <c r="K45" s="20">
        <v>-18324000</v>
      </c>
      <c r="L45" s="20">
        <v>-12745000</v>
      </c>
      <c r="M45" s="20">
        <v>-10960000</v>
      </c>
      <c r="N45" s="20">
        <v>-10960000</v>
      </c>
      <c r="O45" s="20"/>
      <c r="P45" s="20"/>
      <c r="Q45" s="20"/>
      <c r="R45" s="20"/>
      <c r="S45" s="20"/>
      <c r="T45" s="20"/>
      <c r="U45" s="20"/>
      <c r="V45" s="20"/>
      <c r="W45" s="20">
        <v>-10960000</v>
      </c>
      <c r="X45" s="20">
        <v>49823500</v>
      </c>
      <c r="Y45" s="20">
        <v>-60783500</v>
      </c>
      <c r="Z45" s="48">
        <v>-122</v>
      </c>
      <c r="AA45" s="22">
        <v>99647000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119403299</v>
      </c>
      <c r="D48" s="51">
        <f>SUM(D45:D47)</f>
        <v>0</v>
      </c>
      <c r="E48" s="52">
        <f t="shared" si="7"/>
        <v>99647000</v>
      </c>
      <c r="F48" s="53">
        <f t="shared" si="7"/>
        <v>99647000</v>
      </c>
      <c r="G48" s="53">
        <f t="shared" si="7"/>
        <v>232645000</v>
      </c>
      <c r="H48" s="53">
        <f t="shared" si="7"/>
        <v>-35845000</v>
      </c>
      <c r="I48" s="53">
        <f t="shared" si="7"/>
        <v>-14073000</v>
      </c>
      <c r="J48" s="53">
        <f t="shared" si="7"/>
        <v>-14073000</v>
      </c>
      <c r="K48" s="53">
        <f t="shared" si="7"/>
        <v>-18324000</v>
      </c>
      <c r="L48" s="53">
        <f t="shared" si="7"/>
        <v>-12745000</v>
      </c>
      <c r="M48" s="53">
        <f t="shared" si="7"/>
        <v>-10960000</v>
      </c>
      <c r="N48" s="53">
        <f t="shared" si="7"/>
        <v>-10960000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-10960000</v>
      </c>
      <c r="X48" s="53">
        <f t="shared" si="7"/>
        <v>49823500</v>
      </c>
      <c r="Y48" s="53">
        <f t="shared" si="7"/>
        <v>-60783500</v>
      </c>
      <c r="Z48" s="54">
        <f>+IF(X48&lt;&gt;0,+(Y48/X48)*100,0)</f>
        <v>-121.99765171053821</v>
      </c>
      <c r="AA48" s="55">
        <f>SUM(AA45:AA47)</f>
        <v>99647000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1329466</v>
      </c>
      <c r="D6" s="18"/>
      <c r="E6" s="19">
        <v>32570</v>
      </c>
      <c r="F6" s="20">
        <v>32570</v>
      </c>
      <c r="G6" s="20">
        <v>32570</v>
      </c>
      <c r="H6" s="20">
        <v>9348132</v>
      </c>
      <c r="I6" s="20">
        <v>32570</v>
      </c>
      <c r="J6" s="20">
        <v>32570</v>
      </c>
      <c r="K6" s="20">
        <v>1543059</v>
      </c>
      <c r="L6" s="20">
        <v>-4748598</v>
      </c>
      <c r="M6" s="20">
        <v>4629847</v>
      </c>
      <c r="N6" s="20">
        <v>4629847</v>
      </c>
      <c r="O6" s="20"/>
      <c r="P6" s="20"/>
      <c r="Q6" s="20"/>
      <c r="R6" s="20"/>
      <c r="S6" s="20"/>
      <c r="T6" s="20"/>
      <c r="U6" s="20"/>
      <c r="V6" s="20"/>
      <c r="W6" s="20">
        <v>4629847</v>
      </c>
      <c r="X6" s="20">
        <v>16285</v>
      </c>
      <c r="Y6" s="20">
        <v>4613562</v>
      </c>
      <c r="Z6" s="21">
        <v>28330.13</v>
      </c>
      <c r="AA6" s="22">
        <v>32570</v>
      </c>
    </row>
    <row r="7" spans="1:27" ht="12.75">
      <c r="A7" s="23" t="s">
        <v>34</v>
      </c>
      <c r="B7" s="17"/>
      <c r="C7" s="18">
        <v>1113022</v>
      </c>
      <c r="D7" s="18"/>
      <c r="E7" s="19">
        <v>1000000</v>
      </c>
      <c r="F7" s="20">
        <v>1000000</v>
      </c>
      <c r="G7" s="20">
        <v>34919951</v>
      </c>
      <c r="H7" s="20">
        <v>33520</v>
      </c>
      <c r="I7" s="20">
        <v>19824744</v>
      </c>
      <c r="J7" s="20">
        <v>19824744</v>
      </c>
      <c r="K7" s="20">
        <v>24780459</v>
      </c>
      <c r="L7" s="20">
        <v>31208844</v>
      </c>
      <c r="M7" s="20">
        <v>57090324</v>
      </c>
      <c r="N7" s="20">
        <v>57090324</v>
      </c>
      <c r="O7" s="20"/>
      <c r="P7" s="20"/>
      <c r="Q7" s="20"/>
      <c r="R7" s="20"/>
      <c r="S7" s="20"/>
      <c r="T7" s="20"/>
      <c r="U7" s="20"/>
      <c r="V7" s="20"/>
      <c r="W7" s="20">
        <v>57090324</v>
      </c>
      <c r="X7" s="20">
        <v>500000</v>
      </c>
      <c r="Y7" s="20">
        <v>56590324</v>
      </c>
      <c r="Z7" s="21">
        <v>11318.06</v>
      </c>
      <c r="AA7" s="22">
        <v>1000000</v>
      </c>
    </row>
    <row r="8" spans="1:27" ht="12.75">
      <c r="A8" s="23" t="s">
        <v>35</v>
      </c>
      <c r="B8" s="17"/>
      <c r="C8" s="18">
        <v>69355950</v>
      </c>
      <c r="D8" s="18"/>
      <c r="E8" s="19">
        <v>47985559</v>
      </c>
      <c r="F8" s="20">
        <v>47985559</v>
      </c>
      <c r="G8" s="20">
        <v>55023154</v>
      </c>
      <c r="H8" s="20">
        <v>97350193</v>
      </c>
      <c r="I8" s="20">
        <v>101353602</v>
      </c>
      <c r="J8" s="20">
        <v>101353602</v>
      </c>
      <c r="K8" s="20">
        <v>101178016</v>
      </c>
      <c r="L8" s="20">
        <v>106655031</v>
      </c>
      <c r="M8" s="20">
        <v>67063168</v>
      </c>
      <c r="N8" s="20">
        <v>67063168</v>
      </c>
      <c r="O8" s="20"/>
      <c r="P8" s="20"/>
      <c r="Q8" s="20"/>
      <c r="R8" s="20"/>
      <c r="S8" s="20"/>
      <c r="T8" s="20"/>
      <c r="U8" s="20"/>
      <c r="V8" s="20"/>
      <c r="W8" s="20">
        <v>67063168</v>
      </c>
      <c r="X8" s="20">
        <v>23992780</v>
      </c>
      <c r="Y8" s="20">
        <v>43070388</v>
      </c>
      <c r="Z8" s="21">
        <v>179.51</v>
      </c>
      <c r="AA8" s="22">
        <v>47985559</v>
      </c>
    </row>
    <row r="9" spans="1:27" ht="12.75">
      <c r="A9" s="23" t="s">
        <v>36</v>
      </c>
      <c r="B9" s="17"/>
      <c r="C9" s="18">
        <v>87059776</v>
      </c>
      <c r="D9" s="18"/>
      <c r="E9" s="19">
        <v>56765579</v>
      </c>
      <c r="F9" s="20">
        <v>56765579</v>
      </c>
      <c r="G9" s="20">
        <v>61501882</v>
      </c>
      <c r="H9" s="20">
        <v>162079332</v>
      </c>
      <c r="I9" s="20">
        <v>167421228</v>
      </c>
      <c r="J9" s="20">
        <v>167421228</v>
      </c>
      <c r="K9" s="20">
        <v>175590835</v>
      </c>
      <c r="L9" s="20">
        <v>193528014</v>
      </c>
      <c r="M9" s="20">
        <v>204389380</v>
      </c>
      <c r="N9" s="20">
        <v>204389380</v>
      </c>
      <c r="O9" s="20"/>
      <c r="P9" s="20"/>
      <c r="Q9" s="20"/>
      <c r="R9" s="20"/>
      <c r="S9" s="20"/>
      <c r="T9" s="20"/>
      <c r="U9" s="20"/>
      <c r="V9" s="20"/>
      <c r="W9" s="20">
        <v>204389380</v>
      </c>
      <c r="X9" s="20">
        <v>28382790</v>
      </c>
      <c r="Y9" s="20">
        <v>176006590</v>
      </c>
      <c r="Z9" s="21">
        <v>620.12</v>
      </c>
      <c r="AA9" s="22">
        <v>56765579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13212704</v>
      </c>
      <c r="D11" s="18"/>
      <c r="E11" s="19">
        <v>15039650</v>
      </c>
      <c r="F11" s="20">
        <v>15039650</v>
      </c>
      <c r="G11" s="20">
        <v>9004851</v>
      </c>
      <c r="H11" s="20">
        <v>46849262</v>
      </c>
      <c r="I11" s="20">
        <v>8964724</v>
      </c>
      <c r="J11" s="20">
        <v>8964724</v>
      </c>
      <c r="K11" s="20">
        <v>8986338</v>
      </c>
      <c r="L11" s="20">
        <v>9053897</v>
      </c>
      <c r="M11" s="20">
        <v>8281372</v>
      </c>
      <c r="N11" s="20">
        <v>8281372</v>
      </c>
      <c r="O11" s="20"/>
      <c r="P11" s="20"/>
      <c r="Q11" s="20"/>
      <c r="R11" s="20"/>
      <c r="S11" s="20"/>
      <c r="T11" s="20"/>
      <c r="U11" s="20"/>
      <c r="V11" s="20"/>
      <c r="W11" s="20">
        <v>8281372</v>
      </c>
      <c r="X11" s="20">
        <v>7519825</v>
      </c>
      <c r="Y11" s="20">
        <v>761547</v>
      </c>
      <c r="Z11" s="21">
        <v>10.13</v>
      </c>
      <c r="AA11" s="22">
        <v>15039650</v>
      </c>
    </row>
    <row r="12" spans="1:27" ht="12.75">
      <c r="A12" s="27" t="s">
        <v>39</v>
      </c>
      <c r="B12" s="28"/>
      <c r="C12" s="29">
        <f aca="true" t="shared" si="0" ref="C12:Y12">SUM(C6:C11)</f>
        <v>172070918</v>
      </c>
      <c r="D12" s="29">
        <f>SUM(D6:D11)</f>
        <v>0</v>
      </c>
      <c r="E12" s="30">
        <f t="shared" si="0"/>
        <v>120823358</v>
      </c>
      <c r="F12" s="31">
        <f t="shared" si="0"/>
        <v>120823358</v>
      </c>
      <c r="G12" s="31">
        <f t="shared" si="0"/>
        <v>160482408</v>
      </c>
      <c r="H12" s="31">
        <f t="shared" si="0"/>
        <v>315660439</v>
      </c>
      <c r="I12" s="31">
        <f t="shared" si="0"/>
        <v>297596868</v>
      </c>
      <c r="J12" s="31">
        <f t="shared" si="0"/>
        <v>297596868</v>
      </c>
      <c r="K12" s="31">
        <f t="shared" si="0"/>
        <v>312078707</v>
      </c>
      <c r="L12" s="31">
        <f t="shared" si="0"/>
        <v>335697188</v>
      </c>
      <c r="M12" s="31">
        <f t="shared" si="0"/>
        <v>341454091</v>
      </c>
      <c r="N12" s="31">
        <f t="shared" si="0"/>
        <v>341454091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341454091</v>
      </c>
      <c r="X12" s="31">
        <f t="shared" si="0"/>
        <v>60411680</v>
      </c>
      <c r="Y12" s="31">
        <f t="shared" si="0"/>
        <v>281042411</v>
      </c>
      <c r="Z12" s="32">
        <f>+IF(X12&lt;&gt;0,+(Y12/X12)*100,0)</f>
        <v>465.21204343266066</v>
      </c>
      <c r="AA12" s="33">
        <f>SUM(AA6:AA11)</f>
        <v>120823358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>
        <v>-161885</v>
      </c>
      <c r="I15" s="20">
        <v>-161885</v>
      </c>
      <c r="J15" s="20">
        <v>-161885</v>
      </c>
      <c r="K15" s="20">
        <v>-161885</v>
      </c>
      <c r="L15" s="20">
        <v>-161885</v>
      </c>
      <c r="M15" s="20">
        <v>-161885</v>
      </c>
      <c r="N15" s="20">
        <v>-161885</v>
      </c>
      <c r="O15" s="20"/>
      <c r="P15" s="20"/>
      <c r="Q15" s="20"/>
      <c r="R15" s="20"/>
      <c r="S15" s="20"/>
      <c r="T15" s="20"/>
      <c r="U15" s="20"/>
      <c r="V15" s="20"/>
      <c r="W15" s="20">
        <v>-161885</v>
      </c>
      <c r="X15" s="20"/>
      <c r="Y15" s="20">
        <v>-161885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13733228</v>
      </c>
      <c r="D17" s="18"/>
      <c r="E17" s="19">
        <v>29105967</v>
      </c>
      <c r="F17" s="20">
        <v>29105967</v>
      </c>
      <c r="G17" s="20">
        <v>29105967</v>
      </c>
      <c r="H17" s="20">
        <v>26324756</v>
      </c>
      <c r="I17" s="20">
        <v>26324756</v>
      </c>
      <c r="J17" s="20">
        <v>26324756</v>
      </c>
      <c r="K17" s="20">
        <v>26324756</v>
      </c>
      <c r="L17" s="20">
        <v>26324756</v>
      </c>
      <c r="M17" s="20">
        <v>26324756</v>
      </c>
      <c r="N17" s="20">
        <v>26324756</v>
      </c>
      <c r="O17" s="20"/>
      <c r="P17" s="20"/>
      <c r="Q17" s="20"/>
      <c r="R17" s="20"/>
      <c r="S17" s="20"/>
      <c r="T17" s="20"/>
      <c r="U17" s="20"/>
      <c r="V17" s="20"/>
      <c r="W17" s="20">
        <v>26324756</v>
      </c>
      <c r="X17" s="20">
        <v>14552984</v>
      </c>
      <c r="Y17" s="20">
        <v>11771772</v>
      </c>
      <c r="Z17" s="21">
        <v>80.89</v>
      </c>
      <c r="AA17" s="22">
        <v>29105967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1760476048</v>
      </c>
      <c r="D19" s="18"/>
      <c r="E19" s="19">
        <v>1908815581</v>
      </c>
      <c r="F19" s="20">
        <v>1908815581</v>
      </c>
      <c r="G19" s="20">
        <v>2003099152</v>
      </c>
      <c r="H19" s="20">
        <v>1768151012</v>
      </c>
      <c r="I19" s="20">
        <v>1776435515</v>
      </c>
      <c r="J19" s="20">
        <v>1776435515</v>
      </c>
      <c r="K19" s="20">
        <v>1783259198</v>
      </c>
      <c r="L19" s="20">
        <v>1788117208</v>
      </c>
      <c r="M19" s="20">
        <v>1754573887</v>
      </c>
      <c r="N19" s="20">
        <v>1754573887</v>
      </c>
      <c r="O19" s="20"/>
      <c r="P19" s="20"/>
      <c r="Q19" s="20"/>
      <c r="R19" s="20"/>
      <c r="S19" s="20"/>
      <c r="T19" s="20"/>
      <c r="U19" s="20"/>
      <c r="V19" s="20"/>
      <c r="W19" s="20">
        <v>1754573887</v>
      </c>
      <c r="X19" s="20">
        <v>954407791</v>
      </c>
      <c r="Y19" s="20">
        <v>800166096</v>
      </c>
      <c r="Z19" s="21">
        <v>83.84</v>
      </c>
      <c r="AA19" s="22">
        <v>1908815581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1047705</v>
      </c>
      <c r="D23" s="18"/>
      <c r="E23" s="19">
        <v>1069102</v>
      </c>
      <c r="F23" s="20">
        <v>1069102</v>
      </c>
      <c r="G23" s="24">
        <v>1069126</v>
      </c>
      <c r="H23" s="24">
        <v>1069126</v>
      </c>
      <c r="I23" s="24">
        <v>1069126</v>
      </c>
      <c r="J23" s="20">
        <v>1069126</v>
      </c>
      <c r="K23" s="24">
        <v>1069126</v>
      </c>
      <c r="L23" s="24">
        <v>1069126</v>
      </c>
      <c r="M23" s="20">
        <v>1069126</v>
      </c>
      <c r="N23" s="24">
        <v>1069126</v>
      </c>
      <c r="O23" s="24"/>
      <c r="P23" s="24"/>
      <c r="Q23" s="20"/>
      <c r="R23" s="24"/>
      <c r="S23" s="24"/>
      <c r="T23" s="20"/>
      <c r="U23" s="24"/>
      <c r="V23" s="24"/>
      <c r="W23" s="24">
        <v>1069126</v>
      </c>
      <c r="X23" s="20">
        <v>534551</v>
      </c>
      <c r="Y23" s="24">
        <v>534575</v>
      </c>
      <c r="Z23" s="25">
        <v>100</v>
      </c>
      <c r="AA23" s="26">
        <v>1069102</v>
      </c>
    </row>
    <row r="24" spans="1:27" ht="12.75">
      <c r="A24" s="27" t="s">
        <v>50</v>
      </c>
      <c r="B24" s="35"/>
      <c r="C24" s="29">
        <f aca="true" t="shared" si="1" ref="C24:Y24">SUM(C15:C23)</f>
        <v>1775256981</v>
      </c>
      <c r="D24" s="29">
        <f>SUM(D15:D23)</f>
        <v>0</v>
      </c>
      <c r="E24" s="36">
        <f t="shared" si="1"/>
        <v>1938990650</v>
      </c>
      <c r="F24" s="37">
        <f t="shared" si="1"/>
        <v>1938990650</v>
      </c>
      <c r="G24" s="37">
        <f t="shared" si="1"/>
        <v>2033274245</v>
      </c>
      <c r="H24" s="37">
        <f t="shared" si="1"/>
        <v>1795383009</v>
      </c>
      <c r="I24" s="37">
        <f t="shared" si="1"/>
        <v>1803667512</v>
      </c>
      <c r="J24" s="37">
        <f t="shared" si="1"/>
        <v>1803667512</v>
      </c>
      <c r="K24" s="37">
        <f t="shared" si="1"/>
        <v>1810491195</v>
      </c>
      <c r="L24" s="37">
        <f t="shared" si="1"/>
        <v>1815349205</v>
      </c>
      <c r="M24" s="37">
        <f t="shared" si="1"/>
        <v>1781805884</v>
      </c>
      <c r="N24" s="37">
        <f t="shared" si="1"/>
        <v>1781805884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1781805884</v>
      </c>
      <c r="X24" s="37">
        <f t="shared" si="1"/>
        <v>969495326</v>
      </c>
      <c r="Y24" s="37">
        <f t="shared" si="1"/>
        <v>812310558</v>
      </c>
      <c r="Z24" s="38">
        <f>+IF(X24&lt;&gt;0,+(Y24/X24)*100,0)</f>
        <v>83.78694937617472</v>
      </c>
      <c r="AA24" s="39">
        <f>SUM(AA15:AA23)</f>
        <v>1938990650</v>
      </c>
    </row>
    <row r="25" spans="1:27" ht="12.75">
      <c r="A25" s="27" t="s">
        <v>51</v>
      </c>
      <c r="B25" s="28"/>
      <c r="C25" s="29">
        <f aca="true" t="shared" si="2" ref="C25:Y25">+C12+C24</f>
        <v>1947327899</v>
      </c>
      <c r="D25" s="29">
        <f>+D12+D24</f>
        <v>0</v>
      </c>
      <c r="E25" s="30">
        <f t="shared" si="2"/>
        <v>2059814008</v>
      </c>
      <c r="F25" s="31">
        <f t="shared" si="2"/>
        <v>2059814008</v>
      </c>
      <c r="G25" s="31">
        <f t="shared" si="2"/>
        <v>2193756653</v>
      </c>
      <c r="H25" s="31">
        <f t="shared" si="2"/>
        <v>2111043448</v>
      </c>
      <c r="I25" s="31">
        <f t="shared" si="2"/>
        <v>2101264380</v>
      </c>
      <c r="J25" s="31">
        <f t="shared" si="2"/>
        <v>2101264380</v>
      </c>
      <c r="K25" s="31">
        <f t="shared" si="2"/>
        <v>2122569902</v>
      </c>
      <c r="L25" s="31">
        <f t="shared" si="2"/>
        <v>2151046393</v>
      </c>
      <c r="M25" s="31">
        <f t="shared" si="2"/>
        <v>2123259975</v>
      </c>
      <c r="N25" s="31">
        <f t="shared" si="2"/>
        <v>2123259975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2123259975</v>
      </c>
      <c r="X25" s="31">
        <f t="shared" si="2"/>
        <v>1029907006</v>
      </c>
      <c r="Y25" s="31">
        <f t="shared" si="2"/>
        <v>1093352969</v>
      </c>
      <c r="Z25" s="32">
        <f>+IF(X25&lt;&gt;0,+(Y25/X25)*100,0)</f>
        <v>106.1603584236614</v>
      </c>
      <c r="AA25" s="33">
        <f>+AA12+AA24</f>
        <v>2059814008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15454808</v>
      </c>
      <c r="D31" s="18"/>
      <c r="E31" s="19">
        <v>14485105</v>
      </c>
      <c r="F31" s="20">
        <v>14485105</v>
      </c>
      <c r="G31" s="20">
        <v>15568671</v>
      </c>
      <c r="H31" s="20">
        <v>15719186</v>
      </c>
      <c r="I31" s="20">
        <v>15808925</v>
      </c>
      <c r="J31" s="20">
        <v>15808925</v>
      </c>
      <c r="K31" s="20">
        <v>16016529</v>
      </c>
      <c r="L31" s="20">
        <v>16188692</v>
      </c>
      <c r="M31" s="20">
        <v>15766092</v>
      </c>
      <c r="N31" s="20">
        <v>15766092</v>
      </c>
      <c r="O31" s="20"/>
      <c r="P31" s="20"/>
      <c r="Q31" s="20"/>
      <c r="R31" s="20"/>
      <c r="S31" s="20"/>
      <c r="T31" s="20"/>
      <c r="U31" s="20"/>
      <c r="V31" s="20"/>
      <c r="W31" s="20">
        <v>15766092</v>
      </c>
      <c r="X31" s="20">
        <v>7242553</v>
      </c>
      <c r="Y31" s="20">
        <v>8523539</v>
      </c>
      <c r="Z31" s="21">
        <v>117.69</v>
      </c>
      <c r="AA31" s="22">
        <v>14485105</v>
      </c>
    </row>
    <row r="32" spans="1:27" ht="12.75">
      <c r="A32" s="23" t="s">
        <v>57</v>
      </c>
      <c r="B32" s="17"/>
      <c r="C32" s="18">
        <v>891832738</v>
      </c>
      <c r="D32" s="18"/>
      <c r="E32" s="19">
        <v>641894926</v>
      </c>
      <c r="F32" s="20">
        <v>641894926</v>
      </c>
      <c r="G32" s="20">
        <v>641894926</v>
      </c>
      <c r="H32" s="20">
        <v>1883442</v>
      </c>
      <c r="I32" s="20">
        <v>1883442</v>
      </c>
      <c r="J32" s="20">
        <v>1883442</v>
      </c>
      <c r="K32" s="20">
        <v>1128877913</v>
      </c>
      <c r="L32" s="20">
        <v>1244360392</v>
      </c>
      <c r="M32" s="20">
        <v>1240945145</v>
      </c>
      <c r="N32" s="20">
        <v>1240945145</v>
      </c>
      <c r="O32" s="20"/>
      <c r="P32" s="20"/>
      <c r="Q32" s="20"/>
      <c r="R32" s="20"/>
      <c r="S32" s="20"/>
      <c r="T32" s="20"/>
      <c r="U32" s="20"/>
      <c r="V32" s="20"/>
      <c r="W32" s="20">
        <v>1240945145</v>
      </c>
      <c r="X32" s="20">
        <v>320947463</v>
      </c>
      <c r="Y32" s="20">
        <v>919997682</v>
      </c>
      <c r="Z32" s="21">
        <v>286.65</v>
      </c>
      <c r="AA32" s="22">
        <v>641894926</v>
      </c>
    </row>
    <row r="33" spans="1:27" ht="12.75">
      <c r="A33" s="23" t="s">
        <v>58</v>
      </c>
      <c r="B33" s="17"/>
      <c r="C33" s="18">
        <v>4006294</v>
      </c>
      <c r="D33" s="18"/>
      <c r="E33" s="19"/>
      <c r="F33" s="20"/>
      <c r="G33" s="20"/>
      <c r="H33" s="20">
        <v>1098777985</v>
      </c>
      <c r="I33" s="20">
        <v>1068675323</v>
      </c>
      <c r="J33" s="20">
        <v>1068675323</v>
      </c>
      <c r="K33" s="20">
        <v>1883442</v>
      </c>
      <c r="L33" s="20">
        <v>1883442</v>
      </c>
      <c r="M33" s="20">
        <v>1883442</v>
      </c>
      <c r="N33" s="20">
        <v>1883442</v>
      </c>
      <c r="O33" s="20"/>
      <c r="P33" s="20"/>
      <c r="Q33" s="20"/>
      <c r="R33" s="20"/>
      <c r="S33" s="20"/>
      <c r="T33" s="20"/>
      <c r="U33" s="20"/>
      <c r="V33" s="20"/>
      <c r="W33" s="20">
        <v>1883442</v>
      </c>
      <c r="X33" s="20"/>
      <c r="Y33" s="20">
        <v>1883442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911293840</v>
      </c>
      <c r="D34" s="29">
        <f>SUM(D29:D33)</f>
        <v>0</v>
      </c>
      <c r="E34" s="30">
        <f t="shared" si="3"/>
        <v>656380031</v>
      </c>
      <c r="F34" s="31">
        <f t="shared" si="3"/>
        <v>656380031</v>
      </c>
      <c r="G34" s="31">
        <f t="shared" si="3"/>
        <v>657463597</v>
      </c>
      <c r="H34" s="31">
        <f t="shared" si="3"/>
        <v>1116380613</v>
      </c>
      <c r="I34" s="31">
        <f t="shared" si="3"/>
        <v>1086367690</v>
      </c>
      <c r="J34" s="31">
        <f t="shared" si="3"/>
        <v>1086367690</v>
      </c>
      <c r="K34" s="31">
        <f t="shared" si="3"/>
        <v>1146777884</v>
      </c>
      <c r="L34" s="31">
        <f t="shared" si="3"/>
        <v>1262432526</v>
      </c>
      <c r="M34" s="31">
        <f t="shared" si="3"/>
        <v>1258594679</v>
      </c>
      <c r="N34" s="31">
        <f t="shared" si="3"/>
        <v>1258594679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1258594679</v>
      </c>
      <c r="X34" s="31">
        <f t="shared" si="3"/>
        <v>328190016</v>
      </c>
      <c r="Y34" s="31">
        <f t="shared" si="3"/>
        <v>930404663</v>
      </c>
      <c r="Z34" s="32">
        <f>+IF(X34&lt;&gt;0,+(Y34/X34)*100,0)</f>
        <v>283.49572431843876</v>
      </c>
      <c r="AA34" s="33">
        <f>SUM(AA29:AA33)</f>
        <v>656380031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>
        <v>3388</v>
      </c>
      <c r="I37" s="20">
        <v>3388</v>
      </c>
      <c r="J37" s="20">
        <v>3388</v>
      </c>
      <c r="K37" s="20">
        <v>3388</v>
      </c>
      <c r="L37" s="20">
        <v>3387</v>
      </c>
      <c r="M37" s="20">
        <v>3387</v>
      </c>
      <c r="N37" s="20">
        <v>3387</v>
      </c>
      <c r="O37" s="20"/>
      <c r="P37" s="20"/>
      <c r="Q37" s="20"/>
      <c r="R37" s="20"/>
      <c r="S37" s="20"/>
      <c r="T37" s="20"/>
      <c r="U37" s="20"/>
      <c r="V37" s="20"/>
      <c r="W37" s="20">
        <v>3387</v>
      </c>
      <c r="X37" s="20"/>
      <c r="Y37" s="20">
        <v>3387</v>
      </c>
      <c r="Z37" s="21"/>
      <c r="AA37" s="22"/>
    </row>
    <row r="38" spans="1:27" ht="12.75">
      <c r="A38" s="23" t="s">
        <v>58</v>
      </c>
      <c r="B38" s="17"/>
      <c r="C38" s="18">
        <v>140020918</v>
      </c>
      <c r="D38" s="18"/>
      <c r="E38" s="19">
        <v>57405590</v>
      </c>
      <c r="F38" s="20">
        <v>57405590</v>
      </c>
      <c r="G38" s="20">
        <v>54516230</v>
      </c>
      <c r="H38" s="20">
        <v>77845932</v>
      </c>
      <c r="I38" s="20">
        <v>77845932</v>
      </c>
      <c r="J38" s="20">
        <v>77845932</v>
      </c>
      <c r="K38" s="20">
        <v>77845932</v>
      </c>
      <c r="L38" s="20">
        <v>77845932</v>
      </c>
      <c r="M38" s="20">
        <v>77845932</v>
      </c>
      <c r="N38" s="20">
        <v>77845932</v>
      </c>
      <c r="O38" s="20"/>
      <c r="P38" s="20"/>
      <c r="Q38" s="20"/>
      <c r="R38" s="20"/>
      <c r="S38" s="20"/>
      <c r="T38" s="20"/>
      <c r="U38" s="20"/>
      <c r="V38" s="20"/>
      <c r="W38" s="20">
        <v>77845932</v>
      </c>
      <c r="X38" s="20">
        <v>28702795</v>
      </c>
      <c r="Y38" s="20">
        <v>49143137</v>
      </c>
      <c r="Z38" s="21">
        <v>171.21</v>
      </c>
      <c r="AA38" s="22">
        <v>57405590</v>
      </c>
    </row>
    <row r="39" spans="1:27" ht="12.75">
      <c r="A39" s="27" t="s">
        <v>61</v>
      </c>
      <c r="B39" s="35"/>
      <c r="C39" s="29">
        <f aca="true" t="shared" si="4" ref="C39:Y39">SUM(C37:C38)</f>
        <v>140020918</v>
      </c>
      <c r="D39" s="29">
        <f>SUM(D37:D38)</f>
        <v>0</v>
      </c>
      <c r="E39" s="36">
        <f t="shared" si="4"/>
        <v>57405590</v>
      </c>
      <c r="F39" s="37">
        <f t="shared" si="4"/>
        <v>57405590</v>
      </c>
      <c r="G39" s="37">
        <f t="shared" si="4"/>
        <v>54516230</v>
      </c>
      <c r="H39" s="37">
        <f t="shared" si="4"/>
        <v>77849320</v>
      </c>
      <c r="I39" s="37">
        <f t="shared" si="4"/>
        <v>77849320</v>
      </c>
      <c r="J39" s="37">
        <f t="shared" si="4"/>
        <v>77849320</v>
      </c>
      <c r="K39" s="37">
        <f t="shared" si="4"/>
        <v>77849320</v>
      </c>
      <c r="L39" s="37">
        <f t="shared" si="4"/>
        <v>77849319</v>
      </c>
      <c r="M39" s="37">
        <f t="shared" si="4"/>
        <v>77849319</v>
      </c>
      <c r="N39" s="37">
        <f t="shared" si="4"/>
        <v>77849319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77849319</v>
      </c>
      <c r="X39" s="37">
        <f t="shared" si="4"/>
        <v>28702795</v>
      </c>
      <c r="Y39" s="37">
        <f t="shared" si="4"/>
        <v>49146524</v>
      </c>
      <c r="Z39" s="38">
        <f>+IF(X39&lt;&gt;0,+(Y39/X39)*100,0)</f>
        <v>171.2255687991361</v>
      </c>
      <c r="AA39" s="39">
        <f>SUM(AA37:AA38)</f>
        <v>57405590</v>
      </c>
    </row>
    <row r="40" spans="1:27" ht="12.75">
      <c r="A40" s="27" t="s">
        <v>62</v>
      </c>
      <c r="B40" s="28"/>
      <c r="C40" s="29">
        <f aca="true" t="shared" si="5" ref="C40:Y40">+C34+C39</f>
        <v>1051314758</v>
      </c>
      <c r="D40" s="29">
        <f>+D34+D39</f>
        <v>0</v>
      </c>
      <c r="E40" s="30">
        <f t="shared" si="5"/>
        <v>713785621</v>
      </c>
      <c r="F40" s="31">
        <f t="shared" si="5"/>
        <v>713785621</v>
      </c>
      <c r="G40" s="31">
        <f t="shared" si="5"/>
        <v>711979827</v>
      </c>
      <c r="H40" s="31">
        <f t="shared" si="5"/>
        <v>1194229933</v>
      </c>
      <c r="I40" s="31">
        <f t="shared" si="5"/>
        <v>1164217010</v>
      </c>
      <c r="J40" s="31">
        <f t="shared" si="5"/>
        <v>1164217010</v>
      </c>
      <c r="K40" s="31">
        <f t="shared" si="5"/>
        <v>1224627204</v>
      </c>
      <c r="L40" s="31">
        <f t="shared" si="5"/>
        <v>1340281845</v>
      </c>
      <c r="M40" s="31">
        <f t="shared" si="5"/>
        <v>1336443998</v>
      </c>
      <c r="N40" s="31">
        <f t="shared" si="5"/>
        <v>1336443998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1336443998</v>
      </c>
      <c r="X40" s="31">
        <f t="shared" si="5"/>
        <v>356892811</v>
      </c>
      <c r="Y40" s="31">
        <f t="shared" si="5"/>
        <v>979551187</v>
      </c>
      <c r="Z40" s="32">
        <f>+IF(X40&lt;&gt;0,+(Y40/X40)*100,0)</f>
        <v>274.46649436712806</v>
      </c>
      <c r="AA40" s="33">
        <f>+AA34+AA39</f>
        <v>713785621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896013141</v>
      </c>
      <c r="D42" s="43">
        <f>+D25-D40</f>
        <v>0</v>
      </c>
      <c r="E42" s="44">
        <f t="shared" si="6"/>
        <v>1346028387</v>
      </c>
      <c r="F42" s="45">
        <f t="shared" si="6"/>
        <v>1346028387</v>
      </c>
      <c r="G42" s="45">
        <f t="shared" si="6"/>
        <v>1481776826</v>
      </c>
      <c r="H42" s="45">
        <f t="shared" si="6"/>
        <v>916813515</v>
      </c>
      <c r="I42" s="45">
        <f t="shared" si="6"/>
        <v>937047370</v>
      </c>
      <c r="J42" s="45">
        <f t="shared" si="6"/>
        <v>937047370</v>
      </c>
      <c r="K42" s="45">
        <f t="shared" si="6"/>
        <v>897942698</v>
      </c>
      <c r="L42" s="45">
        <f t="shared" si="6"/>
        <v>810764548</v>
      </c>
      <c r="M42" s="45">
        <f t="shared" si="6"/>
        <v>786815977</v>
      </c>
      <c r="N42" s="45">
        <f t="shared" si="6"/>
        <v>786815977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786815977</v>
      </c>
      <c r="X42" s="45">
        <f t="shared" si="6"/>
        <v>673014195</v>
      </c>
      <c r="Y42" s="45">
        <f t="shared" si="6"/>
        <v>113801782</v>
      </c>
      <c r="Z42" s="46">
        <f>+IF(X42&lt;&gt;0,+(Y42/X42)*100,0)</f>
        <v>16.909269201966833</v>
      </c>
      <c r="AA42" s="47">
        <f>+AA25-AA40</f>
        <v>1346028387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896013141</v>
      </c>
      <c r="D45" s="18"/>
      <c r="E45" s="19">
        <v>1346028387</v>
      </c>
      <c r="F45" s="20">
        <v>1346028387</v>
      </c>
      <c r="G45" s="20">
        <v>1481776826</v>
      </c>
      <c r="H45" s="20">
        <v>916813514</v>
      </c>
      <c r="I45" s="20">
        <v>937047370</v>
      </c>
      <c r="J45" s="20">
        <v>937047370</v>
      </c>
      <c r="K45" s="20">
        <v>897942698</v>
      </c>
      <c r="L45" s="20">
        <v>810040879</v>
      </c>
      <c r="M45" s="20">
        <v>786092308</v>
      </c>
      <c r="N45" s="20">
        <v>786092308</v>
      </c>
      <c r="O45" s="20"/>
      <c r="P45" s="20"/>
      <c r="Q45" s="20"/>
      <c r="R45" s="20"/>
      <c r="S45" s="20"/>
      <c r="T45" s="20"/>
      <c r="U45" s="20"/>
      <c r="V45" s="20"/>
      <c r="W45" s="20">
        <v>786092308</v>
      </c>
      <c r="X45" s="20">
        <v>673014194</v>
      </c>
      <c r="Y45" s="20">
        <v>113078114</v>
      </c>
      <c r="Z45" s="48">
        <v>16.8</v>
      </c>
      <c r="AA45" s="22">
        <v>1346028387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>
        <v>723669</v>
      </c>
      <c r="M46" s="20">
        <v>723669</v>
      </c>
      <c r="N46" s="20">
        <v>723669</v>
      </c>
      <c r="O46" s="20"/>
      <c r="P46" s="20"/>
      <c r="Q46" s="20"/>
      <c r="R46" s="20"/>
      <c r="S46" s="20"/>
      <c r="T46" s="20"/>
      <c r="U46" s="20"/>
      <c r="V46" s="20"/>
      <c r="W46" s="20">
        <v>723669</v>
      </c>
      <c r="X46" s="20"/>
      <c r="Y46" s="20">
        <v>723669</v>
      </c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896013141</v>
      </c>
      <c r="D48" s="51">
        <f>SUM(D45:D47)</f>
        <v>0</v>
      </c>
      <c r="E48" s="52">
        <f t="shared" si="7"/>
        <v>1346028387</v>
      </c>
      <c r="F48" s="53">
        <f t="shared" si="7"/>
        <v>1346028387</v>
      </c>
      <c r="G48" s="53">
        <f t="shared" si="7"/>
        <v>1481776826</v>
      </c>
      <c r="H48" s="53">
        <f t="shared" si="7"/>
        <v>916813514</v>
      </c>
      <c r="I48" s="53">
        <f t="shared" si="7"/>
        <v>937047370</v>
      </c>
      <c r="J48" s="53">
        <f t="shared" si="7"/>
        <v>937047370</v>
      </c>
      <c r="K48" s="53">
        <f t="shared" si="7"/>
        <v>897942698</v>
      </c>
      <c r="L48" s="53">
        <f t="shared" si="7"/>
        <v>810764548</v>
      </c>
      <c r="M48" s="53">
        <f t="shared" si="7"/>
        <v>786815977</v>
      </c>
      <c r="N48" s="53">
        <f t="shared" si="7"/>
        <v>786815977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786815977</v>
      </c>
      <c r="X48" s="53">
        <f t="shared" si="7"/>
        <v>673014194</v>
      </c>
      <c r="Y48" s="53">
        <f t="shared" si="7"/>
        <v>113801783</v>
      </c>
      <c r="Z48" s="54">
        <f>+IF(X48&lt;&gt;0,+(Y48/X48)*100,0)</f>
        <v>16.909269375676793</v>
      </c>
      <c r="AA48" s="55">
        <f>SUM(AA45:AA47)</f>
        <v>1346028387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3101679</v>
      </c>
      <c r="D6" s="18"/>
      <c r="E6" s="19">
        <v>302140</v>
      </c>
      <c r="F6" s="20">
        <v>302140</v>
      </c>
      <c r="G6" s="20">
        <v>12275530</v>
      </c>
      <c r="H6" s="20">
        <v>7290396</v>
      </c>
      <c r="I6" s="20">
        <v>1343910</v>
      </c>
      <c r="J6" s="20">
        <v>1343910</v>
      </c>
      <c r="K6" s="20">
        <v>7447917</v>
      </c>
      <c r="L6" s="20">
        <v>8332138</v>
      </c>
      <c r="M6" s="20">
        <v>3504673</v>
      </c>
      <c r="N6" s="20">
        <v>3504673</v>
      </c>
      <c r="O6" s="20"/>
      <c r="P6" s="20"/>
      <c r="Q6" s="20"/>
      <c r="R6" s="20"/>
      <c r="S6" s="20"/>
      <c r="T6" s="20"/>
      <c r="U6" s="20"/>
      <c r="V6" s="20"/>
      <c r="W6" s="20">
        <v>3504673</v>
      </c>
      <c r="X6" s="20">
        <v>151070</v>
      </c>
      <c r="Y6" s="20">
        <v>3353603</v>
      </c>
      <c r="Z6" s="21">
        <v>2219.9</v>
      </c>
      <c r="AA6" s="22">
        <v>302140</v>
      </c>
    </row>
    <row r="7" spans="1:27" ht="12.75">
      <c r="A7" s="23" t="s">
        <v>34</v>
      </c>
      <c r="B7" s="17"/>
      <c r="C7" s="18">
        <v>342244</v>
      </c>
      <c r="D7" s="18"/>
      <c r="E7" s="19">
        <v>468000</v>
      </c>
      <c r="F7" s="20">
        <v>468000</v>
      </c>
      <c r="G7" s="20">
        <v>35927534</v>
      </c>
      <c r="H7" s="20">
        <v>10961064</v>
      </c>
      <c r="I7" s="20">
        <v>5600861</v>
      </c>
      <c r="J7" s="20">
        <v>5600861</v>
      </c>
      <c r="K7" s="20">
        <v>5524453</v>
      </c>
      <c r="L7" s="20">
        <v>2542135</v>
      </c>
      <c r="M7" s="20">
        <v>2557788</v>
      </c>
      <c r="N7" s="20">
        <v>2557788</v>
      </c>
      <c r="O7" s="20"/>
      <c r="P7" s="20"/>
      <c r="Q7" s="20"/>
      <c r="R7" s="20"/>
      <c r="S7" s="20"/>
      <c r="T7" s="20"/>
      <c r="U7" s="20"/>
      <c r="V7" s="20"/>
      <c r="W7" s="20">
        <v>2557788</v>
      </c>
      <c r="X7" s="20">
        <v>234000</v>
      </c>
      <c r="Y7" s="20">
        <v>2323788</v>
      </c>
      <c r="Z7" s="21">
        <v>993.07</v>
      </c>
      <c r="AA7" s="22">
        <v>468000</v>
      </c>
    </row>
    <row r="8" spans="1:27" ht="12.75">
      <c r="A8" s="23" t="s">
        <v>35</v>
      </c>
      <c r="B8" s="17"/>
      <c r="C8" s="18">
        <v>41692978</v>
      </c>
      <c r="D8" s="18"/>
      <c r="E8" s="19">
        <v>164868840</v>
      </c>
      <c r="F8" s="20">
        <v>164868840</v>
      </c>
      <c r="G8" s="20">
        <v>353215193</v>
      </c>
      <c r="H8" s="20">
        <v>356931079</v>
      </c>
      <c r="I8" s="20">
        <v>363141740</v>
      </c>
      <c r="J8" s="20">
        <v>363141740</v>
      </c>
      <c r="K8" s="20">
        <v>358587154</v>
      </c>
      <c r="L8" s="20">
        <v>367267670</v>
      </c>
      <c r="M8" s="20">
        <v>377823396</v>
      </c>
      <c r="N8" s="20">
        <v>377823396</v>
      </c>
      <c r="O8" s="20"/>
      <c r="P8" s="20"/>
      <c r="Q8" s="20"/>
      <c r="R8" s="20"/>
      <c r="S8" s="20"/>
      <c r="T8" s="20"/>
      <c r="U8" s="20"/>
      <c r="V8" s="20"/>
      <c r="W8" s="20">
        <v>377823396</v>
      </c>
      <c r="X8" s="20">
        <v>82434420</v>
      </c>
      <c r="Y8" s="20">
        <v>295388976</v>
      </c>
      <c r="Z8" s="21">
        <v>358.33</v>
      </c>
      <c r="AA8" s="22">
        <v>164868840</v>
      </c>
    </row>
    <row r="9" spans="1:27" ht="12.75">
      <c r="A9" s="23" t="s">
        <v>36</v>
      </c>
      <c r="B9" s="17"/>
      <c r="C9" s="18">
        <v>5148857</v>
      </c>
      <c r="D9" s="18"/>
      <c r="E9" s="19">
        <v>5500000</v>
      </c>
      <c r="F9" s="20">
        <v>5500000</v>
      </c>
      <c r="G9" s="20">
        <v>9743177</v>
      </c>
      <c r="H9" s="20">
        <v>9743177</v>
      </c>
      <c r="I9" s="20">
        <v>9743177</v>
      </c>
      <c r="J9" s="20">
        <v>9743177</v>
      </c>
      <c r="K9" s="20">
        <v>9743177</v>
      </c>
      <c r="L9" s="20">
        <v>9743177</v>
      </c>
      <c r="M9" s="20">
        <v>9743177</v>
      </c>
      <c r="N9" s="20">
        <v>9743177</v>
      </c>
      <c r="O9" s="20"/>
      <c r="P9" s="20"/>
      <c r="Q9" s="20"/>
      <c r="R9" s="20"/>
      <c r="S9" s="20"/>
      <c r="T9" s="20"/>
      <c r="U9" s="20"/>
      <c r="V9" s="20"/>
      <c r="W9" s="20">
        <v>9743177</v>
      </c>
      <c r="X9" s="20">
        <v>2750000</v>
      </c>
      <c r="Y9" s="20">
        <v>6993177</v>
      </c>
      <c r="Z9" s="21">
        <v>254.3</v>
      </c>
      <c r="AA9" s="22">
        <v>5500000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13178777</v>
      </c>
      <c r="D11" s="18"/>
      <c r="E11" s="19">
        <v>8500000</v>
      </c>
      <c r="F11" s="20">
        <v>8500000</v>
      </c>
      <c r="G11" s="20">
        <v>12451927</v>
      </c>
      <c r="H11" s="20">
        <v>13152345</v>
      </c>
      <c r="I11" s="20">
        <v>13828424</v>
      </c>
      <c r="J11" s="20">
        <v>13828424</v>
      </c>
      <c r="K11" s="20">
        <v>16698667</v>
      </c>
      <c r="L11" s="20">
        <v>19217593</v>
      </c>
      <c r="M11" s="20">
        <v>25823691</v>
      </c>
      <c r="N11" s="20">
        <v>25823691</v>
      </c>
      <c r="O11" s="20"/>
      <c r="P11" s="20"/>
      <c r="Q11" s="20"/>
      <c r="R11" s="20"/>
      <c r="S11" s="20"/>
      <c r="T11" s="20"/>
      <c r="U11" s="20"/>
      <c r="V11" s="20"/>
      <c r="W11" s="20">
        <v>25823691</v>
      </c>
      <c r="X11" s="20">
        <v>4250000</v>
      </c>
      <c r="Y11" s="20">
        <v>21573691</v>
      </c>
      <c r="Z11" s="21">
        <v>507.62</v>
      </c>
      <c r="AA11" s="22">
        <v>8500000</v>
      </c>
    </row>
    <row r="12" spans="1:27" ht="12.75">
      <c r="A12" s="27" t="s">
        <v>39</v>
      </c>
      <c r="B12" s="28"/>
      <c r="C12" s="29">
        <f aca="true" t="shared" si="0" ref="C12:Y12">SUM(C6:C11)</f>
        <v>63464535</v>
      </c>
      <c r="D12" s="29">
        <f>SUM(D6:D11)</f>
        <v>0</v>
      </c>
      <c r="E12" s="30">
        <f t="shared" si="0"/>
        <v>179638980</v>
      </c>
      <c r="F12" s="31">
        <f t="shared" si="0"/>
        <v>179638980</v>
      </c>
      <c r="G12" s="31">
        <f t="shared" si="0"/>
        <v>423613361</v>
      </c>
      <c r="H12" s="31">
        <f t="shared" si="0"/>
        <v>398078061</v>
      </c>
      <c r="I12" s="31">
        <f t="shared" si="0"/>
        <v>393658112</v>
      </c>
      <c r="J12" s="31">
        <f t="shared" si="0"/>
        <v>393658112</v>
      </c>
      <c r="K12" s="31">
        <f t="shared" si="0"/>
        <v>398001368</v>
      </c>
      <c r="L12" s="31">
        <f t="shared" si="0"/>
        <v>407102713</v>
      </c>
      <c r="M12" s="31">
        <f t="shared" si="0"/>
        <v>419452725</v>
      </c>
      <c r="N12" s="31">
        <f t="shared" si="0"/>
        <v>419452725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419452725</v>
      </c>
      <c r="X12" s="31">
        <f t="shared" si="0"/>
        <v>89819490</v>
      </c>
      <c r="Y12" s="31">
        <f t="shared" si="0"/>
        <v>329633235</v>
      </c>
      <c r="Z12" s="32">
        <f>+IF(X12&lt;&gt;0,+(Y12/X12)*100,0)</f>
        <v>366.99522007973997</v>
      </c>
      <c r="AA12" s="33">
        <f>SUM(AA6:AA11)</f>
        <v>179638980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76575000</v>
      </c>
      <c r="D17" s="18"/>
      <c r="E17" s="19">
        <v>16700000</v>
      </c>
      <c r="F17" s="20">
        <v>16700000</v>
      </c>
      <c r="G17" s="20">
        <v>16873100</v>
      </c>
      <c r="H17" s="20">
        <v>16873100</v>
      </c>
      <c r="I17" s="20">
        <v>76575000</v>
      </c>
      <c r="J17" s="20">
        <v>76575000</v>
      </c>
      <c r="K17" s="20">
        <v>76575000</v>
      </c>
      <c r="L17" s="20">
        <v>76575000</v>
      </c>
      <c r="M17" s="20">
        <v>76575000</v>
      </c>
      <c r="N17" s="20">
        <v>76575000</v>
      </c>
      <c r="O17" s="20"/>
      <c r="P17" s="20"/>
      <c r="Q17" s="20"/>
      <c r="R17" s="20"/>
      <c r="S17" s="20"/>
      <c r="T17" s="20"/>
      <c r="U17" s="20"/>
      <c r="V17" s="20"/>
      <c r="W17" s="20">
        <v>76575000</v>
      </c>
      <c r="X17" s="20">
        <v>8350000</v>
      </c>
      <c r="Y17" s="20">
        <v>68225000</v>
      </c>
      <c r="Z17" s="21">
        <v>817.07</v>
      </c>
      <c r="AA17" s="22">
        <v>16700000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1547016943</v>
      </c>
      <c r="D19" s="18"/>
      <c r="E19" s="19">
        <v>1449338805</v>
      </c>
      <c r="F19" s="20">
        <v>1449338805</v>
      </c>
      <c r="G19" s="20">
        <v>1266313316</v>
      </c>
      <c r="H19" s="20">
        <v>1302459767</v>
      </c>
      <c r="I19" s="20">
        <v>1463095471</v>
      </c>
      <c r="J19" s="20">
        <v>1463095471</v>
      </c>
      <c r="K19" s="20">
        <v>1487684651</v>
      </c>
      <c r="L19" s="20">
        <v>1472366397</v>
      </c>
      <c r="M19" s="20">
        <v>1204322098</v>
      </c>
      <c r="N19" s="20">
        <v>1204322098</v>
      </c>
      <c r="O19" s="20"/>
      <c r="P19" s="20"/>
      <c r="Q19" s="20"/>
      <c r="R19" s="20"/>
      <c r="S19" s="20"/>
      <c r="T19" s="20"/>
      <c r="U19" s="20"/>
      <c r="V19" s="20"/>
      <c r="W19" s="20">
        <v>1204322098</v>
      </c>
      <c r="X19" s="20">
        <v>724669403</v>
      </c>
      <c r="Y19" s="20">
        <v>479652695</v>
      </c>
      <c r="Z19" s="21">
        <v>66.19</v>
      </c>
      <c r="AA19" s="22">
        <v>1449338805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30052809</v>
      </c>
      <c r="D21" s="18"/>
      <c r="E21" s="19">
        <v>48800000</v>
      </c>
      <c r="F21" s="20">
        <v>48800000</v>
      </c>
      <c r="G21" s="20">
        <v>30052809</v>
      </c>
      <c r="H21" s="20">
        <v>28457739</v>
      </c>
      <c r="I21" s="20">
        <v>30052809</v>
      </c>
      <c r="J21" s="20">
        <v>30052809</v>
      </c>
      <c r="K21" s="20">
        <v>30052809</v>
      </c>
      <c r="L21" s="20">
        <v>30052809</v>
      </c>
      <c r="M21" s="20">
        <v>30052809</v>
      </c>
      <c r="N21" s="20">
        <v>30052809</v>
      </c>
      <c r="O21" s="20"/>
      <c r="P21" s="20"/>
      <c r="Q21" s="20"/>
      <c r="R21" s="20"/>
      <c r="S21" s="20"/>
      <c r="T21" s="20"/>
      <c r="U21" s="20"/>
      <c r="V21" s="20"/>
      <c r="W21" s="20">
        <v>30052809</v>
      </c>
      <c r="X21" s="20">
        <v>24400000</v>
      </c>
      <c r="Y21" s="20">
        <v>5652809</v>
      </c>
      <c r="Z21" s="21">
        <v>23.17</v>
      </c>
      <c r="AA21" s="22">
        <v>48800000</v>
      </c>
    </row>
    <row r="22" spans="1:27" ht="12.75">
      <c r="A22" s="23" t="s">
        <v>48</v>
      </c>
      <c r="B22" s="17"/>
      <c r="C22" s="18">
        <v>118571</v>
      </c>
      <c r="D22" s="18"/>
      <c r="E22" s="19">
        <v>250000</v>
      </c>
      <c r="F22" s="20">
        <v>250000</v>
      </c>
      <c r="G22" s="20">
        <v>246227</v>
      </c>
      <c r="H22" s="20">
        <v>246227</v>
      </c>
      <c r="I22" s="20">
        <v>246227</v>
      </c>
      <c r="J22" s="20">
        <v>246227</v>
      </c>
      <c r="K22" s="20">
        <v>246227</v>
      </c>
      <c r="L22" s="20">
        <v>118571</v>
      </c>
      <c r="M22" s="20">
        <v>118571</v>
      </c>
      <c r="N22" s="20">
        <v>118571</v>
      </c>
      <c r="O22" s="20"/>
      <c r="P22" s="20"/>
      <c r="Q22" s="20"/>
      <c r="R22" s="20"/>
      <c r="S22" s="20"/>
      <c r="T22" s="20"/>
      <c r="U22" s="20"/>
      <c r="V22" s="20"/>
      <c r="W22" s="20">
        <v>118571</v>
      </c>
      <c r="X22" s="20">
        <v>125000</v>
      </c>
      <c r="Y22" s="20">
        <v>-6429</v>
      </c>
      <c r="Z22" s="21">
        <v>-5.14</v>
      </c>
      <c r="AA22" s="22">
        <v>250000</v>
      </c>
    </row>
    <row r="23" spans="1:27" ht="12.75">
      <c r="A23" s="23" t="s">
        <v>49</v>
      </c>
      <c r="B23" s="17"/>
      <c r="C23" s="18">
        <v>425502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1654188825</v>
      </c>
      <c r="D24" s="29">
        <f>SUM(D15:D23)</f>
        <v>0</v>
      </c>
      <c r="E24" s="36">
        <f t="shared" si="1"/>
        <v>1515088805</v>
      </c>
      <c r="F24" s="37">
        <f t="shared" si="1"/>
        <v>1515088805</v>
      </c>
      <c r="G24" s="37">
        <f t="shared" si="1"/>
        <v>1313485452</v>
      </c>
      <c r="H24" s="37">
        <f t="shared" si="1"/>
        <v>1348036833</v>
      </c>
      <c r="I24" s="37">
        <f t="shared" si="1"/>
        <v>1569969507</v>
      </c>
      <c r="J24" s="37">
        <f t="shared" si="1"/>
        <v>1569969507</v>
      </c>
      <c r="K24" s="37">
        <f t="shared" si="1"/>
        <v>1594558687</v>
      </c>
      <c r="L24" s="37">
        <f t="shared" si="1"/>
        <v>1579112777</v>
      </c>
      <c r="M24" s="37">
        <f t="shared" si="1"/>
        <v>1311068478</v>
      </c>
      <c r="N24" s="37">
        <f t="shared" si="1"/>
        <v>1311068478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1311068478</v>
      </c>
      <c r="X24" s="37">
        <f t="shared" si="1"/>
        <v>757544403</v>
      </c>
      <c r="Y24" s="37">
        <f t="shared" si="1"/>
        <v>553524075</v>
      </c>
      <c r="Z24" s="38">
        <f>+IF(X24&lt;&gt;0,+(Y24/X24)*100,0)</f>
        <v>73.06820204966917</v>
      </c>
      <c r="AA24" s="39">
        <f>SUM(AA15:AA23)</f>
        <v>1515088805</v>
      </c>
    </row>
    <row r="25" spans="1:27" ht="12.75">
      <c r="A25" s="27" t="s">
        <v>51</v>
      </c>
      <c r="B25" s="28"/>
      <c r="C25" s="29">
        <f aca="true" t="shared" si="2" ref="C25:Y25">+C12+C24</f>
        <v>1717653360</v>
      </c>
      <c r="D25" s="29">
        <f>+D12+D24</f>
        <v>0</v>
      </c>
      <c r="E25" s="30">
        <f t="shared" si="2"/>
        <v>1694727785</v>
      </c>
      <c r="F25" s="31">
        <f t="shared" si="2"/>
        <v>1694727785</v>
      </c>
      <c r="G25" s="31">
        <f t="shared" si="2"/>
        <v>1737098813</v>
      </c>
      <c r="H25" s="31">
        <f t="shared" si="2"/>
        <v>1746114894</v>
      </c>
      <c r="I25" s="31">
        <f t="shared" si="2"/>
        <v>1963627619</v>
      </c>
      <c r="J25" s="31">
        <f t="shared" si="2"/>
        <v>1963627619</v>
      </c>
      <c r="K25" s="31">
        <f t="shared" si="2"/>
        <v>1992560055</v>
      </c>
      <c r="L25" s="31">
        <f t="shared" si="2"/>
        <v>1986215490</v>
      </c>
      <c r="M25" s="31">
        <f t="shared" si="2"/>
        <v>1730521203</v>
      </c>
      <c r="N25" s="31">
        <f t="shared" si="2"/>
        <v>1730521203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1730521203</v>
      </c>
      <c r="X25" s="31">
        <f t="shared" si="2"/>
        <v>847363893</v>
      </c>
      <c r="Y25" s="31">
        <f t="shared" si="2"/>
        <v>883157310</v>
      </c>
      <c r="Z25" s="32">
        <f>+IF(X25&lt;&gt;0,+(Y25/X25)*100,0)</f>
        <v>104.22409041684291</v>
      </c>
      <c r="AA25" s="33">
        <f>+AA12+AA24</f>
        <v>1694727785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10000000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3551068</v>
      </c>
      <c r="D31" s="18"/>
      <c r="E31" s="19">
        <v>3520000</v>
      </c>
      <c r="F31" s="20">
        <v>3520000</v>
      </c>
      <c r="G31" s="20">
        <v>3631048</v>
      </c>
      <c r="H31" s="20">
        <v>3635017</v>
      </c>
      <c r="I31" s="20">
        <v>3646265</v>
      </c>
      <c r="J31" s="20">
        <v>3646265</v>
      </c>
      <c r="K31" s="20">
        <v>3651882</v>
      </c>
      <c r="L31" s="20">
        <v>3658676</v>
      </c>
      <c r="M31" s="20">
        <v>3723166</v>
      </c>
      <c r="N31" s="20">
        <v>3723166</v>
      </c>
      <c r="O31" s="20"/>
      <c r="P31" s="20"/>
      <c r="Q31" s="20"/>
      <c r="R31" s="20"/>
      <c r="S31" s="20"/>
      <c r="T31" s="20"/>
      <c r="U31" s="20"/>
      <c r="V31" s="20"/>
      <c r="W31" s="20">
        <v>3723166</v>
      </c>
      <c r="X31" s="20">
        <v>1760000</v>
      </c>
      <c r="Y31" s="20">
        <v>1963166</v>
      </c>
      <c r="Z31" s="21">
        <v>111.54</v>
      </c>
      <c r="AA31" s="22">
        <v>3520000</v>
      </c>
    </row>
    <row r="32" spans="1:27" ht="12.75">
      <c r="A32" s="23" t="s">
        <v>57</v>
      </c>
      <c r="B32" s="17"/>
      <c r="C32" s="18">
        <v>282038993</v>
      </c>
      <c r="D32" s="18"/>
      <c r="E32" s="19">
        <v>125542818</v>
      </c>
      <c r="F32" s="20">
        <v>125542818</v>
      </c>
      <c r="G32" s="20">
        <v>194098388</v>
      </c>
      <c r="H32" s="20">
        <v>196602322</v>
      </c>
      <c r="I32" s="20">
        <v>191972076</v>
      </c>
      <c r="J32" s="20">
        <v>191972076</v>
      </c>
      <c r="K32" s="20">
        <v>210208472</v>
      </c>
      <c r="L32" s="20">
        <v>231346609</v>
      </c>
      <c r="M32" s="20">
        <v>225325526</v>
      </c>
      <c r="N32" s="20">
        <v>225325526</v>
      </c>
      <c r="O32" s="20"/>
      <c r="P32" s="20"/>
      <c r="Q32" s="20"/>
      <c r="R32" s="20"/>
      <c r="S32" s="20"/>
      <c r="T32" s="20"/>
      <c r="U32" s="20"/>
      <c r="V32" s="20"/>
      <c r="W32" s="20">
        <v>225325526</v>
      </c>
      <c r="X32" s="20">
        <v>62771409</v>
      </c>
      <c r="Y32" s="20">
        <v>162554117</v>
      </c>
      <c r="Z32" s="21">
        <v>258.96</v>
      </c>
      <c r="AA32" s="22">
        <v>125542818</v>
      </c>
    </row>
    <row r="33" spans="1:27" ht="12.75">
      <c r="A33" s="23" t="s">
        <v>58</v>
      </c>
      <c r="B33" s="17"/>
      <c r="C33" s="18">
        <v>1619055</v>
      </c>
      <c r="D33" s="18"/>
      <c r="E33" s="19">
        <v>1500000</v>
      </c>
      <c r="F33" s="20">
        <v>1500000</v>
      </c>
      <c r="G33" s="20">
        <v>1619055</v>
      </c>
      <c r="H33" s="20">
        <v>1619055</v>
      </c>
      <c r="I33" s="20">
        <v>1619055</v>
      </c>
      <c r="J33" s="20">
        <v>1619055</v>
      </c>
      <c r="K33" s="20">
        <v>1619055</v>
      </c>
      <c r="L33" s="20">
        <v>1619055</v>
      </c>
      <c r="M33" s="20">
        <v>1619055</v>
      </c>
      <c r="N33" s="20">
        <v>1619055</v>
      </c>
      <c r="O33" s="20"/>
      <c r="P33" s="20"/>
      <c r="Q33" s="20"/>
      <c r="R33" s="20"/>
      <c r="S33" s="20"/>
      <c r="T33" s="20"/>
      <c r="U33" s="20"/>
      <c r="V33" s="20"/>
      <c r="W33" s="20">
        <v>1619055</v>
      </c>
      <c r="X33" s="20">
        <v>750000</v>
      </c>
      <c r="Y33" s="20">
        <v>869055</v>
      </c>
      <c r="Z33" s="21">
        <v>115.87</v>
      </c>
      <c r="AA33" s="22">
        <v>1500000</v>
      </c>
    </row>
    <row r="34" spans="1:27" ht="12.75">
      <c r="A34" s="27" t="s">
        <v>59</v>
      </c>
      <c r="B34" s="28"/>
      <c r="C34" s="29">
        <f aca="true" t="shared" si="3" ref="C34:Y34">SUM(C29:C33)</f>
        <v>297209116</v>
      </c>
      <c r="D34" s="29">
        <f>SUM(D29:D33)</f>
        <v>0</v>
      </c>
      <c r="E34" s="30">
        <f t="shared" si="3"/>
        <v>130562818</v>
      </c>
      <c r="F34" s="31">
        <f t="shared" si="3"/>
        <v>130562818</v>
      </c>
      <c r="G34" s="31">
        <f t="shared" si="3"/>
        <v>199348491</v>
      </c>
      <c r="H34" s="31">
        <f t="shared" si="3"/>
        <v>201856394</v>
      </c>
      <c r="I34" s="31">
        <f t="shared" si="3"/>
        <v>197237396</v>
      </c>
      <c r="J34" s="31">
        <f t="shared" si="3"/>
        <v>197237396</v>
      </c>
      <c r="K34" s="31">
        <f t="shared" si="3"/>
        <v>215479409</v>
      </c>
      <c r="L34" s="31">
        <f t="shared" si="3"/>
        <v>236624340</v>
      </c>
      <c r="M34" s="31">
        <f t="shared" si="3"/>
        <v>230667747</v>
      </c>
      <c r="N34" s="31">
        <f t="shared" si="3"/>
        <v>230667747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230667747</v>
      </c>
      <c r="X34" s="31">
        <f t="shared" si="3"/>
        <v>65281409</v>
      </c>
      <c r="Y34" s="31">
        <f t="shared" si="3"/>
        <v>165386338</v>
      </c>
      <c r="Z34" s="32">
        <f>+IF(X34&lt;&gt;0,+(Y34/X34)*100,0)</f>
        <v>253.34370157359808</v>
      </c>
      <c r="AA34" s="33">
        <f>SUM(AA29:AA33)</f>
        <v>130562818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>
        <v>43119697</v>
      </c>
      <c r="H37" s="20">
        <v>43119697</v>
      </c>
      <c r="I37" s="20">
        <v>43119697</v>
      </c>
      <c r="J37" s="20">
        <v>43119697</v>
      </c>
      <c r="K37" s="20">
        <v>43119697</v>
      </c>
      <c r="L37" s="20">
        <v>43119697</v>
      </c>
      <c r="M37" s="20">
        <v>43119697</v>
      </c>
      <c r="N37" s="20">
        <v>43119697</v>
      </c>
      <c r="O37" s="20"/>
      <c r="P37" s="20"/>
      <c r="Q37" s="20"/>
      <c r="R37" s="20"/>
      <c r="S37" s="20"/>
      <c r="T37" s="20"/>
      <c r="U37" s="20"/>
      <c r="V37" s="20"/>
      <c r="W37" s="20">
        <v>43119697</v>
      </c>
      <c r="X37" s="20"/>
      <c r="Y37" s="20">
        <v>43119697</v>
      </c>
      <c r="Z37" s="21"/>
      <c r="AA37" s="22"/>
    </row>
    <row r="38" spans="1:27" ht="12.75">
      <c r="A38" s="23" t="s">
        <v>58</v>
      </c>
      <c r="B38" s="17"/>
      <c r="C38" s="18">
        <v>43119697</v>
      </c>
      <c r="D38" s="18"/>
      <c r="E38" s="19">
        <v>35108000</v>
      </c>
      <c r="F38" s="20">
        <v>35108000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17554000</v>
      </c>
      <c r="Y38" s="20">
        <v>-17554000</v>
      </c>
      <c r="Z38" s="21">
        <v>-100</v>
      </c>
      <c r="AA38" s="22">
        <v>35108000</v>
      </c>
    </row>
    <row r="39" spans="1:27" ht="12.75">
      <c r="A39" s="27" t="s">
        <v>61</v>
      </c>
      <c r="B39" s="35"/>
      <c r="C39" s="29">
        <f aca="true" t="shared" si="4" ref="C39:Y39">SUM(C37:C38)</f>
        <v>43119697</v>
      </c>
      <c r="D39" s="29">
        <f>SUM(D37:D38)</f>
        <v>0</v>
      </c>
      <c r="E39" s="36">
        <f t="shared" si="4"/>
        <v>35108000</v>
      </c>
      <c r="F39" s="37">
        <f t="shared" si="4"/>
        <v>35108000</v>
      </c>
      <c r="G39" s="37">
        <f t="shared" si="4"/>
        <v>43119697</v>
      </c>
      <c r="H39" s="37">
        <f t="shared" si="4"/>
        <v>43119697</v>
      </c>
      <c r="I39" s="37">
        <f t="shared" si="4"/>
        <v>43119697</v>
      </c>
      <c r="J39" s="37">
        <f t="shared" si="4"/>
        <v>43119697</v>
      </c>
      <c r="K39" s="37">
        <f t="shared" si="4"/>
        <v>43119697</v>
      </c>
      <c r="L39" s="37">
        <f t="shared" si="4"/>
        <v>43119697</v>
      </c>
      <c r="M39" s="37">
        <f t="shared" si="4"/>
        <v>43119697</v>
      </c>
      <c r="N39" s="37">
        <f t="shared" si="4"/>
        <v>43119697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43119697</v>
      </c>
      <c r="X39" s="37">
        <f t="shared" si="4"/>
        <v>17554000</v>
      </c>
      <c r="Y39" s="37">
        <f t="shared" si="4"/>
        <v>25565697</v>
      </c>
      <c r="Z39" s="38">
        <f>+IF(X39&lt;&gt;0,+(Y39/X39)*100,0)</f>
        <v>145.6402928107554</v>
      </c>
      <c r="AA39" s="39">
        <f>SUM(AA37:AA38)</f>
        <v>35108000</v>
      </c>
    </row>
    <row r="40" spans="1:27" ht="12.75">
      <c r="A40" s="27" t="s">
        <v>62</v>
      </c>
      <c r="B40" s="28"/>
      <c r="C40" s="29">
        <f aca="true" t="shared" si="5" ref="C40:Y40">+C34+C39</f>
        <v>340328813</v>
      </c>
      <c r="D40" s="29">
        <f>+D34+D39</f>
        <v>0</v>
      </c>
      <c r="E40" s="30">
        <f t="shared" si="5"/>
        <v>165670818</v>
      </c>
      <c r="F40" s="31">
        <f t="shared" si="5"/>
        <v>165670818</v>
      </c>
      <c r="G40" s="31">
        <f t="shared" si="5"/>
        <v>242468188</v>
      </c>
      <c r="H40" s="31">
        <f t="shared" si="5"/>
        <v>244976091</v>
      </c>
      <c r="I40" s="31">
        <f t="shared" si="5"/>
        <v>240357093</v>
      </c>
      <c r="J40" s="31">
        <f t="shared" si="5"/>
        <v>240357093</v>
      </c>
      <c r="K40" s="31">
        <f t="shared" si="5"/>
        <v>258599106</v>
      </c>
      <c r="L40" s="31">
        <f t="shared" si="5"/>
        <v>279744037</v>
      </c>
      <c r="M40" s="31">
        <f t="shared" si="5"/>
        <v>273787444</v>
      </c>
      <c r="N40" s="31">
        <f t="shared" si="5"/>
        <v>273787444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273787444</v>
      </c>
      <c r="X40" s="31">
        <f t="shared" si="5"/>
        <v>82835409</v>
      </c>
      <c r="Y40" s="31">
        <f t="shared" si="5"/>
        <v>190952035</v>
      </c>
      <c r="Z40" s="32">
        <f>+IF(X40&lt;&gt;0,+(Y40/X40)*100,0)</f>
        <v>230.51981912710784</v>
      </c>
      <c r="AA40" s="33">
        <f>+AA34+AA39</f>
        <v>165670818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1377324547</v>
      </c>
      <c r="D42" s="43">
        <f>+D25-D40</f>
        <v>0</v>
      </c>
      <c r="E42" s="44">
        <f t="shared" si="6"/>
        <v>1529056967</v>
      </c>
      <c r="F42" s="45">
        <f t="shared" si="6"/>
        <v>1529056967</v>
      </c>
      <c r="G42" s="45">
        <f t="shared" si="6"/>
        <v>1494630625</v>
      </c>
      <c r="H42" s="45">
        <f t="shared" si="6"/>
        <v>1501138803</v>
      </c>
      <c r="I42" s="45">
        <f t="shared" si="6"/>
        <v>1723270526</v>
      </c>
      <c r="J42" s="45">
        <f t="shared" si="6"/>
        <v>1723270526</v>
      </c>
      <c r="K42" s="45">
        <f t="shared" si="6"/>
        <v>1733960949</v>
      </c>
      <c r="L42" s="45">
        <f t="shared" si="6"/>
        <v>1706471453</v>
      </c>
      <c r="M42" s="45">
        <f t="shared" si="6"/>
        <v>1456733759</v>
      </c>
      <c r="N42" s="45">
        <f t="shared" si="6"/>
        <v>1456733759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1456733759</v>
      </c>
      <c r="X42" s="45">
        <f t="shared" si="6"/>
        <v>764528484</v>
      </c>
      <c r="Y42" s="45">
        <f t="shared" si="6"/>
        <v>692205275</v>
      </c>
      <c r="Z42" s="46">
        <f>+IF(X42&lt;&gt;0,+(Y42/X42)*100,0)</f>
        <v>90.54015507419602</v>
      </c>
      <c r="AA42" s="47">
        <f>+AA25-AA40</f>
        <v>1529056967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1377324547</v>
      </c>
      <c r="D45" s="18"/>
      <c r="E45" s="19">
        <v>1529056967</v>
      </c>
      <c r="F45" s="20">
        <v>1529056967</v>
      </c>
      <c r="G45" s="20">
        <v>1494630625</v>
      </c>
      <c r="H45" s="20">
        <v>1501138803</v>
      </c>
      <c r="I45" s="20"/>
      <c r="J45" s="20"/>
      <c r="K45" s="20">
        <v>1733960949</v>
      </c>
      <c r="L45" s="20">
        <v>1706471453</v>
      </c>
      <c r="M45" s="20">
        <v>1456733759</v>
      </c>
      <c r="N45" s="20">
        <v>1456733759</v>
      </c>
      <c r="O45" s="20"/>
      <c r="P45" s="20"/>
      <c r="Q45" s="20"/>
      <c r="R45" s="20"/>
      <c r="S45" s="20"/>
      <c r="T45" s="20"/>
      <c r="U45" s="20"/>
      <c r="V45" s="20"/>
      <c r="W45" s="20">
        <v>1456733759</v>
      </c>
      <c r="X45" s="20">
        <v>764528484</v>
      </c>
      <c r="Y45" s="20">
        <v>692205275</v>
      </c>
      <c r="Z45" s="48">
        <v>90.54</v>
      </c>
      <c r="AA45" s="22">
        <v>1529056967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>
        <v>1723270526</v>
      </c>
      <c r="J46" s="20">
        <v>1723270526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1377324547</v>
      </c>
      <c r="D48" s="51">
        <f>SUM(D45:D47)</f>
        <v>0</v>
      </c>
      <c r="E48" s="52">
        <f t="shared" si="7"/>
        <v>1529056967</v>
      </c>
      <c r="F48" s="53">
        <f t="shared" si="7"/>
        <v>1529056967</v>
      </c>
      <c r="G48" s="53">
        <f t="shared" si="7"/>
        <v>1494630625</v>
      </c>
      <c r="H48" s="53">
        <f t="shared" si="7"/>
        <v>1501138803</v>
      </c>
      <c r="I48" s="53">
        <f t="shared" si="7"/>
        <v>1723270526</v>
      </c>
      <c r="J48" s="53">
        <f t="shared" si="7"/>
        <v>1723270526</v>
      </c>
      <c r="K48" s="53">
        <f t="shared" si="7"/>
        <v>1733960949</v>
      </c>
      <c r="L48" s="53">
        <f t="shared" si="7"/>
        <v>1706471453</v>
      </c>
      <c r="M48" s="53">
        <f t="shared" si="7"/>
        <v>1456733759</v>
      </c>
      <c r="N48" s="53">
        <f t="shared" si="7"/>
        <v>1456733759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1456733759</v>
      </c>
      <c r="X48" s="53">
        <f t="shared" si="7"/>
        <v>764528484</v>
      </c>
      <c r="Y48" s="53">
        <f t="shared" si="7"/>
        <v>692205275</v>
      </c>
      <c r="Z48" s="54">
        <f>+IF(X48&lt;&gt;0,+(Y48/X48)*100,0)</f>
        <v>90.54015507419602</v>
      </c>
      <c r="AA48" s="55">
        <f>SUM(AA45:AA47)</f>
        <v>1529056967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94669084</v>
      </c>
      <c r="D6" s="18"/>
      <c r="E6" s="19">
        <v>50493321</v>
      </c>
      <c r="F6" s="20">
        <v>50493321</v>
      </c>
      <c r="G6" s="20">
        <v>74498295</v>
      </c>
      <c r="H6" s="20"/>
      <c r="I6" s="20">
        <v>26703</v>
      </c>
      <c r="J6" s="20">
        <v>26703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25246661</v>
      </c>
      <c r="Y6" s="20">
        <v>-25246661</v>
      </c>
      <c r="Z6" s="21">
        <v>-100</v>
      </c>
      <c r="AA6" s="22">
        <v>50493321</v>
      </c>
    </row>
    <row r="7" spans="1:27" ht="12.75">
      <c r="A7" s="23" t="s">
        <v>34</v>
      </c>
      <c r="B7" s="17"/>
      <c r="C7" s="18">
        <v>741057</v>
      </c>
      <c r="D7" s="18"/>
      <c r="E7" s="19">
        <v>4783500</v>
      </c>
      <c r="F7" s="20">
        <v>4783500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2391750</v>
      </c>
      <c r="Y7" s="20">
        <v>-2391750</v>
      </c>
      <c r="Z7" s="21">
        <v>-100</v>
      </c>
      <c r="AA7" s="22">
        <v>4783500</v>
      </c>
    </row>
    <row r="8" spans="1:27" ht="12.75">
      <c r="A8" s="23" t="s">
        <v>35</v>
      </c>
      <c r="B8" s="17"/>
      <c r="C8" s="18">
        <v>75652402</v>
      </c>
      <c r="D8" s="18"/>
      <c r="E8" s="19">
        <v>65139577</v>
      </c>
      <c r="F8" s="20">
        <v>65139577</v>
      </c>
      <c r="G8" s="20">
        <v>408670</v>
      </c>
      <c r="H8" s="20">
        <v>442267</v>
      </c>
      <c r="I8" s="20">
        <v>448700</v>
      </c>
      <c r="J8" s="20">
        <v>448700</v>
      </c>
      <c r="K8" s="20">
        <v>451480498</v>
      </c>
      <c r="L8" s="20">
        <v>417629480</v>
      </c>
      <c r="M8" s="20">
        <v>417629480</v>
      </c>
      <c r="N8" s="20">
        <v>417629480</v>
      </c>
      <c r="O8" s="20"/>
      <c r="P8" s="20"/>
      <c r="Q8" s="20"/>
      <c r="R8" s="20"/>
      <c r="S8" s="20"/>
      <c r="T8" s="20"/>
      <c r="U8" s="20"/>
      <c r="V8" s="20"/>
      <c r="W8" s="20">
        <v>417629480</v>
      </c>
      <c r="X8" s="20">
        <v>32569789</v>
      </c>
      <c r="Y8" s="20">
        <v>385059691</v>
      </c>
      <c r="Z8" s="21">
        <v>1182.26</v>
      </c>
      <c r="AA8" s="22">
        <v>65139577</v>
      </c>
    </row>
    <row r="9" spans="1:27" ht="12.75">
      <c r="A9" s="23" t="s">
        <v>36</v>
      </c>
      <c r="B9" s="17"/>
      <c r="C9" s="18">
        <v>3449992</v>
      </c>
      <c r="D9" s="18"/>
      <c r="E9" s="19"/>
      <c r="F9" s="20"/>
      <c r="G9" s="20">
        <v>75884</v>
      </c>
      <c r="H9" s="20"/>
      <c r="I9" s="20"/>
      <c r="J9" s="20"/>
      <c r="K9" s="20">
        <v>38419664</v>
      </c>
      <c r="L9" s="20">
        <v>81936098</v>
      </c>
      <c r="M9" s="20">
        <v>81936098</v>
      </c>
      <c r="N9" s="20">
        <v>81936098</v>
      </c>
      <c r="O9" s="20"/>
      <c r="P9" s="20"/>
      <c r="Q9" s="20"/>
      <c r="R9" s="20"/>
      <c r="S9" s="20"/>
      <c r="T9" s="20"/>
      <c r="U9" s="20"/>
      <c r="V9" s="20"/>
      <c r="W9" s="20">
        <v>81936098</v>
      </c>
      <c r="X9" s="20"/>
      <c r="Y9" s="20">
        <v>81936098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796258</v>
      </c>
      <c r="D11" s="18"/>
      <c r="E11" s="19">
        <v>1115019</v>
      </c>
      <c r="F11" s="20">
        <v>1115019</v>
      </c>
      <c r="G11" s="20">
        <v>47490</v>
      </c>
      <c r="H11" s="20">
        <v>796258</v>
      </c>
      <c r="I11" s="20">
        <v>2891521</v>
      </c>
      <c r="J11" s="20">
        <v>2891521</v>
      </c>
      <c r="K11" s="20">
        <v>2891521</v>
      </c>
      <c r="L11" s="20">
        <v>2891521</v>
      </c>
      <c r="M11" s="20">
        <v>2891521</v>
      </c>
      <c r="N11" s="20">
        <v>2891521</v>
      </c>
      <c r="O11" s="20"/>
      <c r="P11" s="20"/>
      <c r="Q11" s="20"/>
      <c r="R11" s="20"/>
      <c r="S11" s="20"/>
      <c r="T11" s="20"/>
      <c r="U11" s="20"/>
      <c r="V11" s="20"/>
      <c r="W11" s="20">
        <v>2891521</v>
      </c>
      <c r="X11" s="20">
        <v>557510</v>
      </c>
      <c r="Y11" s="20">
        <v>2334011</v>
      </c>
      <c r="Z11" s="21">
        <v>418.65</v>
      </c>
      <c r="AA11" s="22">
        <v>1115019</v>
      </c>
    </row>
    <row r="12" spans="1:27" ht="12.75">
      <c r="A12" s="27" t="s">
        <v>39</v>
      </c>
      <c r="B12" s="28"/>
      <c r="C12" s="29">
        <f aca="true" t="shared" si="0" ref="C12:Y12">SUM(C6:C11)</f>
        <v>175308793</v>
      </c>
      <c r="D12" s="29">
        <f>SUM(D6:D11)</f>
        <v>0</v>
      </c>
      <c r="E12" s="30">
        <f t="shared" si="0"/>
        <v>121531417</v>
      </c>
      <c r="F12" s="31">
        <f t="shared" si="0"/>
        <v>121531417</v>
      </c>
      <c r="G12" s="31">
        <f t="shared" si="0"/>
        <v>75030339</v>
      </c>
      <c r="H12" s="31">
        <f t="shared" si="0"/>
        <v>1238525</v>
      </c>
      <c r="I12" s="31">
        <f t="shared" si="0"/>
        <v>3366924</v>
      </c>
      <c r="J12" s="31">
        <f t="shared" si="0"/>
        <v>3366924</v>
      </c>
      <c r="K12" s="31">
        <f t="shared" si="0"/>
        <v>492791683</v>
      </c>
      <c r="L12" s="31">
        <f t="shared" si="0"/>
        <v>502457099</v>
      </c>
      <c r="M12" s="31">
        <f t="shared" si="0"/>
        <v>502457099</v>
      </c>
      <c r="N12" s="31">
        <f t="shared" si="0"/>
        <v>502457099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502457099</v>
      </c>
      <c r="X12" s="31">
        <f t="shared" si="0"/>
        <v>60765710</v>
      </c>
      <c r="Y12" s="31">
        <f t="shared" si="0"/>
        <v>441691389</v>
      </c>
      <c r="Z12" s="32">
        <f>+IF(X12&lt;&gt;0,+(Y12/X12)*100,0)</f>
        <v>726.876044071566</v>
      </c>
      <c r="AA12" s="33">
        <f>SUM(AA6:AA11)</f>
        <v>121531417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108105588</v>
      </c>
      <c r="D17" s="18"/>
      <c r="E17" s="19">
        <v>124068075</v>
      </c>
      <c r="F17" s="20">
        <v>124068075</v>
      </c>
      <c r="G17" s="20">
        <v>109478314</v>
      </c>
      <c r="H17" s="20">
        <v>109473314</v>
      </c>
      <c r="I17" s="20">
        <v>109478314</v>
      </c>
      <c r="J17" s="20">
        <v>109478314</v>
      </c>
      <c r="K17" s="20">
        <v>109478314</v>
      </c>
      <c r="L17" s="20">
        <v>109478314</v>
      </c>
      <c r="M17" s="20">
        <v>109478314</v>
      </c>
      <c r="N17" s="20">
        <v>109478314</v>
      </c>
      <c r="O17" s="20"/>
      <c r="P17" s="20"/>
      <c r="Q17" s="20"/>
      <c r="R17" s="20"/>
      <c r="S17" s="20"/>
      <c r="T17" s="20"/>
      <c r="U17" s="20"/>
      <c r="V17" s="20"/>
      <c r="W17" s="20">
        <v>109478314</v>
      </c>
      <c r="X17" s="20">
        <v>62034038</v>
      </c>
      <c r="Y17" s="20">
        <v>47444276</v>
      </c>
      <c r="Z17" s="21">
        <v>76.48</v>
      </c>
      <c r="AA17" s="22">
        <v>124068075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608396040</v>
      </c>
      <c r="D19" s="18"/>
      <c r="E19" s="19">
        <v>766718909</v>
      </c>
      <c r="F19" s="20">
        <v>766718909</v>
      </c>
      <c r="G19" s="20">
        <v>600456013</v>
      </c>
      <c r="H19" s="20">
        <v>611367086</v>
      </c>
      <c r="I19" s="20">
        <v>611367086</v>
      </c>
      <c r="J19" s="20">
        <v>611367086</v>
      </c>
      <c r="K19" s="20">
        <v>611367086</v>
      </c>
      <c r="L19" s="20">
        <v>611367086</v>
      </c>
      <c r="M19" s="20">
        <v>611367086</v>
      </c>
      <c r="N19" s="20">
        <v>611367086</v>
      </c>
      <c r="O19" s="20"/>
      <c r="P19" s="20"/>
      <c r="Q19" s="20"/>
      <c r="R19" s="20"/>
      <c r="S19" s="20"/>
      <c r="T19" s="20"/>
      <c r="U19" s="20"/>
      <c r="V19" s="20"/>
      <c r="W19" s="20">
        <v>611367086</v>
      </c>
      <c r="X19" s="20">
        <v>383359455</v>
      </c>
      <c r="Y19" s="20">
        <v>228007631</v>
      </c>
      <c r="Z19" s="21">
        <v>59.48</v>
      </c>
      <c r="AA19" s="22">
        <v>766718909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>
        <v>500282</v>
      </c>
      <c r="F22" s="20">
        <v>500282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250141</v>
      </c>
      <c r="Y22" s="20">
        <v>-250141</v>
      </c>
      <c r="Z22" s="21">
        <v>-100</v>
      </c>
      <c r="AA22" s="22">
        <v>500282</v>
      </c>
    </row>
    <row r="23" spans="1:27" ht="12.75">
      <c r="A23" s="23" t="s">
        <v>49</v>
      </c>
      <c r="B23" s="17"/>
      <c r="C23" s="18">
        <v>3485999</v>
      </c>
      <c r="D23" s="18"/>
      <c r="E23" s="19"/>
      <c r="F23" s="20"/>
      <c r="G23" s="24">
        <v>3485999</v>
      </c>
      <c r="H23" s="24">
        <v>3485999</v>
      </c>
      <c r="I23" s="24">
        <v>3485999</v>
      </c>
      <c r="J23" s="20">
        <v>3485999</v>
      </c>
      <c r="K23" s="24">
        <v>3485999</v>
      </c>
      <c r="L23" s="24">
        <v>3485999</v>
      </c>
      <c r="M23" s="20">
        <v>3485999</v>
      </c>
      <c r="N23" s="24">
        <v>3485999</v>
      </c>
      <c r="O23" s="24"/>
      <c r="P23" s="24"/>
      <c r="Q23" s="20"/>
      <c r="R23" s="24"/>
      <c r="S23" s="24"/>
      <c r="T23" s="20"/>
      <c r="U23" s="24"/>
      <c r="V23" s="24"/>
      <c r="W23" s="24">
        <v>3485999</v>
      </c>
      <c r="X23" s="20"/>
      <c r="Y23" s="24">
        <v>3485999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719987627</v>
      </c>
      <c r="D24" s="29">
        <f>SUM(D15:D23)</f>
        <v>0</v>
      </c>
      <c r="E24" s="36">
        <f t="shared" si="1"/>
        <v>891287266</v>
      </c>
      <c r="F24" s="37">
        <f t="shared" si="1"/>
        <v>891287266</v>
      </c>
      <c r="G24" s="37">
        <f t="shared" si="1"/>
        <v>713420326</v>
      </c>
      <c r="H24" s="37">
        <f t="shared" si="1"/>
        <v>724326399</v>
      </c>
      <c r="I24" s="37">
        <f t="shared" si="1"/>
        <v>724331399</v>
      </c>
      <c r="J24" s="37">
        <f t="shared" si="1"/>
        <v>724331399</v>
      </c>
      <c r="K24" s="37">
        <f t="shared" si="1"/>
        <v>724331399</v>
      </c>
      <c r="L24" s="37">
        <f t="shared" si="1"/>
        <v>724331399</v>
      </c>
      <c r="M24" s="37">
        <f t="shared" si="1"/>
        <v>724331399</v>
      </c>
      <c r="N24" s="37">
        <f t="shared" si="1"/>
        <v>724331399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724331399</v>
      </c>
      <c r="X24" s="37">
        <f t="shared" si="1"/>
        <v>445643634</v>
      </c>
      <c r="Y24" s="37">
        <f t="shared" si="1"/>
        <v>278687765</v>
      </c>
      <c r="Z24" s="38">
        <f>+IF(X24&lt;&gt;0,+(Y24/X24)*100,0)</f>
        <v>62.536013921832435</v>
      </c>
      <c r="AA24" s="39">
        <f>SUM(AA15:AA23)</f>
        <v>891287266</v>
      </c>
    </row>
    <row r="25" spans="1:27" ht="12.75">
      <c r="A25" s="27" t="s">
        <v>51</v>
      </c>
      <c r="B25" s="28"/>
      <c r="C25" s="29">
        <f aca="true" t="shared" si="2" ref="C25:Y25">+C12+C24</f>
        <v>895296420</v>
      </c>
      <c r="D25" s="29">
        <f>+D12+D24</f>
        <v>0</v>
      </c>
      <c r="E25" s="30">
        <f t="shared" si="2"/>
        <v>1012818683</v>
      </c>
      <c r="F25" s="31">
        <f t="shared" si="2"/>
        <v>1012818683</v>
      </c>
      <c r="G25" s="31">
        <f t="shared" si="2"/>
        <v>788450665</v>
      </c>
      <c r="H25" s="31">
        <f t="shared" si="2"/>
        <v>725564924</v>
      </c>
      <c r="I25" s="31">
        <f t="shared" si="2"/>
        <v>727698323</v>
      </c>
      <c r="J25" s="31">
        <f t="shared" si="2"/>
        <v>727698323</v>
      </c>
      <c r="K25" s="31">
        <f t="shared" si="2"/>
        <v>1217123082</v>
      </c>
      <c r="L25" s="31">
        <f t="shared" si="2"/>
        <v>1226788498</v>
      </c>
      <c r="M25" s="31">
        <f t="shared" si="2"/>
        <v>1226788498</v>
      </c>
      <c r="N25" s="31">
        <f t="shared" si="2"/>
        <v>1226788498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1226788498</v>
      </c>
      <c r="X25" s="31">
        <f t="shared" si="2"/>
        <v>506409344</v>
      </c>
      <c r="Y25" s="31">
        <f t="shared" si="2"/>
        <v>720379154</v>
      </c>
      <c r="Z25" s="32">
        <f>+IF(X25&lt;&gt;0,+(Y25/X25)*100,0)</f>
        <v>142.25234240543557</v>
      </c>
      <c r="AA25" s="33">
        <f>+AA12+AA24</f>
        <v>1012818683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2014636</v>
      </c>
      <c r="D31" s="18"/>
      <c r="E31" s="19">
        <v>1890467</v>
      </c>
      <c r="F31" s="20">
        <v>1890467</v>
      </c>
      <c r="G31" s="20">
        <v>440</v>
      </c>
      <c r="H31" s="20">
        <v>911</v>
      </c>
      <c r="I31" s="20">
        <v>21469</v>
      </c>
      <c r="J31" s="20">
        <v>21469</v>
      </c>
      <c r="K31" s="20">
        <v>327</v>
      </c>
      <c r="L31" s="20">
        <v>1429</v>
      </c>
      <c r="M31" s="20">
        <v>1429</v>
      </c>
      <c r="N31" s="20">
        <v>1429</v>
      </c>
      <c r="O31" s="20"/>
      <c r="P31" s="20"/>
      <c r="Q31" s="20"/>
      <c r="R31" s="20"/>
      <c r="S31" s="20"/>
      <c r="T31" s="20"/>
      <c r="U31" s="20"/>
      <c r="V31" s="20"/>
      <c r="W31" s="20">
        <v>1429</v>
      </c>
      <c r="X31" s="20">
        <v>945234</v>
      </c>
      <c r="Y31" s="20">
        <v>-943805</v>
      </c>
      <c r="Z31" s="21">
        <v>-99.85</v>
      </c>
      <c r="AA31" s="22">
        <v>1890467</v>
      </c>
    </row>
    <row r="32" spans="1:27" ht="12.75">
      <c r="A32" s="23" t="s">
        <v>57</v>
      </c>
      <c r="B32" s="17"/>
      <c r="C32" s="18">
        <v>45385746</v>
      </c>
      <c r="D32" s="18"/>
      <c r="E32" s="19">
        <v>18891636</v>
      </c>
      <c r="F32" s="20">
        <v>18891636</v>
      </c>
      <c r="G32" s="20">
        <v>25391053</v>
      </c>
      <c r="H32" s="20">
        <v>5542463</v>
      </c>
      <c r="I32" s="20">
        <v>3134</v>
      </c>
      <c r="J32" s="20">
        <v>3134</v>
      </c>
      <c r="K32" s="20">
        <v>9843209</v>
      </c>
      <c r="L32" s="20">
        <v>2993052</v>
      </c>
      <c r="M32" s="20">
        <v>2993052</v>
      </c>
      <c r="N32" s="20">
        <v>2993052</v>
      </c>
      <c r="O32" s="20"/>
      <c r="P32" s="20"/>
      <c r="Q32" s="20"/>
      <c r="R32" s="20"/>
      <c r="S32" s="20"/>
      <c r="T32" s="20"/>
      <c r="U32" s="20"/>
      <c r="V32" s="20"/>
      <c r="W32" s="20">
        <v>2993052</v>
      </c>
      <c r="X32" s="20">
        <v>9445818</v>
      </c>
      <c r="Y32" s="20">
        <v>-6452766</v>
      </c>
      <c r="Z32" s="21">
        <v>-68.31</v>
      </c>
      <c r="AA32" s="22">
        <v>18891636</v>
      </c>
    </row>
    <row r="33" spans="1:27" ht="12.75">
      <c r="A33" s="23" t="s">
        <v>58</v>
      </c>
      <c r="B33" s="17"/>
      <c r="C33" s="18">
        <v>2033347</v>
      </c>
      <c r="D33" s="18"/>
      <c r="E33" s="19">
        <v>19718650</v>
      </c>
      <c r="F33" s="20">
        <v>19718650</v>
      </c>
      <c r="G33" s="20">
        <v>618307</v>
      </c>
      <c r="H33" s="20">
        <v>757050</v>
      </c>
      <c r="I33" s="20">
        <v>2033347</v>
      </c>
      <c r="J33" s="20">
        <v>2033347</v>
      </c>
      <c r="K33" s="20">
        <v>2033347</v>
      </c>
      <c r="L33" s="20">
        <v>2033347</v>
      </c>
      <c r="M33" s="20">
        <v>2033347</v>
      </c>
      <c r="N33" s="20">
        <v>2033347</v>
      </c>
      <c r="O33" s="20"/>
      <c r="P33" s="20"/>
      <c r="Q33" s="20"/>
      <c r="R33" s="20"/>
      <c r="S33" s="20"/>
      <c r="T33" s="20"/>
      <c r="U33" s="20"/>
      <c r="V33" s="20"/>
      <c r="W33" s="20">
        <v>2033347</v>
      </c>
      <c r="X33" s="20">
        <v>9859325</v>
      </c>
      <c r="Y33" s="20">
        <v>-7825978</v>
      </c>
      <c r="Z33" s="21">
        <v>-79.38</v>
      </c>
      <c r="AA33" s="22">
        <v>19718650</v>
      </c>
    </row>
    <row r="34" spans="1:27" ht="12.75">
      <c r="A34" s="27" t="s">
        <v>59</v>
      </c>
      <c r="B34" s="28"/>
      <c r="C34" s="29">
        <f aca="true" t="shared" si="3" ref="C34:Y34">SUM(C29:C33)</f>
        <v>49433729</v>
      </c>
      <c r="D34" s="29">
        <f>SUM(D29:D33)</f>
        <v>0</v>
      </c>
      <c r="E34" s="30">
        <f t="shared" si="3"/>
        <v>40500753</v>
      </c>
      <c r="F34" s="31">
        <f t="shared" si="3"/>
        <v>40500753</v>
      </c>
      <c r="G34" s="31">
        <f t="shared" si="3"/>
        <v>26009800</v>
      </c>
      <c r="H34" s="31">
        <f t="shared" si="3"/>
        <v>6300424</v>
      </c>
      <c r="I34" s="31">
        <f t="shared" si="3"/>
        <v>2057950</v>
      </c>
      <c r="J34" s="31">
        <f t="shared" si="3"/>
        <v>2057950</v>
      </c>
      <c r="K34" s="31">
        <f t="shared" si="3"/>
        <v>11876883</v>
      </c>
      <c r="L34" s="31">
        <f t="shared" si="3"/>
        <v>5027828</v>
      </c>
      <c r="M34" s="31">
        <f t="shared" si="3"/>
        <v>5027828</v>
      </c>
      <c r="N34" s="31">
        <f t="shared" si="3"/>
        <v>5027828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5027828</v>
      </c>
      <c r="X34" s="31">
        <f t="shared" si="3"/>
        <v>20250377</v>
      </c>
      <c r="Y34" s="31">
        <f t="shared" si="3"/>
        <v>-15222549</v>
      </c>
      <c r="Z34" s="32">
        <f>+IF(X34&lt;&gt;0,+(Y34/X34)*100,0)</f>
        <v>-75.17168198893285</v>
      </c>
      <c r="AA34" s="33">
        <f>SUM(AA29:AA33)</f>
        <v>40500753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130831800</v>
      </c>
      <c r="D38" s="18"/>
      <c r="E38" s="19">
        <v>128863238</v>
      </c>
      <c r="F38" s="20">
        <v>128863238</v>
      </c>
      <c r="G38" s="20">
        <v>124679757</v>
      </c>
      <c r="H38" s="20">
        <v>107375440</v>
      </c>
      <c r="I38" s="20">
        <v>130831800</v>
      </c>
      <c r="J38" s="20">
        <v>130831800</v>
      </c>
      <c r="K38" s="20">
        <v>130831800</v>
      </c>
      <c r="L38" s="20">
        <v>130831800</v>
      </c>
      <c r="M38" s="20">
        <v>130831800</v>
      </c>
      <c r="N38" s="20">
        <v>130831800</v>
      </c>
      <c r="O38" s="20"/>
      <c r="P38" s="20"/>
      <c r="Q38" s="20"/>
      <c r="R38" s="20"/>
      <c r="S38" s="20"/>
      <c r="T38" s="20"/>
      <c r="U38" s="20"/>
      <c r="V38" s="20"/>
      <c r="W38" s="20">
        <v>130831800</v>
      </c>
      <c r="X38" s="20">
        <v>64431619</v>
      </c>
      <c r="Y38" s="20">
        <v>66400181</v>
      </c>
      <c r="Z38" s="21">
        <v>103.06</v>
      </c>
      <c r="AA38" s="22">
        <v>128863238</v>
      </c>
    </row>
    <row r="39" spans="1:27" ht="12.75">
      <c r="A39" s="27" t="s">
        <v>61</v>
      </c>
      <c r="B39" s="35"/>
      <c r="C39" s="29">
        <f aca="true" t="shared" si="4" ref="C39:Y39">SUM(C37:C38)</f>
        <v>130831800</v>
      </c>
      <c r="D39" s="29">
        <f>SUM(D37:D38)</f>
        <v>0</v>
      </c>
      <c r="E39" s="36">
        <f t="shared" si="4"/>
        <v>128863238</v>
      </c>
      <c r="F39" s="37">
        <f t="shared" si="4"/>
        <v>128863238</v>
      </c>
      <c r="G39" s="37">
        <f t="shared" si="4"/>
        <v>124679757</v>
      </c>
      <c r="H39" s="37">
        <f t="shared" si="4"/>
        <v>107375440</v>
      </c>
      <c r="I39" s="37">
        <f t="shared" si="4"/>
        <v>130831800</v>
      </c>
      <c r="J39" s="37">
        <f t="shared" si="4"/>
        <v>130831800</v>
      </c>
      <c r="K39" s="37">
        <f t="shared" si="4"/>
        <v>130831800</v>
      </c>
      <c r="L39" s="37">
        <f t="shared" si="4"/>
        <v>130831800</v>
      </c>
      <c r="M39" s="37">
        <f t="shared" si="4"/>
        <v>130831800</v>
      </c>
      <c r="N39" s="37">
        <f t="shared" si="4"/>
        <v>130831800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130831800</v>
      </c>
      <c r="X39" s="37">
        <f t="shared" si="4"/>
        <v>64431619</v>
      </c>
      <c r="Y39" s="37">
        <f t="shared" si="4"/>
        <v>66400181</v>
      </c>
      <c r="Z39" s="38">
        <f>+IF(X39&lt;&gt;0,+(Y39/X39)*100,0)</f>
        <v>103.05527321919384</v>
      </c>
      <c r="AA39" s="39">
        <f>SUM(AA37:AA38)</f>
        <v>128863238</v>
      </c>
    </row>
    <row r="40" spans="1:27" ht="12.75">
      <c r="A40" s="27" t="s">
        <v>62</v>
      </c>
      <c r="B40" s="28"/>
      <c r="C40" s="29">
        <f aca="true" t="shared" si="5" ref="C40:Y40">+C34+C39</f>
        <v>180265529</v>
      </c>
      <c r="D40" s="29">
        <f>+D34+D39</f>
        <v>0</v>
      </c>
      <c r="E40" s="30">
        <f t="shared" si="5"/>
        <v>169363991</v>
      </c>
      <c r="F40" s="31">
        <f t="shared" si="5"/>
        <v>169363991</v>
      </c>
      <c r="G40" s="31">
        <f t="shared" si="5"/>
        <v>150689557</v>
      </c>
      <c r="H40" s="31">
        <f t="shared" si="5"/>
        <v>113675864</v>
      </c>
      <c r="I40" s="31">
        <f t="shared" si="5"/>
        <v>132889750</v>
      </c>
      <c r="J40" s="31">
        <f t="shared" si="5"/>
        <v>132889750</v>
      </c>
      <c r="K40" s="31">
        <f t="shared" si="5"/>
        <v>142708683</v>
      </c>
      <c r="L40" s="31">
        <f t="shared" si="5"/>
        <v>135859628</v>
      </c>
      <c r="M40" s="31">
        <f t="shared" si="5"/>
        <v>135859628</v>
      </c>
      <c r="N40" s="31">
        <f t="shared" si="5"/>
        <v>135859628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135859628</v>
      </c>
      <c r="X40" s="31">
        <f t="shared" si="5"/>
        <v>84681996</v>
      </c>
      <c r="Y40" s="31">
        <f t="shared" si="5"/>
        <v>51177632</v>
      </c>
      <c r="Z40" s="32">
        <f>+IF(X40&lt;&gt;0,+(Y40/X40)*100,0)</f>
        <v>60.43507996670272</v>
      </c>
      <c r="AA40" s="33">
        <f>+AA34+AA39</f>
        <v>169363991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715030891</v>
      </c>
      <c r="D42" s="43">
        <f>+D25-D40</f>
        <v>0</v>
      </c>
      <c r="E42" s="44">
        <f t="shared" si="6"/>
        <v>843454692</v>
      </c>
      <c r="F42" s="45">
        <f t="shared" si="6"/>
        <v>843454692</v>
      </c>
      <c r="G42" s="45">
        <f t="shared" si="6"/>
        <v>637761108</v>
      </c>
      <c r="H42" s="45">
        <f t="shared" si="6"/>
        <v>611889060</v>
      </c>
      <c r="I42" s="45">
        <f t="shared" si="6"/>
        <v>594808573</v>
      </c>
      <c r="J42" s="45">
        <f t="shared" si="6"/>
        <v>594808573</v>
      </c>
      <c r="K42" s="45">
        <f t="shared" si="6"/>
        <v>1074414399</v>
      </c>
      <c r="L42" s="45">
        <f t="shared" si="6"/>
        <v>1090928870</v>
      </c>
      <c r="M42" s="45">
        <f t="shared" si="6"/>
        <v>1090928870</v>
      </c>
      <c r="N42" s="45">
        <f t="shared" si="6"/>
        <v>1090928870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1090928870</v>
      </c>
      <c r="X42" s="45">
        <f t="shared" si="6"/>
        <v>421727348</v>
      </c>
      <c r="Y42" s="45">
        <f t="shared" si="6"/>
        <v>669201522</v>
      </c>
      <c r="Z42" s="46">
        <f>+IF(X42&lt;&gt;0,+(Y42/X42)*100,0)</f>
        <v>158.68108273594817</v>
      </c>
      <c r="AA42" s="47">
        <f>+AA25-AA40</f>
        <v>843454692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715030891</v>
      </c>
      <c r="D45" s="18"/>
      <c r="E45" s="19">
        <v>843454692</v>
      </c>
      <c r="F45" s="20">
        <v>843454692</v>
      </c>
      <c r="G45" s="20">
        <v>637761108</v>
      </c>
      <c r="H45" s="20">
        <v>611889060</v>
      </c>
      <c r="I45" s="20">
        <v>594808573</v>
      </c>
      <c r="J45" s="20">
        <v>594808573</v>
      </c>
      <c r="K45" s="20">
        <v>1074414399</v>
      </c>
      <c r="L45" s="20">
        <v>1090928870</v>
      </c>
      <c r="M45" s="20">
        <v>1090928870</v>
      </c>
      <c r="N45" s="20">
        <v>1090928870</v>
      </c>
      <c r="O45" s="20"/>
      <c r="P45" s="20"/>
      <c r="Q45" s="20"/>
      <c r="R45" s="20"/>
      <c r="S45" s="20"/>
      <c r="T45" s="20"/>
      <c r="U45" s="20"/>
      <c r="V45" s="20"/>
      <c r="W45" s="20">
        <v>1090928870</v>
      </c>
      <c r="X45" s="20">
        <v>421727346</v>
      </c>
      <c r="Y45" s="20">
        <v>669201524</v>
      </c>
      <c r="Z45" s="48">
        <v>158.68</v>
      </c>
      <c r="AA45" s="22">
        <v>843454692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715030891</v>
      </c>
      <c r="D48" s="51">
        <f>SUM(D45:D47)</f>
        <v>0</v>
      </c>
      <c r="E48" s="52">
        <f t="shared" si="7"/>
        <v>843454692</v>
      </c>
      <c r="F48" s="53">
        <f t="shared" si="7"/>
        <v>843454692</v>
      </c>
      <c r="G48" s="53">
        <f t="shared" si="7"/>
        <v>637761108</v>
      </c>
      <c r="H48" s="53">
        <f t="shared" si="7"/>
        <v>611889060</v>
      </c>
      <c r="I48" s="53">
        <f t="shared" si="7"/>
        <v>594808573</v>
      </c>
      <c r="J48" s="53">
        <f t="shared" si="7"/>
        <v>594808573</v>
      </c>
      <c r="K48" s="53">
        <f t="shared" si="7"/>
        <v>1074414399</v>
      </c>
      <c r="L48" s="53">
        <f t="shared" si="7"/>
        <v>1090928870</v>
      </c>
      <c r="M48" s="53">
        <f t="shared" si="7"/>
        <v>1090928870</v>
      </c>
      <c r="N48" s="53">
        <f t="shared" si="7"/>
        <v>1090928870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1090928870</v>
      </c>
      <c r="X48" s="53">
        <f t="shared" si="7"/>
        <v>421727346</v>
      </c>
      <c r="Y48" s="53">
        <f t="shared" si="7"/>
        <v>669201524</v>
      </c>
      <c r="Z48" s="54">
        <f>+IF(X48&lt;&gt;0,+(Y48/X48)*100,0)</f>
        <v>158.68108396271748</v>
      </c>
      <c r="AA48" s="55">
        <f>SUM(AA45:AA47)</f>
        <v>843454692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1165859</v>
      </c>
      <c r="D6" s="18"/>
      <c r="E6" s="19">
        <v>1897945</v>
      </c>
      <c r="F6" s="20">
        <v>1897945</v>
      </c>
      <c r="G6" s="20">
        <v>28159541</v>
      </c>
      <c r="H6" s="20">
        <v>28159541</v>
      </c>
      <c r="I6" s="20">
        <v>28159541</v>
      </c>
      <c r="J6" s="20">
        <v>28159541</v>
      </c>
      <c r="K6" s="20">
        <v>28159541</v>
      </c>
      <c r="L6" s="20">
        <v>28159541</v>
      </c>
      <c r="M6" s="20">
        <v>28159541</v>
      </c>
      <c r="N6" s="20">
        <v>28159541</v>
      </c>
      <c r="O6" s="20"/>
      <c r="P6" s="20"/>
      <c r="Q6" s="20"/>
      <c r="R6" s="20"/>
      <c r="S6" s="20"/>
      <c r="T6" s="20"/>
      <c r="U6" s="20"/>
      <c r="V6" s="20"/>
      <c r="W6" s="20">
        <v>28159541</v>
      </c>
      <c r="X6" s="20">
        <v>948973</v>
      </c>
      <c r="Y6" s="20">
        <v>27210568</v>
      </c>
      <c r="Z6" s="21">
        <v>2867.37</v>
      </c>
      <c r="AA6" s="22">
        <v>1897945</v>
      </c>
    </row>
    <row r="7" spans="1:27" ht="12.75">
      <c r="A7" s="23" t="s">
        <v>34</v>
      </c>
      <c r="B7" s="17"/>
      <c r="C7" s="18">
        <v>25972218</v>
      </c>
      <c r="D7" s="18"/>
      <c r="E7" s="19">
        <v>41410382</v>
      </c>
      <c r="F7" s="20">
        <v>41410382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20705191</v>
      </c>
      <c r="Y7" s="20">
        <v>-20705191</v>
      </c>
      <c r="Z7" s="21">
        <v>-100</v>
      </c>
      <c r="AA7" s="22">
        <v>41410382</v>
      </c>
    </row>
    <row r="8" spans="1:27" ht="12.75">
      <c r="A8" s="23" t="s">
        <v>35</v>
      </c>
      <c r="B8" s="17"/>
      <c r="C8" s="18">
        <v>120835319</v>
      </c>
      <c r="D8" s="18"/>
      <c r="E8" s="19">
        <v>756269096</v>
      </c>
      <c r="F8" s="20">
        <v>756269096</v>
      </c>
      <c r="G8" s="20">
        <v>194101054</v>
      </c>
      <c r="H8" s="20">
        <v>194101054</v>
      </c>
      <c r="I8" s="20">
        <v>194101054</v>
      </c>
      <c r="J8" s="20">
        <v>194101054</v>
      </c>
      <c r="K8" s="20">
        <v>194101054</v>
      </c>
      <c r="L8" s="20">
        <v>194101054</v>
      </c>
      <c r="M8" s="20">
        <v>194101054</v>
      </c>
      <c r="N8" s="20">
        <v>194101054</v>
      </c>
      <c r="O8" s="20"/>
      <c r="P8" s="20"/>
      <c r="Q8" s="20"/>
      <c r="R8" s="20"/>
      <c r="S8" s="20"/>
      <c r="T8" s="20"/>
      <c r="U8" s="20"/>
      <c r="V8" s="20"/>
      <c r="W8" s="20">
        <v>194101054</v>
      </c>
      <c r="X8" s="20">
        <v>378134548</v>
      </c>
      <c r="Y8" s="20">
        <v>-184033494</v>
      </c>
      <c r="Z8" s="21">
        <v>-48.67</v>
      </c>
      <c r="AA8" s="22">
        <v>756269096</v>
      </c>
    </row>
    <row r="9" spans="1:27" ht="12.75">
      <c r="A9" s="23" t="s">
        <v>36</v>
      </c>
      <c r="B9" s="17"/>
      <c r="C9" s="18">
        <v>54215423</v>
      </c>
      <c r="D9" s="18"/>
      <c r="E9" s="19">
        <v>28197104</v>
      </c>
      <c r="F9" s="20">
        <v>28197104</v>
      </c>
      <c r="G9" s="20">
        <v>22280961</v>
      </c>
      <c r="H9" s="20">
        <v>22280961</v>
      </c>
      <c r="I9" s="20">
        <v>22280961</v>
      </c>
      <c r="J9" s="20">
        <v>22280961</v>
      </c>
      <c r="K9" s="20">
        <v>22280961</v>
      </c>
      <c r="L9" s="20">
        <v>22280961</v>
      </c>
      <c r="M9" s="20">
        <v>22280961</v>
      </c>
      <c r="N9" s="20">
        <v>22280961</v>
      </c>
      <c r="O9" s="20"/>
      <c r="P9" s="20"/>
      <c r="Q9" s="20"/>
      <c r="R9" s="20"/>
      <c r="S9" s="20"/>
      <c r="T9" s="20"/>
      <c r="U9" s="20"/>
      <c r="V9" s="20"/>
      <c r="W9" s="20">
        <v>22280961</v>
      </c>
      <c r="X9" s="20">
        <v>14098552</v>
      </c>
      <c r="Y9" s="20">
        <v>8182409</v>
      </c>
      <c r="Z9" s="21">
        <v>58.04</v>
      </c>
      <c r="AA9" s="22">
        <v>28197104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67384055</v>
      </c>
      <c r="D11" s="18"/>
      <c r="E11" s="19">
        <v>72034176</v>
      </c>
      <c r="F11" s="20">
        <v>72034176</v>
      </c>
      <c r="G11" s="20">
        <v>72186392</v>
      </c>
      <c r="H11" s="20">
        <v>72186392</v>
      </c>
      <c r="I11" s="20">
        <v>72186392</v>
      </c>
      <c r="J11" s="20">
        <v>72186392</v>
      </c>
      <c r="K11" s="20">
        <v>72186392</v>
      </c>
      <c r="L11" s="20">
        <v>72186392</v>
      </c>
      <c r="M11" s="20">
        <v>72186392</v>
      </c>
      <c r="N11" s="20">
        <v>72186392</v>
      </c>
      <c r="O11" s="20"/>
      <c r="P11" s="20"/>
      <c r="Q11" s="20"/>
      <c r="R11" s="20"/>
      <c r="S11" s="20"/>
      <c r="T11" s="20"/>
      <c r="U11" s="20"/>
      <c r="V11" s="20"/>
      <c r="W11" s="20">
        <v>72186392</v>
      </c>
      <c r="X11" s="20">
        <v>36017088</v>
      </c>
      <c r="Y11" s="20">
        <v>36169304</v>
      </c>
      <c r="Z11" s="21">
        <v>100.42</v>
      </c>
      <c r="AA11" s="22">
        <v>72034176</v>
      </c>
    </row>
    <row r="12" spans="1:27" ht="12.75">
      <c r="A12" s="27" t="s">
        <v>39</v>
      </c>
      <c r="B12" s="28"/>
      <c r="C12" s="29">
        <f aca="true" t="shared" si="0" ref="C12:Y12">SUM(C6:C11)</f>
        <v>269572874</v>
      </c>
      <c r="D12" s="29">
        <f>SUM(D6:D11)</f>
        <v>0</v>
      </c>
      <c r="E12" s="30">
        <f t="shared" si="0"/>
        <v>899808703</v>
      </c>
      <c r="F12" s="31">
        <f t="shared" si="0"/>
        <v>899808703</v>
      </c>
      <c r="G12" s="31">
        <f t="shared" si="0"/>
        <v>316727948</v>
      </c>
      <c r="H12" s="31">
        <f t="shared" si="0"/>
        <v>316727948</v>
      </c>
      <c r="I12" s="31">
        <f t="shared" si="0"/>
        <v>316727948</v>
      </c>
      <c r="J12" s="31">
        <f t="shared" si="0"/>
        <v>316727948</v>
      </c>
      <c r="K12" s="31">
        <f t="shared" si="0"/>
        <v>316727948</v>
      </c>
      <c r="L12" s="31">
        <f t="shared" si="0"/>
        <v>316727948</v>
      </c>
      <c r="M12" s="31">
        <f t="shared" si="0"/>
        <v>316727948</v>
      </c>
      <c r="N12" s="31">
        <f t="shared" si="0"/>
        <v>316727948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316727948</v>
      </c>
      <c r="X12" s="31">
        <f t="shared" si="0"/>
        <v>449904352</v>
      </c>
      <c r="Y12" s="31">
        <f t="shared" si="0"/>
        <v>-133176404</v>
      </c>
      <c r="Z12" s="32">
        <f>+IF(X12&lt;&gt;0,+(Y12/X12)*100,0)</f>
        <v>-29.601048180125183</v>
      </c>
      <c r="AA12" s="33">
        <f>SUM(AA6:AA11)</f>
        <v>899808703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21692150</v>
      </c>
      <c r="D15" s="18"/>
      <c r="E15" s="19"/>
      <c r="F15" s="20"/>
      <c r="G15" s="20">
        <v>25663459</v>
      </c>
      <c r="H15" s="20">
        <v>25663459</v>
      </c>
      <c r="I15" s="20">
        <v>25663459</v>
      </c>
      <c r="J15" s="20">
        <v>25663459</v>
      </c>
      <c r="K15" s="20">
        <v>25663459</v>
      </c>
      <c r="L15" s="20">
        <v>25663459</v>
      </c>
      <c r="M15" s="20">
        <v>25663459</v>
      </c>
      <c r="N15" s="20">
        <v>25663459</v>
      </c>
      <c r="O15" s="20"/>
      <c r="P15" s="20"/>
      <c r="Q15" s="20"/>
      <c r="R15" s="20"/>
      <c r="S15" s="20"/>
      <c r="T15" s="20"/>
      <c r="U15" s="20"/>
      <c r="V15" s="20"/>
      <c r="W15" s="20">
        <v>25663459</v>
      </c>
      <c r="X15" s="20"/>
      <c r="Y15" s="20">
        <v>25663459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1824265</v>
      </c>
      <c r="D17" s="18"/>
      <c r="E17" s="19">
        <v>1866690</v>
      </c>
      <c r="F17" s="20">
        <v>1866690</v>
      </c>
      <c r="G17" s="20">
        <v>1824265</v>
      </c>
      <c r="H17" s="20">
        <v>1824265</v>
      </c>
      <c r="I17" s="20">
        <v>1824265</v>
      </c>
      <c r="J17" s="20">
        <v>1824265</v>
      </c>
      <c r="K17" s="20">
        <v>1824265</v>
      </c>
      <c r="L17" s="20">
        <v>1824265</v>
      </c>
      <c r="M17" s="20">
        <v>1824265</v>
      </c>
      <c r="N17" s="20">
        <v>1824265</v>
      </c>
      <c r="O17" s="20"/>
      <c r="P17" s="20"/>
      <c r="Q17" s="20"/>
      <c r="R17" s="20"/>
      <c r="S17" s="20"/>
      <c r="T17" s="20"/>
      <c r="U17" s="20"/>
      <c r="V17" s="20"/>
      <c r="W17" s="20">
        <v>1824265</v>
      </c>
      <c r="X17" s="20">
        <v>933345</v>
      </c>
      <c r="Y17" s="20">
        <v>890920</v>
      </c>
      <c r="Z17" s="21">
        <v>95.45</v>
      </c>
      <c r="AA17" s="22">
        <v>1866690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1121906079</v>
      </c>
      <c r="D19" s="18"/>
      <c r="E19" s="19">
        <v>1123638028</v>
      </c>
      <c r="F19" s="20">
        <v>1123638028</v>
      </c>
      <c r="G19" s="20">
        <v>1116964170</v>
      </c>
      <c r="H19" s="20">
        <v>1116964170</v>
      </c>
      <c r="I19" s="20">
        <v>1116964170</v>
      </c>
      <c r="J19" s="20">
        <v>1116964170</v>
      </c>
      <c r="K19" s="20">
        <v>1116964170</v>
      </c>
      <c r="L19" s="20">
        <v>1116964170</v>
      </c>
      <c r="M19" s="20">
        <v>1116964170</v>
      </c>
      <c r="N19" s="20">
        <v>1116964170</v>
      </c>
      <c r="O19" s="20"/>
      <c r="P19" s="20"/>
      <c r="Q19" s="20"/>
      <c r="R19" s="20"/>
      <c r="S19" s="20"/>
      <c r="T19" s="20"/>
      <c r="U19" s="20"/>
      <c r="V19" s="20"/>
      <c r="W19" s="20">
        <v>1116964170</v>
      </c>
      <c r="X19" s="20">
        <v>561819014</v>
      </c>
      <c r="Y19" s="20">
        <v>555145156</v>
      </c>
      <c r="Z19" s="21">
        <v>98.81</v>
      </c>
      <c r="AA19" s="22">
        <v>1123638028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25663459</v>
      </c>
      <c r="D23" s="18"/>
      <c r="E23" s="19">
        <v>24122985</v>
      </c>
      <c r="F23" s="20">
        <v>24122985</v>
      </c>
      <c r="G23" s="24">
        <v>21692150</v>
      </c>
      <c r="H23" s="24">
        <v>21692150</v>
      </c>
      <c r="I23" s="24">
        <v>21692150</v>
      </c>
      <c r="J23" s="20">
        <v>21692150</v>
      </c>
      <c r="K23" s="24">
        <v>21692150</v>
      </c>
      <c r="L23" s="24">
        <v>21692150</v>
      </c>
      <c r="M23" s="20">
        <v>21692150</v>
      </c>
      <c r="N23" s="24">
        <v>21692150</v>
      </c>
      <c r="O23" s="24"/>
      <c r="P23" s="24"/>
      <c r="Q23" s="20"/>
      <c r="R23" s="24"/>
      <c r="S23" s="24"/>
      <c r="T23" s="20"/>
      <c r="U23" s="24"/>
      <c r="V23" s="24"/>
      <c r="W23" s="24">
        <v>21692150</v>
      </c>
      <c r="X23" s="20">
        <v>12061493</v>
      </c>
      <c r="Y23" s="24">
        <v>9630657</v>
      </c>
      <c r="Z23" s="25">
        <v>79.85</v>
      </c>
      <c r="AA23" s="26">
        <v>24122985</v>
      </c>
    </row>
    <row r="24" spans="1:27" ht="12.75">
      <c r="A24" s="27" t="s">
        <v>50</v>
      </c>
      <c r="B24" s="35"/>
      <c r="C24" s="29">
        <f aca="true" t="shared" si="1" ref="C24:Y24">SUM(C15:C23)</f>
        <v>1171085953</v>
      </c>
      <c r="D24" s="29">
        <f>SUM(D15:D23)</f>
        <v>0</v>
      </c>
      <c r="E24" s="36">
        <f t="shared" si="1"/>
        <v>1149627703</v>
      </c>
      <c r="F24" s="37">
        <f t="shared" si="1"/>
        <v>1149627703</v>
      </c>
      <c r="G24" s="37">
        <f t="shared" si="1"/>
        <v>1166144044</v>
      </c>
      <c r="H24" s="37">
        <f t="shared" si="1"/>
        <v>1166144044</v>
      </c>
      <c r="I24" s="37">
        <f t="shared" si="1"/>
        <v>1166144044</v>
      </c>
      <c r="J24" s="37">
        <f t="shared" si="1"/>
        <v>1166144044</v>
      </c>
      <c r="K24" s="37">
        <f t="shared" si="1"/>
        <v>1166144044</v>
      </c>
      <c r="L24" s="37">
        <f t="shared" si="1"/>
        <v>1166144044</v>
      </c>
      <c r="M24" s="37">
        <f t="shared" si="1"/>
        <v>1166144044</v>
      </c>
      <c r="N24" s="37">
        <f t="shared" si="1"/>
        <v>1166144044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1166144044</v>
      </c>
      <c r="X24" s="37">
        <f t="shared" si="1"/>
        <v>574813852</v>
      </c>
      <c r="Y24" s="37">
        <f t="shared" si="1"/>
        <v>591330192</v>
      </c>
      <c r="Z24" s="38">
        <f>+IF(X24&lt;&gt;0,+(Y24/X24)*100,0)</f>
        <v>102.87333715820057</v>
      </c>
      <c r="AA24" s="39">
        <f>SUM(AA15:AA23)</f>
        <v>1149627703</v>
      </c>
    </row>
    <row r="25" spans="1:27" ht="12.75">
      <c r="A25" s="27" t="s">
        <v>51</v>
      </c>
      <c r="B25" s="28"/>
      <c r="C25" s="29">
        <f aca="true" t="shared" si="2" ref="C25:Y25">+C12+C24</f>
        <v>1440658827</v>
      </c>
      <c r="D25" s="29">
        <f>+D12+D24</f>
        <v>0</v>
      </c>
      <c r="E25" s="30">
        <f t="shared" si="2"/>
        <v>2049436406</v>
      </c>
      <c r="F25" s="31">
        <f t="shared" si="2"/>
        <v>2049436406</v>
      </c>
      <c r="G25" s="31">
        <f t="shared" si="2"/>
        <v>1482871992</v>
      </c>
      <c r="H25" s="31">
        <f t="shared" si="2"/>
        <v>1482871992</v>
      </c>
      <c r="I25" s="31">
        <f t="shared" si="2"/>
        <v>1482871992</v>
      </c>
      <c r="J25" s="31">
        <f t="shared" si="2"/>
        <v>1482871992</v>
      </c>
      <c r="K25" s="31">
        <f t="shared" si="2"/>
        <v>1482871992</v>
      </c>
      <c r="L25" s="31">
        <f t="shared" si="2"/>
        <v>1482871992</v>
      </c>
      <c r="M25" s="31">
        <f t="shared" si="2"/>
        <v>1482871992</v>
      </c>
      <c r="N25" s="31">
        <f t="shared" si="2"/>
        <v>1482871992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1482871992</v>
      </c>
      <c r="X25" s="31">
        <f t="shared" si="2"/>
        <v>1024718204</v>
      </c>
      <c r="Y25" s="31">
        <f t="shared" si="2"/>
        <v>458153788</v>
      </c>
      <c r="Z25" s="32">
        <f>+IF(X25&lt;&gt;0,+(Y25/X25)*100,0)</f>
        <v>44.710222401787256</v>
      </c>
      <c r="AA25" s="33">
        <f>+AA12+AA24</f>
        <v>2049436406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3029547</v>
      </c>
      <c r="D31" s="18"/>
      <c r="E31" s="19">
        <v>2755825</v>
      </c>
      <c r="F31" s="20">
        <v>2755825</v>
      </c>
      <c r="G31" s="20">
        <v>3029547</v>
      </c>
      <c r="H31" s="20">
        <v>3029547</v>
      </c>
      <c r="I31" s="20">
        <v>3029547</v>
      </c>
      <c r="J31" s="20">
        <v>3029547</v>
      </c>
      <c r="K31" s="20">
        <v>3029547</v>
      </c>
      <c r="L31" s="20">
        <v>3029547</v>
      </c>
      <c r="M31" s="20">
        <v>3029547</v>
      </c>
      <c r="N31" s="20">
        <v>3029547</v>
      </c>
      <c r="O31" s="20"/>
      <c r="P31" s="20"/>
      <c r="Q31" s="20"/>
      <c r="R31" s="20"/>
      <c r="S31" s="20"/>
      <c r="T31" s="20"/>
      <c r="U31" s="20"/>
      <c r="V31" s="20"/>
      <c r="W31" s="20">
        <v>3029547</v>
      </c>
      <c r="X31" s="20">
        <v>1377913</v>
      </c>
      <c r="Y31" s="20">
        <v>1651634</v>
      </c>
      <c r="Z31" s="21">
        <v>119.86</v>
      </c>
      <c r="AA31" s="22">
        <v>2755825</v>
      </c>
    </row>
    <row r="32" spans="1:27" ht="12.75">
      <c r="A32" s="23" t="s">
        <v>57</v>
      </c>
      <c r="B32" s="17"/>
      <c r="C32" s="18">
        <v>950815061</v>
      </c>
      <c r="D32" s="18"/>
      <c r="E32" s="19">
        <v>1723927154</v>
      </c>
      <c r="F32" s="20">
        <v>1723927154</v>
      </c>
      <c r="G32" s="20">
        <v>992530644</v>
      </c>
      <c r="H32" s="20">
        <v>992530644</v>
      </c>
      <c r="I32" s="20">
        <v>992530644</v>
      </c>
      <c r="J32" s="20">
        <v>992530644</v>
      </c>
      <c r="K32" s="20">
        <v>992530644</v>
      </c>
      <c r="L32" s="20">
        <v>992530644</v>
      </c>
      <c r="M32" s="20">
        <v>992530644</v>
      </c>
      <c r="N32" s="20">
        <v>992530644</v>
      </c>
      <c r="O32" s="20"/>
      <c r="P32" s="20"/>
      <c r="Q32" s="20"/>
      <c r="R32" s="20"/>
      <c r="S32" s="20"/>
      <c r="T32" s="20"/>
      <c r="U32" s="20"/>
      <c r="V32" s="20"/>
      <c r="W32" s="20">
        <v>992530644</v>
      </c>
      <c r="X32" s="20">
        <v>861963577</v>
      </c>
      <c r="Y32" s="20">
        <v>130567067</v>
      </c>
      <c r="Z32" s="21">
        <v>15.15</v>
      </c>
      <c r="AA32" s="22">
        <v>1723927154</v>
      </c>
    </row>
    <row r="33" spans="1:27" ht="12.75">
      <c r="A33" s="23" t="s">
        <v>58</v>
      </c>
      <c r="B33" s="17"/>
      <c r="C33" s="18">
        <v>3469841</v>
      </c>
      <c r="D33" s="18"/>
      <c r="E33" s="19">
        <v>2924493</v>
      </c>
      <c r="F33" s="20">
        <v>2924493</v>
      </c>
      <c r="G33" s="20">
        <v>2564773</v>
      </c>
      <c r="H33" s="20">
        <v>2564773</v>
      </c>
      <c r="I33" s="20">
        <v>2564773</v>
      </c>
      <c r="J33" s="20">
        <v>2564773</v>
      </c>
      <c r="K33" s="20">
        <v>2564773</v>
      </c>
      <c r="L33" s="20">
        <v>2564773</v>
      </c>
      <c r="M33" s="20">
        <v>2564773</v>
      </c>
      <c r="N33" s="20">
        <v>2564773</v>
      </c>
      <c r="O33" s="20"/>
      <c r="P33" s="20"/>
      <c r="Q33" s="20"/>
      <c r="R33" s="20"/>
      <c r="S33" s="20"/>
      <c r="T33" s="20"/>
      <c r="U33" s="20"/>
      <c r="V33" s="20"/>
      <c r="W33" s="20">
        <v>2564773</v>
      </c>
      <c r="X33" s="20">
        <v>1462247</v>
      </c>
      <c r="Y33" s="20">
        <v>1102526</v>
      </c>
      <c r="Z33" s="21">
        <v>75.4</v>
      </c>
      <c r="AA33" s="22">
        <v>2924493</v>
      </c>
    </row>
    <row r="34" spans="1:27" ht="12.75">
      <c r="A34" s="27" t="s">
        <v>59</v>
      </c>
      <c r="B34" s="28"/>
      <c r="C34" s="29">
        <f aca="true" t="shared" si="3" ref="C34:Y34">SUM(C29:C33)</f>
        <v>957314449</v>
      </c>
      <c r="D34" s="29">
        <f>SUM(D29:D33)</f>
        <v>0</v>
      </c>
      <c r="E34" s="30">
        <f t="shared" si="3"/>
        <v>1729607472</v>
      </c>
      <c r="F34" s="31">
        <f t="shared" si="3"/>
        <v>1729607472</v>
      </c>
      <c r="G34" s="31">
        <f t="shared" si="3"/>
        <v>998124964</v>
      </c>
      <c r="H34" s="31">
        <f t="shared" si="3"/>
        <v>998124964</v>
      </c>
      <c r="I34" s="31">
        <f t="shared" si="3"/>
        <v>998124964</v>
      </c>
      <c r="J34" s="31">
        <f t="shared" si="3"/>
        <v>998124964</v>
      </c>
      <c r="K34" s="31">
        <f t="shared" si="3"/>
        <v>998124964</v>
      </c>
      <c r="L34" s="31">
        <f t="shared" si="3"/>
        <v>998124964</v>
      </c>
      <c r="M34" s="31">
        <f t="shared" si="3"/>
        <v>998124964</v>
      </c>
      <c r="N34" s="31">
        <f t="shared" si="3"/>
        <v>998124964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998124964</v>
      </c>
      <c r="X34" s="31">
        <f t="shared" si="3"/>
        <v>864803737</v>
      </c>
      <c r="Y34" s="31">
        <f t="shared" si="3"/>
        <v>133321227</v>
      </c>
      <c r="Z34" s="32">
        <f>+IF(X34&lt;&gt;0,+(Y34/X34)*100,0)</f>
        <v>15.416356485980357</v>
      </c>
      <c r="AA34" s="33">
        <f>SUM(AA29:AA33)</f>
        <v>1729607472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589411307</v>
      </c>
      <c r="D38" s="18"/>
      <c r="E38" s="19">
        <v>506530247</v>
      </c>
      <c r="F38" s="20">
        <v>506530247</v>
      </c>
      <c r="G38" s="20">
        <v>506530247</v>
      </c>
      <c r="H38" s="20">
        <v>506530247</v>
      </c>
      <c r="I38" s="20">
        <v>506530247</v>
      </c>
      <c r="J38" s="20">
        <v>506530247</v>
      </c>
      <c r="K38" s="20">
        <v>506530247</v>
      </c>
      <c r="L38" s="20">
        <v>506530247</v>
      </c>
      <c r="M38" s="20">
        <v>506530247</v>
      </c>
      <c r="N38" s="20">
        <v>506530247</v>
      </c>
      <c r="O38" s="20"/>
      <c r="P38" s="20"/>
      <c r="Q38" s="20"/>
      <c r="R38" s="20"/>
      <c r="S38" s="20"/>
      <c r="T38" s="20"/>
      <c r="U38" s="20"/>
      <c r="V38" s="20"/>
      <c r="W38" s="20">
        <v>506530247</v>
      </c>
      <c r="X38" s="20">
        <v>253265124</v>
      </c>
      <c r="Y38" s="20">
        <v>253265123</v>
      </c>
      <c r="Z38" s="21">
        <v>100</v>
      </c>
      <c r="AA38" s="22">
        <v>506530247</v>
      </c>
    </row>
    <row r="39" spans="1:27" ht="12.75">
      <c r="A39" s="27" t="s">
        <v>61</v>
      </c>
      <c r="B39" s="35"/>
      <c r="C39" s="29">
        <f aca="true" t="shared" si="4" ref="C39:Y39">SUM(C37:C38)</f>
        <v>589411307</v>
      </c>
      <c r="D39" s="29">
        <f>SUM(D37:D38)</f>
        <v>0</v>
      </c>
      <c r="E39" s="36">
        <f t="shared" si="4"/>
        <v>506530247</v>
      </c>
      <c r="F39" s="37">
        <f t="shared" si="4"/>
        <v>506530247</v>
      </c>
      <c r="G39" s="37">
        <f t="shared" si="4"/>
        <v>506530247</v>
      </c>
      <c r="H39" s="37">
        <f t="shared" si="4"/>
        <v>506530247</v>
      </c>
      <c r="I39" s="37">
        <f t="shared" si="4"/>
        <v>506530247</v>
      </c>
      <c r="J39" s="37">
        <f t="shared" si="4"/>
        <v>506530247</v>
      </c>
      <c r="K39" s="37">
        <f t="shared" si="4"/>
        <v>506530247</v>
      </c>
      <c r="L39" s="37">
        <f t="shared" si="4"/>
        <v>506530247</v>
      </c>
      <c r="M39" s="37">
        <f t="shared" si="4"/>
        <v>506530247</v>
      </c>
      <c r="N39" s="37">
        <f t="shared" si="4"/>
        <v>506530247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506530247</v>
      </c>
      <c r="X39" s="37">
        <f t="shared" si="4"/>
        <v>253265124</v>
      </c>
      <c r="Y39" s="37">
        <f t="shared" si="4"/>
        <v>253265123</v>
      </c>
      <c r="Z39" s="38">
        <f>+IF(X39&lt;&gt;0,+(Y39/X39)*100,0)</f>
        <v>99.99999960515686</v>
      </c>
      <c r="AA39" s="39">
        <f>SUM(AA37:AA38)</f>
        <v>506530247</v>
      </c>
    </row>
    <row r="40" spans="1:27" ht="12.75">
      <c r="A40" s="27" t="s">
        <v>62</v>
      </c>
      <c r="B40" s="28"/>
      <c r="C40" s="29">
        <f aca="true" t="shared" si="5" ref="C40:Y40">+C34+C39</f>
        <v>1546725756</v>
      </c>
      <c r="D40" s="29">
        <f>+D34+D39</f>
        <v>0</v>
      </c>
      <c r="E40" s="30">
        <f t="shared" si="5"/>
        <v>2236137719</v>
      </c>
      <c r="F40" s="31">
        <f t="shared" si="5"/>
        <v>2236137719</v>
      </c>
      <c r="G40" s="31">
        <f t="shared" si="5"/>
        <v>1504655211</v>
      </c>
      <c r="H40" s="31">
        <f t="shared" si="5"/>
        <v>1504655211</v>
      </c>
      <c r="I40" s="31">
        <f t="shared" si="5"/>
        <v>1504655211</v>
      </c>
      <c r="J40" s="31">
        <f t="shared" si="5"/>
        <v>1504655211</v>
      </c>
      <c r="K40" s="31">
        <f t="shared" si="5"/>
        <v>1504655211</v>
      </c>
      <c r="L40" s="31">
        <f t="shared" si="5"/>
        <v>1504655211</v>
      </c>
      <c r="M40" s="31">
        <f t="shared" si="5"/>
        <v>1504655211</v>
      </c>
      <c r="N40" s="31">
        <f t="shared" si="5"/>
        <v>1504655211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1504655211</v>
      </c>
      <c r="X40" s="31">
        <f t="shared" si="5"/>
        <v>1118068861</v>
      </c>
      <c r="Y40" s="31">
        <f t="shared" si="5"/>
        <v>386586350</v>
      </c>
      <c r="Z40" s="32">
        <f>+IF(X40&lt;&gt;0,+(Y40/X40)*100,0)</f>
        <v>34.576255853708105</v>
      </c>
      <c r="AA40" s="33">
        <f>+AA34+AA39</f>
        <v>2236137719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-106066929</v>
      </c>
      <c r="D42" s="43">
        <f>+D25-D40</f>
        <v>0</v>
      </c>
      <c r="E42" s="44">
        <f t="shared" si="6"/>
        <v>-186701313</v>
      </c>
      <c r="F42" s="45">
        <f t="shared" si="6"/>
        <v>-186701313</v>
      </c>
      <c r="G42" s="45">
        <f t="shared" si="6"/>
        <v>-21783219</v>
      </c>
      <c r="H42" s="45">
        <f t="shared" si="6"/>
        <v>-21783219</v>
      </c>
      <c r="I42" s="45">
        <f t="shared" si="6"/>
        <v>-21783219</v>
      </c>
      <c r="J42" s="45">
        <f t="shared" si="6"/>
        <v>-21783219</v>
      </c>
      <c r="K42" s="45">
        <f t="shared" si="6"/>
        <v>-21783219</v>
      </c>
      <c r="L42" s="45">
        <f t="shared" si="6"/>
        <v>-21783219</v>
      </c>
      <c r="M42" s="45">
        <f t="shared" si="6"/>
        <v>-21783219</v>
      </c>
      <c r="N42" s="45">
        <f t="shared" si="6"/>
        <v>-21783219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-21783219</v>
      </c>
      <c r="X42" s="45">
        <f t="shared" si="6"/>
        <v>-93350657</v>
      </c>
      <c r="Y42" s="45">
        <f t="shared" si="6"/>
        <v>71567438</v>
      </c>
      <c r="Z42" s="46">
        <f>+IF(X42&lt;&gt;0,+(Y42/X42)*100,0)</f>
        <v>-76.66516798055315</v>
      </c>
      <c r="AA42" s="47">
        <f>+AA25-AA40</f>
        <v>-186701313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-106066929</v>
      </c>
      <c r="D45" s="18"/>
      <c r="E45" s="19">
        <v>-186701313</v>
      </c>
      <c r="F45" s="20">
        <v>-186701313</v>
      </c>
      <c r="G45" s="20">
        <v>-21783219</v>
      </c>
      <c r="H45" s="20">
        <v>-21783219</v>
      </c>
      <c r="I45" s="20">
        <v>-21783219</v>
      </c>
      <c r="J45" s="20">
        <v>-21783219</v>
      </c>
      <c r="K45" s="20">
        <v>-21783219</v>
      </c>
      <c r="L45" s="20">
        <v>-21783219</v>
      </c>
      <c r="M45" s="20">
        <v>-21783219</v>
      </c>
      <c r="N45" s="20">
        <v>-21783219</v>
      </c>
      <c r="O45" s="20"/>
      <c r="P45" s="20"/>
      <c r="Q45" s="20"/>
      <c r="R45" s="20"/>
      <c r="S45" s="20"/>
      <c r="T45" s="20"/>
      <c r="U45" s="20"/>
      <c r="V45" s="20"/>
      <c r="W45" s="20">
        <v>-21783219</v>
      </c>
      <c r="X45" s="20">
        <v>-93350657</v>
      </c>
      <c r="Y45" s="20">
        <v>71567438</v>
      </c>
      <c r="Z45" s="48">
        <v>-76.67</v>
      </c>
      <c r="AA45" s="22">
        <v>-186701313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-106066929</v>
      </c>
      <c r="D48" s="51">
        <f>SUM(D45:D47)</f>
        <v>0</v>
      </c>
      <c r="E48" s="52">
        <f t="shared" si="7"/>
        <v>-186701313</v>
      </c>
      <c r="F48" s="53">
        <f t="shared" si="7"/>
        <v>-186701313</v>
      </c>
      <c r="G48" s="53">
        <f t="shared" si="7"/>
        <v>-21783219</v>
      </c>
      <c r="H48" s="53">
        <f t="shared" si="7"/>
        <v>-21783219</v>
      </c>
      <c r="I48" s="53">
        <f t="shared" si="7"/>
        <v>-21783219</v>
      </c>
      <c r="J48" s="53">
        <f t="shared" si="7"/>
        <v>-21783219</v>
      </c>
      <c r="K48" s="53">
        <f t="shared" si="7"/>
        <v>-21783219</v>
      </c>
      <c r="L48" s="53">
        <f t="shared" si="7"/>
        <v>-21783219</v>
      </c>
      <c r="M48" s="53">
        <f t="shared" si="7"/>
        <v>-21783219</v>
      </c>
      <c r="N48" s="53">
        <f t="shared" si="7"/>
        <v>-21783219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-21783219</v>
      </c>
      <c r="X48" s="53">
        <f t="shared" si="7"/>
        <v>-93350657</v>
      </c>
      <c r="Y48" s="53">
        <f t="shared" si="7"/>
        <v>71567438</v>
      </c>
      <c r="Z48" s="54">
        <f>+IF(X48&lt;&gt;0,+(Y48/X48)*100,0)</f>
        <v>-76.66516798055315</v>
      </c>
      <c r="AA48" s="55">
        <f>SUM(AA45:AA47)</f>
        <v>-186701313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284455</v>
      </c>
      <c r="D6" s="18"/>
      <c r="E6" s="19"/>
      <c r="F6" s="20"/>
      <c r="G6" s="20">
        <v>1151876</v>
      </c>
      <c r="H6" s="20">
        <v>899071</v>
      </c>
      <c r="I6" s="20">
        <v>366472</v>
      </c>
      <c r="J6" s="20">
        <v>366472</v>
      </c>
      <c r="K6" s="20">
        <v>1067773</v>
      </c>
      <c r="L6" s="20">
        <v>2882057</v>
      </c>
      <c r="M6" s="20">
        <v>1489686</v>
      </c>
      <c r="N6" s="20">
        <v>1489686</v>
      </c>
      <c r="O6" s="20"/>
      <c r="P6" s="20"/>
      <c r="Q6" s="20"/>
      <c r="R6" s="20"/>
      <c r="S6" s="20"/>
      <c r="T6" s="20"/>
      <c r="U6" s="20"/>
      <c r="V6" s="20"/>
      <c r="W6" s="20">
        <v>1489686</v>
      </c>
      <c r="X6" s="20"/>
      <c r="Y6" s="20">
        <v>1489686</v>
      </c>
      <c r="Z6" s="21"/>
      <c r="AA6" s="22"/>
    </row>
    <row r="7" spans="1:27" ht="12.75">
      <c r="A7" s="23" t="s">
        <v>34</v>
      </c>
      <c r="B7" s="17"/>
      <c r="C7" s="18">
        <v>2823697</v>
      </c>
      <c r="D7" s="18"/>
      <c r="E7" s="19"/>
      <c r="F7" s="20"/>
      <c r="G7" s="20">
        <v>16128525</v>
      </c>
      <c r="H7" s="20">
        <v>9544977</v>
      </c>
      <c r="I7" s="20">
        <v>3343972</v>
      </c>
      <c r="J7" s="20">
        <v>3343972</v>
      </c>
      <c r="K7" s="20">
        <v>1294363</v>
      </c>
      <c r="L7" s="20">
        <v>298158</v>
      </c>
      <c r="M7" s="20">
        <v>20172953</v>
      </c>
      <c r="N7" s="20">
        <v>20172953</v>
      </c>
      <c r="O7" s="20"/>
      <c r="P7" s="20"/>
      <c r="Q7" s="20"/>
      <c r="R7" s="20"/>
      <c r="S7" s="20"/>
      <c r="T7" s="20"/>
      <c r="U7" s="20"/>
      <c r="V7" s="20"/>
      <c r="W7" s="20">
        <v>20172953</v>
      </c>
      <c r="X7" s="20"/>
      <c r="Y7" s="20">
        <v>20172953</v>
      </c>
      <c r="Z7" s="21"/>
      <c r="AA7" s="22"/>
    </row>
    <row r="8" spans="1:27" ht="12.75">
      <c r="A8" s="23" t="s">
        <v>35</v>
      </c>
      <c r="B8" s="17"/>
      <c r="C8" s="18">
        <v>36595239</v>
      </c>
      <c r="D8" s="18"/>
      <c r="E8" s="19">
        <v>50479400</v>
      </c>
      <c r="F8" s="20">
        <v>50479400</v>
      </c>
      <c r="G8" s="20">
        <v>23419614</v>
      </c>
      <c r="H8" s="20">
        <v>25964166</v>
      </c>
      <c r="I8" s="20">
        <v>26649940</v>
      </c>
      <c r="J8" s="20">
        <v>26649940</v>
      </c>
      <c r="K8" s="20">
        <v>17584141</v>
      </c>
      <c r="L8" s="20">
        <v>26649940</v>
      </c>
      <c r="M8" s="20">
        <v>20416060</v>
      </c>
      <c r="N8" s="20">
        <v>20416060</v>
      </c>
      <c r="O8" s="20"/>
      <c r="P8" s="20"/>
      <c r="Q8" s="20"/>
      <c r="R8" s="20"/>
      <c r="S8" s="20"/>
      <c r="T8" s="20"/>
      <c r="U8" s="20"/>
      <c r="V8" s="20"/>
      <c r="W8" s="20">
        <v>20416060</v>
      </c>
      <c r="X8" s="20">
        <v>25239700</v>
      </c>
      <c r="Y8" s="20">
        <v>-4823640</v>
      </c>
      <c r="Z8" s="21">
        <v>-19.11</v>
      </c>
      <c r="AA8" s="22">
        <v>50479400</v>
      </c>
    </row>
    <row r="9" spans="1:27" ht="12.7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84079</v>
      </c>
      <c r="D11" s="18"/>
      <c r="E11" s="19">
        <v>425974</v>
      </c>
      <c r="F11" s="20">
        <v>425974</v>
      </c>
      <c r="G11" s="20">
        <v>84079</v>
      </c>
      <c r="H11" s="20">
        <v>84079</v>
      </c>
      <c r="I11" s="20">
        <v>84079</v>
      </c>
      <c r="J11" s="20">
        <v>84079</v>
      </c>
      <c r="K11" s="20">
        <v>84079</v>
      </c>
      <c r="L11" s="20">
        <v>84079</v>
      </c>
      <c r="M11" s="20">
        <v>84079</v>
      </c>
      <c r="N11" s="20">
        <v>84079</v>
      </c>
      <c r="O11" s="20"/>
      <c r="P11" s="20"/>
      <c r="Q11" s="20"/>
      <c r="R11" s="20"/>
      <c r="S11" s="20"/>
      <c r="T11" s="20"/>
      <c r="U11" s="20"/>
      <c r="V11" s="20"/>
      <c r="W11" s="20">
        <v>84079</v>
      </c>
      <c r="X11" s="20">
        <v>212987</v>
      </c>
      <c r="Y11" s="20">
        <v>-128908</v>
      </c>
      <c r="Z11" s="21">
        <v>-60.52</v>
      </c>
      <c r="AA11" s="22">
        <v>425974</v>
      </c>
    </row>
    <row r="12" spans="1:27" ht="12.75">
      <c r="A12" s="27" t="s">
        <v>39</v>
      </c>
      <c r="B12" s="28"/>
      <c r="C12" s="29">
        <f aca="true" t="shared" si="0" ref="C12:Y12">SUM(C6:C11)</f>
        <v>39787470</v>
      </c>
      <c r="D12" s="29">
        <f>SUM(D6:D11)</f>
        <v>0</v>
      </c>
      <c r="E12" s="30">
        <f t="shared" si="0"/>
        <v>50905374</v>
      </c>
      <c r="F12" s="31">
        <f t="shared" si="0"/>
        <v>50905374</v>
      </c>
      <c r="G12" s="31">
        <f t="shared" si="0"/>
        <v>40784094</v>
      </c>
      <c r="H12" s="31">
        <f t="shared" si="0"/>
        <v>36492293</v>
      </c>
      <c r="I12" s="31">
        <f t="shared" si="0"/>
        <v>30444463</v>
      </c>
      <c r="J12" s="31">
        <f t="shared" si="0"/>
        <v>30444463</v>
      </c>
      <c r="K12" s="31">
        <f t="shared" si="0"/>
        <v>20030356</v>
      </c>
      <c r="L12" s="31">
        <f t="shared" si="0"/>
        <v>29914234</v>
      </c>
      <c r="M12" s="31">
        <f t="shared" si="0"/>
        <v>42162778</v>
      </c>
      <c r="N12" s="31">
        <f t="shared" si="0"/>
        <v>42162778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42162778</v>
      </c>
      <c r="X12" s="31">
        <f t="shared" si="0"/>
        <v>25452687</v>
      </c>
      <c r="Y12" s="31">
        <f t="shared" si="0"/>
        <v>16710091</v>
      </c>
      <c r="Z12" s="32">
        <f>+IF(X12&lt;&gt;0,+(Y12/X12)*100,0)</f>
        <v>65.65157934013018</v>
      </c>
      <c r="AA12" s="33">
        <f>SUM(AA6:AA11)</f>
        <v>50905374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38785823</v>
      </c>
      <c r="D17" s="18"/>
      <c r="E17" s="19">
        <v>53183793</v>
      </c>
      <c r="F17" s="20">
        <v>53183793</v>
      </c>
      <c r="G17" s="20">
        <v>38785823</v>
      </c>
      <c r="H17" s="20">
        <v>38785823</v>
      </c>
      <c r="I17" s="20">
        <v>38785823</v>
      </c>
      <c r="J17" s="20">
        <v>38785823</v>
      </c>
      <c r="K17" s="20">
        <v>38785823</v>
      </c>
      <c r="L17" s="20">
        <v>38785823</v>
      </c>
      <c r="M17" s="20">
        <v>38785823</v>
      </c>
      <c r="N17" s="20">
        <v>38785823</v>
      </c>
      <c r="O17" s="20"/>
      <c r="P17" s="20"/>
      <c r="Q17" s="20"/>
      <c r="R17" s="20"/>
      <c r="S17" s="20"/>
      <c r="T17" s="20"/>
      <c r="U17" s="20"/>
      <c r="V17" s="20"/>
      <c r="W17" s="20">
        <v>38785823</v>
      </c>
      <c r="X17" s="20">
        <v>26591897</v>
      </c>
      <c r="Y17" s="20">
        <v>12193926</v>
      </c>
      <c r="Z17" s="21">
        <v>45.86</v>
      </c>
      <c r="AA17" s="22">
        <v>53183793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527439329</v>
      </c>
      <c r="D19" s="18"/>
      <c r="E19" s="19">
        <v>387349360</v>
      </c>
      <c r="F19" s="20">
        <v>387349360</v>
      </c>
      <c r="G19" s="20">
        <v>527439329</v>
      </c>
      <c r="H19" s="20">
        <v>527439329</v>
      </c>
      <c r="I19" s="20">
        <v>527439329</v>
      </c>
      <c r="J19" s="20">
        <v>527439329</v>
      </c>
      <c r="K19" s="20">
        <v>527439329</v>
      </c>
      <c r="L19" s="20">
        <v>527439329</v>
      </c>
      <c r="M19" s="20">
        <v>527439329</v>
      </c>
      <c r="N19" s="20">
        <v>527439329</v>
      </c>
      <c r="O19" s="20"/>
      <c r="P19" s="20"/>
      <c r="Q19" s="20"/>
      <c r="R19" s="20"/>
      <c r="S19" s="20"/>
      <c r="T19" s="20"/>
      <c r="U19" s="20"/>
      <c r="V19" s="20"/>
      <c r="W19" s="20">
        <v>527439329</v>
      </c>
      <c r="X19" s="20">
        <v>193674680</v>
      </c>
      <c r="Y19" s="20">
        <v>333764649</v>
      </c>
      <c r="Z19" s="21">
        <v>172.33</v>
      </c>
      <c r="AA19" s="22">
        <v>387349360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380372</v>
      </c>
      <c r="D22" s="18"/>
      <c r="E22" s="19">
        <v>404943</v>
      </c>
      <c r="F22" s="20">
        <v>404943</v>
      </c>
      <c r="G22" s="20">
        <v>380372</v>
      </c>
      <c r="H22" s="20">
        <v>380372</v>
      </c>
      <c r="I22" s="20">
        <v>380372</v>
      </c>
      <c r="J22" s="20">
        <v>380372</v>
      </c>
      <c r="K22" s="20">
        <v>380372</v>
      </c>
      <c r="L22" s="20">
        <v>380372</v>
      </c>
      <c r="M22" s="20">
        <v>380372</v>
      </c>
      <c r="N22" s="20">
        <v>380372</v>
      </c>
      <c r="O22" s="20"/>
      <c r="P22" s="20"/>
      <c r="Q22" s="20"/>
      <c r="R22" s="20"/>
      <c r="S22" s="20"/>
      <c r="T22" s="20"/>
      <c r="U22" s="20"/>
      <c r="V22" s="20"/>
      <c r="W22" s="20">
        <v>380372</v>
      </c>
      <c r="X22" s="20">
        <v>202472</v>
      </c>
      <c r="Y22" s="20">
        <v>177900</v>
      </c>
      <c r="Z22" s="21">
        <v>87.86</v>
      </c>
      <c r="AA22" s="22">
        <v>404943</v>
      </c>
    </row>
    <row r="23" spans="1:27" ht="12.75">
      <c r="A23" s="23" t="s">
        <v>49</v>
      </c>
      <c r="B23" s="17"/>
      <c r="C23" s="18">
        <v>216815</v>
      </c>
      <c r="D23" s="18"/>
      <c r="E23" s="19">
        <v>217000</v>
      </c>
      <c r="F23" s="20">
        <v>217000</v>
      </c>
      <c r="G23" s="24">
        <v>216815</v>
      </c>
      <c r="H23" s="24">
        <v>216815</v>
      </c>
      <c r="I23" s="24">
        <v>216815</v>
      </c>
      <c r="J23" s="20">
        <v>216815</v>
      </c>
      <c r="K23" s="24">
        <v>216815</v>
      </c>
      <c r="L23" s="24">
        <v>216815</v>
      </c>
      <c r="M23" s="20">
        <v>216815</v>
      </c>
      <c r="N23" s="24">
        <v>216815</v>
      </c>
      <c r="O23" s="24"/>
      <c r="P23" s="24"/>
      <c r="Q23" s="20"/>
      <c r="R23" s="24"/>
      <c r="S23" s="24"/>
      <c r="T23" s="20"/>
      <c r="U23" s="24"/>
      <c r="V23" s="24"/>
      <c r="W23" s="24">
        <v>216815</v>
      </c>
      <c r="X23" s="20">
        <v>108500</v>
      </c>
      <c r="Y23" s="24">
        <v>108315</v>
      </c>
      <c r="Z23" s="25">
        <v>99.83</v>
      </c>
      <c r="AA23" s="26">
        <v>217000</v>
      </c>
    </row>
    <row r="24" spans="1:27" ht="12.75">
      <c r="A24" s="27" t="s">
        <v>50</v>
      </c>
      <c r="B24" s="35"/>
      <c r="C24" s="29">
        <f aca="true" t="shared" si="1" ref="C24:Y24">SUM(C15:C23)</f>
        <v>566822339</v>
      </c>
      <c r="D24" s="29">
        <f>SUM(D15:D23)</f>
        <v>0</v>
      </c>
      <c r="E24" s="36">
        <f t="shared" si="1"/>
        <v>441155096</v>
      </c>
      <c r="F24" s="37">
        <f t="shared" si="1"/>
        <v>441155096</v>
      </c>
      <c r="G24" s="37">
        <f t="shared" si="1"/>
        <v>566822339</v>
      </c>
      <c r="H24" s="37">
        <f t="shared" si="1"/>
        <v>566822339</v>
      </c>
      <c r="I24" s="37">
        <f t="shared" si="1"/>
        <v>566822339</v>
      </c>
      <c r="J24" s="37">
        <f t="shared" si="1"/>
        <v>566822339</v>
      </c>
      <c r="K24" s="37">
        <f t="shared" si="1"/>
        <v>566822339</v>
      </c>
      <c r="L24" s="37">
        <f t="shared" si="1"/>
        <v>566822339</v>
      </c>
      <c r="M24" s="37">
        <f t="shared" si="1"/>
        <v>566822339</v>
      </c>
      <c r="N24" s="37">
        <f t="shared" si="1"/>
        <v>566822339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566822339</v>
      </c>
      <c r="X24" s="37">
        <f t="shared" si="1"/>
        <v>220577549</v>
      </c>
      <c r="Y24" s="37">
        <f t="shared" si="1"/>
        <v>346244790</v>
      </c>
      <c r="Z24" s="38">
        <f>+IF(X24&lt;&gt;0,+(Y24/X24)*100,0)</f>
        <v>156.97190923088914</v>
      </c>
      <c r="AA24" s="39">
        <f>SUM(AA15:AA23)</f>
        <v>441155096</v>
      </c>
    </row>
    <row r="25" spans="1:27" ht="12.75">
      <c r="A25" s="27" t="s">
        <v>51</v>
      </c>
      <c r="B25" s="28"/>
      <c r="C25" s="29">
        <f aca="true" t="shared" si="2" ref="C25:Y25">+C12+C24</f>
        <v>606609809</v>
      </c>
      <c r="D25" s="29">
        <f>+D12+D24</f>
        <v>0</v>
      </c>
      <c r="E25" s="30">
        <f t="shared" si="2"/>
        <v>492060470</v>
      </c>
      <c r="F25" s="31">
        <f t="shared" si="2"/>
        <v>492060470</v>
      </c>
      <c r="G25" s="31">
        <f t="shared" si="2"/>
        <v>607606433</v>
      </c>
      <c r="H25" s="31">
        <f t="shared" si="2"/>
        <v>603314632</v>
      </c>
      <c r="I25" s="31">
        <f t="shared" si="2"/>
        <v>597266802</v>
      </c>
      <c r="J25" s="31">
        <f t="shared" si="2"/>
        <v>597266802</v>
      </c>
      <c r="K25" s="31">
        <f t="shared" si="2"/>
        <v>586852695</v>
      </c>
      <c r="L25" s="31">
        <f t="shared" si="2"/>
        <v>596736573</v>
      </c>
      <c r="M25" s="31">
        <f t="shared" si="2"/>
        <v>608985117</v>
      </c>
      <c r="N25" s="31">
        <f t="shared" si="2"/>
        <v>608985117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608985117</v>
      </c>
      <c r="X25" s="31">
        <f t="shared" si="2"/>
        <v>246030236</v>
      </c>
      <c r="Y25" s="31">
        <f t="shared" si="2"/>
        <v>362954881</v>
      </c>
      <c r="Z25" s="32">
        <f>+IF(X25&lt;&gt;0,+(Y25/X25)*100,0)</f>
        <v>147.52450223231912</v>
      </c>
      <c r="AA25" s="33">
        <f>+AA12+AA24</f>
        <v>492060470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1424463</v>
      </c>
      <c r="D31" s="18"/>
      <c r="E31" s="19">
        <v>1740138</v>
      </c>
      <c r="F31" s="20">
        <v>1740138</v>
      </c>
      <c r="G31" s="20">
        <v>1424463</v>
      </c>
      <c r="H31" s="20">
        <v>1424463</v>
      </c>
      <c r="I31" s="20">
        <v>1424463</v>
      </c>
      <c r="J31" s="20">
        <v>1424463</v>
      </c>
      <c r="K31" s="20">
        <v>1424463</v>
      </c>
      <c r="L31" s="20">
        <v>1424463</v>
      </c>
      <c r="M31" s="20">
        <v>1424463</v>
      </c>
      <c r="N31" s="20">
        <v>1424463</v>
      </c>
      <c r="O31" s="20"/>
      <c r="P31" s="20"/>
      <c r="Q31" s="20"/>
      <c r="R31" s="20"/>
      <c r="S31" s="20"/>
      <c r="T31" s="20"/>
      <c r="U31" s="20"/>
      <c r="V31" s="20"/>
      <c r="W31" s="20">
        <v>1424463</v>
      </c>
      <c r="X31" s="20">
        <v>870069</v>
      </c>
      <c r="Y31" s="20">
        <v>554394</v>
      </c>
      <c r="Z31" s="21">
        <v>63.72</v>
      </c>
      <c r="AA31" s="22">
        <v>1740138</v>
      </c>
    </row>
    <row r="32" spans="1:27" ht="12.75">
      <c r="A32" s="23" t="s">
        <v>57</v>
      </c>
      <c r="B32" s="17"/>
      <c r="C32" s="18">
        <v>127977825</v>
      </c>
      <c r="D32" s="18"/>
      <c r="E32" s="19">
        <v>29366299</v>
      </c>
      <c r="F32" s="20">
        <v>29366299</v>
      </c>
      <c r="G32" s="20">
        <v>127977825</v>
      </c>
      <c r="H32" s="20">
        <v>127977825</v>
      </c>
      <c r="I32" s="20">
        <v>127977825</v>
      </c>
      <c r="J32" s="20">
        <v>127977825</v>
      </c>
      <c r="K32" s="20">
        <v>64525327</v>
      </c>
      <c r="L32" s="20">
        <v>60920610</v>
      </c>
      <c r="M32" s="20">
        <v>58988871</v>
      </c>
      <c r="N32" s="20">
        <v>58988871</v>
      </c>
      <c r="O32" s="20"/>
      <c r="P32" s="20"/>
      <c r="Q32" s="20"/>
      <c r="R32" s="20"/>
      <c r="S32" s="20"/>
      <c r="T32" s="20"/>
      <c r="U32" s="20"/>
      <c r="V32" s="20"/>
      <c r="W32" s="20">
        <v>58988871</v>
      </c>
      <c r="X32" s="20">
        <v>14683150</v>
      </c>
      <c r="Y32" s="20">
        <v>44305721</v>
      </c>
      <c r="Z32" s="21">
        <v>301.75</v>
      </c>
      <c r="AA32" s="22">
        <v>29366299</v>
      </c>
    </row>
    <row r="33" spans="1:27" ht="12.75">
      <c r="A33" s="23" t="s">
        <v>58</v>
      </c>
      <c r="B33" s="17"/>
      <c r="C33" s="18">
        <v>20127797</v>
      </c>
      <c r="D33" s="18"/>
      <c r="E33" s="19">
        <v>20525686</v>
      </c>
      <c r="F33" s="20">
        <v>20525686</v>
      </c>
      <c r="G33" s="20">
        <v>20127797</v>
      </c>
      <c r="H33" s="20">
        <v>20127797</v>
      </c>
      <c r="I33" s="20">
        <v>20127797</v>
      </c>
      <c r="J33" s="20">
        <v>20127797</v>
      </c>
      <c r="K33" s="20">
        <v>20127797</v>
      </c>
      <c r="L33" s="20">
        <v>20127797</v>
      </c>
      <c r="M33" s="20">
        <v>20127797</v>
      </c>
      <c r="N33" s="20">
        <v>20127797</v>
      </c>
      <c r="O33" s="20"/>
      <c r="P33" s="20"/>
      <c r="Q33" s="20"/>
      <c r="R33" s="20"/>
      <c r="S33" s="20"/>
      <c r="T33" s="20"/>
      <c r="U33" s="20"/>
      <c r="V33" s="20"/>
      <c r="W33" s="20">
        <v>20127797</v>
      </c>
      <c r="X33" s="20">
        <v>10262843</v>
      </c>
      <c r="Y33" s="20">
        <v>9864954</v>
      </c>
      <c r="Z33" s="21">
        <v>96.12</v>
      </c>
      <c r="AA33" s="22">
        <v>20525686</v>
      </c>
    </row>
    <row r="34" spans="1:27" ht="12.75">
      <c r="A34" s="27" t="s">
        <v>59</v>
      </c>
      <c r="B34" s="28"/>
      <c r="C34" s="29">
        <f aca="true" t="shared" si="3" ref="C34:Y34">SUM(C29:C33)</f>
        <v>149530085</v>
      </c>
      <c r="D34" s="29">
        <f>SUM(D29:D33)</f>
        <v>0</v>
      </c>
      <c r="E34" s="30">
        <f t="shared" si="3"/>
        <v>51632123</v>
      </c>
      <c r="F34" s="31">
        <f t="shared" si="3"/>
        <v>51632123</v>
      </c>
      <c r="G34" s="31">
        <f t="shared" si="3"/>
        <v>149530085</v>
      </c>
      <c r="H34" s="31">
        <f t="shared" si="3"/>
        <v>149530085</v>
      </c>
      <c r="I34" s="31">
        <f t="shared" si="3"/>
        <v>149530085</v>
      </c>
      <c r="J34" s="31">
        <f t="shared" si="3"/>
        <v>149530085</v>
      </c>
      <c r="K34" s="31">
        <f t="shared" si="3"/>
        <v>86077587</v>
      </c>
      <c r="L34" s="31">
        <f t="shared" si="3"/>
        <v>82472870</v>
      </c>
      <c r="M34" s="31">
        <f t="shared" si="3"/>
        <v>80541131</v>
      </c>
      <c r="N34" s="31">
        <f t="shared" si="3"/>
        <v>80541131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80541131</v>
      </c>
      <c r="X34" s="31">
        <f t="shared" si="3"/>
        <v>25816062</v>
      </c>
      <c r="Y34" s="31">
        <f t="shared" si="3"/>
        <v>54725069</v>
      </c>
      <c r="Z34" s="32">
        <f>+IF(X34&lt;&gt;0,+(Y34/X34)*100,0)</f>
        <v>211.98070023228172</v>
      </c>
      <c r="AA34" s="33">
        <f>SUM(AA29:AA33)</f>
        <v>51632123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46208157</v>
      </c>
      <c r="D38" s="18"/>
      <c r="E38" s="19">
        <v>28849023</v>
      </c>
      <c r="F38" s="20">
        <v>28849023</v>
      </c>
      <c r="G38" s="20">
        <v>46208157</v>
      </c>
      <c r="H38" s="20">
        <v>46208157</v>
      </c>
      <c r="I38" s="20">
        <v>46208157</v>
      </c>
      <c r="J38" s="20">
        <v>46208157</v>
      </c>
      <c r="K38" s="20">
        <v>46208157</v>
      </c>
      <c r="L38" s="20">
        <v>46208157</v>
      </c>
      <c r="M38" s="20">
        <v>46208157</v>
      </c>
      <c r="N38" s="20">
        <v>46208157</v>
      </c>
      <c r="O38" s="20"/>
      <c r="P38" s="20"/>
      <c r="Q38" s="20"/>
      <c r="R38" s="20"/>
      <c r="S38" s="20"/>
      <c r="T38" s="20"/>
      <c r="U38" s="20"/>
      <c r="V38" s="20"/>
      <c r="W38" s="20">
        <v>46208157</v>
      </c>
      <c r="X38" s="20">
        <v>14424512</v>
      </c>
      <c r="Y38" s="20">
        <v>31783645</v>
      </c>
      <c r="Z38" s="21">
        <v>220.34</v>
      </c>
      <c r="AA38" s="22">
        <v>28849023</v>
      </c>
    </row>
    <row r="39" spans="1:27" ht="12.75">
      <c r="A39" s="27" t="s">
        <v>61</v>
      </c>
      <c r="B39" s="35"/>
      <c r="C39" s="29">
        <f aca="true" t="shared" si="4" ref="C39:Y39">SUM(C37:C38)</f>
        <v>46208157</v>
      </c>
      <c r="D39" s="29">
        <f>SUM(D37:D38)</f>
        <v>0</v>
      </c>
      <c r="E39" s="36">
        <f t="shared" si="4"/>
        <v>28849023</v>
      </c>
      <c r="F39" s="37">
        <f t="shared" si="4"/>
        <v>28849023</v>
      </c>
      <c r="G39" s="37">
        <f t="shared" si="4"/>
        <v>46208157</v>
      </c>
      <c r="H39" s="37">
        <f t="shared" si="4"/>
        <v>46208157</v>
      </c>
      <c r="I39" s="37">
        <f t="shared" si="4"/>
        <v>46208157</v>
      </c>
      <c r="J39" s="37">
        <f t="shared" si="4"/>
        <v>46208157</v>
      </c>
      <c r="K39" s="37">
        <f t="shared" si="4"/>
        <v>46208157</v>
      </c>
      <c r="L39" s="37">
        <f t="shared" si="4"/>
        <v>46208157</v>
      </c>
      <c r="M39" s="37">
        <f t="shared" si="4"/>
        <v>46208157</v>
      </c>
      <c r="N39" s="37">
        <f t="shared" si="4"/>
        <v>46208157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46208157</v>
      </c>
      <c r="X39" s="37">
        <f t="shared" si="4"/>
        <v>14424512</v>
      </c>
      <c r="Y39" s="37">
        <f t="shared" si="4"/>
        <v>31783645</v>
      </c>
      <c r="Z39" s="38">
        <f>+IF(X39&lt;&gt;0,+(Y39/X39)*100,0)</f>
        <v>220.34468133133376</v>
      </c>
      <c r="AA39" s="39">
        <f>SUM(AA37:AA38)</f>
        <v>28849023</v>
      </c>
    </row>
    <row r="40" spans="1:27" ht="12.75">
      <c r="A40" s="27" t="s">
        <v>62</v>
      </c>
      <c r="B40" s="28"/>
      <c r="C40" s="29">
        <f aca="true" t="shared" si="5" ref="C40:Y40">+C34+C39</f>
        <v>195738242</v>
      </c>
      <c r="D40" s="29">
        <f>+D34+D39</f>
        <v>0</v>
      </c>
      <c r="E40" s="30">
        <f t="shared" si="5"/>
        <v>80481146</v>
      </c>
      <c r="F40" s="31">
        <f t="shared" si="5"/>
        <v>80481146</v>
      </c>
      <c r="G40" s="31">
        <f t="shared" si="5"/>
        <v>195738242</v>
      </c>
      <c r="H40" s="31">
        <f t="shared" si="5"/>
        <v>195738242</v>
      </c>
      <c r="I40" s="31">
        <f t="shared" si="5"/>
        <v>195738242</v>
      </c>
      <c r="J40" s="31">
        <f t="shared" si="5"/>
        <v>195738242</v>
      </c>
      <c r="K40" s="31">
        <f t="shared" si="5"/>
        <v>132285744</v>
      </c>
      <c r="L40" s="31">
        <f t="shared" si="5"/>
        <v>128681027</v>
      </c>
      <c r="M40" s="31">
        <f t="shared" si="5"/>
        <v>126749288</v>
      </c>
      <c r="N40" s="31">
        <f t="shared" si="5"/>
        <v>126749288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126749288</v>
      </c>
      <c r="X40" s="31">
        <f t="shared" si="5"/>
        <v>40240574</v>
      </c>
      <c r="Y40" s="31">
        <f t="shared" si="5"/>
        <v>86508714</v>
      </c>
      <c r="Z40" s="32">
        <f>+IF(X40&lt;&gt;0,+(Y40/X40)*100,0)</f>
        <v>214.97882709128353</v>
      </c>
      <c r="AA40" s="33">
        <f>+AA34+AA39</f>
        <v>80481146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410871567</v>
      </c>
      <c r="D42" s="43">
        <f>+D25-D40</f>
        <v>0</v>
      </c>
      <c r="E42" s="44">
        <f t="shared" si="6"/>
        <v>411579324</v>
      </c>
      <c r="F42" s="45">
        <f t="shared" si="6"/>
        <v>411579324</v>
      </c>
      <c r="G42" s="45">
        <f t="shared" si="6"/>
        <v>411868191</v>
      </c>
      <c r="H42" s="45">
        <f t="shared" si="6"/>
        <v>407576390</v>
      </c>
      <c r="I42" s="45">
        <f t="shared" si="6"/>
        <v>401528560</v>
      </c>
      <c r="J42" s="45">
        <f t="shared" si="6"/>
        <v>401528560</v>
      </c>
      <c r="K42" s="45">
        <f t="shared" si="6"/>
        <v>454566951</v>
      </c>
      <c r="L42" s="45">
        <f t="shared" si="6"/>
        <v>468055546</v>
      </c>
      <c r="M42" s="45">
        <f t="shared" si="6"/>
        <v>482235829</v>
      </c>
      <c r="N42" s="45">
        <f t="shared" si="6"/>
        <v>482235829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482235829</v>
      </c>
      <c r="X42" s="45">
        <f t="shared" si="6"/>
        <v>205789662</v>
      </c>
      <c r="Y42" s="45">
        <f t="shared" si="6"/>
        <v>276446167</v>
      </c>
      <c r="Z42" s="46">
        <f>+IF(X42&lt;&gt;0,+(Y42/X42)*100,0)</f>
        <v>134.33433162449143</v>
      </c>
      <c r="AA42" s="47">
        <f>+AA25-AA40</f>
        <v>411579324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410871567</v>
      </c>
      <c r="D45" s="18"/>
      <c r="E45" s="19">
        <v>411579323</v>
      </c>
      <c r="F45" s="20">
        <v>411579323</v>
      </c>
      <c r="G45" s="20">
        <v>411868191</v>
      </c>
      <c r="H45" s="20">
        <v>407576390</v>
      </c>
      <c r="I45" s="20">
        <v>401528560</v>
      </c>
      <c r="J45" s="20">
        <v>401528560</v>
      </c>
      <c r="K45" s="20">
        <v>454566951</v>
      </c>
      <c r="L45" s="20">
        <v>468055546</v>
      </c>
      <c r="M45" s="20">
        <v>482235829</v>
      </c>
      <c r="N45" s="20">
        <v>482235829</v>
      </c>
      <c r="O45" s="20"/>
      <c r="P45" s="20"/>
      <c r="Q45" s="20"/>
      <c r="R45" s="20"/>
      <c r="S45" s="20"/>
      <c r="T45" s="20"/>
      <c r="U45" s="20"/>
      <c r="V45" s="20"/>
      <c r="W45" s="20">
        <v>482235829</v>
      </c>
      <c r="X45" s="20">
        <v>205789662</v>
      </c>
      <c r="Y45" s="20">
        <v>276446167</v>
      </c>
      <c r="Z45" s="48">
        <v>134.33</v>
      </c>
      <c r="AA45" s="22">
        <v>411579323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410871567</v>
      </c>
      <c r="D48" s="51">
        <f>SUM(D45:D47)</f>
        <v>0</v>
      </c>
      <c r="E48" s="52">
        <f t="shared" si="7"/>
        <v>411579323</v>
      </c>
      <c r="F48" s="53">
        <f t="shared" si="7"/>
        <v>411579323</v>
      </c>
      <c r="G48" s="53">
        <f t="shared" si="7"/>
        <v>411868191</v>
      </c>
      <c r="H48" s="53">
        <f t="shared" si="7"/>
        <v>407576390</v>
      </c>
      <c r="I48" s="53">
        <f t="shared" si="7"/>
        <v>401528560</v>
      </c>
      <c r="J48" s="53">
        <f t="shared" si="7"/>
        <v>401528560</v>
      </c>
      <c r="K48" s="53">
        <f t="shared" si="7"/>
        <v>454566951</v>
      </c>
      <c r="L48" s="53">
        <f t="shared" si="7"/>
        <v>468055546</v>
      </c>
      <c r="M48" s="53">
        <f t="shared" si="7"/>
        <v>482235829</v>
      </c>
      <c r="N48" s="53">
        <f t="shared" si="7"/>
        <v>482235829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482235829</v>
      </c>
      <c r="X48" s="53">
        <f t="shared" si="7"/>
        <v>205789662</v>
      </c>
      <c r="Y48" s="53">
        <f t="shared" si="7"/>
        <v>276446167</v>
      </c>
      <c r="Z48" s="54">
        <f>+IF(X48&lt;&gt;0,+(Y48/X48)*100,0)</f>
        <v>134.33433162449143</v>
      </c>
      <c r="AA48" s="55">
        <f>SUM(AA45:AA47)</f>
        <v>411579323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37690443</v>
      </c>
      <c r="F6" s="20">
        <v>37690443</v>
      </c>
      <c r="G6" s="20">
        <v>109446320</v>
      </c>
      <c r="H6" s="20">
        <v>45304436</v>
      </c>
      <c r="I6" s="20">
        <v>45304436</v>
      </c>
      <c r="J6" s="20">
        <v>45304436</v>
      </c>
      <c r="K6" s="20">
        <v>150279530</v>
      </c>
      <c r="L6" s="20">
        <v>45416056</v>
      </c>
      <c r="M6" s="20">
        <v>150279530</v>
      </c>
      <c r="N6" s="20">
        <v>150279530</v>
      </c>
      <c r="O6" s="20"/>
      <c r="P6" s="20"/>
      <c r="Q6" s="20"/>
      <c r="R6" s="20"/>
      <c r="S6" s="20"/>
      <c r="T6" s="20"/>
      <c r="U6" s="20"/>
      <c r="V6" s="20"/>
      <c r="W6" s="20">
        <v>150279530</v>
      </c>
      <c r="X6" s="20">
        <v>18845222</v>
      </c>
      <c r="Y6" s="20">
        <v>131434308</v>
      </c>
      <c r="Z6" s="21">
        <v>697.44</v>
      </c>
      <c r="AA6" s="22">
        <v>37690443</v>
      </c>
    </row>
    <row r="7" spans="1:27" ht="12.75">
      <c r="A7" s="23" t="s">
        <v>34</v>
      </c>
      <c r="B7" s="17"/>
      <c r="C7" s="18"/>
      <c r="D7" s="18"/>
      <c r="E7" s="19">
        <v>4059535</v>
      </c>
      <c r="F7" s="20">
        <v>4059535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2029768</v>
      </c>
      <c r="Y7" s="20">
        <v>-2029768</v>
      </c>
      <c r="Z7" s="21">
        <v>-100</v>
      </c>
      <c r="AA7" s="22">
        <v>4059535</v>
      </c>
    </row>
    <row r="8" spans="1:27" ht="12.75">
      <c r="A8" s="23" t="s">
        <v>35</v>
      </c>
      <c r="B8" s="17"/>
      <c r="C8" s="18">
        <v>268693407</v>
      </c>
      <c r="D8" s="18"/>
      <c r="E8" s="19">
        <v>192544322</v>
      </c>
      <c r="F8" s="20">
        <v>192544322</v>
      </c>
      <c r="G8" s="20">
        <v>682556168</v>
      </c>
      <c r="H8" s="20">
        <v>887520195</v>
      </c>
      <c r="I8" s="20">
        <v>887520195</v>
      </c>
      <c r="J8" s="20">
        <v>887520195</v>
      </c>
      <c r="K8" s="20">
        <v>453520124</v>
      </c>
      <c r="L8" s="20">
        <v>394170424</v>
      </c>
      <c r="M8" s="20">
        <v>453520124</v>
      </c>
      <c r="N8" s="20">
        <v>453520124</v>
      </c>
      <c r="O8" s="20"/>
      <c r="P8" s="20"/>
      <c r="Q8" s="20"/>
      <c r="R8" s="20"/>
      <c r="S8" s="20"/>
      <c r="T8" s="20"/>
      <c r="U8" s="20"/>
      <c r="V8" s="20"/>
      <c r="W8" s="20">
        <v>453520124</v>
      </c>
      <c r="X8" s="20">
        <v>96272161</v>
      </c>
      <c r="Y8" s="20">
        <v>357247963</v>
      </c>
      <c r="Z8" s="21">
        <v>371.08</v>
      </c>
      <c r="AA8" s="22">
        <v>192544322</v>
      </c>
    </row>
    <row r="9" spans="1:27" ht="12.75">
      <c r="A9" s="23" t="s">
        <v>36</v>
      </c>
      <c r="B9" s="17"/>
      <c r="C9" s="18">
        <v>142477586</v>
      </c>
      <c r="D9" s="18"/>
      <c r="E9" s="19">
        <v>37794060</v>
      </c>
      <c r="F9" s="20">
        <v>37794060</v>
      </c>
      <c r="G9" s="20">
        <v>140620454</v>
      </c>
      <c r="H9" s="20">
        <v>213272016</v>
      </c>
      <c r="I9" s="20">
        <v>213272016</v>
      </c>
      <c r="J9" s="20">
        <v>213272016</v>
      </c>
      <c r="K9" s="20">
        <v>378903457</v>
      </c>
      <c r="L9" s="20">
        <v>351197312</v>
      </c>
      <c r="M9" s="20">
        <v>378903457</v>
      </c>
      <c r="N9" s="20">
        <v>378903457</v>
      </c>
      <c r="O9" s="20"/>
      <c r="P9" s="20"/>
      <c r="Q9" s="20"/>
      <c r="R9" s="20"/>
      <c r="S9" s="20"/>
      <c r="T9" s="20"/>
      <c r="U9" s="20"/>
      <c r="V9" s="20"/>
      <c r="W9" s="20">
        <v>378903457</v>
      </c>
      <c r="X9" s="20">
        <v>18897030</v>
      </c>
      <c r="Y9" s="20">
        <v>360006427</v>
      </c>
      <c r="Z9" s="21">
        <v>1905.1</v>
      </c>
      <c r="AA9" s="22">
        <v>37794060</v>
      </c>
    </row>
    <row r="10" spans="1:27" ht="12.75">
      <c r="A10" s="23" t="s">
        <v>37</v>
      </c>
      <c r="B10" s="17"/>
      <c r="C10" s="18">
        <v>85256777</v>
      </c>
      <c r="D10" s="18"/>
      <c r="E10" s="19">
        <v>665786</v>
      </c>
      <c r="F10" s="20">
        <v>665786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332893</v>
      </c>
      <c r="Y10" s="24">
        <v>-332893</v>
      </c>
      <c r="Z10" s="25">
        <v>-100</v>
      </c>
      <c r="AA10" s="26">
        <v>665786</v>
      </c>
    </row>
    <row r="11" spans="1:27" ht="12.75">
      <c r="A11" s="23" t="s">
        <v>38</v>
      </c>
      <c r="B11" s="17"/>
      <c r="C11" s="18">
        <v>9909119</v>
      </c>
      <c r="D11" s="18"/>
      <c r="E11" s="19">
        <v>9005595</v>
      </c>
      <c r="F11" s="20">
        <v>9005595</v>
      </c>
      <c r="G11" s="20">
        <v>11191486</v>
      </c>
      <c r="H11" s="20">
        <v>11191486</v>
      </c>
      <c r="I11" s="20">
        <v>11191486</v>
      </c>
      <c r="J11" s="20">
        <v>11191486</v>
      </c>
      <c r="K11" s="20">
        <v>11529099</v>
      </c>
      <c r="L11" s="20">
        <v>11106384</v>
      </c>
      <c r="M11" s="20">
        <v>11529099</v>
      </c>
      <c r="N11" s="20">
        <v>11529099</v>
      </c>
      <c r="O11" s="20"/>
      <c r="P11" s="20"/>
      <c r="Q11" s="20"/>
      <c r="R11" s="20"/>
      <c r="S11" s="20"/>
      <c r="T11" s="20"/>
      <c r="U11" s="20"/>
      <c r="V11" s="20"/>
      <c r="W11" s="20">
        <v>11529099</v>
      </c>
      <c r="X11" s="20">
        <v>4502798</v>
      </c>
      <c r="Y11" s="20">
        <v>7026301</v>
      </c>
      <c r="Z11" s="21">
        <v>156.04</v>
      </c>
      <c r="AA11" s="22">
        <v>9005595</v>
      </c>
    </row>
    <row r="12" spans="1:27" ht="12.75">
      <c r="A12" s="27" t="s">
        <v>39</v>
      </c>
      <c r="B12" s="28"/>
      <c r="C12" s="29">
        <f aca="true" t="shared" si="0" ref="C12:Y12">SUM(C6:C11)</f>
        <v>506336889</v>
      </c>
      <c r="D12" s="29">
        <f>SUM(D6:D11)</f>
        <v>0</v>
      </c>
      <c r="E12" s="30">
        <f t="shared" si="0"/>
        <v>281759741</v>
      </c>
      <c r="F12" s="31">
        <f t="shared" si="0"/>
        <v>281759741</v>
      </c>
      <c r="G12" s="31">
        <f t="shared" si="0"/>
        <v>943814428</v>
      </c>
      <c r="H12" s="31">
        <f t="shared" si="0"/>
        <v>1157288133</v>
      </c>
      <c r="I12" s="31">
        <f t="shared" si="0"/>
        <v>1157288133</v>
      </c>
      <c r="J12" s="31">
        <f t="shared" si="0"/>
        <v>1157288133</v>
      </c>
      <c r="K12" s="31">
        <f t="shared" si="0"/>
        <v>994232210</v>
      </c>
      <c r="L12" s="31">
        <f t="shared" si="0"/>
        <v>801890176</v>
      </c>
      <c r="M12" s="31">
        <f t="shared" si="0"/>
        <v>994232210</v>
      </c>
      <c r="N12" s="31">
        <f t="shared" si="0"/>
        <v>994232210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994232210</v>
      </c>
      <c r="X12" s="31">
        <f t="shared" si="0"/>
        <v>140879872</v>
      </c>
      <c r="Y12" s="31">
        <f t="shared" si="0"/>
        <v>853352338</v>
      </c>
      <c r="Z12" s="32">
        <f>+IF(X12&lt;&gt;0,+(Y12/X12)*100,0)</f>
        <v>605.7304893065207</v>
      </c>
      <c r="AA12" s="33">
        <f>SUM(AA6:AA11)</f>
        <v>281759741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3068817</v>
      </c>
      <c r="D15" s="18"/>
      <c r="E15" s="19">
        <v>3266434</v>
      </c>
      <c r="F15" s="20">
        <v>3266434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1633217</v>
      </c>
      <c r="Y15" s="20">
        <v>-1633217</v>
      </c>
      <c r="Z15" s="21">
        <v>-100</v>
      </c>
      <c r="AA15" s="22">
        <v>3266434</v>
      </c>
    </row>
    <row r="16" spans="1:27" ht="12.75">
      <c r="A16" s="23" t="s">
        <v>42</v>
      </c>
      <c r="B16" s="17"/>
      <c r="C16" s="18"/>
      <c r="D16" s="18"/>
      <c r="E16" s="19">
        <v>11643798</v>
      </c>
      <c r="F16" s="20">
        <v>11643798</v>
      </c>
      <c r="G16" s="24">
        <v>11633044</v>
      </c>
      <c r="H16" s="24">
        <v>11633044</v>
      </c>
      <c r="I16" s="24">
        <v>11633044</v>
      </c>
      <c r="J16" s="20">
        <v>11633044</v>
      </c>
      <c r="K16" s="24">
        <v>10838463</v>
      </c>
      <c r="L16" s="24">
        <v>10838463</v>
      </c>
      <c r="M16" s="20">
        <v>10838463</v>
      </c>
      <c r="N16" s="24">
        <v>10838463</v>
      </c>
      <c r="O16" s="24"/>
      <c r="P16" s="24"/>
      <c r="Q16" s="20"/>
      <c r="R16" s="24"/>
      <c r="S16" s="24"/>
      <c r="T16" s="20"/>
      <c r="U16" s="24"/>
      <c r="V16" s="24"/>
      <c r="W16" s="24">
        <v>10838463</v>
      </c>
      <c r="X16" s="20">
        <v>5821899</v>
      </c>
      <c r="Y16" s="24">
        <v>5016564</v>
      </c>
      <c r="Z16" s="25">
        <v>86.17</v>
      </c>
      <c r="AA16" s="26">
        <v>11643798</v>
      </c>
    </row>
    <row r="17" spans="1:27" ht="12.75">
      <c r="A17" s="23" t="s">
        <v>43</v>
      </c>
      <c r="B17" s="17"/>
      <c r="C17" s="18">
        <v>947088842</v>
      </c>
      <c r="D17" s="18"/>
      <c r="E17" s="19">
        <v>1011054806</v>
      </c>
      <c r="F17" s="20">
        <v>1011054806</v>
      </c>
      <c r="G17" s="20">
        <v>953825289</v>
      </c>
      <c r="H17" s="20">
        <v>953825289</v>
      </c>
      <c r="I17" s="20">
        <v>953825289</v>
      </c>
      <c r="J17" s="20">
        <v>953825289</v>
      </c>
      <c r="K17" s="20">
        <v>947088842</v>
      </c>
      <c r="L17" s="20">
        <v>947088842</v>
      </c>
      <c r="M17" s="20">
        <v>947088842</v>
      </c>
      <c r="N17" s="20">
        <v>947088842</v>
      </c>
      <c r="O17" s="20"/>
      <c r="P17" s="20"/>
      <c r="Q17" s="20"/>
      <c r="R17" s="20"/>
      <c r="S17" s="20"/>
      <c r="T17" s="20"/>
      <c r="U17" s="20"/>
      <c r="V17" s="20"/>
      <c r="W17" s="20">
        <v>947088842</v>
      </c>
      <c r="X17" s="20">
        <v>505527403</v>
      </c>
      <c r="Y17" s="20">
        <v>441561439</v>
      </c>
      <c r="Z17" s="21">
        <v>87.35</v>
      </c>
      <c r="AA17" s="22">
        <v>1011054806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1878462498</v>
      </c>
      <c r="D19" s="18"/>
      <c r="E19" s="19">
        <v>2111662652</v>
      </c>
      <c r="F19" s="20">
        <v>2111662652</v>
      </c>
      <c r="G19" s="20">
        <v>2421446103</v>
      </c>
      <c r="H19" s="20">
        <v>2779301461</v>
      </c>
      <c r="I19" s="20">
        <v>2779301461</v>
      </c>
      <c r="J19" s="20">
        <v>2779301461</v>
      </c>
      <c r="K19" s="20">
        <v>1895950360</v>
      </c>
      <c r="L19" s="20">
        <v>1727092696</v>
      </c>
      <c r="M19" s="20">
        <v>1895950360</v>
      </c>
      <c r="N19" s="20">
        <v>1895950360</v>
      </c>
      <c r="O19" s="20"/>
      <c r="P19" s="20"/>
      <c r="Q19" s="20"/>
      <c r="R19" s="20"/>
      <c r="S19" s="20"/>
      <c r="T19" s="20"/>
      <c r="U19" s="20"/>
      <c r="V19" s="20"/>
      <c r="W19" s="20">
        <v>1895950360</v>
      </c>
      <c r="X19" s="20">
        <v>1055831326</v>
      </c>
      <c r="Y19" s="20">
        <v>840119034</v>
      </c>
      <c r="Z19" s="21">
        <v>79.57</v>
      </c>
      <c r="AA19" s="22">
        <v>2111662652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1793103</v>
      </c>
      <c r="D22" s="18"/>
      <c r="E22" s="19">
        <v>2211342</v>
      </c>
      <c r="F22" s="20">
        <v>2211342</v>
      </c>
      <c r="G22" s="20">
        <v>2086172</v>
      </c>
      <c r="H22" s="20">
        <v>2086172</v>
      </c>
      <c r="I22" s="20">
        <v>2086172</v>
      </c>
      <c r="J22" s="20">
        <v>2086172</v>
      </c>
      <c r="K22" s="20">
        <v>1519795</v>
      </c>
      <c r="L22" s="20">
        <v>1519795</v>
      </c>
      <c r="M22" s="20">
        <v>1519795</v>
      </c>
      <c r="N22" s="20">
        <v>1519795</v>
      </c>
      <c r="O22" s="20"/>
      <c r="P22" s="20"/>
      <c r="Q22" s="20"/>
      <c r="R22" s="20"/>
      <c r="S22" s="20"/>
      <c r="T22" s="20"/>
      <c r="U22" s="20"/>
      <c r="V22" s="20"/>
      <c r="W22" s="20">
        <v>1519795</v>
      </c>
      <c r="X22" s="20">
        <v>1105671</v>
      </c>
      <c r="Y22" s="20">
        <v>414124</v>
      </c>
      <c r="Z22" s="21">
        <v>37.45</v>
      </c>
      <c r="AA22" s="22">
        <v>2211342</v>
      </c>
    </row>
    <row r="23" spans="1:27" ht="12.75">
      <c r="A23" s="23" t="s">
        <v>49</v>
      </c>
      <c r="B23" s="17"/>
      <c r="C23" s="18">
        <v>17058382</v>
      </c>
      <c r="D23" s="18"/>
      <c r="E23" s="19">
        <v>5428407</v>
      </c>
      <c r="F23" s="20">
        <v>5428407</v>
      </c>
      <c r="G23" s="24">
        <v>8509949</v>
      </c>
      <c r="H23" s="24">
        <v>8509949</v>
      </c>
      <c r="I23" s="24">
        <v>8509949</v>
      </c>
      <c r="J23" s="20">
        <v>8509949</v>
      </c>
      <c r="K23" s="24">
        <v>50691846</v>
      </c>
      <c r="L23" s="24">
        <v>212685599</v>
      </c>
      <c r="M23" s="20">
        <v>50691846</v>
      </c>
      <c r="N23" s="24">
        <v>50691846</v>
      </c>
      <c r="O23" s="24"/>
      <c r="P23" s="24"/>
      <c r="Q23" s="20"/>
      <c r="R23" s="24"/>
      <c r="S23" s="24"/>
      <c r="T23" s="20"/>
      <c r="U23" s="24"/>
      <c r="V23" s="24"/>
      <c r="W23" s="24">
        <v>50691846</v>
      </c>
      <c r="X23" s="20">
        <v>2714204</v>
      </c>
      <c r="Y23" s="24">
        <v>47977642</v>
      </c>
      <c r="Z23" s="25">
        <v>1767.65</v>
      </c>
      <c r="AA23" s="26">
        <v>5428407</v>
      </c>
    </row>
    <row r="24" spans="1:27" ht="12.75">
      <c r="A24" s="27" t="s">
        <v>50</v>
      </c>
      <c r="B24" s="35"/>
      <c r="C24" s="29">
        <f aca="true" t="shared" si="1" ref="C24:Y24">SUM(C15:C23)</f>
        <v>2847471642</v>
      </c>
      <c r="D24" s="29">
        <f>SUM(D15:D23)</f>
        <v>0</v>
      </c>
      <c r="E24" s="36">
        <f t="shared" si="1"/>
        <v>3145267439</v>
      </c>
      <c r="F24" s="37">
        <f t="shared" si="1"/>
        <v>3145267439</v>
      </c>
      <c r="G24" s="37">
        <f t="shared" si="1"/>
        <v>3397500557</v>
      </c>
      <c r="H24" s="37">
        <f t="shared" si="1"/>
        <v>3755355915</v>
      </c>
      <c r="I24" s="37">
        <f t="shared" si="1"/>
        <v>3755355915</v>
      </c>
      <c r="J24" s="37">
        <f t="shared" si="1"/>
        <v>3755355915</v>
      </c>
      <c r="K24" s="37">
        <f t="shared" si="1"/>
        <v>2906089306</v>
      </c>
      <c r="L24" s="37">
        <f t="shared" si="1"/>
        <v>2899225395</v>
      </c>
      <c r="M24" s="37">
        <f t="shared" si="1"/>
        <v>2906089306</v>
      </c>
      <c r="N24" s="37">
        <f t="shared" si="1"/>
        <v>2906089306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2906089306</v>
      </c>
      <c r="X24" s="37">
        <f t="shared" si="1"/>
        <v>1572633720</v>
      </c>
      <c r="Y24" s="37">
        <f t="shared" si="1"/>
        <v>1333455586</v>
      </c>
      <c r="Z24" s="38">
        <f>+IF(X24&lt;&gt;0,+(Y24/X24)*100,0)</f>
        <v>84.79123708475487</v>
      </c>
      <c r="AA24" s="39">
        <f>SUM(AA15:AA23)</f>
        <v>3145267439</v>
      </c>
    </row>
    <row r="25" spans="1:27" ht="12.75">
      <c r="A25" s="27" t="s">
        <v>51</v>
      </c>
      <c r="B25" s="28"/>
      <c r="C25" s="29">
        <f aca="true" t="shared" si="2" ref="C25:Y25">+C12+C24</f>
        <v>3353808531</v>
      </c>
      <c r="D25" s="29">
        <f>+D12+D24</f>
        <v>0</v>
      </c>
      <c r="E25" s="30">
        <f t="shared" si="2"/>
        <v>3427027180</v>
      </c>
      <c r="F25" s="31">
        <f t="shared" si="2"/>
        <v>3427027180</v>
      </c>
      <c r="G25" s="31">
        <f t="shared" si="2"/>
        <v>4341314985</v>
      </c>
      <c r="H25" s="31">
        <f t="shared" si="2"/>
        <v>4912644048</v>
      </c>
      <c r="I25" s="31">
        <f t="shared" si="2"/>
        <v>4912644048</v>
      </c>
      <c r="J25" s="31">
        <f t="shared" si="2"/>
        <v>4912644048</v>
      </c>
      <c r="K25" s="31">
        <f t="shared" si="2"/>
        <v>3900321516</v>
      </c>
      <c r="L25" s="31">
        <f t="shared" si="2"/>
        <v>3701115571</v>
      </c>
      <c r="M25" s="31">
        <f t="shared" si="2"/>
        <v>3900321516</v>
      </c>
      <c r="N25" s="31">
        <f t="shared" si="2"/>
        <v>3900321516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3900321516</v>
      </c>
      <c r="X25" s="31">
        <f t="shared" si="2"/>
        <v>1713513592</v>
      </c>
      <c r="Y25" s="31">
        <f t="shared" si="2"/>
        <v>2186807924</v>
      </c>
      <c r="Z25" s="32">
        <f>+IF(X25&lt;&gt;0,+(Y25/X25)*100,0)</f>
        <v>127.62127678529673</v>
      </c>
      <c r="AA25" s="33">
        <f>+AA12+AA24</f>
        <v>3427027180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109283688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2265586</v>
      </c>
      <c r="D30" s="18"/>
      <c r="E30" s="19">
        <v>4439222</v>
      </c>
      <c r="F30" s="20">
        <v>4439222</v>
      </c>
      <c r="G30" s="20">
        <v>1329069</v>
      </c>
      <c r="H30" s="20">
        <v>1329069</v>
      </c>
      <c r="I30" s="20">
        <v>1329069</v>
      </c>
      <c r="J30" s="20">
        <v>1329069</v>
      </c>
      <c r="K30" s="20">
        <v>110362680</v>
      </c>
      <c r="L30" s="20">
        <v>1822772</v>
      </c>
      <c r="M30" s="20">
        <v>110362680</v>
      </c>
      <c r="N30" s="20">
        <v>110362680</v>
      </c>
      <c r="O30" s="20"/>
      <c r="P30" s="20"/>
      <c r="Q30" s="20"/>
      <c r="R30" s="20"/>
      <c r="S30" s="20"/>
      <c r="T30" s="20"/>
      <c r="U30" s="20"/>
      <c r="V30" s="20"/>
      <c r="W30" s="20">
        <v>110362680</v>
      </c>
      <c r="X30" s="20">
        <v>2219611</v>
      </c>
      <c r="Y30" s="20">
        <v>108143069</v>
      </c>
      <c r="Z30" s="21">
        <v>4872.16</v>
      </c>
      <c r="AA30" s="22">
        <v>4439222</v>
      </c>
    </row>
    <row r="31" spans="1:27" ht="12.75">
      <c r="A31" s="23" t="s">
        <v>56</v>
      </c>
      <c r="B31" s="17"/>
      <c r="C31" s="18">
        <v>24248057</v>
      </c>
      <c r="D31" s="18"/>
      <c r="E31" s="19">
        <v>24511549</v>
      </c>
      <c r="F31" s="20">
        <v>24511549</v>
      </c>
      <c r="G31" s="20">
        <v>23172116</v>
      </c>
      <c r="H31" s="20">
        <v>23172116</v>
      </c>
      <c r="I31" s="20">
        <v>23172116</v>
      </c>
      <c r="J31" s="20">
        <v>23172116</v>
      </c>
      <c r="K31" s="20">
        <v>24481888</v>
      </c>
      <c r="L31" s="20">
        <v>23172116</v>
      </c>
      <c r="M31" s="20">
        <v>24481888</v>
      </c>
      <c r="N31" s="20">
        <v>24481888</v>
      </c>
      <c r="O31" s="20"/>
      <c r="P31" s="20"/>
      <c r="Q31" s="20"/>
      <c r="R31" s="20"/>
      <c r="S31" s="20"/>
      <c r="T31" s="20"/>
      <c r="U31" s="20"/>
      <c r="V31" s="20"/>
      <c r="W31" s="20">
        <v>24481888</v>
      </c>
      <c r="X31" s="20">
        <v>12255775</v>
      </c>
      <c r="Y31" s="20">
        <v>12226113</v>
      </c>
      <c r="Z31" s="21">
        <v>99.76</v>
      </c>
      <c r="AA31" s="22">
        <v>24511549</v>
      </c>
    </row>
    <row r="32" spans="1:27" ht="12.75">
      <c r="A32" s="23" t="s">
        <v>57</v>
      </c>
      <c r="B32" s="17"/>
      <c r="C32" s="18">
        <v>927764312</v>
      </c>
      <c r="D32" s="18"/>
      <c r="E32" s="19">
        <v>1001421693</v>
      </c>
      <c r="F32" s="20">
        <v>1001421693</v>
      </c>
      <c r="G32" s="20">
        <v>1051910845</v>
      </c>
      <c r="H32" s="20">
        <v>1051910845</v>
      </c>
      <c r="I32" s="20">
        <v>1051910845</v>
      </c>
      <c r="J32" s="20">
        <v>1051910845</v>
      </c>
      <c r="K32" s="20">
        <v>2012974562</v>
      </c>
      <c r="L32" s="20">
        <v>1784284427</v>
      </c>
      <c r="M32" s="20">
        <v>2012974562</v>
      </c>
      <c r="N32" s="20">
        <v>2012974562</v>
      </c>
      <c r="O32" s="20"/>
      <c r="P32" s="20"/>
      <c r="Q32" s="20"/>
      <c r="R32" s="20"/>
      <c r="S32" s="20"/>
      <c r="T32" s="20"/>
      <c r="U32" s="20"/>
      <c r="V32" s="20"/>
      <c r="W32" s="20">
        <v>2012974562</v>
      </c>
      <c r="X32" s="20">
        <v>500710847</v>
      </c>
      <c r="Y32" s="20">
        <v>1512263715</v>
      </c>
      <c r="Z32" s="21">
        <v>302.02</v>
      </c>
      <c r="AA32" s="22">
        <v>1001421693</v>
      </c>
    </row>
    <row r="33" spans="1:27" ht="12.75">
      <c r="A33" s="23" t="s">
        <v>58</v>
      </c>
      <c r="B33" s="17"/>
      <c r="C33" s="18">
        <v>6610382</v>
      </c>
      <c r="D33" s="18"/>
      <c r="E33" s="19">
        <v>6362832</v>
      </c>
      <c r="F33" s="20">
        <v>6362832</v>
      </c>
      <c r="G33" s="20">
        <v>6002672</v>
      </c>
      <c r="H33" s="20">
        <v>6002672</v>
      </c>
      <c r="I33" s="20">
        <v>6002672</v>
      </c>
      <c r="J33" s="20">
        <v>6002672</v>
      </c>
      <c r="K33" s="20">
        <v>6610382</v>
      </c>
      <c r="L33" s="20">
        <v>6610382</v>
      </c>
      <c r="M33" s="20">
        <v>6610382</v>
      </c>
      <c r="N33" s="20">
        <v>6610382</v>
      </c>
      <c r="O33" s="20"/>
      <c r="P33" s="20"/>
      <c r="Q33" s="20"/>
      <c r="R33" s="20"/>
      <c r="S33" s="20"/>
      <c r="T33" s="20"/>
      <c r="U33" s="20"/>
      <c r="V33" s="20"/>
      <c r="W33" s="20">
        <v>6610382</v>
      </c>
      <c r="X33" s="20">
        <v>3181416</v>
      </c>
      <c r="Y33" s="20">
        <v>3428966</v>
      </c>
      <c r="Z33" s="21">
        <v>107.78</v>
      </c>
      <c r="AA33" s="22">
        <v>6362832</v>
      </c>
    </row>
    <row r="34" spans="1:27" ht="12.75">
      <c r="A34" s="27" t="s">
        <v>59</v>
      </c>
      <c r="B34" s="28"/>
      <c r="C34" s="29">
        <f aca="true" t="shared" si="3" ref="C34:Y34">SUM(C29:C33)</f>
        <v>1070172025</v>
      </c>
      <c r="D34" s="29">
        <f>SUM(D29:D33)</f>
        <v>0</v>
      </c>
      <c r="E34" s="30">
        <f t="shared" si="3"/>
        <v>1036735296</v>
      </c>
      <c r="F34" s="31">
        <f t="shared" si="3"/>
        <v>1036735296</v>
      </c>
      <c r="G34" s="31">
        <f t="shared" si="3"/>
        <v>1082414702</v>
      </c>
      <c r="H34" s="31">
        <f t="shared" si="3"/>
        <v>1082414702</v>
      </c>
      <c r="I34" s="31">
        <f t="shared" si="3"/>
        <v>1082414702</v>
      </c>
      <c r="J34" s="31">
        <f t="shared" si="3"/>
        <v>1082414702</v>
      </c>
      <c r="K34" s="31">
        <f t="shared" si="3"/>
        <v>2154429512</v>
      </c>
      <c r="L34" s="31">
        <f t="shared" si="3"/>
        <v>1815889697</v>
      </c>
      <c r="M34" s="31">
        <f t="shared" si="3"/>
        <v>2154429512</v>
      </c>
      <c r="N34" s="31">
        <f t="shared" si="3"/>
        <v>2154429512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2154429512</v>
      </c>
      <c r="X34" s="31">
        <f t="shared" si="3"/>
        <v>518367649</v>
      </c>
      <c r="Y34" s="31">
        <f t="shared" si="3"/>
        <v>1636061863</v>
      </c>
      <c r="Z34" s="32">
        <f>+IF(X34&lt;&gt;0,+(Y34/X34)*100,0)</f>
        <v>315.6180494975295</v>
      </c>
      <c r="AA34" s="33">
        <f>SUM(AA29:AA33)</f>
        <v>1036735296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111792737</v>
      </c>
      <c r="D37" s="18"/>
      <c r="E37" s="19">
        <v>5398663</v>
      </c>
      <c r="F37" s="20">
        <v>5398663</v>
      </c>
      <c r="G37" s="20">
        <v>5093079</v>
      </c>
      <c r="H37" s="20">
        <v>5093079</v>
      </c>
      <c r="I37" s="20">
        <v>5093079</v>
      </c>
      <c r="J37" s="20">
        <v>5093079</v>
      </c>
      <c r="K37" s="20">
        <v>1811713</v>
      </c>
      <c r="L37" s="20">
        <v>1811713</v>
      </c>
      <c r="M37" s="20">
        <v>1811713</v>
      </c>
      <c r="N37" s="20">
        <v>1811713</v>
      </c>
      <c r="O37" s="20"/>
      <c r="P37" s="20"/>
      <c r="Q37" s="20"/>
      <c r="R37" s="20"/>
      <c r="S37" s="20"/>
      <c r="T37" s="20"/>
      <c r="U37" s="20"/>
      <c r="V37" s="20"/>
      <c r="W37" s="20">
        <v>1811713</v>
      </c>
      <c r="X37" s="20">
        <v>2699332</v>
      </c>
      <c r="Y37" s="20">
        <v>-887619</v>
      </c>
      <c r="Z37" s="21">
        <v>-32.88</v>
      </c>
      <c r="AA37" s="22">
        <v>5398663</v>
      </c>
    </row>
    <row r="38" spans="1:27" ht="12.75">
      <c r="A38" s="23" t="s">
        <v>58</v>
      </c>
      <c r="B38" s="17"/>
      <c r="C38" s="18">
        <v>160943258</v>
      </c>
      <c r="D38" s="18"/>
      <c r="E38" s="19">
        <v>163302140</v>
      </c>
      <c r="F38" s="20">
        <v>163302140</v>
      </c>
      <c r="G38" s="20">
        <v>154058623</v>
      </c>
      <c r="H38" s="20">
        <v>154058623</v>
      </c>
      <c r="I38" s="20">
        <v>154058623</v>
      </c>
      <c r="J38" s="20">
        <v>154058623</v>
      </c>
      <c r="K38" s="20">
        <v>160943258</v>
      </c>
      <c r="L38" s="20">
        <v>160943258</v>
      </c>
      <c r="M38" s="20">
        <v>160943258</v>
      </c>
      <c r="N38" s="20">
        <v>160943258</v>
      </c>
      <c r="O38" s="20"/>
      <c r="P38" s="20"/>
      <c r="Q38" s="20"/>
      <c r="R38" s="20"/>
      <c r="S38" s="20"/>
      <c r="T38" s="20"/>
      <c r="U38" s="20"/>
      <c r="V38" s="20"/>
      <c r="W38" s="20">
        <v>160943258</v>
      </c>
      <c r="X38" s="20">
        <v>81651070</v>
      </c>
      <c r="Y38" s="20">
        <v>79292188</v>
      </c>
      <c r="Z38" s="21">
        <v>97.11</v>
      </c>
      <c r="AA38" s="22">
        <v>163302140</v>
      </c>
    </row>
    <row r="39" spans="1:27" ht="12.75">
      <c r="A39" s="27" t="s">
        <v>61</v>
      </c>
      <c r="B39" s="35"/>
      <c r="C39" s="29">
        <f aca="true" t="shared" si="4" ref="C39:Y39">SUM(C37:C38)</f>
        <v>272735995</v>
      </c>
      <c r="D39" s="29">
        <f>SUM(D37:D38)</f>
        <v>0</v>
      </c>
      <c r="E39" s="36">
        <f t="shared" si="4"/>
        <v>168700803</v>
      </c>
      <c r="F39" s="37">
        <f t="shared" si="4"/>
        <v>168700803</v>
      </c>
      <c r="G39" s="37">
        <f t="shared" si="4"/>
        <v>159151702</v>
      </c>
      <c r="H39" s="37">
        <f t="shared" si="4"/>
        <v>159151702</v>
      </c>
      <c r="I39" s="37">
        <f t="shared" si="4"/>
        <v>159151702</v>
      </c>
      <c r="J39" s="37">
        <f t="shared" si="4"/>
        <v>159151702</v>
      </c>
      <c r="K39" s="37">
        <f t="shared" si="4"/>
        <v>162754971</v>
      </c>
      <c r="L39" s="37">
        <f t="shared" si="4"/>
        <v>162754971</v>
      </c>
      <c r="M39" s="37">
        <f t="shared" si="4"/>
        <v>162754971</v>
      </c>
      <c r="N39" s="37">
        <f t="shared" si="4"/>
        <v>162754971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162754971</v>
      </c>
      <c r="X39" s="37">
        <f t="shared" si="4"/>
        <v>84350402</v>
      </c>
      <c r="Y39" s="37">
        <f t="shared" si="4"/>
        <v>78404569</v>
      </c>
      <c r="Z39" s="38">
        <f>+IF(X39&lt;&gt;0,+(Y39/X39)*100,0)</f>
        <v>92.9510318160665</v>
      </c>
      <c r="AA39" s="39">
        <f>SUM(AA37:AA38)</f>
        <v>168700803</v>
      </c>
    </row>
    <row r="40" spans="1:27" ht="12.75">
      <c r="A40" s="27" t="s">
        <v>62</v>
      </c>
      <c r="B40" s="28"/>
      <c r="C40" s="29">
        <f aca="true" t="shared" si="5" ref="C40:Y40">+C34+C39</f>
        <v>1342908020</v>
      </c>
      <c r="D40" s="29">
        <f>+D34+D39</f>
        <v>0</v>
      </c>
      <c r="E40" s="30">
        <f t="shared" si="5"/>
        <v>1205436099</v>
      </c>
      <c r="F40" s="31">
        <f t="shared" si="5"/>
        <v>1205436099</v>
      </c>
      <c r="G40" s="31">
        <f t="shared" si="5"/>
        <v>1241566404</v>
      </c>
      <c r="H40" s="31">
        <f t="shared" si="5"/>
        <v>1241566404</v>
      </c>
      <c r="I40" s="31">
        <f t="shared" si="5"/>
        <v>1241566404</v>
      </c>
      <c r="J40" s="31">
        <f t="shared" si="5"/>
        <v>1241566404</v>
      </c>
      <c r="K40" s="31">
        <f t="shared" si="5"/>
        <v>2317184483</v>
      </c>
      <c r="L40" s="31">
        <f t="shared" si="5"/>
        <v>1978644668</v>
      </c>
      <c r="M40" s="31">
        <f t="shared" si="5"/>
        <v>2317184483</v>
      </c>
      <c r="N40" s="31">
        <f t="shared" si="5"/>
        <v>2317184483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2317184483</v>
      </c>
      <c r="X40" s="31">
        <f t="shared" si="5"/>
        <v>602718051</v>
      </c>
      <c r="Y40" s="31">
        <f t="shared" si="5"/>
        <v>1714466432</v>
      </c>
      <c r="Z40" s="32">
        <f>+IF(X40&lt;&gt;0,+(Y40/X40)*100,0)</f>
        <v>284.4557963969126</v>
      </c>
      <c r="AA40" s="33">
        <f>+AA34+AA39</f>
        <v>1205436099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2010900511</v>
      </c>
      <c r="D42" s="43">
        <f>+D25-D40</f>
        <v>0</v>
      </c>
      <c r="E42" s="44">
        <f t="shared" si="6"/>
        <v>2221591081</v>
      </c>
      <c r="F42" s="45">
        <f t="shared" si="6"/>
        <v>2221591081</v>
      </c>
      <c r="G42" s="45">
        <f t="shared" si="6"/>
        <v>3099748581</v>
      </c>
      <c r="H42" s="45">
        <f t="shared" si="6"/>
        <v>3671077644</v>
      </c>
      <c r="I42" s="45">
        <f t="shared" si="6"/>
        <v>3671077644</v>
      </c>
      <c r="J42" s="45">
        <f t="shared" si="6"/>
        <v>3671077644</v>
      </c>
      <c r="K42" s="45">
        <f t="shared" si="6"/>
        <v>1583137033</v>
      </c>
      <c r="L42" s="45">
        <f t="shared" si="6"/>
        <v>1722470903</v>
      </c>
      <c r="M42" s="45">
        <f t="shared" si="6"/>
        <v>1583137033</v>
      </c>
      <c r="N42" s="45">
        <f t="shared" si="6"/>
        <v>1583137033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1583137033</v>
      </c>
      <c r="X42" s="45">
        <f t="shared" si="6"/>
        <v>1110795541</v>
      </c>
      <c r="Y42" s="45">
        <f t="shared" si="6"/>
        <v>472341492</v>
      </c>
      <c r="Z42" s="46">
        <f>+IF(X42&lt;&gt;0,+(Y42/X42)*100,0)</f>
        <v>42.52281131546242</v>
      </c>
      <c r="AA42" s="47">
        <f>+AA25-AA40</f>
        <v>2221591081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2010900511</v>
      </c>
      <c r="D45" s="18"/>
      <c r="E45" s="19">
        <v>2221591081</v>
      </c>
      <c r="F45" s="20">
        <v>2221591081</v>
      </c>
      <c r="G45" s="20">
        <v>3099748581</v>
      </c>
      <c r="H45" s="20">
        <v>3671077644</v>
      </c>
      <c r="I45" s="20">
        <v>3671077644</v>
      </c>
      <c r="J45" s="20">
        <v>3671077644</v>
      </c>
      <c r="K45" s="20">
        <v>1583137034</v>
      </c>
      <c r="L45" s="20">
        <v>1722470903</v>
      </c>
      <c r="M45" s="20">
        <v>1583137034</v>
      </c>
      <c r="N45" s="20">
        <v>1583137034</v>
      </c>
      <c r="O45" s="20"/>
      <c r="P45" s="20"/>
      <c r="Q45" s="20"/>
      <c r="R45" s="20"/>
      <c r="S45" s="20"/>
      <c r="T45" s="20"/>
      <c r="U45" s="20"/>
      <c r="V45" s="20"/>
      <c r="W45" s="20">
        <v>1583137034</v>
      </c>
      <c r="X45" s="20">
        <v>1110795541</v>
      </c>
      <c r="Y45" s="20">
        <v>472341493</v>
      </c>
      <c r="Z45" s="48">
        <v>42.52</v>
      </c>
      <c r="AA45" s="22">
        <v>2221591081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2010900511</v>
      </c>
      <c r="D48" s="51">
        <f>SUM(D45:D47)</f>
        <v>0</v>
      </c>
      <c r="E48" s="52">
        <f t="shared" si="7"/>
        <v>2221591081</v>
      </c>
      <c r="F48" s="53">
        <f t="shared" si="7"/>
        <v>2221591081</v>
      </c>
      <c r="G48" s="53">
        <f t="shared" si="7"/>
        <v>3099748581</v>
      </c>
      <c r="H48" s="53">
        <f t="shared" si="7"/>
        <v>3671077644</v>
      </c>
      <c r="I48" s="53">
        <f t="shared" si="7"/>
        <v>3671077644</v>
      </c>
      <c r="J48" s="53">
        <f t="shared" si="7"/>
        <v>3671077644</v>
      </c>
      <c r="K48" s="53">
        <f t="shared" si="7"/>
        <v>1583137034</v>
      </c>
      <c r="L48" s="53">
        <f t="shared" si="7"/>
        <v>1722470903</v>
      </c>
      <c r="M48" s="53">
        <f t="shared" si="7"/>
        <v>1583137034</v>
      </c>
      <c r="N48" s="53">
        <f t="shared" si="7"/>
        <v>1583137034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1583137034</v>
      </c>
      <c r="X48" s="53">
        <f t="shared" si="7"/>
        <v>1110795541</v>
      </c>
      <c r="Y48" s="53">
        <f t="shared" si="7"/>
        <v>472341493</v>
      </c>
      <c r="Z48" s="54">
        <f>+IF(X48&lt;&gt;0,+(Y48/X48)*100,0)</f>
        <v>42.522811405487985</v>
      </c>
      <c r="AA48" s="55">
        <f>SUM(AA45:AA47)</f>
        <v>2221591081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148030747</v>
      </c>
      <c r="D6" s="18"/>
      <c r="E6" s="19">
        <v>70743875</v>
      </c>
      <c r="F6" s="20">
        <v>70743875</v>
      </c>
      <c r="G6" s="20">
        <v>41239595</v>
      </c>
      <c r="H6" s="20">
        <v>69428757</v>
      </c>
      <c r="I6" s="20">
        <v>57054147</v>
      </c>
      <c r="J6" s="20">
        <v>57054147</v>
      </c>
      <c r="K6" s="20">
        <v>49572928</v>
      </c>
      <c r="L6" s="20">
        <v>64712369</v>
      </c>
      <c r="M6" s="20">
        <v>59835538</v>
      </c>
      <c r="N6" s="20">
        <v>59835538</v>
      </c>
      <c r="O6" s="20"/>
      <c r="P6" s="20"/>
      <c r="Q6" s="20"/>
      <c r="R6" s="20"/>
      <c r="S6" s="20"/>
      <c r="T6" s="20"/>
      <c r="U6" s="20"/>
      <c r="V6" s="20"/>
      <c r="W6" s="20">
        <v>59835538</v>
      </c>
      <c r="X6" s="20">
        <v>35371938</v>
      </c>
      <c r="Y6" s="20">
        <v>24463600</v>
      </c>
      <c r="Z6" s="21">
        <v>69.16</v>
      </c>
      <c r="AA6" s="22">
        <v>70743875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200000000</v>
      </c>
      <c r="H7" s="20">
        <v>241000000</v>
      </c>
      <c r="I7" s="20">
        <v>206000000</v>
      </c>
      <c r="J7" s="20">
        <v>206000000</v>
      </c>
      <c r="K7" s="20">
        <v>176000000</v>
      </c>
      <c r="L7" s="20">
        <v>181000000</v>
      </c>
      <c r="M7" s="20">
        <v>236000000</v>
      </c>
      <c r="N7" s="20">
        <v>236000000</v>
      </c>
      <c r="O7" s="20"/>
      <c r="P7" s="20"/>
      <c r="Q7" s="20"/>
      <c r="R7" s="20"/>
      <c r="S7" s="20"/>
      <c r="T7" s="20"/>
      <c r="U7" s="20"/>
      <c r="V7" s="20"/>
      <c r="W7" s="20">
        <v>236000000</v>
      </c>
      <c r="X7" s="20"/>
      <c r="Y7" s="20">
        <v>236000000</v>
      </c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/>
      <c r="C9" s="18">
        <v>25191619</v>
      </c>
      <c r="D9" s="18"/>
      <c r="E9" s="19">
        <v>30000000</v>
      </c>
      <c r="F9" s="20">
        <v>30000000</v>
      </c>
      <c r="G9" s="20">
        <v>2629338</v>
      </c>
      <c r="H9" s="20">
        <v>2629338</v>
      </c>
      <c r="I9" s="20">
        <v>2746601</v>
      </c>
      <c r="J9" s="20">
        <v>2746601</v>
      </c>
      <c r="K9" s="20">
        <v>2746601</v>
      </c>
      <c r="L9" s="20">
        <v>3495283</v>
      </c>
      <c r="M9" s="20">
        <v>3495283</v>
      </c>
      <c r="N9" s="20">
        <v>3495283</v>
      </c>
      <c r="O9" s="20"/>
      <c r="P9" s="20"/>
      <c r="Q9" s="20"/>
      <c r="R9" s="20"/>
      <c r="S9" s="20"/>
      <c r="T9" s="20"/>
      <c r="U9" s="20"/>
      <c r="V9" s="20"/>
      <c r="W9" s="20">
        <v>3495283</v>
      </c>
      <c r="X9" s="20">
        <v>15000000</v>
      </c>
      <c r="Y9" s="20">
        <v>-11504717</v>
      </c>
      <c r="Z9" s="21">
        <v>-76.7</v>
      </c>
      <c r="AA9" s="22">
        <v>30000000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>
        <v>9874957</v>
      </c>
      <c r="H10" s="24">
        <v>19169886</v>
      </c>
      <c r="I10" s="24">
        <v>15741677</v>
      </c>
      <c r="J10" s="20">
        <v>15741677</v>
      </c>
      <c r="K10" s="24">
        <v>18112870</v>
      </c>
      <c r="L10" s="24">
        <v>15734826</v>
      </c>
      <c r="M10" s="20">
        <v>18623336</v>
      </c>
      <c r="N10" s="24">
        <v>18623336</v>
      </c>
      <c r="O10" s="24"/>
      <c r="P10" s="24"/>
      <c r="Q10" s="20"/>
      <c r="R10" s="24"/>
      <c r="S10" s="24"/>
      <c r="T10" s="20"/>
      <c r="U10" s="24"/>
      <c r="V10" s="24"/>
      <c r="W10" s="24">
        <v>18623336</v>
      </c>
      <c r="X10" s="20"/>
      <c r="Y10" s="24">
        <v>18623336</v>
      </c>
      <c r="Z10" s="25"/>
      <c r="AA10" s="26"/>
    </row>
    <row r="11" spans="1:27" ht="12.75">
      <c r="A11" s="23" t="s">
        <v>38</v>
      </c>
      <c r="B11" s="17"/>
      <c r="C11" s="18">
        <v>81052857</v>
      </c>
      <c r="D11" s="18"/>
      <c r="E11" s="19">
        <v>70000000</v>
      </c>
      <c r="F11" s="20">
        <v>70000000</v>
      </c>
      <c r="G11" s="20"/>
      <c r="H11" s="20">
        <v>81052856</v>
      </c>
      <c r="I11" s="20">
        <v>81052856</v>
      </c>
      <c r="J11" s="20">
        <v>81052856</v>
      </c>
      <c r="K11" s="20">
        <v>81052856</v>
      </c>
      <c r="L11" s="20">
        <v>81052856</v>
      </c>
      <c r="M11" s="20">
        <v>81052856</v>
      </c>
      <c r="N11" s="20">
        <v>81052856</v>
      </c>
      <c r="O11" s="20"/>
      <c r="P11" s="20"/>
      <c r="Q11" s="20"/>
      <c r="R11" s="20"/>
      <c r="S11" s="20"/>
      <c r="T11" s="20"/>
      <c r="U11" s="20"/>
      <c r="V11" s="20"/>
      <c r="W11" s="20">
        <v>81052856</v>
      </c>
      <c r="X11" s="20">
        <v>35000000</v>
      </c>
      <c r="Y11" s="20">
        <v>46052856</v>
      </c>
      <c r="Z11" s="21">
        <v>131.58</v>
      </c>
      <c r="AA11" s="22">
        <v>70000000</v>
      </c>
    </row>
    <row r="12" spans="1:27" ht="12.75">
      <c r="A12" s="27" t="s">
        <v>39</v>
      </c>
      <c r="B12" s="28"/>
      <c r="C12" s="29">
        <f aca="true" t="shared" si="0" ref="C12:Y12">SUM(C6:C11)</f>
        <v>254275223</v>
      </c>
      <c r="D12" s="29">
        <f>SUM(D6:D11)</f>
        <v>0</v>
      </c>
      <c r="E12" s="30">
        <f t="shared" si="0"/>
        <v>170743875</v>
      </c>
      <c r="F12" s="31">
        <f t="shared" si="0"/>
        <v>170743875</v>
      </c>
      <c r="G12" s="31">
        <f t="shared" si="0"/>
        <v>253743890</v>
      </c>
      <c r="H12" s="31">
        <f t="shared" si="0"/>
        <v>413280837</v>
      </c>
      <c r="I12" s="31">
        <f t="shared" si="0"/>
        <v>362595281</v>
      </c>
      <c r="J12" s="31">
        <f t="shared" si="0"/>
        <v>362595281</v>
      </c>
      <c r="K12" s="31">
        <f t="shared" si="0"/>
        <v>327485255</v>
      </c>
      <c r="L12" s="31">
        <f t="shared" si="0"/>
        <v>345995334</v>
      </c>
      <c r="M12" s="31">
        <f t="shared" si="0"/>
        <v>399007013</v>
      </c>
      <c r="N12" s="31">
        <f t="shared" si="0"/>
        <v>399007013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399007013</v>
      </c>
      <c r="X12" s="31">
        <f t="shared" si="0"/>
        <v>85371938</v>
      </c>
      <c r="Y12" s="31">
        <f t="shared" si="0"/>
        <v>313635075</v>
      </c>
      <c r="Z12" s="32">
        <f>+IF(X12&lt;&gt;0,+(Y12/X12)*100,0)</f>
        <v>367.374903683222</v>
      </c>
      <c r="AA12" s="33">
        <f>SUM(AA6:AA11)</f>
        <v>170743875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303947275</v>
      </c>
      <c r="D19" s="18"/>
      <c r="E19" s="19">
        <v>314892398</v>
      </c>
      <c r="F19" s="20">
        <v>314892398</v>
      </c>
      <c r="G19" s="20">
        <v>305250568</v>
      </c>
      <c r="H19" s="20">
        <v>304564035</v>
      </c>
      <c r="I19" s="20">
        <v>364350763</v>
      </c>
      <c r="J19" s="20">
        <v>364350763</v>
      </c>
      <c r="K19" s="20">
        <v>368449102</v>
      </c>
      <c r="L19" s="20">
        <v>371057173</v>
      </c>
      <c r="M19" s="20">
        <v>373045879</v>
      </c>
      <c r="N19" s="20">
        <v>373045879</v>
      </c>
      <c r="O19" s="20"/>
      <c r="P19" s="20"/>
      <c r="Q19" s="20"/>
      <c r="R19" s="20"/>
      <c r="S19" s="20"/>
      <c r="T19" s="20"/>
      <c r="U19" s="20"/>
      <c r="V19" s="20"/>
      <c r="W19" s="20">
        <v>373045879</v>
      </c>
      <c r="X19" s="20">
        <v>157446199</v>
      </c>
      <c r="Y19" s="20">
        <v>215599680</v>
      </c>
      <c r="Z19" s="21">
        <v>136.94</v>
      </c>
      <c r="AA19" s="22">
        <v>314892398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215134</v>
      </c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1412296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305574705</v>
      </c>
      <c r="D24" s="29">
        <f>SUM(D15:D23)</f>
        <v>0</v>
      </c>
      <c r="E24" s="36">
        <f t="shared" si="1"/>
        <v>314892398</v>
      </c>
      <c r="F24" s="37">
        <f t="shared" si="1"/>
        <v>314892398</v>
      </c>
      <c r="G24" s="37">
        <f t="shared" si="1"/>
        <v>305250568</v>
      </c>
      <c r="H24" s="37">
        <f t="shared" si="1"/>
        <v>304564035</v>
      </c>
      <c r="I24" s="37">
        <f t="shared" si="1"/>
        <v>364350763</v>
      </c>
      <c r="J24" s="37">
        <f t="shared" si="1"/>
        <v>364350763</v>
      </c>
      <c r="K24" s="37">
        <f t="shared" si="1"/>
        <v>368449102</v>
      </c>
      <c r="L24" s="37">
        <f t="shared" si="1"/>
        <v>371057173</v>
      </c>
      <c r="M24" s="37">
        <f t="shared" si="1"/>
        <v>373045879</v>
      </c>
      <c r="N24" s="37">
        <f t="shared" si="1"/>
        <v>373045879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373045879</v>
      </c>
      <c r="X24" s="37">
        <f t="shared" si="1"/>
        <v>157446199</v>
      </c>
      <c r="Y24" s="37">
        <f t="shared" si="1"/>
        <v>215599680</v>
      </c>
      <c r="Z24" s="38">
        <f>+IF(X24&lt;&gt;0,+(Y24/X24)*100,0)</f>
        <v>136.93546199867293</v>
      </c>
      <c r="AA24" s="39">
        <f>SUM(AA15:AA23)</f>
        <v>314892398</v>
      </c>
    </row>
    <row r="25" spans="1:27" ht="12.75">
      <c r="A25" s="27" t="s">
        <v>51</v>
      </c>
      <c r="B25" s="28"/>
      <c r="C25" s="29">
        <f aca="true" t="shared" si="2" ref="C25:Y25">+C12+C24</f>
        <v>559849928</v>
      </c>
      <c r="D25" s="29">
        <f>+D12+D24</f>
        <v>0</v>
      </c>
      <c r="E25" s="30">
        <f t="shared" si="2"/>
        <v>485636273</v>
      </c>
      <c r="F25" s="31">
        <f t="shared" si="2"/>
        <v>485636273</v>
      </c>
      <c r="G25" s="31">
        <f t="shared" si="2"/>
        <v>558994458</v>
      </c>
      <c r="H25" s="31">
        <f t="shared" si="2"/>
        <v>717844872</v>
      </c>
      <c r="I25" s="31">
        <f t="shared" si="2"/>
        <v>726946044</v>
      </c>
      <c r="J25" s="31">
        <f t="shared" si="2"/>
        <v>726946044</v>
      </c>
      <c r="K25" s="31">
        <f t="shared" si="2"/>
        <v>695934357</v>
      </c>
      <c r="L25" s="31">
        <f t="shared" si="2"/>
        <v>717052507</v>
      </c>
      <c r="M25" s="31">
        <f t="shared" si="2"/>
        <v>772052892</v>
      </c>
      <c r="N25" s="31">
        <f t="shared" si="2"/>
        <v>772052892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772052892</v>
      </c>
      <c r="X25" s="31">
        <f t="shared" si="2"/>
        <v>242818137</v>
      </c>
      <c r="Y25" s="31">
        <f t="shared" si="2"/>
        <v>529234755</v>
      </c>
      <c r="Z25" s="32">
        <f>+IF(X25&lt;&gt;0,+(Y25/X25)*100,0)</f>
        <v>217.95519953272682</v>
      </c>
      <c r="AA25" s="33">
        <f>+AA12+AA24</f>
        <v>485636273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1216951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66487577</v>
      </c>
      <c r="D32" s="18"/>
      <c r="E32" s="19">
        <v>30000000</v>
      </c>
      <c r="F32" s="20">
        <v>30000000</v>
      </c>
      <c r="G32" s="20">
        <v>13785108</v>
      </c>
      <c r="H32" s="20">
        <v>70484317</v>
      </c>
      <c r="I32" s="20">
        <v>95647034</v>
      </c>
      <c r="J32" s="20">
        <v>95647034</v>
      </c>
      <c r="K32" s="20">
        <v>88992094</v>
      </c>
      <c r="L32" s="20">
        <v>131169609</v>
      </c>
      <c r="M32" s="20">
        <v>115052276</v>
      </c>
      <c r="N32" s="20">
        <v>115052276</v>
      </c>
      <c r="O32" s="20"/>
      <c r="P32" s="20"/>
      <c r="Q32" s="20"/>
      <c r="R32" s="20"/>
      <c r="S32" s="20"/>
      <c r="T32" s="20"/>
      <c r="U32" s="20"/>
      <c r="V32" s="20"/>
      <c r="W32" s="20">
        <v>115052276</v>
      </c>
      <c r="X32" s="20">
        <v>15000000</v>
      </c>
      <c r="Y32" s="20">
        <v>100052276</v>
      </c>
      <c r="Z32" s="21">
        <v>667.02</v>
      </c>
      <c r="AA32" s="22">
        <v>30000000</v>
      </c>
    </row>
    <row r="33" spans="1:27" ht="12.75">
      <c r="A33" s="23" t="s">
        <v>58</v>
      </c>
      <c r="B33" s="17"/>
      <c r="C33" s="18">
        <v>2987331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70691859</v>
      </c>
      <c r="D34" s="29">
        <f>SUM(D29:D33)</f>
        <v>0</v>
      </c>
      <c r="E34" s="30">
        <f t="shared" si="3"/>
        <v>30000000</v>
      </c>
      <c r="F34" s="31">
        <f t="shared" si="3"/>
        <v>30000000</v>
      </c>
      <c r="G34" s="31">
        <f t="shared" si="3"/>
        <v>13785108</v>
      </c>
      <c r="H34" s="31">
        <f t="shared" si="3"/>
        <v>70484317</v>
      </c>
      <c r="I34" s="31">
        <f t="shared" si="3"/>
        <v>95647034</v>
      </c>
      <c r="J34" s="31">
        <f t="shared" si="3"/>
        <v>95647034</v>
      </c>
      <c r="K34" s="31">
        <f t="shared" si="3"/>
        <v>88992094</v>
      </c>
      <c r="L34" s="31">
        <f t="shared" si="3"/>
        <v>131169609</v>
      </c>
      <c r="M34" s="31">
        <f t="shared" si="3"/>
        <v>115052276</v>
      </c>
      <c r="N34" s="31">
        <f t="shared" si="3"/>
        <v>115052276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115052276</v>
      </c>
      <c r="X34" s="31">
        <f t="shared" si="3"/>
        <v>15000000</v>
      </c>
      <c r="Y34" s="31">
        <f t="shared" si="3"/>
        <v>100052276</v>
      </c>
      <c r="Z34" s="32">
        <f>+IF(X34&lt;&gt;0,+(Y34/X34)*100,0)</f>
        <v>667.0151733333333</v>
      </c>
      <c r="AA34" s="33">
        <f>SUM(AA29:AA33)</f>
        <v>30000000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1281170</v>
      </c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5598071</v>
      </c>
      <c r="D38" s="18"/>
      <c r="E38" s="19">
        <v>6000000</v>
      </c>
      <c r="F38" s="20">
        <v>6000000</v>
      </c>
      <c r="G38" s="20">
        <v>350785</v>
      </c>
      <c r="H38" s="20">
        <v>4751686</v>
      </c>
      <c r="I38" s="20">
        <v>4751686</v>
      </c>
      <c r="J38" s="20">
        <v>4751686</v>
      </c>
      <c r="K38" s="20">
        <v>4751686</v>
      </c>
      <c r="L38" s="20">
        <v>4751686</v>
      </c>
      <c r="M38" s="20">
        <v>4751686</v>
      </c>
      <c r="N38" s="20">
        <v>4751686</v>
      </c>
      <c r="O38" s="20"/>
      <c r="P38" s="20"/>
      <c r="Q38" s="20"/>
      <c r="R38" s="20"/>
      <c r="S38" s="20"/>
      <c r="T38" s="20"/>
      <c r="U38" s="20"/>
      <c r="V38" s="20"/>
      <c r="W38" s="20">
        <v>4751686</v>
      </c>
      <c r="X38" s="20">
        <v>3000000</v>
      </c>
      <c r="Y38" s="20">
        <v>1751686</v>
      </c>
      <c r="Z38" s="21">
        <v>58.39</v>
      </c>
      <c r="AA38" s="22">
        <v>6000000</v>
      </c>
    </row>
    <row r="39" spans="1:27" ht="12.75">
      <c r="A39" s="27" t="s">
        <v>61</v>
      </c>
      <c r="B39" s="35"/>
      <c r="C39" s="29">
        <f aca="true" t="shared" si="4" ref="C39:Y39">SUM(C37:C38)</f>
        <v>6879241</v>
      </c>
      <c r="D39" s="29">
        <f>SUM(D37:D38)</f>
        <v>0</v>
      </c>
      <c r="E39" s="36">
        <f t="shared" si="4"/>
        <v>6000000</v>
      </c>
      <c r="F39" s="37">
        <f t="shared" si="4"/>
        <v>6000000</v>
      </c>
      <c r="G39" s="37">
        <f t="shared" si="4"/>
        <v>350785</v>
      </c>
      <c r="H39" s="37">
        <f t="shared" si="4"/>
        <v>4751686</v>
      </c>
      <c r="I39" s="37">
        <f t="shared" si="4"/>
        <v>4751686</v>
      </c>
      <c r="J39" s="37">
        <f t="shared" si="4"/>
        <v>4751686</v>
      </c>
      <c r="K39" s="37">
        <f t="shared" si="4"/>
        <v>4751686</v>
      </c>
      <c r="L39" s="37">
        <f t="shared" si="4"/>
        <v>4751686</v>
      </c>
      <c r="M39" s="37">
        <f t="shared" si="4"/>
        <v>4751686</v>
      </c>
      <c r="N39" s="37">
        <f t="shared" si="4"/>
        <v>4751686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4751686</v>
      </c>
      <c r="X39" s="37">
        <f t="shared" si="4"/>
        <v>3000000</v>
      </c>
      <c r="Y39" s="37">
        <f t="shared" si="4"/>
        <v>1751686</v>
      </c>
      <c r="Z39" s="38">
        <f>+IF(X39&lt;&gt;0,+(Y39/X39)*100,0)</f>
        <v>58.38953333333333</v>
      </c>
      <c r="AA39" s="39">
        <f>SUM(AA37:AA38)</f>
        <v>6000000</v>
      </c>
    </row>
    <row r="40" spans="1:27" ht="12.75">
      <c r="A40" s="27" t="s">
        <v>62</v>
      </c>
      <c r="B40" s="28"/>
      <c r="C40" s="29">
        <f aca="true" t="shared" si="5" ref="C40:Y40">+C34+C39</f>
        <v>77571100</v>
      </c>
      <c r="D40" s="29">
        <f>+D34+D39</f>
        <v>0</v>
      </c>
      <c r="E40" s="30">
        <f t="shared" si="5"/>
        <v>36000000</v>
      </c>
      <c r="F40" s="31">
        <f t="shared" si="5"/>
        <v>36000000</v>
      </c>
      <c r="G40" s="31">
        <f t="shared" si="5"/>
        <v>14135893</v>
      </c>
      <c r="H40" s="31">
        <f t="shared" si="5"/>
        <v>75236003</v>
      </c>
      <c r="I40" s="31">
        <f t="shared" si="5"/>
        <v>100398720</v>
      </c>
      <c r="J40" s="31">
        <f t="shared" si="5"/>
        <v>100398720</v>
      </c>
      <c r="K40" s="31">
        <f t="shared" si="5"/>
        <v>93743780</v>
      </c>
      <c r="L40" s="31">
        <f t="shared" si="5"/>
        <v>135921295</v>
      </c>
      <c r="M40" s="31">
        <f t="shared" si="5"/>
        <v>119803962</v>
      </c>
      <c r="N40" s="31">
        <f t="shared" si="5"/>
        <v>119803962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119803962</v>
      </c>
      <c r="X40" s="31">
        <f t="shared" si="5"/>
        <v>18000000</v>
      </c>
      <c r="Y40" s="31">
        <f t="shared" si="5"/>
        <v>101803962</v>
      </c>
      <c r="Z40" s="32">
        <f>+IF(X40&lt;&gt;0,+(Y40/X40)*100,0)</f>
        <v>565.5775666666667</v>
      </c>
      <c r="AA40" s="33">
        <f>+AA34+AA39</f>
        <v>36000000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482278828</v>
      </c>
      <c r="D42" s="43">
        <f>+D25-D40</f>
        <v>0</v>
      </c>
      <c r="E42" s="44">
        <f t="shared" si="6"/>
        <v>449636273</v>
      </c>
      <c r="F42" s="45">
        <f t="shared" si="6"/>
        <v>449636273</v>
      </c>
      <c r="G42" s="45">
        <f t="shared" si="6"/>
        <v>544858565</v>
      </c>
      <c r="H42" s="45">
        <f t="shared" si="6"/>
        <v>642608869</v>
      </c>
      <c r="I42" s="45">
        <f t="shared" si="6"/>
        <v>626547324</v>
      </c>
      <c r="J42" s="45">
        <f t="shared" si="6"/>
        <v>626547324</v>
      </c>
      <c r="K42" s="45">
        <f t="shared" si="6"/>
        <v>602190577</v>
      </c>
      <c r="L42" s="45">
        <f t="shared" si="6"/>
        <v>581131212</v>
      </c>
      <c r="M42" s="45">
        <f t="shared" si="6"/>
        <v>652248930</v>
      </c>
      <c r="N42" s="45">
        <f t="shared" si="6"/>
        <v>652248930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652248930</v>
      </c>
      <c r="X42" s="45">
        <f t="shared" si="6"/>
        <v>224818137</v>
      </c>
      <c r="Y42" s="45">
        <f t="shared" si="6"/>
        <v>427430793</v>
      </c>
      <c r="Z42" s="46">
        <f>+IF(X42&lt;&gt;0,+(Y42/X42)*100,0)</f>
        <v>190.122913882166</v>
      </c>
      <c r="AA42" s="47">
        <f>+AA25-AA40</f>
        <v>449636273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482278828</v>
      </c>
      <c r="D45" s="18"/>
      <c r="E45" s="19">
        <v>449636273</v>
      </c>
      <c r="F45" s="20">
        <v>449636273</v>
      </c>
      <c r="G45" s="20">
        <v>544858565</v>
      </c>
      <c r="H45" s="20">
        <v>642608869</v>
      </c>
      <c r="I45" s="20">
        <v>626547324</v>
      </c>
      <c r="J45" s="20">
        <v>626547324</v>
      </c>
      <c r="K45" s="20">
        <v>602190577</v>
      </c>
      <c r="L45" s="20">
        <v>581131212</v>
      </c>
      <c r="M45" s="20">
        <v>652248930</v>
      </c>
      <c r="N45" s="20">
        <v>652248930</v>
      </c>
      <c r="O45" s="20"/>
      <c r="P45" s="20"/>
      <c r="Q45" s="20"/>
      <c r="R45" s="20"/>
      <c r="S45" s="20"/>
      <c r="T45" s="20"/>
      <c r="U45" s="20"/>
      <c r="V45" s="20"/>
      <c r="W45" s="20">
        <v>652248930</v>
      </c>
      <c r="X45" s="20">
        <v>224818137</v>
      </c>
      <c r="Y45" s="20">
        <v>427430793</v>
      </c>
      <c r="Z45" s="48">
        <v>190.12</v>
      </c>
      <c r="AA45" s="22">
        <v>449636273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482278828</v>
      </c>
      <c r="D48" s="51">
        <f>SUM(D45:D47)</f>
        <v>0</v>
      </c>
      <c r="E48" s="52">
        <f t="shared" si="7"/>
        <v>449636273</v>
      </c>
      <c r="F48" s="53">
        <f t="shared" si="7"/>
        <v>449636273</v>
      </c>
      <c r="G48" s="53">
        <f t="shared" si="7"/>
        <v>544858565</v>
      </c>
      <c r="H48" s="53">
        <f t="shared" si="7"/>
        <v>642608869</v>
      </c>
      <c r="I48" s="53">
        <f t="shared" si="7"/>
        <v>626547324</v>
      </c>
      <c r="J48" s="53">
        <f t="shared" si="7"/>
        <v>626547324</v>
      </c>
      <c r="K48" s="53">
        <f t="shared" si="7"/>
        <v>602190577</v>
      </c>
      <c r="L48" s="53">
        <f t="shared" si="7"/>
        <v>581131212</v>
      </c>
      <c r="M48" s="53">
        <f t="shared" si="7"/>
        <v>652248930</v>
      </c>
      <c r="N48" s="53">
        <f t="shared" si="7"/>
        <v>652248930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652248930</v>
      </c>
      <c r="X48" s="53">
        <f t="shared" si="7"/>
        <v>224818137</v>
      </c>
      <c r="Y48" s="53">
        <f t="shared" si="7"/>
        <v>427430793</v>
      </c>
      <c r="Z48" s="54">
        <f>+IF(X48&lt;&gt;0,+(Y48/X48)*100,0)</f>
        <v>190.122913882166</v>
      </c>
      <c r="AA48" s="55">
        <f>SUM(AA45:AA47)</f>
        <v>449636273</v>
      </c>
    </row>
    <row r="49" spans="1:27" ht="12.75">
      <c r="A49" s="56" t="s">
        <v>90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91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92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2019-02-04T15:17:38Z</dcterms:created>
  <dcterms:modified xsi:type="dcterms:W3CDTF">2019-02-04T15:18:22Z</dcterms:modified>
  <cp:category/>
  <cp:version/>
  <cp:contentType/>
  <cp:contentStatus/>
</cp:coreProperties>
</file>