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'DC45'!$A$1:$AA$54</definedName>
    <definedName name="_xlnm.Print_Area" localSheetId="11">'DC6'!$A$1:$AA$54</definedName>
    <definedName name="_xlnm.Print_Area" localSheetId="20">'DC7'!$A$1:$AA$54</definedName>
    <definedName name="_xlnm.Print_Area" localSheetId="26">'DC8'!$A$1:$AA$54</definedName>
    <definedName name="_xlnm.Print_Area" localSheetId="31">'DC9'!$A$1:$AA$54</definedName>
    <definedName name="_xlnm.Print_Area" localSheetId="5">'NC061'!$A$1:$AA$54</definedName>
    <definedName name="_xlnm.Print_Area" localSheetId="6">'NC062'!$A$1:$AA$54</definedName>
    <definedName name="_xlnm.Print_Area" localSheetId="7">'NC064'!$A$1:$AA$54</definedName>
    <definedName name="_xlnm.Print_Area" localSheetId="8">'NC065'!$A$1:$AA$54</definedName>
    <definedName name="_xlnm.Print_Area" localSheetId="9">'NC066'!$A$1:$AA$54</definedName>
    <definedName name="_xlnm.Print_Area" localSheetId="10">'NC067'!$A$1:$AA$54</definedName>
    <definedName name="_xlnm.Print_Area" localSheetId="12">'NC071'!$A$1:$AA$54</definedName>
    <definedName name="_xlnm.Print_Area" localSheetId="13">'NC072'!$A$1:$AA$54</definedName>
    <definedName name="_xlnm.Print_Area" localSheetId="14">'NC073'!$A$1:$AA$54</definedName>
    <definedName name="_xlnm.Print_Area" localSheetId="15">'NC074'!$A$1:$AA$54</definedName>
    <definedName name="_xlnm.Print_Area" localSheetId="16">'NC075'!$A$1:$AA$54</definedName>
    <definedName name="_xlnm.Print_Area" localSheetId="17">'NC076'!$A$1:$AA$54</definedName>
    <definedName name="_xlnm.Print_Area" localSheetId="18">'NC077'!$A$1:$AA$54</definedName>
    <definedName name="_xlnm.Print_Area" localSheetId="19">'NC078'!$A$1:$AA$54</definedName>
    <definedName name="_xlnm.Print_Area" localSheetId="21">'NC082'!$A$1:$AA$54</definedName>
    <definedName name="_xlnm.Print_Area" localSheetId="22">'NC084'!$A$1:$AA$54</definedName>
    <definedName name="_xlnm.Print_Area" localSheetId="23">'NC085'!$A$1:$AA$54</definedName>
    <definedName name="_xlnm.Print_Area" localSheetId="24">'NC086'!$A$1:$AA$54</definedName>
    <definedName name="_xlnm.Print_Area" localSheetId="25">'NC087'!$A$1:$AA$54</definedName>
    <definedName name="_xlnm.Print_Area" localSheetId="27">'NC091'!$A$1:$AA$54</definedName>
    <definedName name="_xlnm.Print_Area" localSheetId="28">'NC092'!$A$1:$AA$54</definedName>
    <definedName name="_xlnm.Print_Area" localSheetId="29">'NC093'!$A$1:$AA$54</definedName>
    <definedName name="_xlnm.Print_Area" localSheetId="30">'NC094'!$A$1:$AA$54</definedName>
    <definedName name="_xlnm.Print_Area" localSheetId="1">'NC451'!$A$1:$AA$54</definedName>
    <definedName name="_xlnm.Print_Area" localSheetId="2">'NC452'!$A$1:$AA$54</definedName>
    <definedName name="_xlnm.Print_Area" localSheetId="3">'NC453'!$A$1:$AA$54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<sst xmlns="http://schemas.openxmlformats.org/spreadsheetml/2006/main" count="2496" uniqueCount="105">
  <si>
    <t>Northern Cape: Joe Morolong(NC451)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</si>
  <si>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</si>
  <si>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</si>
  <si>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</si>
  <si>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</si>
  <si>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</si>
  <si>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</si>
  <si>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</si>
  <si>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</si>
  <si>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</si>
  <si>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</si>
  <si>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</si>
  <si>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</si>
  <si>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</si>
  <si>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</si>
  <si>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</si>
  <si>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</si>
  <si>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</si>
  <si>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</si>
  <si>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</si>
  <si>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</si>
  <si>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</si>
  <si>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</si>
  <si>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</si>
  <si>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</si>
  <si>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</si>
  <si>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</si>
  <si>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</si>
  <si>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</si>
  <si>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</si>
  <si>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</si>
  <si>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</si>
  <si>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</si>
  <si>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</si>
  <si>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</si>
  <si>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</si>
  <si>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</si>
  <si>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</si>
  <si>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</si>
  <si>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</si>
  <si>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</si>
  <si>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</si>
  <si>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</si>
  <si>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</si>
  <si>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</si>
  <si>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</si>
  <si>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</si>
  <si>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</si>
  <si>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</si>
  <si>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</si>
  <si>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</si>
  <si>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</si>
  <si>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</si>
  <si>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</si>
  <si>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</si>
  <si>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</si>
  <si>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</si>
  <si>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</si>
  <si>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</si>
  <si>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</si>
  <si>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</si>
  <si>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</si>
  <si>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</si>
  <si>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</si>
  <si>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</si>
  <si>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</si>
  <si>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</si>
  <si>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</si>
  <si>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</si>
  <si>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</si>
  <si>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C6 Quarterly Budget Statement - Financial Position for 2nd Quarter ended 31 December 2018 (Figures Finalised as at 2019/01/30)</t>
  </si>
  <si>
    <t>Northern Cape: Gamagara(NC453) - Table C6 Quarterly Budget Statement - Financial Position for 2nd Quarter ended 31 December 2018 (Figures Finalised as at 2019/01/30)</t>
  </si>
  <si>
    <t>Northern Cape: John Taolo Gaetsewe(DC45) - Table C6 Quarterly Budget Statement - Financial Position for 2nd Quarter ended 31 December 2018 (Figures Finalised as at 2019/01/30)</t>
  </si>
  <si>
    <t>Northern Cape: Richtersveld(NC061) - Table C6 Quarterly Budget Statement - Financial Position for 2nd Quarter ended 31 December 2018 (Figures Finalised as at 2019/01/30)</t>
  </si>
  <si>
    <t>Northern Cape: Nama Khoi(NC062) - Table C6 Quarterly Budget Statement - Financial Position for 2nd Quarter ended 31 December 2018 (Figures Finalised as at 2019/01/30)</t>
  </si>
  <si>
    <t>Northern Cape: Kamiesberg(NC064) - Table C6 Quarterly Budget Statement - Financial Position for 2nd Quarter ended 31 December 2018 (Figures Finalised as at 2019/01/30)</t>
  </si>
  <si>
    <t>Northern Cape: Hantam(NC065) - Table C6 Quarterly Budget Statement - Financial Position for 2nd Quarter ended 31 December 2018 (Figures Finalised as at 2019/01/30)</t>
  </si>
  <si>
    <t>Northern Cape: Karoo Hoogland(NC066) - Table C6 Quarterly Budget Statement - Financial Position for 2nd Quarter ended 31 December 2018 (Figures Finalised as at 2019/01/30)</t>
  </si>
  <si>
    <t>Northern Cape: Khai-Ma(NC067) - Table C6 Quarterly Budget Statement - Financial Position for 2nd Quarter ended 31 December 2018 (Figures Finalised as at 2019/01/30)</t>
  </si>
  <si>
    <t>Northern Cape: Namakwa(DC6) - Table C6 Quarterly Budget Statement - Financial Position for 2nd Quarter ended 31 December 2018 (Figures Finalised as at 2019/01/30)</t>
  </si>
  <si>
    <t>Northern Cape: Ubuntu(NC071) - Table C6 Quarterly Budget Statement - Financial Position for 2nd Quarter ended 31 December 2018 (Figures Finalised as at 2019/01/30)</t>
  </si>
  <si>
    <t>Northern Cape: Umsobomvu(NC072) - Table C6 Quarterly Budget Statement - Financial Position for 2nd Quarter ended 31 December 2018 (Figures Finalised as at 2019/01/30)</t>
  </si>
  <si>
    <t>Northern Cape: Emthanjeni(NC073) - Table C6 Quarterly Budget Statement - Financial Position for 2nd Quarter ended 31 December 2018 (Figures Finalised as at 2019/01/30)</t>
  </si>
  <si>
    <t>Northern Cape: Kareeberg(NC074) - Table C6 Quarterly Budget Statement - Financial Position for 2nd Quarter ended 31 December 2018 (Figures Finalised as at 2019/01/30)</t>
  </si>
  <si>
    <t>Northern Cape: Renosterberg(NC075) - Table C6 Quarterly Budget Statement - Financial Position for 2nd Quarter ended 31 December 2018 (Figures Finalised as at 2019/01/30)</t>
  </si>
  <si>
    <t>Northern Cape: Thembelihle(NC076) - Table C6 Quarterly Budget Statement - Financial Position for 2nd Quarter ended 31 December 2018 (Figures Finalised as at 2019/01/30)</t>
  </si>
  <si>
    <t>Northern Cape: Siyathemba(NC077) - Table C6 Quarterly Budget Statement - Financial Position for 2nd Quarter ended 31 December 2018 (Figures Finalised as at 2019/01/30)</t>
  </si>
  <si>
    <t>Northern Cape: Siyancuma(NC078) - Table C6 Quarterly Budget Statement - Financial Position for 2nd Quarter ended 31 December 2018 (Figures Finalised as at 2019/01/30)</t>
  </si>
  <si>
    <t>Northern Cape: Pixley Ka Seme (NC)(DC7) - Table C6 Quarterly Budget Statement - Financial Position for 2nd Quarter ended 31 December 2018 (Figures Finalised as at 2019/01/30)</t>
  </si>
  <si>
    <t>Northern Cape: !Kai! Garib(NC082) - Table C6 Quarterly Budget Statement - Financial Position for 2nd Quarter ended 31 December 2018 (Figures Finalised as at 2019/01/30)</t>
  </si>
  <si>
    <t>Northern Cape: !Kheis(NC084) - Table C6 Quarterly Budget Statement - Financial Position for 2nd Quarter ended 31 December 2018 (Figures Finalised as at 2019/01/30)</t>
  </si>
  <si>
    <t>Northern Cape: Tsantsabane(NC085) - Table C6 Quarterly Budget Statement - Financial Position for 2nd Quarter ended 31 December 2018 (Figures Finalised as at 2019/01/30)</t>
  </si>
  <si>
    <t>Northern Cape: Kgatelopele(NC086) - Table C6 Quarterly Budget Statement - Financial Position for 2nd Quarter ended 31 December 2018 (Figures Finalised as at 2019/01/30)</t>
  </si>
  <si>
    <t>Northern Cape: Dawid Kruiper(NC087) - Table C6 Quarterly Budget Statement - Financial Position for 2nd Quarter ended 31 December 2018 (Figures Finalised as at 2019/01/30)</t>
  </si>
  <si>
    <t>Northern Cape: Z F Mgcawu(DC8) - Table C6 Quarterly Budget Statement - Financial Position for 2nd Quarter ended 31 December 2018 (Figures Finalised as at 2019/01/30)</t>
  </si>
  <si>
    <t>Northern Cape: Sol Plaatje(NC091) - Table C6 Quarterly Budget Statement - Financial Position for 2nd Quarter ended 31 December 2018 (Figures Finalised as at 2019/01/30)</t>
  </si>
  <si>
    <t>Northern Cape: Dikgatlong(NC092) - Table C6 Quarterly Budget Statement - Financial Position for 2nd Quarter ended 31 December 2018 (Figures Finalised as at 2019/01/30)</t>
  </si>
  <si>
    <t>Northern Cape: Magareng(NC093) - Table C6 Quarterly Budget Statement - Financial Position for 2nd Quarter ended 31 December 2018 (Figures Finalised as at 2019/01/30)</t>
  </si>
  <si>
    <t>Northern Cape: Phokwane(NC094) - Table C6 Quarterly Budget Statement - Financial Position for 2nd Quarter ended 31 December 2018 (Figures Finalised as at 2019/01/30)</t>
  </si>
  <si>
    <t>Northern Cape: Frances Baard(DC9)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</si>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</sst>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447154121</v>
      </c>
      <c r="D6" s="18"/>
      <c r="E6" s="19">
        <v>390036692</v>
      </c>
      <c r="F6" s="20">
        <v>390036692</v>
      </c>
      <c r="G6" s="20">
        <v>541182416</v>
      </c>
      <c r="H6" s="20">
        <v>426341468</v>
      </c>
      <c r="I6" s="20">
        <v>386624921</v>
      </c>
      <c r="J6" s="20">
        <v>386624921</v>
      </c>
      <c r="K6" s="20">
        <v>340423386</v>
      </c>
      <c r="L6" s="20">
        <v>225275962</v>
      </c>
      <c r="M6" s="20">
        <v>316172662</v>
      </c>
      <c r="N6" s="20">
        <v>316396825</v>
      </c>
      <c r="O6" s="20"/>
      <c r="P6" s="20"/>
      <c r="Q6" s="20"/>
      <c r="R6" s="20"/>
      <c r="S6" s="20"/>
      <c r="T6" s="20"/>
      <c r="U6" s="20"/>
      <c r="V6" s="20"/>
      <c r="W6" s="20">
        <v>316396825</v>
      </c>
      <c r="X6" s="20">
        <v>195018351</v>
      </c>
      <c r="Y6" s="20">
        <v>121378474</v>
      </c>
      <c r="Z6" s="21">
        <v>62.24</v>
      </c>
      <c r="AA6" s="22">
        <v>390036692</v>
      </c>
    </row>
    <row r="7" spans="1:27" ht="12.75">
      <c r="A7" s="23" t="s">
        <v>34</v>
      </c>
      <c r="B7" s="17"/>
      <c r="C7" s="18">
        <v>21463406</v>
      </c>
      <c r="D7" s="18"/>
      <c r="E7" s="19">
        <v>112126319</v>
      </c>
      <c r="F7" s="20">
        <v>112126319</v>
      </c>
      <c r="G7" s="20">
        <v>244290134</v>
      </c>
      <c r="H7" s="20">
        <v>151050013</v>
      </c>
      <c r="I7" s="20">
        <v>129201431</v>
      </c>
      <c r="J7" s="20">
        <v>129201431</v>
      </c>
      <c r="K7" s="20">
        <v>135909401</v>
      </c>
      <c r="L7" s="20">
        <v>101326942</v>
      </c>
      <c r="M7" s="20">
        <v>201889696</v>
      </c>
      <c r="N7" s="20">
        <v>201889696</v>
      </c>
      <c r="O7" s="20"/>
      <c r="P7" s="20"/>
      <c r="Q7" s="20"/>
      <c r="R7" s="20"/>
      <c r="S7" s="20"/>
      <c r="T7" s="20"/>
      <c r="U7" s="20"/>
      <c r="V7" s="20"/>
      <c r="W7" s="20">
        <v>201889696</v>
      </c>
      <c r="X7" s="20">
        <v>56063160</v>
      </c>
      <c r="Y7" s="20">
        <v>145826536</v>
      </c>
      <c r="Z7" s="21">
        <v>260.11</v>
      </c>
      <c r="AA7" s="22">
        <v>112126319</v>
      </c>
    </row>
    <row r="8" spans="1:27" ht="12.75">
      <c r="A8" s="23" t="s">
        <v>35</v>
      </c>
      <c r="B8" s="17"/>
      <c r="C8" s="18">
        <v>1402100801</v>
      </c>
      <c r="D8" s="18"/>
      <c r="E8" s="19">
        <v>1353354897</v>
      </c>
      <c r="F8" s="20">
        <v>1353354897</v>
      </c>
      <c r="G8" s="20">
        <v>1040127395</v>
      </c>
      <c r="H8" s="20">
        <v>1389549600</v>
      </c>
      <c r="I8" s="20">
        <v>1231346905</v>
      </c>
      <c r="J8" s="20">
        <v>1231346905</v>
      </c>
      <c r="K8" s="20">
        <v>1169109759</v>
      </c>
      <c r="L8" s="20">
        <v>1101710387</v>
      </c>
      <c r="M8" s="20">
        <v>1058042639</v>
      </c>
      <c r="N8" s="20">
        <v>1196970828</v>
      </c>
      <c r="O8" s="20"/>
      <c r="P8" s="20"/>
      <c r="Q8" s="20"/>
      <c r="R8" s="20"/>
      <c r="S8" s="20"/>
      <c r="T8" s="20"/>
      <c r="U8" s="20"/>
      <c r="V8" s="20"/>
      <c r="W8" s="20">
        <v>1196970828</v>
      </c>
      <c r="X8" s="20">
        <v>676677454</v>
      </c>
      <c r="Y8" s="20">
        <v>520293374</v>
      </c>
      <c r="Z8" s="21">
        <v>76.89</v>
      </c>
      <c r="AA8" s="22">
        <v>1353354897</v>
      </c>
    </row>
    <row r="9" spans="1:27" ht="12.75">
      <c r="A9" s="23" t="s">
        <v>36</v>
      </c>
      <c r="B9" s="17"/>
      <c r="C9" s="18">
        <v>779661486</v>
      </c>
      <c r="D9" s="18"/>
      <c r="E9" s="19">
        <v>907033227</v>
      </c>
      <c r="F9" s="20">
        <v>907033227</v>
      </c>
      <c r="G9" s="20">
        <v>1285373186</v>
      </c>
      <c r="H9" s="20">
        <v>806745088</v>
      </c>
      <c r="I9" s="20">
        <v>1170318093</v>
      </c>
      <c r="J9" s="20">
        <v>1170318093</v>
      </c>
      <c r="K9" s="20">
        <v>1180896798</v>
      </c>
      <c r="L9" s="20">
        <v>1084714767</v>
      </c>
      <c r="M9" s="20">
        <v>1059447569</v>
      </c>
      <c r="N9" s="20">
        <v>1122313526</v>
      </c>
      <c r="O9" s="20"/>
      <c r="P9" s="20"/>
      <c r="Q9" s="20"/>
      <c r="R9" s="20"/>
      <c r="S9" s="20"/>
      <c r="T9" s="20"/>
      <c r="U9" s="20"/>
      <c r="V9" s="20"/>
      <c r="W9" s="20">
        <v>1122313526</v>
      </c>
      <c r="X9" s="20">
        <v>453516619</v>
      </c>
      <c r="Y9" s="20">
        <v>668796907</v>
      </c>
      <c r="Z9" s="21">
        <v>147.47</v>
      </c>
      <c r="AA9" s="22">
        <v>907033227</v>
      </c>
    </row>
    <row r="10" spans="1:27" ht="12.75">
      <c r="A10" s="23" t="s">
        <v>37</v>
      </c>
      <c r="B10" s="17"/>
      <c r="C10" s="18">
        <v>69595084</v>
      </c>
      <c r="D10" s="18"/>
      <c r="E10" s="19">
        <v>18764551</v>
      </c>
      <c r="F10" s="20">
        <v>18764551</v>
      </c>
      <c r="G10" s="24">
        <v>22306925</v>
      </c>
      <c r="H10" s="24">
        <v>-4050250</v>
      </c>
      <c r="I10" s="24">
        <v>930873</v>
      </c>
      <c r="J10" s="20">
        <v>930873</v>
      </c>
      <c r="K10" s="24">
        <v>930479</v>
      </c>
      <c r="L10" s="24">
        <v>930081</v>
      </c>
      <c r="M10" s="20">
        <v>928484</v>
      </c>
      <c r="N10" s="24">
        <v>928484</v>
      </c>
      <c r="O10" s="24"/>
      <c r="P10" s="24"/>
      <c r="Q10" s="20"/>
      <c r="R10" s="24"/>
      <c r="S10" s="24"/>
      <c r="T10" s="20"/>
      <c r="U10" s="24"/>
      <c r="V10" s="24"/>
      <c r="W10" s="24">
        <v>928484</v>
      </c>
      <c r="X10" s="20">
        <v>9382276</v>
      </c>
      <c r="Y10" s="24">
        <v>-8453792</v>
      </c>
      <c r="Z10" s="25">
        <v>-90.1</v>
      </c>
      <c r="AA10" s="26">
        <v>18764551</v>
      </c>
    </row>
    <row r="11" spans="1:27" ht="12.75">
      <c r="A11" s="23" t="s">
        <v>38</v>
      </c>
      <c r="B11" s="17"/>
      <c r="C11" s="18">
        <v>178062572</v>
      </c>
      <c r="D11" s="18"/>
      <c r="E11" s="19">
        <v>92971177</v>
      </c>
      <c r="F11" s="20">
        <v>92971177</v>
      </c>
      <c r="G11" s="20">
        <v>58865188</v>
      </c>
      <c r="H11" s="20">
        <v>65201977</v>
      </c>
      <c r="I11" s="20">
        <v>67687817</v>
      </c>
      <c r="J11" s="20">
        <v>67687817</v>
      </c>
      <c r="K11" s="20">
        <v>68716989</v>
      </c>
      <c r="L11" s="20">
        <v>86874775</v>
      </c>
      <c r="M11" s="20">
        <v>75531309</v>
      </c>
      <c r="N11" s="20">
        <v>76717064</v>
      </c>
      <c r="O11" s="20"/>
      <c r="P11" s="20"/>
      <c r="Q11" s="20"/>
      <c r="R11" s="20"/>
      <c r="S11" s="20"/>
      <c r="T11" s="20"/>
      <c r="U11" s="20"/>
      <c r="V11" s="20"/>
      <c r="W11" s="20">
        <v>76717064</v>
      </c>
      <c r="X11" s="20">
        <v>46485591</v>
      </c>
      <c r="Y11" s="20">
        <v>30231473</v>
      </c>
      <c r="Z11" s="21">
        <v>65.03</v>
      </c>
      <c r="AA11" s="22">
        <v>92971177</v>
      </c>
    </row>
    <row r="12" spans="1:27" ht="12.75">
      <c r="A12" s="27" t="s">
        <v>39</v>
      </c>
      <c r="B12" s="28"/>
      <c r="C12" s="29">
        <f aca="true" t="shared" si="0" ref="C12:Y12">SUM(C6:C11)</f>
        <v>2898037470</v>
      </c>
      <c r="D12" s="29">
        <f>SUM(D6:D11)</f>
        <v>0</v>
      </c>
      <c r="E12" s="30">
        <f t="shared" si="0"/>
        <v>2874286863</v>
      </c>
      <c r="F12" s="31">
        <f t="shared" si="0"/>
        <v>2874286863</v>
      </c>
      <c r="G12" s="31">
        <f t="shared" si="0"/>
        <v>3192145244</v>
      </c>
      <c r="H12" s="31">
        <f t="shared" si="0"/>
        <v>2834837896</v>
      </c>
      <c r="I12" s="31">
        <f t="shared" si="0"/>
        <v>2986110040</v>
      </c>
      <c r="J12" s="31">
        <f t="shared" si="0"/>
        <v>2986110040</v>
      </c>
      <c r="K12" s="31">
        <f t="shared" si="0"/>
        <v>2895986812</v>
      </c>
      <c r="L12" s="31">
        <f t="shared" si="0"/>
        <v>2600832914</v>
      </c>
      <c r="M12" s="31">
        <f t="shared" si="0"/>
        <v>2712012359</v>
      </c>
      <c r="N12" s="31">
        <f t="shared" si="0"/>
        <v>2915216423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2915216423</v>
      </c>
      <c r="X12" s="31">
        <f t="shared" si="0"/>
        <v>1437143451</v>
      </c>
      <c r="Y12" s="31">
        <f t="shared" si="0"/>
        <v>1478072972</v>
      </c>
      <c r="Z12" s="32">
        <f>+IF(X12&lt;&gt;0,+(Y12/X12)*100,0)</f>
        <v>102.8479774215664</v>
      </c>
      <c r="AA12" s="33">
        <f>SUM(AA6:AA11)</f>
        <v>2874286863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26909291</v>
      </c>
      <c r="D15" s="18"/>
      <c r="E15" s="19">
        <v>24078762</v>
      </c>
      <c r="F15" s="20">
        <v>24078762</v>
      </c>
      <c r="G15" s="20">
        <v>13898743</v>
      </c>
      <c r="H15" s="20">
        <v>14380779</v>
      </c>
      <c r="I15" s="20">
        <v>7616067</v>
      </c>
      <c r="J15" s="20">
        <v>7616067</v>
      </c>
      <c r="K15" s="20">
        <v>7724203</v>
      </c>
      <c r="L15" s="20">
        <v>8551189</v>
      </c>
      <c r="M15" s="20">
        <v>8069194</v>
      </c>
      <c r="N15" s="20">
        <v>8069194</v>
      </c>
      <c r="O15" s="20"/>
      <c r="P15" s="20"/>
      <c r="Q15" s="20"/>
      <c r="R15" s="20"/>
      <c r="S15" s="20"/>
      <c r="T15" s="20"/>
      <c r="U15" s="20"/>
      <c r="V15" s="20"/>
      <c r="W15" s="20">
        <v>8069194</v>
      </c>
      <c r="X15" s="20">
        <v>12039382</v>
      </c>
      <c r="Y15" s="20">
        <v>-3970188</v>
      </c>
      <c r="Z15" s="21">
        <v>-32.98</v>
      </c>
      <c r="AA15" s="22">
        <v>24078762</v>
      </c>
    </row>
    <row r="16" spans="1:27" ht="12.75">
      <c r="A16" s="23" t="s">
        <v>42</v>
      </c>
      <c r="B16" s="17"/>
      <c r="C16" s="18">
        <v>15890522</v>
      </c>
      <c r="D16" s="18"/>
      <c r="E16" s="19">
        <v>523071</v>
      </c>
      <c r="F16" s="20">
        <v>523071</v>
      </c>
      <c r="G16" s="24">
        <v>5982147</v>
      </c>
      <c r="H16" s="24">
        <v>47839</v>
      </c>
      <c r="I16" s="24">
        <v>15453200</v>
      </c>
      <c r="J16" s="20">
        <v>15453200</v>
      </c>
      <c r="K16" s="24">
        <v>28054</v>
      </c>
      <c r="L16" s="24">
        <v>15453200</v>
      </c>
      <c r="M16" s="20">
        <v>28054</v>
      </c>
      <c r="N16" s="24">
        <v>28054</v>
      </c>
      <c r="O16" s="24"/>
      <c r="P16" s="24"/>
      <c r="Q16" s="20"/>
      <c r="R16" s="24"/>
      <c r="S16" s="24"/>
      <c r="T16" s="20"/>
      <c r="U16" s="24"/>
      <c r="V16" s="24"/>
      <c r="W16" s="24">
        <v>28054</v>
      </c>
      <c r="X16" s="20">
        <v>261536</v>
      </c>
      <c r="Y16" s="24">
        <v>-233482</v>
      </c>
      <c r="Z16" s="25">
        <v>-89.27</v>
      </c>
      <c r="AA16" s="26">
        <v>523071</v>
      </c>
    </row>
    <row r="17" spans="1:27" ht="12.75">
      <c r="A17" s="23" t="s">
        <v>43</v>
      </c>
      <c r="B17" s="17"/>
      <c r="C17" s="18">
        <v>1637979510</v>
      </c>
      <c r="D17" s="18"/>
      <c r="E17" s="19">
        <v>2439027926</v>
      </c>
      <c r="F17" s="20">
        <v>2439027926</v>
      </c>
      <c r="G17" s="20">
        <v>1190854750</v>
      </c>
      <c r="H17" s="20">
        <v>1009911521</v>
      </c>
      <c r="I17" s="20">
        <v>1206663362</v>
      </c>
      <c r="J17" s="20">
        <v>1206663362</v>
      </c>
      <c r="K17" s="20">
        <v>1222043794</v>
      </c>
      <c r="L17" s="20">
        <v>597477343</v>
      </c>
      <c r="M17" s="20">
        <v>1229549553</v>
      </c>
      <c r="N17" s="20">
        <v>1229549553</v>
      </c>
      <c r="O17" s="20"/>
      <c r="P17" s="20"/>
      <c r="Q17" s="20"/>
      <c r="R17" s="20"/>
      <c r="S17" s="20"/>
      <c r="T17" s="20"/>
      <c r="U17" s="20"/>
      <c r="V17" s="20"/>
      <c r="W17" s="20">
        <v>1229549553</v>
      </c>
      <c r="X17" s="20">
        <v>1219513970</v>
      </c>
      <c r="Y17" s="20">
        <v>10035583</v>
      </c>
      <c r="Z17" s="21">
        <v>0.82</v>
      </c>
      <c r="AA17" s="22">
        <v>2439027926</v>
      </c>
    </row>
    <row r="18" spans="1:27" ht="12.75">
      <c r="A18" s="23" t="s">
        <v>44</v>
      </c>
      <c r="B18" s="17"/>
      <c r="C18" s="18">
        <v>9509</v>
      </c>
      <c r="D18" s="18"/>
      <c r="E18" s="19"/>
      <c r="F18" s="20"/>
      <c r="G18" s="20">
        <v>1146</v>
      </c>
      <c r="H18" s="20"/>
      <c r="I18" s="20">
        <v>2578389</v>
      </c>
      <c r="J18" s="20">
        <v>2578389</v>
      </c>
      <c r="K18" s="20">
        <v>-7863835</v>
      </c>
      <c r="L18" s="20">
        <v>-2711087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14669634244</v>
      </c>
      <c r="D19" s="18"/>
      <c r="E19" s="19">
        <v>17166147317</v>
      </c>
      <c r="F19" s="20">
        <v>17166147317</v>
      </c>
      <c r="G19" s="20">
        <v>7875762033</v>
      </c>
      <c r="H19" s="20">
        <v>7509580842</v>
      </c>
      <c r="I19" s="20">
        <v>9569430406</v>
      </c>
      <c r="J19" s="20">
        <v>9569430406</v>
      </c>
      <c r="K19" s="20">
        <v>9604723994</v>
      </c>
      <c r="L19" s="20">
        <v>7371659880</v>
      </c>
      <c r="M19" s="20">
        <v>9010619117</v>
      </c>
      <c r="N19" s="20">
        <v>9019519449</v>
      </c>
      <c r="O19" s="20"/>
      <c r="P19" s="20"/>
      <c r="Q19" s="20"/>
      <c r="R19" s="20"/>
      <c r="S19" s="20"/>
      <c r="T19" s="20"/>
      <c r="U19" s="20"/>
      <c r="V19" s="20"/>
      <c r="W19" s="20">
        <v>9019519449</v>
      </c>
      <c r="X19" s="20">
        <v>8583073666</v>
      </c>
      <c r="Y19" s="20">
        <v>436445783</v>
      </c>
      <c r="Z19" s="21">
        <v>5.08</v>
      </c>
      <c r="AA19" s="22">
        <v>17166147317</v>
      </c>
    </row>
    <row r="20" spans="1:27" ht="12.75">
      <c r="A20" s="23" t="s">
        <v>46</v>
      </c>
      <c r="B20" s="17"/>
      <c r="C20" s="18">
        <v>438499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7092045</v>
      </c>
      <c r="D21" s="18"/>
      <c r="E21" s="19">
        <v>267500</v>
      </c>
      <c r="F21" s="20">
        <v>267500</v>
      </c>
      <c r="G21" s="20">
        <v>7061417</v>
      </c>
      <c r="H21" s="20">
        <v>7061417</v>
      </c>
      <c r="I21" s="20">
        <v>7061417</v>
      </c>
      <c r="J21" s="20">
        <v>7061417</v>
      </c>
      <c r="K21" s="20">
        <v>7061417</v>
      </c>
      <c r="L21" s="20">
        <v>7061417</v>
      </c>
      <c r="M21" s="20">
        <v>7061417</v>
      </c>
      <c r="N21" s="20">
        <v>7061417</v>
      </c>
      <c r="O21" s="20"/>
      <c r="P21" s="20"/>
      <c r="Q21" s="20"/>
      <c r="R21" s="20"/>
      <c r="S21" s="20"/>
      <c r="T21" s="20"/>
      <c r="U21" s="20"/>
      <c r="V21" s="20"/>
      <c r="W21" s="20">
        <v>7061417</v>
      </c>
      <c r="X21" s="20">
        <v>133750</v>
      </c>
      <c r="Y21" s="20">
        <v>6927667</v>
      </c>
      <c r="Z21" s="21">
        <v>5179.56</v>
      </c>
      <c r="AA21" s="22">
        <v>267500</v>
      </c>
    </row>
    <row r="22" spans="1:27" ht="12.75">
      <c r="A22" s="23" t="s">
        <v>48</v>
      </c>
      <c r="B22" s="17"/>
      <c r="C22" s="18">
        <v>29931284</v>
      </c>
      <c r="D22" s="18"/>
      <c r="E22" s="19">
        <v>44706235</v>
      </c>
      <c r="F22" s="20">
        <v>44706235</v>
      </c>
      <c r="G22" s="20">
        <v>13323553</v>
      </c>
      <c r="H22" s="20">
        <v>23841357</v>
      </c>
      <c r="I22" s="20">
        <v>30081377</v>
      </c>
      <c r="J22" s="20">
        <v>30081377</v>
      </c>
      <c r="K22" s="20">
        <v>30223955</v>
      </c>
      <c r="L22" s="20">
        <v>24040382</v>
      </c>
      <c r="M22" s="20">
        <v>30479320</v>
      </c>
      <c r="N22" s="20">
        <v>30479320</v>
      </c>
      <c r="O22" s="20"/>
      <c r="P22" s="20"/>
      <c r="Q22" s="20"/>
      <c r="R22" s="20"/>
      <c r="S22" s="20"/>
      <c r="T22" s="20"/>
      <c r="U22" s="20"/>
      <c r="V22" s="20"/>
      <c r="W22" s="20">
        <v>30479320</v>
      </c>
      <c r="X22" s="20">
        <v>22353121</v>
      </c>
      <c r="Y22" s="20">
        <v>8126199</v>
      </c>
      <c r="Z22" s="21">
        <v>36.35</v>
      </c>
      <c r="AA22" s="22">
        <v>44706235</v>
      </c>
    </row>
    <row r="23" spans="1:27" ht="12.75">
      <c r="A23" s="23" t="s">
        <v>49</v>
      </c>
      <c r="B23" s="17"/>
      <c r="C23" s="18">
        <v>60609746</v>
      </c>
      <c r="D23" s="18"/>
      <c r="E23" s="19">
        <v>22307302</v>
      </c>
      <c r="F23" s="20">
        <v>22307302</v>
      </c>
      <c r="G23" s="24">
        <v>176729640</v>
      </c>
      <c r="H23" s="24">
        <v>54691340</v>
      </c>
      <c r="I23" s="24">
        <v>179096548</v>
      </c>
      <c r="J23" s="20">
        <v>179096548</v>
      </c>
      <c r="K23" s="24">
        <v>178169659</v>
      </c>
      <c r="L23" s="24">
        <v>175518687</v>
      </c>
      <c r="M23" s="20">
        <v>178608339</v>
      </c>
      <c r="N23" s="24">
        <v>178608339</v>
      </c>
      <c r="O23" s="24"/>
      <c r="P23" s="24"/>
      <c r="Q23" s="20"/>
      <c r="R23" s="24"/>
      <c r="S23" s="24"/>
      <c r="T23" s="20"/>
      <c r="U23" s="24"/>
      <c r="V23" s="24"/>
      <c r="W23" s="24">
        <v>178608339</v>
      </c>
      <c r="X23" s="20">
        <v>11153653</v>
      </c>
      <c r="Y23" s="24">
        <v>167454686</v>
      </c>
      <c r="Z23" s="25">
        <v>1501.34</v>
      </c>
      <c r="AA23" s="26">
        <v>22307302</v>
      </c>
    </row>
    <row r="24" spans="1:27" ht="12.75">
      <c r="A24" s="27" t="s">
        <v>50</v>
      </c>
      <c r="B24" s="35"/>
      <c r="C24" s="29">
        <f aca="true" t="shared" si="1" ref="C24:Y24">SUM(C15:C23)</f>
        <v>16448494650</v>
      </c>
      <c r="D24" s="29">
        <f>SUM(D15:D23)</f>
        <v>0</v>
      </c>
      <c r="E24" s="36">
        <f t="shared" si="1"/>
        <v>19697058113</v>
      </c>
      <c r="F24" s="37">
        <f t="shared" si="1"/>
        <v>19697058113</v>
      </c>
      <c r="G24" s="37">
        <f t="shared" si="1"/>
        <v>9283613429</v>
      </c>
      <c r="H24" s="37">
        <f t="shared" si="1"/>
        <v>8619515095</v>
      </c>
      <c r="I24" s="37">
        <f t="shared" si="1"/>
        <v>11017980766</v>
      </c>
      <c r="J24" s="37">
        <f t="shared" si="1"/>
        <v>11017980766</v>
      </c>
      <c r="K24" s="37">
        <f t="shared" si="1"/>
        <v>11042111241</v>
      </c>
      <c r="L24" s="37">
        <f t="shared" si="1"/>
        <v>8197051011</v>
      </c>
      <c r="M24" s="37">
        <f t="shared" si="1"/>
        <v>10464414994</v>
      </c>
      <c r="N24" s="37">
        <f t="shared" si="1"/>
        <v>10473315326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10473315326</v>
      </c>
      <c r="X24" s="37">
        <f t="shared" si="1"/>
        <v>9848529078</v>
      </c>
      <c r="Y24" s="37">
        <f t="shared" si="1"/>
        <v>624786248</v>
      </c>
      <c r="Z24" s="38">
        <f>+IF(X24&lt;&gt;0,+(Y24/X24)*100,0)</f>
        <v>6.343954950548607</v>
      </c>
      <c r="AA24" s="39">
        <f>SUM(AA15:AA23)</f>
        <v>19697058113</v>
      </c>
    </row>
    <row r="25" spans="1:27" ht="12.75">
      <c r="A25" s="27" t="s">
        <v>51</v>
      </c>
      <c r="B25" s="28"/>
      <c r="C25" s="29">
        <f aca="true" t="shared" si="2" ref="C25:Y25">+C12+C24</f>
        <v>19346532120</v>
      </c>
      <c r="D25" s="29">
        <f>+D12+D24</f>
        <v>0</v>
      </c>
      <c r="E25" s="30">
        <f t="shared" si="2"/>
        <v>22571344976</v>
      </c>
      <c r="F25" s="31">
        <f t="shared" si="2"/>
        <v>22571344976</v>
      </c>
      <c r="G25" s="31">
        <f t="shared" si="2"/>
        <v>12475758673</v>
      </c>
      <c r="H25" s="31">
        <f t="shared" si="2"/>
        <v>11454352991</v>
      </c>
      <c r="I25" s="31">
        <f t="shared" si="2"/>
        <v>14004090806</v>
      </c>
      <c r="J25" s="31">
        <f t="shared" si="2"/>
        <v>14004090806</v>
      </c>
      <c r="K25" s="31">
        <f t="shared" si="2"/>
        <v>13938098053</v>
      </c>
      <c r="L25" s="31">
        <f t="shared" si="2"/>
        <v>10797883925</v>
      </c>
      <c r="M25" s="31">
        <f t="shared" si="2"/>
        <v>13176427353</v>
      </c>
      <c r="N25" s="31">
        <f t="shared" si="2"/>
        <v>13388531749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13388531749</v>
      </c>
      <c r="X25" s="31">
        <f t="shared" si="2"/>
        <v>11285672529</v>
      </c>
      <c r="Y25" s="31">
        <f t="shared" si="2"/>
        <v>2102859220</v>
      </c>
      <c r="Z25" s="32">
        <f>+IF(X25&lt;&gt;0,+(Y25/X25)*100,0)</f>
        <v>18.632998738856106</v>
      </c>
      <c r="AA25" s="33">
        <f>+AA12+AA24</f>
        <v>22571344976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20103369</v>
      </c>
      <c r="D29" s="18"/>
      <c r="E29" s="19">
        <v>44953824</v>
      </c>
      <c r="F29" s="20">
        <v>44953824</v>
      </c>
      <c r="G29" s="20">
        <v>-8386660</v>
      </c>
      <c r="H29" s="20">
        <v>-8809485</v>
      </c>
      <c r="I29" s="20">
        <v>-7776076</v>
      </c>
      <c r="J29" s="20">
        <v>-7776076</v>
      </c>
      <c r="K29" s="20">
        <v>-6210737</v>
      </c>
      <c r="L29" s="20">
        <v>4935027</v>
      </c>
      <c r="M29" s="20">
        <v>5342636</v>
      </c>
      <c r="N29" s="20">
        <v>5342636</v>
      </c>
      <c r="O29" s="20"/>
      <c r="P29" s="20"/>
      <c r="Q29" s="20"/>
      <c r="R29" s="20"/>
      <c r="S29" s="20"/>
      <c r="T29" s="20"/>
      <c r="U29" s="20"/>
      <c r="V29" s="20"/>
      <c r="W29" s="20">
        <v>5342636</v>
      </c>
      <c r="X29" s="20">
        <v>22476913</v>
      </c>
      <c r="Y29" s="20">
        <v>-17134277</v>
      </c>
      <c r="Z29" s="21">
        <v>-76.23</v>
      </c>
      <c r="AA29" s="22">
        <v>44953824</v>
      </c>
    </row>
    <row r="30" spans="1:27" ht="12.75">
      <c r="A30" s="23" t="s">
        <v>55</v>
      </c>
      <c r="B30" s="17"/>
      <c r="C30" s="18">
        <v>65162575</v>
      </c>
      <c r="D30" s="18"/>
      <c r="E30" s="19">
        <v>44326245</v>
      </c>
      <c r="F30" s="20">
        <v>44326245</v>
      </c>
      <c r="G30" s="20">
        <v>45209736</v>
      </c>
      <c r="H30" s="20">
        <v>16833303</v>
      </c>
      <c r="I30" s="20">
        <v>35921511</v>
      </c>
      <c r="J30" s="20">
        <v>35921511</v>
      </c>
      <c r="K30" s="20">
        <v>35903305</v>
      </c>
      <c r="L30" s="20">
        <v>35903305</v>
      </c>
      <c r="M30" s="20">
        <v>34718361</v>
      </c>
      <c r="N30" s="20">
        <v>34718361</v>
      </c>
      <c r="O30" s="20"/>
      <c r="P30" s="20"/>
      <c r="Q30" s="20"/>
      <c r="R30" s="20"/>
      <c r="S30" s="20"/>
      <c r="T30" s="20"/>
      <c r="U30" s="20"/>
      <c r="V30" s="20"/>
      <c r="W30" s="20">
        <v>34718361</v>
      </c>
      <c r="X30" s="20">
        <v>22163125</v>
      </c>
      <c r="Y30" s="20">
        <v>12555236</v>
      </c>
      <c r="Z30" s="21">
        <v>56.65</v>
      </c>
      <c r="AA30" s="22">
        <v>44326245</v>
      </c>
    </row>
    <row r="31" spans="1:27" ht="12.75">
      <c r="A31" s="23" t="s">
        <v>56</v>
      </c>
      <c r="B31" s="17"/>
      <c r="C31" s="18">
        <v>73052923</v>
      </c>
      <c r="D31" s="18"/>
      <c r="E31" s="19">
        <v>97026227</v>
      </c>
      <c r="F31" s="20">
        <v>97026227</v>
      </c>
      <c r="G31" s="20">
        <v>56408291</v>
      </c>
      <c r="H31" s="20">
        <v>50301422</v>
      </c>
      <c r="I31" s="20">
        <v>57347656</v>
      </c>
      <c r="J31" s="20">
        <v>57347656</v>
      </c>
      <c r="K31" s="20">
        <v>57571163</v>
      </c>
      <c r="L31" s="20">
        <v>45441770</v>
      </c>
      <c r="M31" s="20">
        <v>57614866</v>
      </c>
      <c r="N31" s="20">
        <v>57614866</v>
      </c>
      <c r="O31" s="20"/>
      <c r="P31" s="20"/>
      <c r="Q31" s="20"/>
      <c r="R31" s="20"/>
      <c r="S31" s="20"/>
      <c r="T31" s="20"/>
      <c r="U31" s="20"/>
      <c r="V31" s="20"/>
      <c r="W31" s="20">
        <v>57614866</v>
      </c>
      <c r="X31" s="20">
        <v>48513118</v>
      </c>
      <c r="Y31" s="20">
        <v>9101748</v>
      </c>
      <c r="Z31" s="21">
        <v>18.76</v>
      </c>
      <c r="AA31" s="22">
        <v>97026227</v>
      </c>
    </row>
    <row r="32" spans="1:27" ht="12.75">
      <c r="A32" s="23" t="s">
        <v>57</v>
      </c>
      <c r="B32" s="17"/>
      <c r="C32" s="18">
        <v>2814285802</v>
      </c>
      <c r="D32" s="18"/>
      <c r="E32" s="19">
        <v>1854275672</v>
      </c>
      <c r="F32" s="20">
        <v>1854275672</v>
      </c>
      <c r="G32" s="20">
        <v>1395681316</v>
      </c>
      <c r="H32" s="20">
        <v>1101195435</v>
      </c>
      <c r="I32" s="20">
        <v>1679412166</v>
      </c>
      <c r="J32" s="20">
        <v>1679412166</v>
      </c>
      <c r="K32" s="20">
        <v>1775835416</v>
      </c>
      <c r="L32" s="20">
        <v>1654087796</v>
      </c>
      <c r="M32" s="20">
        <v>1743640668</v>
      </c>
      <c r="N32" s="20">
        <v>1757463573</v>
      </c>
      <c r="O32" s="20"/>
      <c r="P32" s="20"/>
      <c r="Q32" s="20"/>
      <c r="R32" s="20"/>
      <c r="S32" s="20"/>
      <c r="T32" s="20"/>
      <c r="U32" s="20"/>
      <c r="V32" s="20"/>
      <c r="W32" s="20">
        <v>1757463573</v>
      </c>
      <c r="X32" s="20">
        <v>927137841</v>
      </c>
      <c r="Y32" s="20">
        <v>830325732</v>
      </c>
      <c r="Z32" s="21">
        <v>89.56</v>
      </c>
      <c r="AA32" s="22">
        <v>1854275672</v>
      </c>
    </row>
    <row r="33" spans="1:27" ht="12.75">
      <c r="A33" s="23" t="s">
        <v>58</v>
      </c>
      <c r="B33" s="17"/>
      <c r="C33" s="18">
        <v>289256432</v>
      </c>
      <c r="D33" s="18"/>
      <c r="E33" s="19">
        <v>441821395</v>
      </c>
      <c r="F33" s="20">
        <v>441821395</v>
      </c>
      <c r="G33" s="20">
        <v>286522286</v>
      </c>
      <c r="H33" s="20">
        <v>175029739</v>
      </c>
      <c r="I33" s="20">
        <v>268754986</v>
      </c>
      <c r="J33" s="20">
        <v>268754986</v>
      </c>
      <c r="K33" s="20">
        <v>266388465</v>
      </c>
      <c r="L33" s="20">
        <v>238656653</v>
      </c>
      <c r="M33" s="20">
        <v>262298962</v>
      </c>
      <c r="N33" s="20">
        <v>262298962</v>
      </c>
      <c r="O33" s="20"/>
      <c r="P33" s="20"/>
      <c r="Q33" s="20"/>
      <c r="R33" s="20"/>
      <c r="S33" s="20"/>
      <c r="T33" s="20"/>
      <c r="U33" s="20"/>
      <c r="V33" s="20"/>
      <c r="W33" s="20">
        <v>262298962</v>
      </c>
      <c r="X33" s="20">
        <v>220910704</v>
      </c>
      <c r="Y33" s="20">
        <v>41388258</v>
      </c>
      <c r="Z33" s="21">
        <v>18.74</v>
      </c>
      <c r="AA33" s="22">
        <v>441821395</v>
      </c>
    </row>
    <row r="34" spans="1:27" ht="12.75">
      <c r="A34" s="27" t="s">
        <v>59</v>
      </c>
      <c r="B34" s="28"/>
      <c r="C34" s="29">
        <f aca="true" t="shared" si="3" ref="C34:Y34">SUM(C29:C33)</f>
        <v>3261861101</v>
      </c>
      <c r="D34" s="29">
        <f>SUM(D29:D33)</f>
        <v>0</v>
      </c>
      <c r="E34" s="30">
        <f t="shared" si="3"/>
        <v>2482403363</v>
      </c>
      <c r="F34" s="31">
        <f t="shared" si="3"/>
        <v>2482403363</v>
      </c>
      <c r="G34" s="31">
        <f t="shared" si="3"/>
        <v>1775434969</v>
      </c>
      <c r="H34" s="31">
        <f t="shared" si="3"/>
        <v>1334550414</v>
      </c>
      <c r="I34" s="31">
        <f t="shared" si="3"/>
        <v>2033660243</v>
      </c>
      <c r="J34" s="31">
        <f t="shared" si="3"/>
        <v>2033660243</v>
      </c>
      <c r="K34" s="31">
        <f t="shared" si="3"/>
        <v>2129487612</v>
      </c>
      <c r="L34" s="31">
        <f t="shared" si="3"/>
        <v>1979024551</v>
      </c>
      <c r="M34" s="31">
        <f t="shared" si="3"/>
        <v>2103615493</v>
      </c>
      <c r="N34" s="31">
        <f t="shared" si="3"/>
        <v>2117438398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2117438398</v>
      </c>
      <c r="X34" s="31">
        <f t="shared" si="3"/>
        <v>1241201701</v>
      </c>
      <c r="Y34" s="31">
        <f t="shared" si="3"/>
        <v>876236697</v>
      </c>
      <c r="Z34" s="32">
        <f>+IF(X34&lt;&gt;0,+(Y34/X34)*100,0)</f>
        <v>70.59583436713322</v>
      </c>
      <c r="AA34" s="33">
        <f>SUM(AA29:AA33)</f>
        <v>2482403363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467119593</v>
      </c>
      <c r="D37" s="18"/>
      <c r="E37" s="19">
        <v>318925683</v>
      </c>
      <c r="F37" s="20">
        <v>318925683</v>
      </c>
      <c r="G37" s="20">
        <v>329103423</v>
      </c>
      <c r="H37" s="20">
        <v>328588332</v>
      </c>
      <c r="I37" s="20">
        <v>337744737</v>
      </c>
      <c r="J37" s="20">
        <v>337744737</v>
      </c>
      <c r="K37" s="20">
        <v>338743353</v>
      </c>
      <c r="L37" s="20">
        <v>225718432</v>
      </c>
      <c r="M37" s="20">
        <v>330243688</v>
      </c>
      <c r="N37" s="20">
        <v>331435700</v>
      </c>
      <c r="O37" s="20"/>
      <c r="P37" s="20"/>
      <c r="Q37" s="20"/>
      <c r="R37" s="20"/>
      <c r="S37" s="20"/>
      <c r="T37" s="20"/>
      <c r="U37" s="20"/>
      <c r="V37" s="20"/>
      <c r="W37" s="20">
        <v>331435700</v>
      </c>
      <c r="X37" s="20">
        <v>159462844</v>
      </c>
      <c r="Y37" s="20">
        <v>171972856</v>
      </c>
      <c r="Z37" s="21">
        <v>107.85</v>
      </c>
      <c r="AA37" s="22">
        <v>318925683</v>
      </c>
    </row>
    <row r="38" spans="1:27" ht="12.75">
      <c r="A38" s="23" t="s">
        <v>58</v>
      </c>
      <c r="B38" s="17"/>
      <c r="C38" s="18">
        <v>1131524244</v>
      </c>
      <c r="D38" s="18"/>
      <c r="E38" s="19">
        <v>1392309109</v>
      </c>
      <c r="F38" s="20">
        <v>1392309109</v>
      </c>
      <c r="G38" s="20">
        <v>871915336</v>
      </c>
      <c r="H38" s="20">
        <v>721133722</v>
      </c>
      <c r="I38" s="20">
        <v>736300832</v>
      </c>
      <c r="J38" s="20">
        <v>736300832</v>
      </c>
      <c r="K38" s="20">
        <v>734004961</v>
      </c>
      <c r="L38" s="20">
        <v>519509312</v>
      </c>
      <c r="M38" s="20">
        <v>732187164</v>
      </c>
      <c r="N38" s="20">
        <v>732187164</v>
      </c>
      <c r="O38" s="20"/>
      <c r="P38" s="20"/>
      <c r="Q38" s="20"/>
      <c r="R38" s="20"/>
      <c r="S38" s="20"/>
      <c r="T38" s="20"/>
      <c r="U38" s="20"/>
      <c r="V38" s="20"/>
      <c r="W38" s="20">
        <v>732187164</v>
      </c>
      <c r="X38" s="20">
        <v>696154558</v>
      </c>
      <c r="Y38" s="20">
        <v>36032606</v>
      </c>
      <c r="Z38" s="21">
        <v>5.18</v>
      </c>
      <c r="AA38" s="22">
        <v>1392309109</v>
      </c>
    </row>
    <row r="39" spans="1:27" ht="12.75">
      <c r="A39" s="27" t="s">
        <v>61</v>
      </c>
      <c r="B39" s="35"/>
      <c r="C39" s="29">
        <f aca="true" t="shared" si="4" ref="C39:Y39">SUM(C37:C38)</f>
        <v>1598643837</v>
      </c>
      <c r="D39" s="29">
        <f>SUM(D37:D38)</f>
        <v>0</v>
      </c>
      <c r="E39" s="36">
        <f t="shared" si="4"/>
        <v>1711234792</v>
      </c>
      <c r="F39" s="37">
        <f t="shared" si="4"/>
        <v>1711234792</v>
      </c>
      <c r="G39" s="37">
        <f t="shared" si="4"/>
        <v>1201018759</v>
      </c>
      <c r="H39" s="37">
        <f t="shared" si="4"/>
        <v>1049722054</v>
      </c>
      <c r="I39" s="37">
        <f t="shared" si="4"/>
        <v>1074045569</v>
      </c>
      <c r="J39" s="37">
        <f t="shared" si="4"/>
        <v>1074045569</v>
      </c>
      <c r="K39" s="37">
        <f t="shared" si="4"/>
        <v>1072748314</v>
      </c>
      <c r="L39" s="37">
        <f t="shared" si="4"/>
        <v>745227744</v>
      </c>
      <c r="M39" s="37">
        <f t="shared" si="4"/>
        <v>1062430852</v>
      </c>
      <c r="N39" s="37">
        <f t="shared" si="4"/>
        <v>1063622864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1063622864</v>
      </c>
      <c r="X39" s="37">
        <f t="shared" si="4"/>
        <v>855617402</v>
      </c>
      <c r="Y39" s="37">
        <f t="shared" si="4"/>
        <v>208005462</v>
      </c>
      <c r="Z39" s="38">
        <f>+IF(X39&lt;&gt;0,+(Y39/X39)*100,0)</f>
        <v>24.310569363571688</v>
      </c>
      <c r="AA39" s="39">
        <f>SUM(AA37:AA38)</f>
        <v>1711234792</v>
      </c>
    </row>
    <row r="40" spans="1:27" ht="12.75">
      <c r="A40" s="27" t="s">
        <v>62</v>
      </c>
      <c r="B40" s="28"/>
      <c r="C40" s="29">
        <f aca="true" t="shared" si="5" ref="C40:Y40">+C34+C39</f>
        <v>4860504938</v>
      </c>
      <c r="D40" s="29">
        <f>+D34+D39</f>
        <v>0</v>
      </c>
      <c r="E40" s="30">
        <f t="shared" si="5"/>
        <v>4193638155</v>
      </c>
      <c r="F40" s="31">
        <f t="shared" si="5"/>
        <v>4193638155</v>
      </c>
      <c r="G40" s="31">
        <f t="shared" si="5"/>
        <v>2976453728</v>
      </c>
      <c r="H40" s="31">
        <f t="shared" si="5"/>
        <v>2384272468</v>
      </c>
      <c r="I40" s="31">
        <f t="shared" si="5"/>
        <v>3107705812</v>
      </c>
      <c r="J40" s="31">
        <f t="shared" si="5"/>
        <v>3107705812</v>
      </c>
      <c r="K40" s="31">
        <f t="shared" si="5"/>
        <v>3202235926</v>
      </c>
      <c r="L40" s="31">
        <f t="shared" si="5"/>
        <v>2724252295</v>
      </c>
      <c r="M40" s="31">
        <f t="shared" si="5"/>
        <v>3166046345</v>
      </c>
      <c r="N40" s="31">
        <f t="shared" si="5"/>
        <v>3181061262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3181061262</v>
      </c>
      <c r="X40" s="31">
        <f t="shared" si="5"/>
        <v>2096819103</v>
      </c>
      <c r="Y40" s="31">
        <f t="shared" si="5"/>
        <v>1084242159</v>
      </c>
      <c r="Z40" s="32">
        <f>+IF(X40&lt;&gt;0,+(Y40/X40)*100,0)</f>
        <v>51.70890314041554</v>
      </c>
      <c r="AA40" s="33">
        <f>+AA34+AA39</f>
        <v>4193638155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14486027182</v>
      </c>
      <c r="D42" s="43">
        <f>+D25-D40</f>
        <v>0</v>
      </c>
      <c r="E42" s="44">
        <f t="shared" si="6"/>
        <v>18377706821</v>
      </c>
      <c r="F42" s="45">
        <f t="shared" si="6"/>
        <v>18377706821</v>
      </c>
      <c r="G42" s="45">
        <f t="shared" si="6"/>
        <v>9499304945</v>
      </c>
      <c r="H42" s="45">
        <f t="shared" si="6"/>
        <v>9070080523</v>
      </c>
      <c r="I42" s="45">
        <f t="shared" si="6"/>
        <v>10896384994</v>
      </c>
      <c r="J42" s="45">
        <f t="shared" si="6"/>
        <v>10896384994</v>
      </c>
      <c r="K42" s="45">
        <f t="shared" si="6"/>
        <v>10735862127</v>
      </c>
      <c r="L42" s="45">
        <f t="shared" si="6"/>
        <v>8073631630</v>
      </c>
      <c r="M42" s="45">
        <f t="shared" si="6"/>
        <v>10010381008</v>
      </c>
      <c r="N42" s="45">
        <f t="shared" si="6"/>
        <v>10207470487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10207470487</v>
      </c>
      <c r="X42" s="45">
        <f t="shared" si="6"/>
        <v>9188853426</v>
      </c>
      <c r="Y42" s="45">
        <f t="shared" si="6"/>
        <v>1018617061</v>
      </c>
      <c r="Z42" s="46">
        <f>+IF(X42&lt;&gt;0,+(Y42/X42)*100,0)</f>
        <v>11.085355416790168</v>
      </c>
      <c r="AA42" s="47">
        <f>+AA25-AA40</f>
        <v>18377706821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14242725135</v>
      </c>
      <c r="D45" s="18"/>
      <c r="E45" s="19">
        <v>17929990915</v>
      </c>
      <c r="F45" s="20">
        <v>17929990915</v>
      </c>
      <c r="G45" s="20">
        <v>8607772901</v>
      </c>
      <c r="H45" s="20">
        <v>8180289218</v>
      </c>
      <c r="I45" s="20">
        <v>10668373455</v>
      </c>
      <c r="J45" s="20">
        <v>10668373455</v>
      </c>
      <c r="K45" s="20">
        <v>10507850584</v>
      </c>
      <c r="L45" s="20">
        <v>7845619855</v>
      </c>
      <c r="M45" s="20">
        <v>9782368986</v>
      </c>
      <c r="N45" s="20">
        <v>9979458465</v>
      </c>
      <c r="O45" s="20"/>
      <c r="P45" s="20"/>
      <c r="Q45" s="20"/>
      <c r="R45" s="20"/>
      <c r="S45" s="20"/>
      <c r="T45" s="20"/>
      <c r="U45" s="20"/>
      <c r="V45" s="20"/>
      <c r="W45" s="20">
        <v>9979458465</v>
      </c>
      <c r="X45" s="20">
        <v>8964995461</v>
      </c>
      <c r="Y45" s="20">
        <v>1014463004</v>
      </c>
      <c r="Z45" s="48">
        <v>11.32</v>
      </c>
      <c r="AA45" s="22">
        <v>17929990915</v>
      </c>
    </row>
    <row r="46" spans="1:27" ht="12.75">
      <c r="A46" s="23" t="s">
        <v>67</v>
      </c>
      <c r="B46" s="17"/>
      <c r="C46" s="18">
        <v>243302048</v>
      </c>
      <c r="D46" s="18"/>
      <c r="E46" s="19">
        <v>447715904</v>
      </c>
      <c r="F46" s="20">
        <v>447715904</v>
      </c>
      <c r="G46" s="20">
        <v>891532046</v>
      </c>
      <c r="H46" s="20">
        <v>889791302</v>
      </c>
      <c r="I46" s="20">
        <v>228011542</v>
      </c>
      <c r="J46" s="20">
        <v>228011542</v>
      </c>
      <c r="K46" s="20">
        <v>228011542</v>
      </c>
      <c r="L46" s="20">
        <v>228011775</v>
      </c>
      <c r="M46" s="20">
        <v>228012024</v>
      </c>
      <c r="N46" s="20">
        <v>228012024</v>
      </c>
      <c r="O46" s="20"/>
      <c r="P46" s="20"/>
      <c r="Q46" s="20"/>
      <c r="R46" s="20"/>
      <c r="S46" s="20"/>
      <c r="T46" s="20"/>
      <c r="U46" s="20"/>
      <c r="V46" s="20"/>
      <c r="W46" s="20">
        <v>228012024</v>
      </c>
      <c r="X46" s="20">
        <v>223857954</v>
      </c>
      <c r="Y46" s="20">
        <v>4154070</v>
      </c>
      <c r="Z46" s="48">
        <v>1.86</v>
      </c>
      <c r="AA46" s="22">
        <v>447715904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14486027183</v>
      </c>
      <c r="D48" s="51">
        <f>SUM(D45:D47)</f>
        <v>0</v>
      </c>
      <c r="E48" s="52">
        <f t="shared" si="7"/>
        <v>18377706819</v>
      </c>
      <c r="F48" s="53">
        <f t="shared" si="7"/>
        <v>18377706819</v>
      </c>
      <c r="G48" s="53">
        <f t="shared" si="7"/>
        <v>9499304947</v>
      </c>
      <c r="H48" s="53">
        <f t="shared" si="7"/>
        <v>9070080520</v>
      </c>
      <c r="I48" s="53">
        <f t="shared" si="7"/>
        <v>10896384997</v>
      </c>
      <c r="J48" s="53">
        <f t="shared" si="7"/>
        <v>10896384997</v>
      </c>
      <c r="K48" s="53">
        <f t="shared" si="7"/>
        <v>10735862126</v>
      </c>
      <c r="L48" s="53">
        <f t="shared" si="7"/>
        <v>8073631630</v>
      </c>
      <c r="M48" s="53">
        <f t="shared" si="7"/>
        <v>10010381010</v>
      </c>
      <c r="N48" s="53">
        <f t="shared" si="7"/>
        <v>10207470489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10207470489</v>
      </c>
      <c r="X48" s="53">
        <f t="shared" si="7"/>
        <v>9188853415</v>
      </c>
      <c r="Y48" s="53">
        <f t="shared" si="7"/>
        <v>1018617074</v>
      </c>
      <c r="Z48" s="54">
        <f>+IF(X48&lt;&gt;0,+(Y48/X48)*100,0)</f>
        <v>11.085355571536235</v>
      </c>
      <c r="AA48" s="55">
        <f>SUM(AA45:AA47)</f>
        <v>18377706819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2414449</v>
      </c>
      <c r="D6" s="18"/>
      <c r="E6" s="19">
        <v>1317500</v>
      </c>
      <c r="F6" s="20">
        <v>1317500</v>
      </c>
      <c r="G6" s="20">
        <v>13821669</v>
      </c>
      <c r="H6" s="20"/>
      <c r="I6" s="20">
        <v>-2258451</v>
      </c>
      <c r="J6" s="20">
        <v>-2258451</v>
      </c>
      <c r="K6" s="20">
        <v>997054</v>
      </c>
      <c r="L6" s="20">
        <v>3962659</v>
      </c>
      <c r="M6" s="20">
        <v>3348783</v>
      </c>
      <c r="N6" s="20">
        <v>3348783</v>
      </c>
      <c r="O6" s="20"/>
      <c r="P6" s="20"/>
      <c r="Q6" s="20"/>
      <c r="R6" s="20"/>
      <c r="S6" s="20"/>
      <c r="T6" s="20"/>
      <c r="U6" s="20"/>
      <c r="V6" s="20"/>
      <c r="W6" s="20">
        <v>3348783</v>
      </c>
      <c r="X6" s="20">
        <v>658750</v>
      </c>
      <c r="Y6" s="20">
        <v>2690033</v>
      </c>
      <c r="Z6" s="21">
        <v>408.35</v>
      </c>
      <c r="AA6" s="22">
        <v>1317500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506806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6431677</v>
      </c>
      <c r="D8" s="18"/>
      <c r="E8" s="19">
        <v>8628263</v>
      </c>
      <c r="F8" s="20">
        <v>8628263</v>
      </c>
      <c r="G8" s="20">
        <v>-6288315</v>
      </c>
      <c r="H8" s="20">
        <v>251514</v>
      </c>
      <c r="I8" s="20">
        <v>623661</v>
      </c>
      <c r="J8" s="20">
        <v>623661</v>
      </c>
      <c r="K8" s="20">
        <v>51669</v>
      </c>
      <c r="L8" s="20">
        <v>-650788</v>
      </c>
      <c r="M8" s="20">
        <v>-113038</v>
      </c>
      <c r="N8" s="20">
        <v>-113038</v>
      </c>
      <c r="O8" s="20"/>
      <c r="P8" s="20"/>
      <c r="Q8" s="20"/>
      <c r="R8" s="20"/>
      <c r="S8" s="20"/>
      <c r="T8" s="20"/>
      <c r="U8" s="20"/>
      <c r="V8" s="20"/>
      <c r="W8" s="20">
        <v>-113038</v>
      </c>
      <c r="X8" s="20">
        <v>4314132</v>
      </c>
      <c r="Y8" s="20">
        <v>-4427170</v>
      </c>
      <c r="Z8" s="21">
        <v>-102.62</v>
      </c>
      <c r="AA8" s="22">
        <v>8628263</v>
      </c>
    </row>
    <row r="9" spans="1:27" ht="12.75">
      <c r="A9" s="23" t="s">
        <v>36</v>
      </c>
      <c r="B9" s="17"/>
      <c r="C9" s="18">
        <v>1589050</v>
      </c>
      <c r="D9" s="18"/>
      <c r="E9" s="19">
        <v>302498</v>
      </c>
      <c r="F9" s="20">
        <v>302498</v>
      </c>
      <c r="G9" s="20">
        <v>10705195</v>
      </c>
      <c r="H9" s="20">
        <v>-592656</v>
      </c>
      <c r="I9" s="20">
        <v>6440512</v>
      </c>
      <c r="J9" s="20">
        <v>6440512</v>
      </c>
      <c r="K9" s="20">
        <v>-344197</v>
      </c>
      <c r="L9" s="20">
        <v>-917806</v>
      </c>
      <c r="M9" s="20">
        <v>-760381</v>
      </c>
      <c r="N9" s="20">
        <v>-760381</v>
      </c>
      <c r="O9" s="20"/>
      <c r="P9" s="20"/>
      <c r="Q9" s="20"/>
      <c r="R9" s="20"/>
      <c r="S9" s="20"/>
      <c r="T9" s="20"/>
      <c r="U9" s="20"/>
      <c r="V9" s="20"/>
      <c r="W9" s="20">
        <v>-760381</v>
      </c>
      <c r="X9" s="20">
        <v>151249</v>
      </c>
      <c r="Y9" s="20">
        <v>-911630</v>
      </c>
      <c r="Z9" s="21">
        <v>-602.73</v>
      </c>
      <c r="AA9" s="22">
        <v>302498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-529513</v>
      </c>
      <c r="H10" s="24">
        <v>-4981516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173808</v>
      </c>
      <c r="D11" s="18"/>
      <c r="E11" s="19"/>
      <c r="F11" s="20"/>
      <c r="G11" s="20">
        <v>275010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10608984</v>
      </c>
      <c r="D12" s="29">
        <f>SUM(D6:D11)</f>
        <v>0</v>
      </c>
      <c r="E12" s="30">
        <f t="shared" si="0"/>
        <v>10248261</v>
      </c>
      <c r="F12" s="31">
        <f t="shared" si="0"/>
        <v>10248261</v>
      </c>
      <c r="G12" s="31">
        <f t="shared" si="0"/>
        <v>18490852</v>
      </c>
      <c r="H12" s="31">
        <f t="shared" si="0"/>
        <v>-5322658</v>
      </c>
      <c r="I12" s="31">
        <f t="shared" si="0"/>
        <v>4805722</v>
      </c>
      <c r="J12" s="31">
        <f t="shared" si="0"/>
        <v>4805722</v>
      </c>
      <c r="K12" s="31">
        <f t="shared" si="0"/>
        <v>704526</v>
      </c>
      <c r="L12" s="31">
        <f t="shared" si="0"/>
        <v>2394065</v>
      </c>
      <c r="M12" s="31">
        <f t="shared" si="0"/>
        <v>2475364</v>
      </c>
      <c r="N12" s="31">
        <f t="shared" si="0"/>
        <v>2475364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2475364</v>
      </c>
      <c r="X12" s="31">
        <f t="shared" si="0"/>
        <v>5124131</v>
      </c>
      <c r="Y12" s="31">
        <f t="shared" si="0"/>
        <v>-2648767</v>
      </c>
      <c r="Z12" s="32">
        <f>+IF(X12&lt;&gt;0,+(Y12/X12)*100,0)</f>
        <v>-51.69202348651898</v>
      </c>
      <c r="AA12" s="33">
        <f>SUM(AA6:AA11)</f>
        <v>10248261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113759</v>
      </c>
      <c r="D15" s="18"/>
      <c r="E15" s="19">
        <v>3941011</v>
      </c>
      <c r="F15" s="20">
        <v>3941011</v>
      </c>
      <c r="G15" s="20">
        <v>5690001</v>
      </c>
      <c r="H15" s="20">
        <v>-22686</v>
      </c>
      <c r="I15" s="20">
        <v>-7565</v>
      </c>
      <c r="J15" s="20">
        <v>-7565</v>
      </c>
      <c r="K15" s="20">
        <v>228704</v>
      </c>
      <c r="L15" s="20">
        <v>978051</v>
      </c>
      <c r="M15" s="20">
        <v>499575</v>
      </c>
      <c r="N15" s="20">
        <v>499575</v>
      </c>
      <c r="O15" s="20"/>
      <c r="P15" s="20"/>
      <c r="Q15" s="20"/>
      <c r="R15" s="20"/>
      <c r="S15" s="20"/>
      <c r="T15" s="20"/>
      <c r="U15" s="20"/>
      <c r="V15" s="20"/>
      <c r="W15" s="20">
        <v>499575</v>
      </c>
      <c r="X15" s="20">
        <v>1970506</v>
      </c>
      <c r="Y15" s="20">
        <v>-1470931</v>
      </c>
      <c r="Z15" s="21">
        <v>-74.65</v>
      </c>
      <c r="AA15" s="22">
        <v>3941011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4093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33280758</v>
      </c>
      <c r="D17" s="18"/>
      <c r="E17" s="19">
        <v>37436400</v>
      </c>
      <c r="F17" s="20">
        <v>37436400</v>
      </c>
      <c r="G17" s="20">
        <v>-1191585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18718200</v>
      </c>
      <c r="Y17" s="20">
        <v>-18718200</v>
      </c>
      <c r="Z17" s="21">
        <v>-100</v>
      </c>
      <c r="AA17" s="22">
        <v>37436400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189102816</v>
      </c>
      <c r="D19" s="18"/>
      <c r="E19" s="19">
        <v>232037200</v>
      </c>
      <c r="F19" s="20">
        <v>232037200</v>
      </c>
      <c r="G19" s="20">
        <v>55301217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116018600</v>
      </c>
      <c r="Y19" s="20">
        <v>-116018600</v>
      </c>
      <c r="Z19" s="21">
        <v>-100</v>
      </c>
      <c r="AA19" s="22">
        <v>232037200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4674548</v>
      </c>
      <c r="D22" s="18"/>
      <c r="E22" s="19">
        <v>797878</v>
      </c>
      <c r="F22" s="20">
        <v>797878</v>
      </c>
      <c r="G22" s="20">
        <v>-2736545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398939</v>
      </c>
      <c r="Y22" s="20">
        <v>-398939</v>
      </c>
      <c r="Z22" s="21">
        <v>-100</v>
      </c>
      <c r="AA22" s="22">
        <v>797878</v>
      </c>
    </row>
    <row r="23" spans="1:27" ht="12.75">
      <c r="A23" s="23" t="s">
        <v>49</v>
      </c>
      <c r="B23" s="17"/>
      <c r="C23" s="18">
        <v>8436996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235608877</v>
      </c>
      <c r="D24" s="29">
        <f>SUM(D15:D23)</f>
        <v>0</v>
      </c>
      <c r="E24" s="36">
        <f t="shared" si="1"/>
        <v>274212489</v>
      </c>
      <c r="F24" s="37">
        <f t="shared" si="1"/>
        <v>274212489</v>
      </c>
      <c r="G24" s="37">
        <f t="shared" si="1"/>
        <v>57067181</v>
      </c>
      <c r="H24" s="37">
        <f t="shared" si="1"/>
        <v>-22686</v>
      </c>
      <c r="I24" s="37">
        <f t="shared" si="1"/>
        <v>-7565</v>
      </c>
      <c r="J24" s="37">
        <f t="shared" si="1"/>
        <v>-7565</v>
      </c>
      <c r="K24" s="37">
        <f t="shared" si="1"/>
        <v>228704</v>
      </c>
      <c r="L24" s="37">
        <f t="shared" si="1"/>
        <v>978051</v>
      </c>
      <c r="M24" s="37">
        <f t="shared" si="1"/>
        <v>499575</v>
      </c>
      <c r="N24" s="37">
        <f t="shared" si="1"/>
        <v>499575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499575</v>
      </c>
      <c r="X24" s="37">
        <f t="shared" si="1"/>
        <v>137106245</v>
      </c>
      <c r="Y24" s="37">
        <f t="shared" si="1"/>
        <v>-136606670</v>
      </c>
      <c r="Z24" s="38">
        <f>+IF(X24&lt;&gt;0,+(Y24/X24)*100,0)</f>
        <v>-99.63562928880447</v>
      </c>
      <c r="AA24" s="39">
        <f>SUM(AA15:AA23)</f>
        <v>274212489</v>
      </c>
    </row>
    <row r="25" spans="1:27" ht="12.75">
      <c r="A25" s="27" t="s">
        <v>51</v>
      </c>
      <c r="B25" s="28"/>
      <c r="C25" s="29">
        <f aca="true" t="shared" si="2" ref="C25:Y25">+C12+C24</f>
        <v>246217861</v>
      </c>
      <c r="D25" s="29">
        <f>+D12+D24</f>
        <v>0</v>
      </c>
      <c r="E25" s="30">
        <f t="shared" si="2"/>
        <v>284460750</v>
      </c>
      <c r="F25" s="31">
        <f t="shared" si="2"/>
        <v>284460750</v>
      </c>
      <c r="G25" s="31">
        <f t="shared" si="2"/>
        <v>75558033</v>
      </c>
      <c r="H25" s="31">
        <f t="shared" si="2"/>
        <v>-5345344</v>
      </c>
      <c r="I25" s="31">
        <f t="shared" si="2"/>
        <v>4798157</v>
      </c>
      <c r="J25" s="31">
        <f t="shared" si="2"/>
        <v>4798157</v>
      </c>
      <c r="K25" s="31">
        <f t="shared" si="2"/>
        <v>933230</v>
      </c>
      <c r="L25" s="31">
        <f t="shared" si="2"/>
        <v>3372116</v>
      </c>
      <c r="M25" s="31">
        <f t="shared" si="2"/>
        <v>2974939</v>
      </c>
      <c r="N25" s="31">
        <f t="shared" si="2"/>
        <v>2974939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2974939</v>
      </c>
      <c r="X25" s="31">
        <f t="shared" si="2"/>
        <v>142230376</v>
      </c>
      <c r="Y25" s="31">
        <f t="shared" si="2"/>
        <v>-139255437</v>
      </c>
      <c r="Z25" s="32">
        <f>+IF(X25&lt;&gt;0,+(Y25/X25)*100,0)</f>
        <v>-97.90836593162068</v>
      </c>
      <c r="AA25" s="33">
        <f>+AA12+AA24</f>
        <v>284460750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676776</v>
      </c>
      <c r="D30" s="18"/>
      <c r="E30" s="19">
        <v>270000</v>
      </c>
      <c r="F30" s="20">
        <v>270000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135000</v>
      </c>
      <c r="Y30" s="20">
        <v>-135000</v>
      </c>
      <c r="Z30" s="21">
        <v>-100</v>
      </c>
      <c r="AA30" s="22">
        <v>270000</v>
      </c>
    </row>
    <row r="31" spans="1:27" ht="12.75">
      <c r="A31" s="23" t="s">
        <v>56</v>
      </c>
      <c r="B31" s="17"/>
      <c r="C31" s="18">
        <v>200607</v>
      </c>
      <c r="D31" s="18"/>
      <c r="E31" s="19">
        <v>334561</v>
      </c>
      <c r="F31" s="20">
        <v>334561</v>
      </c>
      <c r="G31" s="20">
        <v>99537</v>
      </c>
      <c r="H31" s="20">
        <v>3076</v>
      </c>
      <c r="I31" s="20">
        <v>374</v>
      </c>
      <c r="J31" s="20">
        <v>374</v>
      </c>
      <c r="K31" s="20"/>
      <c r="L31" s="20">
        <v>520</v>
      </c>
      <c r="M31" s="20">
        <v>2524</v>
      </c>
      <c r="N31" s="20">
        <v>2524</v>
      </c>
      <c r="O31" s="20"/>
      <c r="P31" s="20"/>
      <c r="Q31" s="20"/>
      <c r="R31" s="20"/>
      <c r="S31" s="20"/>
      <c r="T31" s="20"/>
      <c r="U31" s="20"/>
      <c r="V31" s="20"/>
      <c r="W31" s="20">
        <v>2524</v>
      </c>
      <c r="X31" s="20">
        <v>167281</v>
      </c>
      <c r="Y31" s="20">
        <v>-164757</v>
      </c>
      <c r="Z31" s="21">
        <v>-98.49</v>
      </c>
      <c r="AA31" s="22">
        <v>334561</v>
      </c>
    </row>
    <row r="32" spans="1:27" ht="12.75">
      <c r="A32" s="23" t="s">
        <v>57</v>
      </c>
      <c r="B32" s="17"/>
      <c r="C32" s="18">
        <v>11005081</v>
      </c>
      <c r="D32" s="18"/>
      <c r="E32" s="19">
        <v>3689000</v>
      </c>
      <c r="F32" s="20">
        <v>3689000</v>
      </c>
      <c r="G32" s="20">
        <v>5647757</v>
      </c>
      <c r="H32" s="20">
        <v>-5338232</v>
      </c>
      <c r="I32" s="20">
        <v>1651273</v>
      </c>
      <c r="J32" s="20">
        <v>1651273</v>
      </c>
      <c r="K32" s="20">
        <v>2242020</v>
      </c>
      <c r="L32" s="20">
        <v>4058085</v>
      </c>
      <c r="M32" s="20">
        <v>1605201</v>
      </c>
      <c r="N32" s="20">
        <v>1605201</v>
      </c>
      <c r="O32" s="20"/>
      <c r="P32" s="20"/>
      <c r="Q32" s="20"/>
      <c r="R32" s="20"/>
      <c r="S32" s="20"/>
      <c r="T32" s="20"/>
      <c r="U32" s="20"/>
      <c r="V32" s="20"/>
      <c r="W32" s="20">
        <v>1605201</v>
      </c>
      <c r="X32" s="20">
        <v>1844500</v>
      </c>
      <c r="Y32" s="20">
        <v>-239299</v>
      </c>
      <c r="Z32" s="21">
        <v>-12.97</v>
      </c>
      <c r="AA32" s="22">
        <v>3689000</v>
      </c>
    </row>
    <row r="33" spans="1:27" ht="12.75">
      <c r="A33" s="23" t="s">
        <v>58</v>
      </c>
      <c r="B33" s="17"/>
      <c r="C33" s="18">
        <v>11464647</v>
      </c>
      <c r="D33" s="18"/>
      <c r="E33" s="19">
        <v>2653804</v>
      </c>
      <c r="F33" s="20">
        <v>2653804</v>
      </c>
      <c r="G33" s="20">
        <v>1856317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1326902</v>
      </c>
      <c r="Y33" s="20">
        <v>-1326902</v>
      </c>
      <c r="Z33" s="21">
        <v>-100</v>
      </c>
      <c r="AA33" s="22">
        <v>2653804</v>
      </c>
    </row>
    <row r="34" spans="1:27" ht="12.75">
      <c r="A34" s="27" t="s">
        <v>59</v>
      </c>
      <c r="B34" s="28"/>
      <c r="C34" s="29">
        <f aca="true" t="shared" si="3" ref="C34:Y34">SUM(C29:C33)</f>
        <v>23347111</v>
      </c>
      <c r="D34" s="29">
        <f>SUM(D29:D33)</f>
        <v>0</v>
      </c>
      <c r="E34" s="30">
        <f t="shared" si="3"/>
        <v>6947365</v>
      </c>
      <c r="F34" s="31">
        <f t="shared" si="3"/>
        <v>6947365</v>
      </c>
      <c r="G34" s="31">
        <f t="shared" si="3"/>
        <v>7603611</v>
      </c>
      <c r="H34" s="31">
        <f t="shared" si="3"/>
        <v>-5335156</v>
      </c>
      <c r="I34" s="31">
        <f t="shared" si="3"/>
        <v>1651647</v>
      </c>
      <c r="J34" s="31">
        <f t="shared" si="3"/>
        <v>1651647</v>
      </c>
      <c r="K34" s="31">
        <f t="shared" si="3"/>
        <v>2242020</v>
      </c>
      <c r="L34" s="31">
        <f t="shared" si="3"/>
        <v>4058605</v>
      </c>
      <c r="M34" s="31">
        <f t="shared" si="3"/>
        <v>1607725</v>
      </c>
      <c r="N34" s="31">
        <f t="shared" si="3"/>
        <v>1607725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1607725</v>
      </c>
      <c r="X34" s="31">
        <f t="shared" si="3"/>
        <v>3473683</v>
      </c>
      <c r="Y34" s="31">
        <f t="shared" si="3"/>
        <v>-1865958</v>
      </c>
      <c r="Z34" s="32">
        <f>+IF(X34&lt;&gt;0,+(Y34/X34)*100,0)</f>
        <v>-53.716991446830356</v>
      </c>
      <c r="AA34" s="33">
        <f>SUM(AA29:AA33)</f>
        <v>6947365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4242597</v>
      </c>
      <c r="D37" s="18"/>
      <c r="E37" s="19">
        <v>1878706</v>
      </c>
      <c r="F37" s="20">
        <v>1878706</v>
      </c>
      <c r="G37" s="20">
        <v>2726595</v>
      </c>
      <c r="H37" s="20">
        <v>-15478</v>
      </c>
      <c r="I37" s="20">
        <v>-16644</v>
      </c>
      <c r="J37" s="20">
        <v>-16644</v>
      </c>
      <c r="K37" s="20">
        <v>-16431</v>
      </c>
      <c r="L37" s="20">
        <v>-16780</v>
      </c>
      <c r="M37" s="20">
        <v>-16575</v>
      </c>
      <c r="N37" s="20">
        <v>-16575</v>
      </c>
      <c r="O37" s="20"/>
      <c r="P37" s="20"/>
      <c r="Q37" s="20"/>
      <c r="R37" s="20"/>
      <c r="S37" s="20"/>
      <c r="T37" s="20"/>
      <c r="U37" s="20"/>
      <c r="V37" s="20"/>
      <c r="W37" s="20">
        <v>-16575</v>
      </c>
      <c r="X37" s="20">
        <v>939353</v>
      </c>
      <c r="Y37" s="20">
        <v>-955928</v>
      </c>
      <c r="Z37" s="21">
        <v>-101.76</v>
      </c>
      <c r="AA37" s="22">
        <v>1878706</v>
      </c>
    </row>
    <row r="38" spans="1:27" ht="12.75">
      <c r="A38" s="23" t="s">
        <v>58</v>
      </c>
      <c r="B38" s="17"/>
      <c r="C38" s="18">
        <v>43162351</v>
      </c>
      <c r="D38" s="18"/>
      <c r="E38" s="19">
        <v>1264800</v>
      </c>
      <c r="F38" s="20">
        <v>1264800</v>
      </c>
      <c r="G38" s="20">
        <v>54484685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632400</v>
      </c>
      <c r="Y38" s="20">
        <v>-632400</v>
      </c>
      <c r="Z38" s="21">
        <v>-100</v>
      </c>
      <c r="AA38" s="22">
        <v>1264800</v>
      </c>
    </row>
    <row r="39" spans="1:27" ht="12.75">
      <c r="A39" s="27" t="s">
        <v>61</v>
      </c>
      <c r="B39" s="35"/>
      <c r="C39" s="29">
        <f aca="true" t="shared" si="4" ref="C39:Y39">SUM(C37:C38)</f>
        <v>47404948</v>
      </c>
      <c r="D39" s="29">
        <f>SUM(D37:D38)</f>
        <v>0</v>
      </c>
      <c r="E39" s="36">
        <f t="shared" si="4"/>
        <v>3143506</v>
      </c>
      <c r="F39" s="37">
        <f t="shared" si="4"/>
        <v>3143506</v>
      </c>
      <c r="G39" s="37">
        <f t="shared" si="4"/>
        <v>57211280</v>
      </c>
      <c r="H39" s="37">
        <f t="shared" si="4"/>
        <v>-15478</v>
      </c>
      <c r="I39" s="37">
        <f t="shared" si="4"/>
        <v>-16644</v>
      </c>
      <c r="J39" s="37">
        <f t="shared" si="4"/>
        <v>-16644</v>
      </c>
      <c r="K39" s="37">
        <f t="shared" si="4"/>
        <v>-16431</v>
      </c>
      <c r="L39" s="37">
        <f t="shared" si="4"/>
        <v>-16780</v>
      </c>
      <c r="M39" s="37">
        <f t="shared" si="4"/>
        <v>-16575</v>
      </c>
      <c r="N39" s="37">
        <f t="shared" si="4"/>
        <v>-16575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-16575</v>
      </c>
      <c r="X39" s="37">
        <f t="shared" si="4"/>
        <v>1571753</v>
      </c>
      <c r="Y39" s="37">
        <f t="shared" si="4"/>
        <v>-1588328</v>
      </c>
      <c r="Z39" s="38">
        <f>+IF(X39&lt;&gt;0,+(Y39/X39)*100,0)</f>
        <v>-101.05455500959756</v>
      </c>
      <c r="AA39" s="39">
        <f>SUM(AA37:AA38)</f>
        <v>3143506</v>
      </c>
    </row>
    <row r="40" spans="1:27" ht="12.75">
      <c r="A40" s="27" t="s">
        <v>62</v>
      </c>
      <c r="B40" s="28"/>
      <c r="C40" s="29">
        <f aca="true" t="shared" si="5" ref="C40:Y40">+C34+C39</f>
        <v>70752059</v>
      </c>
      <c r="D40" s="29">
        <f>+D34+D39</f>
        <v>0</v>
      </c>
      <c r="E40" s="30">
        <f t="shared" si="5"/>
        <v>10090871</v>
      </c>
      <c r="F40" s="31">
        <f t="shared" si="5"/>
        <v>10090871</v>
      </c>
      <c r="G40" s="31">
        <f t="shared" si="5"/>
        <v>64814891</v>
      </c>
      <c r="H40" s="31">
        <f t="shared" si="5"/>
        <v>-5350634</v>
      </c>
      <c r="I40" s="31">
        <f t="shared" si="5"/>
        <v>1635003</v>
      </c>
      <c r="J40" s="31">
        <f t="shared" si="5"/>
        <v>1635003</v>
      </c>
      <c r="K40" s="31">
        <f t="shared" si="5"/>
        <v>2225589</v>
      </c>
      <c r="L40" s="31">
        <f t="shared" si="5"/>
        <v>4041825</v>
      </c>
      <c r="M40" s="31">
        <f t="shared" si="5"/>
        <v>1591150</v>
      </c>
      <c r="N40" s="31">
        <f t="shared" si="5"/>
        <v>1591150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1591150</v>
      </c>
      <c r="X40" s="31">
        <f t="shared" si="5"/>
        <v>5045436</v>
      </c>
      <c r="Y40" s="31">
        <f t="shared" si="5"/>
        <v>-3454286</v>
      </c>
      <c r="Z40" s="32">
        <f>+IF(X40&lt;&gt;0,+(Y40/X40)*100,0)</f>
        <v>-68.46357777603362</v>
      </c>
      <c r="AA40" s="33">
        <f>+AA34+AA39</f>
        <v>10090871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175465802</v>
      </c>
      <c r="D42" s="43">
        <f>+D25-D40</f>
        <v>0</v>
      </c>
      <c r="E42" s="44">
        <f t="shared" si="6"/>
        <v>274369879</v>
      </c>
      <c r="F42" s="45">
        <f t="shared" si="6"/>
        <v>274369879</v>
      </c>
      <c r="G42" s="45">
        <f t="shared" si="6"/>
        <v>10743142</v>
      </c>
      <c r="H42" s="45">
        <f t="shared" si="6"/>
        <v>5290</v>
      </c>
      <c r="I42" s="45">
        <f t="shared" si="6"/>
        <v>3163154</v>
      </c>
      <c r="J42" s="45">
        <f t="shared" si="6"/>
        <v>3163154</v>
      </c>
      <c r="K42" s="45">
        <f t="shared" si="6"/>
        <v>-1292359</v>
      </c>
      <c r="L42" s="45">
        <f t="shared" si="6"/>
        <v>-669709</v>
      </c>
      <c r="M42" s="45">
        <f t="shared" si="6"/>
        <v>1383789</v>
      </c>
      <c r="N42" s="45">
        <f t="shared" si="6"/>
        <v>1383789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1383789</v>
      </c>
      <c r="X42" s="45">
        <f t="shared" si="6"/>
        <v>137184940</v>
      </c>
      <c r="Y42" s="45">
        <f t="shared" si="6"/>
        <v>-135801151</v>
      </c>
      <c r="Z42" s="46">
        <f>+IF(X42&lt;&gt;0,+(Y42/X42)*100,0)</f>
        <v>-98.99129671230676</v>
      </c>
      <c r="AA42" s="47">
        <f>+AA25-AA40</f>
        <v>274369879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175465802</v>
      </c>
      <c r="D45" s="18"/>
      <c r="E45" s="19">
        <v>274369880</v>
      </c>
      <c r="F45" s="20">
        <v>274369880</v>
      </c>
      <c r="G45" s="20">
        <v>10743142</v>
      </c>
      <c r="H45" s="20">
        <v>5290</v>
      </c>
      <c r="I45" s="20">
        <v>3163154</v>
      </c>
      <c r="J45" s="20">
        <v>3163154</v>
      </c>
      <c r="K45" s="20">
        <v>-1292359</v>
      </c>
      <c r="L45" s="20">
        <v>-669709</v>
      </c>
      <c r="M45" s="20">
        <v>1383789</v>
      </c>
      <c r="N45" s="20">
        <v>1383789</v>
      </c>
      <c r="O45" s="20"/>
      <c r="P45" s="20"/>
      <c r="Q45" s="20"/>
      <c r="R45" s="20"/>
      <c r="S45" s="20"/>
      <c r="T45" s="20"/>
      <c r="U45" s="20"/>
      <c r="V45" s="20"/>
      <c r="W45" s="20">
        <v>1383789</v>
      </c>
      <c r="X45" s="20">
        <v>137184940</v>
      </c>
      <c r="Y45" s="20">
        <v>-135801151</v>
      </c>
      <c r="Z45" s="48">
        <v>-98.99</v>
      </c>
      <c r="AA45" s="22">
        <v>274369880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175465802</v>
      </c>
      <c r="D48" s="51">
        <f>SUM(D45:D47)</f>
        <v>0</v>
      </c>
      <c r="E48" s="52">
        <f t="shared" si="7"/>
        <v>274369880</v>
      </c>
      <c r="F48" s="53">
        <f t="shared" si="7"/>
        <v>274369880</v>
      </c>
      <c r="G48" s="53">
        <f t="shared" si="7"/>
        <v>10743142</v>
      </c>
      <c r="H48" s="53">
        <f t="shared" si="7"/>
        <v>5290</v>
      </c>
      <c r="I48" s="53">
        <f t="shared" si="7"/>
        <v>3163154</v>
      </c>
      <c r="J48" s="53">
        <f t="shared" si="7"/>
        <v>3163154</v>
      </c>
      <c r="K48" s="53">
        <f t="shared" si="7"/>
        <v>-1292359</v>
      </c>
      <c r="L48" s="53">
        <f t="shared" si="7"/>
        <v>-669709</v>
      </c>
      <c r="M48" s="53">
        <f t="shared" si="7"/>
        <v>1383789</v>
      </c>
      <c r="N48" s="53">
        <f t="shared" si="7"/>
        <v>1383789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1383789</v>
      </c>
      <c r="X48" s="53">
        <f t="shared" si="7"/>
        <v>137184940</v>
      </c>
      <c r="Y48" s="53">
        <f t="shared" si="7"/>
        <v>-135801151</v>
      </c>
      <c r="Z48" s="54">
        <f>+IF(X48&lt;&gt;0,+(Y48/X48)*100,0)</f>
        <v>-98.99129671230676</v>
      </c>
      <c r="AA48" s="55">
        <f>SUM(AA45:AA47)</f>
        <v>274369880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933210</v>
      </c>
      <c r="D6" s="18"/>
      <c r="E6" s="19">
        <v>823163</v>
      </c>
      <c r="F6" s="20">
        <v>823163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411582</v>
      </c>
      <c r="Y6" s="20">
        <v>-411582</v>
      </c>
      <c r="Z6" s="21">
        <v>-100</v>
      </c>
      <c r="AA6" s="22">
        <v>823163</v>
      </c>
    </row>
    <row r="7" spans="1:27" ht="12.75">
      <c r="A7" s="23" t="s">
        <v>34</v>
      </c>
      <c r="B7" s="17"/>
      <c r="C7" s="18"/>
      <c r="D7" s="18"/>
      <c r="E7" s="19">
        <v>400000</v>
      </c>
      <c r="F7" s="20">
        <v>400000</v>
      </c>
      <c r="G7" s="20">
        <v>2890915</v>
      </c>
      <c r="H7" s="20">
        <v>3487449</v>
      </c>
      <c r="I7" s="20">
        <v>8100175</v>
      </c>
      <c r="J7" s="20">
        <v>8100175</v>
      </c>
      <c r="K7" s="20">
        <v>8079151</v>
      </c>
      <c r="L7" s="20">
        <v>6547692</v>
      </c>
      <c r="M7" s="20">
        <v>10842713</v>
      </c>
      <c r="N7" s="20">
        <v>10842713</v>
      </c>
      <c r="O7" s="20"/>
      <c r="P7" s="20"/>
      <c r="Q7" s="20"/>
      <c r="R7" s="20"/>
      <c r="S7" s="20"/>
      <c r="T7" s="20"/>
      <c r="U7" s="20"/>
      <c r="V7" s="20"/>
      <c r="W7" s="20">
        <v>10842713</v>
      </c>
      <c r="X7" s="20">
        <v>200000</v>
      </c>
      <c r="Y7" s="20">
        <v>10642713</v>
      </c>
      <c r="Z7" s="21">
        <v>5321.36</v>
      </c>
      <c r="AA7" s="22">
        <v>400000</v>
      </c>
    </row>
    <row r="8" spans="1:27" ht="12.75">
      <c r="A8" s="23" t="s">
        <v>35</v>
      </c>
      <c r="B8" s="17"/>
      <c r="C8" s="18">
        <v>3151921</v>
      </c>
      <c r="D8" s="18"/>
      <c r="E8" s="19">
        <v>11337039</v>
      </c>
      <c r="F8" s="20">
        <v>11337039</v>
      </c>
      <c r="G8" s="20">
        <v>12664303</v>
      </c>
      <c r="H8" s="20">
        <v>9744984</v>
      </c>
      <c r="I8" s="20">
        <v>6224852</v>
      </c>
      <c r="J8" s="20">
        <v>6224852</v>
      </c>
      <c r="K8" s="20">
        <v>5917055</v>
      </c>
      <c r="L8" s="20">
        <v>6512592</v>
      </c>
      <c r="M8" s="20">
        <v>6479079</v>
      </c>
      <c r="N8" s="20">
        <v>6479079</v>
      </c>
      <c r="O8" s="20"/>
      <c r="P8" s="20"/>
      <c r="Q8" s="20"/>
      <c r="R8" s="20"/>
      <c r="S8" s="20"/>
      <c r="T8" s="20"/>
      <c r="U8" s="20"/>
      <c r="V8" s="20"/>
      <c r="W8" s="20">
        <v>6479079</v>
      </c>
      <c r="X8" s="20">
        <v>5668520</v>
      </c>
      <c r="Y8" s="20">
        <v>810559</v>
      </c>
      <c r="Z8" s="21">
        <v>14.3</v>
      </c>
      <c r="AA8" s="22">
        <v>11337039</v>
      </c>
    </row>
    <row r="9" spans="1:27" ht="12.75">
      <c r="A9" s="23" t="s">
        <v>36</v>
      </c>
      <c r="B9" s="17"/>
      <c r="C9" s="18">
        <v>4441346</v>
      </c>
      <c r="D9" s="18"/>
      <c r="E9" s="19">
        <v>1123613</v>
      </c>
      <c r="F9" s="20">
        <v>1123613</v>
      </c>
      <c r="G9" s="20">
        <v>7789186</v>
      </c>
      <c r="H9" s="20">
        <v>5483160</v>
      </c>
      <c r="I9" s="20">
        <v>5068070</v>
      </c>
      <c r="J9" s="20">
        <v>5068070</v>
      </c>
      <c r="K9" s="20">
        <v>5127069</v>
      </c>
      <c r="L9" s="20">
        <v>9114995</v>
      </c>
      <c r="M9" s="20">
        <v>9199920</v>
      </c>
      <c r="N9" s="20">
        <v>9199920</v>
      </c>
      <c r="O9" s="20"/>
      <c r="P9" s="20"/>
      <c r="Q9" s="20"/>
      <c r="R9" s="20"/>
      <c r="S9" s="20"/>
      <c r="T9" s="20"/>
      <c r="U9" s="20"/>
      <c r="V9" s="20"/>
      <c r="W9" s="20">
        <v>9199920</v>
      </c>
      <c r="X9" s="20">
        <v>561807</v>
      </c>
      <c r="Y9" s="20">
        <v>8638113</v>
      </c>
      <c r="Z9" s="21">
        <v>1537.56</v>
      </c>
      <c r="AA9" s="22">
        <v>1123613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1339531</v>
      </c>
      <c r="D11" s="18"/>
      <c r="E11" s="19">
        <v>528878</v>
      </c>
      <c r="F11" s="20">
        <v>528878</v>
      </c>
      <c r="G11" s="20">
        <v>788562</v>
      </c>
      <c r="H11" s="20">
        <v>1387831</v>
      </c>
      <c r="I11" s="20">
        <v>1375072</v>
      </c>
      <c r="J11" s="20">
        <v>1375072</v>
      </c>
      <c r="K11" s="20">
        <v>1423209</v>
      </c>
      <c r="L11" s="20">
        <v>1438399</v>
      </c>
      <c r="M11" s="20">
        <v>1442701</v>
      </c>
      <c r="N11" s="20">
        <v>1442701</v>
      </c>
      <c r="O11" s="20"/>
      <c r="P11" s="20"/>
      <c r="Q11" s="20"/>
      <c r="R11" s="20"/>
      <c r="S11" s="20"/>
      <c r="T11" s="20"/>
      <c r="U11" s="20"/>
      <c r="V11" s="20"/>
      <c r="W11" s="20">
        <v>1442701</v>
      </c>
      <c r="X11" s="20">
        <v>264439</v>
      </c>
      <c r="Y11" s="20">
        <v>1178262</v>
      </c>
      <c r="Z11" s="21">
        <v>445.57</v>
      </c>
      <c r="AA11" s="22">
        <v>528878</v>
      </c>
    </row>
    <row r="12" spans="1:27" ht="12.75">
      <c r="A12" s="27" t="s">
        <v>39</v>
      </c>
      <c r="B12" s="28"/>
      <c r="C12" s="29">
        <f aca="true" t="shared" si="0" ref="C12:Y12">SUM(C6:C11)</f>
        <v>9866008</v>
      </c>
      <c r="D12" s="29">
        <f>SUM(D6:D11)</f>
        <v>0</v>
      </c>
      <c r="E12" s="30">
        <f t="shared" si="0"/>
        <v>14212693</v>
      </c>
      <c r="F12" s="31">
        <f t="shared" si="0"/>
        <v>14212693</v>
      </c>
      <c r="G12" s="31">
        <f t="shared" si="0"/>
        <v>24132966</v>
      </c>
      <c r="H12" s="31">
        <f t="shared" si="0"/>
        <v>20103424</v>
      </c>
      <c r="I12" s="31">
        <f t="shared" si="0"/>
        <v>20768169</v>
      </c>
      <c r="J12" s="31">
        <f t="shared" si="0"/>
        <v>20768169</v>
      </c>
      <c r="K12" s="31">
        <f t="shared" si="0"/>
        <v>20546484</v>
      </c>
      <c r="L12" s="31">
        <f t="shared" si="0"/>
        <v>23613678</v>
      </c>
      <c r="M12" s="31">
        <f t="shared" si="0"/>
        <v>27964413</v>
      </c>
      <c r="N12" s="31">
        <f t="shared" si="0"/>
        <v>27964413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27964413</v>
      </c>
      <c r="X12" s="31">
        <f t="shared" si="0"/>
        <v>7106348</v>
      </c>
      <c r="Y12" s="31">
        <f t="shared" si="0"/>
        <v>20858065</v>
      </c>
      <c r="Z12" s="32">
        <f>+IF(X12&lt;&gt;0,+(Y12/X12)*100,0)</f>
        <v>293.5131378311335</v>
      </c>
      <c r="AA12" s="33">
        <f>SUM(AA6:AA11)</f>
        <v>14212693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1283768</v>
      </c>
      <c r="D17" s="18"/>
      <c r="E17" s="19">
        <v>1279359</v>
      </c>
      <c r="F17" s="20">
        <v>1279359</v>
      </c>
      <c r="G17" s="20">
        <v>1470309</v>
      </c>
      <c r="H17" s="20">
        <v>1283768</v>
      </c>
      <c r="I17" s="20">
        <v>1283768</v>
      </c>
      <c r="J17" s="20">
        <v>1283768</v>
      </c>
      <c r="K17" s="20">
        <v>1283768</v>
      </c>
      <c r="L17" s="20">
        <v>4974682</v>
      </c>
      <c r="M17" s="20">
        <v>4974682</v>
      </c>
      <c r="N17" s="20">
        <v>4974682</v>
      </c>
      <c r="O17" s="20"/>
      <c r="P17" s="20"/>
      <c r="Q17" s="20"/>
      <c r="R17" s="20"/>
      <c r="S17" s="20"/>
      <c r="T17" s="20"/>
      <c r="U17" s="20"/>
      <c r="V17" s="20"/>
      <c r="W17" s="20">
        <v>4974682</v>
      </c>
      <c r="X17" s="20">
        <v>639680</v>
      </c>
      <c r="Y17" s="20">
        <v>4335002</v>
      </c>
      <c r="Z17" s="21">
        <v>677.68</v>
      </c>
      <c r="AA17" s="22">
        <v>1279359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127750173</v>
      </c>
      <c r="D19" s="18"/>
      <c r="E19" s="19">
        <v>161855451</v>
      </c>
      <c r="F19" s="20">
        <v>161855451</v>
      </c>
      <c r="G19" s="20">
        <v>130781398</v>
      </c>
      <c r="H19" s="20">
        <v>129348400</v>
      </c>
      <c r="I19" s="20">
        <v>129562058</v>
      </c>
      <c r="J19" s="20">
        <v>129562058</v>
      </c>
      <c r="K19" s="20">
        <v>129850699</v>
      </c>
      <c r="L19" s="20">
        <v>108457970</v>
      </c>
      <c r="M19" s="20">
        <v>108852396</v>
      </c>
      <c r="N19" s="20">
        <v>108852396</v>
      </c>
      <c r="O19" s="20"/>
      <c r="P19" s="20"/>
      <c r="Q19" s="20"/>
      <c r="R19" s="20"/>
      <c r="S19" s="20"/>
      <c r="T19" s="20"/>
      <c r="U19" s="20"/>
      <c r="V19" s="20"/>
      <c r="W19" s="20">
        <v>108852396</v>
      </c>
      <c r="X19" s="20">
        <v>80927726</v>
      </c>
      <c r="Y19" s="20">
        <v>27924670</v>
      </c>
      <c r="Z19" s="21">
        <v>34.51</v>
      </c>
      <c r="AA19" s="22">
        <v>161855451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75705</v>
      </c>
      <c r="D22" s="18"/>
      <c r="E22" s="19">
        <v>5316</v>
      </c>
      <c r="F22" s="20">
        <v>5316</v>
      </c>
      <c r="G22" s="20">
        <v>81211</v>
      </c>
      <c r="H22" s="20">
        <v>75705</v>
      </c>
      <c r="I22" s="20">
        <v>75705</v>
      </c>
      <c r="J22" s="20">
        <v>75705</v>
      </c>
      <c r="K22" s="20">
        <v>75705</v>
      </c>
      <c r="L22" s="20">
        <v>206989</v>
      </c>
      <c r="M22" s="20">
        <v>206989</v>
      </c>
      <c r="N22" s="20">
        <v>206989</v>
      </c>
      <c r="O22" s="20"/>
      <c r="P22" s="20"/>
      <c r="Q22" s="20"/>
      <c r="R22" s="20"/>
      <c r="S22" s="20"/>
      <c r="T22" s="20"/>
      <c r="U22" s="20"/>
      <c r="V22" s="20"/>
      <c r="W22" s="20">
        <v>206989</v>
      </c>
      <c r="X22" s="20">
        <v>2658</v>
      </c>
      <c r="Y22" s="20">
        <v>204331</v>
      </c>
      <c r="Z22" s="21">
        <v>7687.4</v>
      </c>
      <c r="AA22" s="22">
        <v>5316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129109646</v>
      </c>
      <c r="D24" s="29">
        <f>SUM(D15:D23)</f>
        <v>0</v>
      </c>
      <c r="E24" s="36">
        <f t="shared" si="1"/>
        <v>163140126</v>
      </c>
      <c r="F24" s="37">
        <f t="shared" si="1"/>
        <v>163140126</v>
      </c>
      <c r="G24" s="37">
        <f t="shared" si="1"/>
        <v>132332918</v>
      </c>
      <c r="H24" s="37">
        <f t="shared" si="1"/>
        <v>130707873</v>
      </c>
      <c r="I24" s="37">
        <f t="shared" si="1"/>
        <v>130921531</v>
      </c>
      <c r="J24" s="37">
        <f t="shared" si="1"/>
        <v>130921531</v>
      </c>
      <c r="K24" s="37">
        <f t="shared" si="1"/>
        <v>131210172</v>
      </c>
      <c r="L24" s="37">
        <f t="shared" si="1"/>
        <v>113639641</v>
      </c>
      <c r="M24" s="37">
        <f t="shared" si="1"/>
        <v>114034067</v>
      </c>
      <c r="N24" s="37">
        <f t="shared" si="1"/>
        <v>114034067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114034067</v>
      </c>
      <c r="X24" s="37">
        <f t="shared" si="1"/>
        <v>81570064</v>
      </c>
      <c r="Y24" s="37">
        <f t="shared" si="1"/>
        <v>32464003</v>
      </c>
      <c r="Z24" s="38">
        <f>+IF(X24&lt;&gt;0,+(Y24/X24)*100,0)</f>
        <v>39.79891814232241</v>
      </c>
      <c r="AA24" s="39">
        <f>SUM(AA15:AA23)</f>
        <v>163140126</v>
      </c>
    </row>
    <row r="25" spans="1:27" ht="12.75">
      <c r="A25" s="27" t="s">
        <v>51</v>
      </c>
      <c r="B25" s="28"/>
      <c r="C25" s="29">
        <f aca="true" t="shared" si="2" ref="C25:Y25">+C12+C24</f>
        <v>138975654</v>
      </c>
      <c r="D25" s="29">
        <f>+D12+D24</f>
        <v>0</v>
      </c>
      <c r="E25" s="30">
        <f t="shared" si="2"/>
        <v>177352819</v>
      </c>
      <c r="F25" s="31">
        <f t="shared" si="2"/>
        <v>177352819</v>
      </c>
      <c r="G25" s="31">
        <f t="shared" si="2"/>
        <v>156465884</v>
      </c>
      <c r="H25" s="31">
        <f t="shared" si="2"/>
        <v>150811297</v>
      </c>
      <c r="I25" s="31">
        <f t="shared" si="2"/>
        <v>151689700</v>
      </c>
      <c r="J25" s="31">
        <f t="shared" si="2"/>
        <v>151689700</v>
      </c>
      <c r="K25" s="31">
        <f t="shared" si="2"/>
        <v>151756656</v>
      </c>
      <c r="L25" s="31">
        <f t="shared" si="2"/>
        <v>137253319</v>
      </c>
      <c r="M25" s="31">
        <f t="shared" si="2"/>
        <v>141998480</v>
      </c>
      <c r="N25" s="31">
        <f t="shared" si="2"/>
        <v>141998480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141998480</v>
      </c>
      <c r="X25" s="31">
        <f t="shared" si="2"/>
        <v>88676412</v>
      </c>
      <c r="Y25" s="31">
        <f t="shared" si="2"/>
        <v>53322068</v>
      </c>
      <c r="Z25" s="32">
        <f>+IF(X25&lt;&gt;0,+(Y25/X25)*100,0)</f>
        <v>60.131061685265294</v>
      </c>
      <c r="AA25" s="33">
        <f>+AA12+AA24</f>
        <v>177352819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28688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156639</v>
      </c>
      <c r="D31" s="18"/>
      <c r="E31" s="19">
        <v>131681</v>
      </c>
      <c r="F31" s="20">
        <v>131681</v>
      </c>
      <c r="G31" s="20">
        <v>157604</v>
      </c>
      <c r="H31" s="20">
        <v>159004</v>
      </c>
      <c r="I31" s="20">
        <v>145017</v>
      </c>
      <c r="J31" s="20">
        <v>145017</v>
      </c>
      <c r="K31" s="20">
        <v>148445</v>
      </c>
      <c r="L31" s="20">
        <v>163494</v>
      </c>
      <c r="M31" s="20">
        <v>164194</v>
      </c>
      <c r="N31" s="20">
        <v>164194</v>
      </c>
      <c r="O31" s="20"/>
      <c r="P31" s="20"/>
      <c r="Q31" s="20"/>
      <c r="R31" s="20"/>
      <c r="S31" s="20"/>
      <c r="T31" s="20"/>
      <c r="U31" s="20"/>
      <c r="V31" s="20"/>
      <c r="W31" s="20">
        <v>164194</v>
      </c>
      <c r="X31" s="20">
        <v>65841</v>
      </c>
      <c r="Y31" s="20">
        <v>98353</v>
      </c>
      <c r="Z31" s="21">
        <v>149.38</v>
      </c>
      <c r="AA31" s="22">
        <v>131681</v>
      </c>
    </row>
    <row r="32" spans="1:27" ht="12.75">
      <c r="A32" s="23" t="s">
        <v>57</v>
      </c>
      <c r="B32" s="17"/>
      <c r="C32" s="18">
        <v>32368738</v>
      </c>
      <c r="D32" s="18"/>
      <c r="E32" s="19">
        <v>24148919</v>
      </c>
      <c r="F32" s="20">
        <v>24148919</v>
      </c>
      <c r="G32" s="20">
        <v>37683807</v>
      </c>
      <c r="H32" s="20">
        <v>41869720</v>
      </c>
      <c r="I32" s="20">
        <v>38163094</v>
      </c>
      <c r="J32" s="20">
        <v>38163094</v>
      </c>
      <c r="K32" s="20">
        <v>40519889</v>
      </c>
      <c r="L32" s="20">
        <v>47162277</v>
      </c>
      <c r="M32" s="20">
        <v>42735503</v>
      </c>
      <c r="N32" s="20">
        <v>42735503</v>
      </c>
      <c r="O32" s="20"/>
      <c r="P32" s="20"/>
      <c r="Q32" s="20"/>
      <c r="R32" s="20"/>
      <c r="S32" s="20"/>
      <c r="T32" s="20"/>
      <c r="U32" s="20"/>
      <c r="V32" s="20"/>
      <c r="W32" s="20">
        <v>42735503</v>
      </c>
      <c r="X32" s="20">
        <v>12074460</v>
      </c>
      <c r="Y32" s="20">
        <v>30661043</v>
      </c>
      <c r="Z32" s="21">
        <v>253.93</v>
      </c>
      <c r="AA32" s="22">
        <v>24148919</v>
      </c>
    </row>
    <row r="33" spans="1:27" ht="12.75">
      <c r="A33" s="23" t="s">
        <v>58</v>
      </c>
      <c r="B33" s="17"/>
      <c r="C33" s="18">
        <v>13498825</v>
      </c>
      <c r="D33" s="18"/>
      <c r="E33" s="19">
        <v>2413156</v>
      </c>
      <c r="F33" s="20">
        <v>2413156</v>
      </c>
      <c r="G33" s="20">
        <v>2088683</v>
      </c>
      <c r="H33" s="20">
        <v>2231621</v>
      </c>
      <c r="I33" s="20">
        <v>2211737</v>
      </c>
      <c r="J33" s="20">
        <v>2211737</v>
      </c>
      <c r="K33" s="20">
        <v>2211737</v>
      </c>
      <c r="L33" s="20">
        <v>2211737</v>
      </c>
      <c r="M33" s="20">
        <v>2211737</v>
      </c>
      <c r="N33" s="20">
        <v>2211737</v>
      </c>
      <c r="O33" s="20"/>
      <c r="P33" s="20"/>
      <c r="Q33" s="20"/>
      <c r="R33" s="20"/>
      <c r="S33" s="20"/>
      <c r="T33" s="20"/>
      <c r="U33" s="20"/>
      <c r="V33" s="20"/>
      <c r="W33" s="20">
        <v>2211737</v>
      </c>
      <c r="X33" s="20">
        <v>1206578</v>
      </c>
      <c r="Y33" s="20">
        <v>1005159</v>
      </c>
      <c r="Z33" s="21">
        <v>83.31</v>
      </c>
      <c r="AA33" s="22">
        <v>2413156</v>
      </c>
    </row>
    <row r="34" spans="1:27" ht="12.75">
      <c r="A34" s="27" t="s">
        <v>59</v>
      </c>
      <c r="B34" s="28"/>
      <c r="C34" s="29">
        <f aca="true" t="shared" si="3" ref="C34:Y34">SUM(C29:C33)</f>
        <v>46052890</v>
      </c>
      <c r="D34" s="29">
        <f>SUM(D29:D33)</f>
        <v>0</v>
      </c>
      <c r="E34" s="30">
        <f t="shared" si="3"/>
        <v>26693756</v>
      </c>
      <c r="F34" s="31">
        <f t="shared" si="3"/>
        <v>26693756</v>
      </c>
      <c r="G34" s="31">
        <f t="shared" si="3"/>
        <v>39930094</v>
      </c>
      <c r="H34" s="31">
        <f t="shared" si="3"/>
        <v>44260345</v>
      </c>
      <c r="I34" s="31">
        <f t="shared" si="3"/>
        <v>40519848</v>
      </c>
      <c r="J34" s="31">
        <f t="shared" si="3"/>
        <v>40519848</v>
      </c>
      <c r="K34" s="31">
        <f t="shared" si="3"/>
        <v>42880071</v>
      </c>
      <c r="L34" s="31">
        <f t="shared" si="3"/>
        <v>49537508</v>
      </c>
      <c r="M34" s="31">
        <f t="shared" si="3"/>
        <v>45111434</v>
      </c>
      <c r="N34" s="31">
        <f t="shared" si="3"/>
        <v>45111434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45111434</v>
      </c>
      <c r="X34" s="31">
        <f t="shared" si="3"/>
        <v>13346879</v>
      </c>
      <c r="Y34" s="31">
        <f t="shared" si="3"/>
        <v>31764555</v>
      </c>
      <c r="Z34" s="32">
        <f>+IF(X34&lt;&gt;0,+(Y34/X34)*100,0)</f>
        <v>237.9923800912558</v>
      </c>
      <c r="AA34" s="33">
        <f>SUM(AA29:AA33)</f>
        <v>26693756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28688</v>
      </c>
      <c r="H37" s="20">
        <v>28688</v>
      </c>
      <c r="I37" s="20">
        <v>28688</v>
      </c>
      <c r="J37" s="20">
        <v>28688</v>
      </c>
      <c r="K37" s="20">
        <v>28688</v>
      </c>
      <c r="L37" s="20">
        <v>28688</v>
      </c>
      <c r="M37" s="20">
        <v>28688</v>
      </c>
      <c r="N37" s="20">
        <v>28688</v>
      </c>
      <c r="O37" s="20"/>
      <c r="P37" s="20"/>
      <c r="Q37" s="20"/>
      <c r="R37" s="20"/>
      <c r="S37" s="20"/>
      <c r="T37" s="20"/>
      <c r="U37" s="20"/>
      <c r="V37" s="20"/>
      <c r="W37" s="20">
        <v>28688</v>
      </c>
      <c r="X37" s="20"/>
      <c r="Y37" s="20">
        <v>28688</v>
      </c>
      <c r="Z37" s="21"/>
      <c r="AA37" s="22"/>
    </row>
    <row r="38" spans="1:27" ht="12.75">
      <c r="A38" s="23" t="s">
        <v>58</v>
      </c>
      <c r="B38" s="17"/>
      <c r="C38" s="18">
        <v>13192112</v>
      </c>
      <c r="D38" s="18"/>
      <c r="E38" s="19">
        <v>18736843</v>
      </c>
      <c r="F38" s="20">
        <v>18736843</v>
      </c>
      <c r="G38" s="20">
        <v>16061252</v>
      </c>
      <c r="H38" s="20">
        <v>24459317</v>
      </c>
      <c r="I38" s="20">
        <v>24459317</v>
      </c>
      <c r="J38" s="20">
        <v>24459317</v>
      </c>
      <c r="K38" s="20">
        <v>24459317</v>
      </c>
      <c r="L38" s="20">
        <v>24459317</v>
      </c>
      <c r="M38" s="20">
        <v>24459317</v>
      </c>
      <c r="N38" s="20">
        <v>24459317</v>
      </c>
      <c r="O38" s="20"/>
      <c r="P38" s="20"/>
      <c r="Q38" s="20"/>
      <c r="R38" s="20"/>
      <c r="S38" s="20"/>
      <c r="T38" s="20"/>
      <c r="U38" s="20"/>
      <c r="V38" s="20"/>
      <c r="W38" s="20">
        <v>24459317</v>
      </c>
      <c r="X38" s="20">
        <v>9368422</v>
      </c>
      <c r="Y38" s="20">
        <v>15090895</v>
      </c>
      <c r="Z38" s="21">
        <v>161.08</v>
      </c>
      <c r="AA38" s="22">
        <v>18736843</v>
      </c>
    </row>
    <row r="39" spans="1:27" ht="12.75">
      <c r="A39" s="27" t="s">
        <v>61</v>
      </c>
      <c r="B39" s="35"/>
      <c r="C39" s="29">
        <f aca="true" t="shared" si="4" ref="C39:Y39">SUM(C37:C38)</f>
        <v>13192112</v>
      </c>
      <c r="D39" s="29">
        <f>SUM(D37:D38)</f>
        <v>0</v>
      </c>
      <c r="E39" s="36">
        <f t="shared" si="4"/>
        <v>18736843</v>
      </c>
      <c r="F39" s="37">
        <f t="shared" si="4"/>
        <v>18736843</v>
      </c>
      <c r="G39" s="37">
        <f t="shared" si="4"/>
        <v>16089940</v>
      </c>
      <c r="H39" s="37">
        <f t="shared" si="4"/>
        <v>24488005</v>
      </c>
      <c r="I39" s="37">
        <f t="shared" si="4"/>
        <v>24488005</v>
      </c>
      <c r="J39" s="37">
        <f t="shared" si="4"/>
        <v>24488005</v>
      </c>
      <c r="K39" s="37">
        <f t="shared" si="4"/>
        <v>24488005</v>
      </c>
      <c r="L39" s="37">
        <f t="shared" si="4"/>
        <v>24488005</v>
      </c>
      <c r="M39" s="37">
        <f t="shared" si="4"/>
        <v>24488005</v>
      </c>
      <c r="N39" s="37">
        <f t="shared" si="4"/>
        <v>24488005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24488005</v>
      </c>
      <c r="X39" s="37">
        <f t="shared" si="4"/>
        <v>9368422</v>
      </c>
      <c r="Y39" s="37">
        <f t="shared" si="4"/>
        <v>15119583</v>
      </c>
      <c r="Z39" s="38">
        <f>+IF(X39&lt;&gt;0,+(Y39/X39)*100,0)</f>
        <v>161.38879098315599</v>
      </c>
      <c r="AA39" s="39">
        <f>SUM(AA37:AA38)</f>
        <v>18736843</v>
      </c>
    </row>
    <row r="40" spans="1:27" ht="12.75">
      <c r="A40" s="27" t="s">
        <v>62</v>
      </c>
      <c r="B40" s="28"/>
      <c r="C40" s="29">
        <f aca="true" t="shared" si="5" ref="C40:Y40">+C34+C39</f>
        <v>59245002</v>
      </c>
      <c r="D40" s="29">
        <f>+D34+D39</f>
        <v>0</v>
      </c>
      <c r="E40" s="30">
        <f t="shared" si="5"/>
        <v>45430599</v>
      </c>
      <c r="F40" s="31">
        <f t="shared" si="5"/>
        <v>45430599</v>
      </c>
      <c r="G40" s="31">
        <f t="shared" si="5"/>
        <v>56020034</v>
      </c>
      <c r="H40" s="31">
        <f t="shared" si="5"/>
        <v>68748350</v>
      </c>
      <c r="I40" s="31">
        <f t="shared" si="5"/>
        <v>65007853</v>
      </c>
      <c r="J40" s="31">
        <f t="shared" si="5"/>
        <v>65007853</v>
      </c>
      <c r="K40" s="31">
        <f t="shared" si="5"/>
        <v>67368076</v>
      </c>
      <c r="L40" s="31">
        <f t="shared" si="5"/>
        <v>74025513</v>
      </c>
      <c r="M40" s="31">
        <f t="shared" si="5"/>
        <v>69599439</v>
      </c>
      <c r="N40" s="31">
        <f t="shared" si="5"/>
        <v>69599439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69599439</v>
      </c>
      <c r="X40" s="31">
        <f t="shared" si="5"/>
        <v>22715301</v>
      </c>
      <c r="Y40" s="31">
        <f t="shared" si="5"/>
        <v>46884138</v>
      </c>
      <c r="Z40" s="32">
        <f>+IF(X40&lt;&gt;0,+(Y40/X40)*100,0)</f>
        <v>206.39892907428344</v>
      </c>
      <c r="AA40" s="33">
        <f>+AA34+AA39</f>
        <v>45430599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79730652</v>
      </c>
      <c r="D42" s="43">
        <f>+D25-D40</f>
        <v>0</v>
      </c>
      <c r="E42" s="44">
        <f t="shared" si="6"/>
        <v>131922220</v>
      </c>
      <c r="F42" s="45">
        <f t="shared" si="6"/>
        <v>131922220</v>
      </c>
      <c r="G42" s="45">
        <f t="shared" si="6"/>
        <v>100445850</v>
      </c>
      <c r="H42" s="45">
        <f t="shared" si="6"/>
        <v>82062947</v>
      </c>
      <c r="I42" s="45">
        <f t="shared" si="6"/>
        <v>86681847</v>
      </c>
      <c r="J42" s="45">
        <f t="shared" si="6"/>
        <v>86681847</v>
      </c>
      <c r="K42" s="45">
        <f t="shared" si="6"/>
        <v>84388580</v>
      </c>
      <c r="L42" s="45">
        <f t="shared" si="6"/>
        <v>63227806</v>
      </c>
      <c r="M42" s="45">
        <f t="shared" si="6"/>
        <v>72399041</v>
      </c>
      <c r="N42" s="45">
        <f t="shared" si="6"/>
        <v>72399041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72399041</v>
      </c>
      <c r="X42" s="45">
        <f t="shared" si="6"/>
        <v>65961111</v>
      </c>
      <c r="Y42" s="45">
        <f t="shared" si="6"/>
        <v>6437930</v>
      </c>
      <c r="Z42" s="46">
        <f>+IF(X42&lt;&gt;0,+(Y42/X42)*100,0)</f>
        <v>9.760190364289043</v>
      </c>
      <c r="AA42" s="47">
        <f>+AA25-AA40</f>
        <v>131922220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51539958</v>
      </c>
      <c r="D45" s="18"/>
      <c r="E45" s="19">
        <v>103769483</v>
      </c>
      <c r="F45" s="20">
        <v>103769483</v>
      </c>
      <c r="G45" s="20">
        <v>72067614</v>
      </c>
      <c r="H45" s="20">
        <v>53872253</v>
      </c>
      <c r="I45" s="20">
        <v>58491153</v>
      </c>
      <c r="J45" s="20">
        <v>58491153</v>
      </c>
      <c r="K45" s="20">
        <v>56197886</v>
      </c>
      <c r="L45" s="20">
        <v>35037112</v>
      </c>
      <c r="M45" s="20">
        <v>44208347</v>
      </c>
      <c r="N45" s="20">
        <v>44208347</v>
      </c>
      <c r="O45" s="20"/>
      <c r="P45" s="20"/>
      <c r="Q45" s="20"/>
      <c r="R45" s="20"/>
      <c r="S45" s="20"/>
      <c r="T45" s="20"/>
      <c r="U45" s="20"/>
      <c r="V45" s="20"/>
      <c r="W45" s="20">
        <v>44208347</v>
      </c>
      <c r="X45" s="20">
        <v>51884742</v>
      </c>
      <c r="Y45" s="20">
        <v>-7676395</v>
      </c>
      <c r="Z45" s="48">
        <v>-14.8</v>
      </c>
      <c r="AA45" s="22">
        <v>103769483</v>
      </c>
    </row>
    <row r="46" spans="1:27" ht="12.75">
      <c r="A46" s="23" t="s">
        <v>67</v>
      </c>
      <c r="B46" s="17"/>
      <c r="C46" s="18">
        <v>28190694</v>
      </c>
      <c r="D46" s="18"/>
      <c r="E46" s="19">
        <v>28152737</v>
      </c>
      <c r="F46" s="20">
        <v>28152737</v>
      </c>
      <c r="G46" s="20">
        <v>28378236</v>
      </c>
      <c r="H46" s="20">
        <v>28190694</v>
      </c>
      <c r="I46" s="20">
        <v>28190694</v>
      </c>
      <c r="J46" s="20">
        <v>28190694</v>
      </c>
      <c r="K46" s="20">
        <v>28190694</v>
      </c>
      <c r="L46" s="20">
        <v>28190694</v>
      </c>
      <c r="M46" s="20">
        <v>28190694</v>
      </c>
      <c r="N46" s="20">
        <v>28190694</v>
      </c>
      <c r="O46" s="20"/>
      <c r="P46" s="20"/>
      <c r="Q46" s="20"/>
      <c r="R46" s="20"/>
      <c r="S46" s="20"/>
      <c r="T46" s="20"/>
      <c r="U46" s="20"/>
      <c r="V46" s="20"/>
      <c r="W46" s="20">
        <v>28190694</v>
      </c>
      <c r="X46" s="20">
        <v>14076369</v>
      </c>
      <c r="Y46" s="20">
        <v>14114325</v>
      </c>
      <c r="Z46" s="48">
        <v>100.27</v>
      </c>
      <c r="AA46" s="22">
        <v>28152737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79730652</v>
      </c>
      <c r="D48" s="51">
        <f>SUM(D45:D47)</f>
        <v>0</v>
      </c>
      <c r="E48" s="52">
        <f t="shared" si="7"/>
        <v>131922220</v>
      </c>
      <c r="F48" s="53">
        <f t="shared" si="7"/>
        <v>131922220</v>
      </c>
      <c r="G48" s="53">
        <f t="shared" si="7"/>
        <v>100445850</v>
      </c>
      <c r="H48" s="53">
        <f t="shared" si="7"/>
        <v>82062947</v>
      </c>
      <c r="I48" s="53">
        <f t="shared" si="7"/>
        <v>86681847</v>
      </c>
      <c r="J48" s="53">
        <f t="shared" si="7"/>
        <v>86681847</v>
      </c>
      <c r="K48" s="53">
        <f t="shared" si="7"/>
        <v>84388580</v>
      </c>
      <c r="L48" s="53">
        <f t="shared" si="7"/>
        <v>63227806</v>
      </c>
      <c r="M48" s="53">
        <f t="shared" si="7"/>
        <v>72399041</v>
      </c>
      <c r="N48" s="53">
        <f t="shared" si="7"/>
        <v>72399041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72399041</v>
      </c>
      <c r="X48" s="53">
        <f t="shared" si="7"/>
        <v>65961111</v>
      </c>
      <c r="Y48" s="53">
        <f t="shared" si="7"/>
        <v>6437930</v>
      </c>
      <c r="Z48" s="54">
        <f>+IF(X48&lt;&gt;0,+(Y48/X48)*100,0)</f>
        <v>9.760190364289043</v>
      </c>
      <c r="AA48" s="55">
        <f>SUM(AA45:AA47)</f>
        <v>131922220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800198</v>
      </c>
      <c r="D6" s="18"/>
      <c r="E6" s="19">
        <v>10641958</v>
      </c>
      <c r="F6" s="20">
        <v>10641958</v>
      </c>
      <c r="G6" s="20">
        <v>1018700</v>
      </c>
      <c r="H6" s="20">
        <v>800199</v>
      </c>
      <c r="I6" s="20">
        <v>800199</v>
      </c>
      <c r="J6" s="20">
        <v>800199</v>
      </c>
      <c r="K6" s="20">
        <v>800199</v>
      </c>
      <c r="L6" s="20">
        <v>800199</v>
      </c>
      <c r="M6" s="20">
        <v>800199</v>
      </c>
      <c r="N6" s="20">
        <v>800199</v>
      </c>
      <c r="O6" s="20"/>
      <c r="P6" s="20"/>
      <c r="Q6" s="20"/>
      <c r="R6" s="20"/>
      <c r="S6" s="20"/>
      <c r="T6" s="20"/>
      <c r="U6" s="20"/>
      <c r="V6" s="20"/>
      <c r="W6" s="20">
        <v>800199</v>
      </c>
      <c r="X6" s="20">
        <v>5320979</v>
      </c>
      <c r="Y6" s="20">
        <v>-4520780</v>
      </c>
      <c r="Z6" s="21">
        <v>-84.96</v>
      </c>
      <c r="AA6" s="22">
        <v>10641958</v>
      </c>
    </row>
    <row r="7" spans="1:27" ht="12.75">
      <c r="A7" s="23" t="s">
        <v>34</v>
      </c>
      <c r="B7" s="17"/>
      <c r="C7" s="18">
        <v>10669152</v>
      </c>
      <c r="D7" s="18"/>
      <c r="E7" s="19"/>
      <c r="F7" s="20"/>
      <c r="G7" s="20">
        <v>33968399</v>
      </c>
      <c r="H7" s="20">
        <v>22101651</v>
      </c>
      <c r="I7" s="20">
        <v>17313915</v>
      </c>
      <c r="J7" s="20">
        <v>17313915</v>
      </c>
      <c r="K7" s="20">
        <v>11314076</v>
      </c>
      <c r="L7" s="20">
        <v>5630166</v>
      </c>
      <c r="M7" s="20">
        <v>16524405</v>
      </c>
      <c r="N7" s="20">
        <v>16524405</v>
      </c>
      <c r="O7" s="20"/>
      <c r="P7" s="20"/>
      <c r="Q7" s="20"/>
      <c r="R7" s="20"/>
      <c r="S7" s="20"/>
      <c r="T7" s="20"/>
      <c r="U7" s="20"/>
      <c r="V7" s="20"/>
      <c r="W7" s="20">
        <v>16524405</v>
      </c>
      <c r="X7" s="20"/>
      <c r="Y7" s="20">
        <v>16524405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2235183</v>
      </c>
      <c r="D9" s="18"/>
      <c r="E9" s="19">
        <v>640000</v>
      </c>
      <c r="F9" s="20">
        <v>640000</v>
      </c>
      <c r="G9" s="20"/>
      <c r="H9" s="20">
        <v>2235182</v>
      </c>
      <c r="I9" s="20">
        <v>2235182</v>
      </c>
      <c r="J9" s="20">
        <v>2235182</v>
      </c>
      <c r="K9" s="20">
        <v>2235182</v>
      </c>
      <c r="L9" s="20">
        <v>2235182</v>
      </c>
      <c r="M9" s="20">
        <v>2235182</v>
      </c>
      <c r="N9" s="20">
        <v>2235182</v>
      </c>
      <c r="O9" s="20"/>
      <c r="P9" s="20"/>
      <c r="Q9" s="20"/>
      <c r="R9" s="20"/>
      <c r="S9" s="20"/>
      <c r="T9" s="20"/>
      <c r="U9" s="20"/>
      <c r="V9" s="20"/>
      <c r="W9" s="20">
        <v>2235182</v>
      </c>
      <c r="X9" s="20">
        <v>320000</v>
      </c>
      <c r="Y9" s="20">
        <v>1915182</v>
      </c>
      <c r="Z9" s="21">
        <v>598.49</v>
      </c>
      <c r="AA9" s="22">
        <v>640000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21836179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13704533</v>
      </c>
      <c r="D12" s="29">
        <f>SUM(D6:D11)</f>
        <v>0</v>
      </c>
      <c r="E12" s="30">
        <f t="shared" si="0"/>
        <v>11281958</v>
      </c>
      <c r="F12" s="31">
        <f t="shared" si="0"/>
        <v>11281958</v>
      </c>
      <c r="G12" s="31">
        <f t="shared" si="0"/>
        <v>56823278</v>
      </c>
      <c r="H12" s="31">
        <f t="shared" si="0"/>
        <v>25137032</v>
      </c>
      <c r="I12" s="31">
        <f t="shared" si="0"/>
        <v>20349296</v>
      </c>
      <c r="J12" s="31">
        <f t="shared" si="0"/>
        <v>20349296</v>
      </c>
      <c r="K12" s="31">
        <f t="shared" si="0"/>
        <v>14349457</v>
      </c>
      <c r="L12" s="31">
        <f t="shared" si="0"/>
        <v>8665547</v>
      </c>
      <c r="M12" s="31">
        <f t="shared" si="0"/>
        <v>19559786</v>
      </c>
      <c r="N12" s="31">
        <f t="shared" si="0"/>
        <v>19559786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19559786</v>
      </c>
      <c r="X12" s="31">
        <f t="shared" si="0"/>
        <v>5640979</v>
      </c>
      <c r="Y12" s="31">
        <f t="shared" si="0"/>
        <v>13918807</v>
      </c>
      <c r="Z12" s="32">
        <f>+IF(X12&lt;&gt;0,+(Y12/X12)*100,0)</f>
        <v>246.7445278558917</v>
      </c>
      <c r="AA12" s="33">
        <f>SUM(AA6:AA11)</f>
        <v>11281958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95156</v>
      </c>
      <c r="D17" s="18"/>
      <c r="E17" s="19">
        <v>97650</v>
      </c>
      <c r="F17" s="20">
        <v>97650</v>
      </c>
      <c r="G17" s="20">
        <v>108750</v>
      </c>
      <c r="H17" s="20">
        <v>95156</v>
      </c>
      <c r="I17" s="20">
        <v>95156</v>
      </c>
      <c r="J17" s="20">
        <v>95156</v>
      </c>
      <c r="K17" s="20">
        <v>95156</v>
      </c>
      <c r="L17" s="20">
        <v>95156</v>
      </c>
      <c r="M17" s="20">
        <v>95156</v>
      </c>
      <c r="N17" s="20">
        <v>95156</v>
      </c>
      <c r="O17" s="20"/>
      <c r="P17" s="20"/>
      <c r="Q17" s="20"/>
      <c r="R17" s="20"/>
      <c r="S17" s="20"/>
      <c r="T17" s="20"/>
      <c r="U17" s="20"/>
      <c r="V17" s="20"/>
      <c r="W17" s="20">
        <v>95156</v>
      </c>
      <c r="X17" s="20">
        <v>48825</v>
      </c>
      <c r="Y17" s="20">
        <v>46331</v>
      </c>
      <c r="Z17" s="21">
        <v>94.89</v>
      </c>
      <c r="AA17" s="22">
        <v>97650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>
        <v>1146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6042439</v>
      </c>
      <c r="D19" s="18"/>
      <c r="E19" s="19">
        <v>9607780</v>
      </c>
      <c r="F19" s="20">
        <v>9607780</v>
      </c>
      <c r="G19" s="20">
        <v>7581954</v>
      </c>
      <c r="H19" s="20">
        <v>6042439</v>
      </c>
      <c r="I19" s="20">
        <v>6042439</v>
      </c>
      <c r="J19" s="20">
        <v>6042439</v>
      </c>
      <c r="K19" s="20">
        <v>7565874</v>
      </c>
      <c r="L19" s="20">
        <v>8358494</v>
      </c>
      <c r="M19" s="20">
        <v>8650407</v>
      </c>
      <c r="N19" s="20">
        <v>8650407</v>
      </c>
      <c r="O19" s="20"/>
      <c r="P19" s="20"/>
      <c r="Q19" s="20"/>
      <c r="R19" s="20"/>
      <c r="S19" s="20"/>
      <c r="T19" s="20"/>
      <c r="U19" s="20"/>
      <c r="V19" s="20"/>
      <c r="W19" s="20">
        <v>8650407</v>
      </c>
      <c r="X19" s="20">
        <v>4803890</v>
      </c>
      <c r="Y19" s="20">
        <v>3846517</v>
      </c>
      <c r="Z19" s="21">
        <v>80.07</v>
      </c>
      <c r="AA19" s="22">
        <v>9607780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311166</v>
      </c>
      <c r="D22" s="18"/>
      <c r="E22" s="19">
        <v>573440</v>
      </c>
      <c r="F22" s="20">
        <v>573440</v>
      </c>
      <c r="G22" s="20">
        <v>516048</v>
      </c>
      <c r="H22" s="20">
        <v>311166</v>
      </c>
      <c r="I22" s="20">
        <v>311166</v>
      </c>
      <c r="J22" s="20">
        <v>311166</v>
      </c>
      <c r="K22" s="20">
        <v>311166</v>
      </c>
      <c r="L22" s="20">
        <v>311166</v>
      </c>
      <c r="M22" s="20">
        <v>311166</v>
      </c>
      <c r="N22" s="20">
        <v>311166</v>
      </c>
      <c r="O22" s="20"/>
      <c r="P22" s="20"/>
      <c r="Q22" s="20"/>
      <c r="R22" s="20"/>
      <c r="S22" s="20"/>
      <c r="T22" s="20"/>
      <c r="U22" s="20"/>
      <c r="V22" s="20"/>
      <c r="W22" s="20">
        <v>311166</v>
      </c>
      <c r="X22" s="20">
        <v>286720</v>
      </c>
      <c r="Y22" s="20">
        <v>24446</v>
      </c>
      <c r="Z22" s="21">
        <v>8.53</v>
      </c>
      <c r="AA22" s="22">
        <v>573440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6448761</v>
      </c>
      <c r="D24" s="29">
        <f>SUM(D15:D23)</f>
        <v>0</v>
      </c>
      <c r="E24" s="36">
        <f t="shared" si="1"/>
        <v>10278870</v>
      </c>
      <c r="F24" s="37">
        <f t="shared" si="1"/>
        <v>10278870</v>
      </c>
      <c r="G24" s="37">
        <f t="shared" si="1"/>
        <v>8207898</v>
      </c>
      <c r="H24" s="37">
        <f t="shared" si="1"/>
        <v>6448761</v>
      </c>
      <c r="I24" s="37">
        <f t="shared" si="1"/>
        <v>6448761</v>
      </c>
      <c r="J24" s="37">
        <f t="shared" si="1"/>
        <v>6448761</v>
      </c>
      <c r="K24" s="37">
        <f t="shared" si="1"/>
        <v>7972196</v>
      </c>
      <c r="L24" s="37">
        <f t="shared" si="1"/>
        <v>8764816</v>
      </c>
      <c r="M24" s="37">
        <f t="shared" si="1"/>
        <v>9056729</v>
      </c>
      <c r="N24" s="37">
        <f t="shared" si="1"/>
        <v>9056729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9056729</v>
      </c>
      <c r="X24" s="37">
        <f t="shared" si="1"/>
        <v>5139435</v>
      </c>
      <c r="Y24" s="37">
        <f t="shared" si="1"/>
        <v>3917294</v>
      </c>
      <c r="Z24" s="38">
        <f>+IF(X24&lt;&gt;0,+(Y24/X24)*100,0)</f>
        <v>76.22032382937036</v>
      </c>
      <c r="AA24" s="39">
        <f>SUM(AA15:AA23)</f>
        <v>10278870</v>
      </c>
    </row>
    <row r="25" spans="1:27" ht="12.75">
      <c r="A25" s="27" t="s">
        <v>51</v>
      </c>
      <c r="B25" s="28"/>
      <c r="C25" s="29">
        <f aca="true" t="shared" si="2" ref="C25:Y25">+C12+C24</f>
        <v>20153294</v>
      </c>
      <c r="D25" s="29">
        <f>+D12+D24</f>
        <v>0</v>
      </c>
      <c r="E25" s="30">
        <f t="shared" si="2"/>
        <v>21560828</v>
      </c>
      <c r="F25" s="31">
        <f t="shared" si="2"/>
        <v>21560828</v>
      </c>
      <c r="G25" s="31">
        <f t="shared" si="2"/>
        <v>65031176</v>
      </c>
      <c r="H25" s="31">
        <f t="shared" si="2"/>
        <v>31585793</v>
      </c>
      <c r="I25" s="31">
        <f t="shared" si="2"/>
        <v>26798057</v>
      </c>
      <c r="J25" s="31">
        <f t="shared" si="2"/>
        <v>26798057</v>
      </c>
      <c r="K25" s="31">
        <f t="shared" si="2"/>
        <v>22321653</v>
      </c>
      <c r="L25" s="31">
        <f t="shared" si="2"/>
        <v>17430363</v>
      </c>
      <c r="M25" s="31">
        <f t="shared" si="2"/>
        <v>28616515</v>
      </c>
      <c r="N25" s="31">
        <f t="shared" si="2"/>
        <v>28616515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28616515</v>
      </c>
      <c r="X25" s="31">
        <f t="shared" si="2"/>
        <v>10780414</v>
      </c>
      <c r="Y25" s="31">
        <f t="shared" si="2"/>
        <v>17836101</v>
      </c>
      <c r="Z25" s="32">
        <f>+IF(X25&lt;&gt;0,+(Y25/X25)*100,0)</f>
        <v>165.44912839154415</v>
      </c>
      <c r="AA25" s="33">
        <f>+AA12+AA24</f>
        <v>21560828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91222</v>
      </c>
      <c r="D30" s="18"/>
      <c r="E30" s="19"/>
      <c r="F30" s="20"/>
      <c r="G30" s="20">
        <v>138186</v>
      </c>
      <c r="H30" s="20">
        <v>91222</v>
      </c>
      <c r="I30" s="20">
        <v>91222</v>
      </c>
      <c r="J30" s="20">
        <v>91222</v>
      </c>
      <c r="K30" s="20">
        <v>91222</v>
      </c>
      <c r="L30" s="20">
        <v>91222</v>
      </c>
      <c r="M30" s="20">
        <v>91222</v>
      </c>
      <c r="N30" s="20">
        <v>91222</v>
      </c>
      <c r="O30" s="20"/>
      <c r="P30" s="20"/>
      <c r="Q30" s="20"/>
      <c r="R30" s="20"/>
      <c r="S30" s="20"/>
      <c r="T30" s="20"/>
      <c r="U30" s="20"/>
      <c r="V30" s="20"/>
      <c r="W30" s="20">
        <v>91222</v>
      </c>
      <c r="X30" s="20"/>
      <c r="Y30" s="20">
        <v>91222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5445676</v>
      </c>
      <c r="D32" s="18"/>
      <c r="E32" s="19">
        <v>1937236</v>
      </c>
      <c r="F32" s="20">
        <v>1937236</v>
      </c>
      <c r="G32" s="20">
        <v>8732195</v>
      </c>
      <c r="H32" s="20">
        <v>5445676</v>
      </c>
      <c r="I32" s="20">
        <v>5445676</v>
      </c>
      <c r="J32" s="20">
        <v>5445676</v>
      </c>
      <c r="K32" s="20">
        <v>5445676</v>
      </c>
      <c r="L32" s="20">
        <v>5445676</v>
      </c>
      <c r="M32" s="20">
        <v>5445676</v>
      </c>
      <c r="N32" s="20">
        <v>5445676</v>
      </c>
      <c r="O32" s="20"/>
      <c r="P32" s="20"/>
      <c r="Q32" s="20"/>
      <c r="R32" s="20"/>
      <c r="S32" s="20"/>
      <c r="T32" s="20"/>
      <c r="U32" s="20"/>
      <c r="V32" s="20"/>
      <c r="W32" s="20">
        <v>5445676</v>
      </c>
      <c r="X32" s="20">
        <v>968618</v>
      </c>
      <c r="Y32" s="20">
        <v>4477058</v>
      </c>
      <c r="Z32" s="21">
        <v>462.21</v>
      </c>
      <c r="AA32" s="22">
        <v>1937236</v>
      </c>
    </row>
    <row r="33" spans="1:27" ht="12.75">
      <c r="A33" s="23" t="s">
        <v>58</v>
      </c>
      <c r="B33" s="17"/>
      <c r="C33" s="18">
        <v>3668129</v>
      </c>
      <c r="D33" s="18"/>
      <c r="E33" s="19">
        <v>2144838</v>
      </c>
      <c r="F33" s="20">
        <v>2144838</v>
      </c>
      <c r="G33" s="20">
        <v>3513610</v>
      </c>
      <c r="H33" s="20">
        <v>3668129</v>
      </c>
      <c r="I33" s="20">
        <v>3668129</v>
      </c>
      <c r="J33" s="20">
        <v>3668129</v>
      </c>
      <c r="K33" s="20">
        <v>3668129</v>
      </c>
      <c r="L33" s="20">
        <v>3668129</v>
      </c>
      <c r="M33" s="20">
        <v>3668129</v>
      </c>
      <c r="N33" s="20">
        <v>3668129</v>
      </c>
      <c r="O33" s="20"/>
      <c r="P33" s="20"/>
      <c r="Q33" s="20"/>
      <c r="R33" s="20"/>
      <c r="S33" s="20"/>
      <c r="T33" s="20"/>
      <c r="U33" s="20"/>
      <c r="V33" s="20"/>
      <c r="W33" s="20">
        <v>3668129</v>
      </c>
      <c r="X33" s="20">
        <v>1072419</v>
      </c>
      <c r="Y33" s="20">
        <v>2595710</v>
      </c>
      <c r="Z33" s="21">
        <v>242.04</v>
      </c>
      <c r="AA33" s="22">
        <v>2144838</v>
      </c>
    </row>
    <row r="34" spans="1:27" ht="12.75">
      <c r="A34" s="27" t="s">
        <v>59</v>
      </c>
      <c r="B34" s="28"/>
      <c r="C34" s="29">
        <f aca="true" t="shared" si="3" ref="C34:Y34">SUM(C29:C33)</f>
        <v>9205027</v>
      </c>
      <c r="D34" s="29">
        <f>SUM(D29:D33)</f>
        <v>0</v>
      </c>
      <c r="E34" s="30">
        <f t="shared" si="3"/>
        <v>4082074</v>
      </c>
      <c r="F34" s="31">
        <f t="shared" si="3"/>
        <v>4082074</v>
      </c>
      <c r="G34" s="31">
        <f t="shared" si="3"/>
        <v>12383991</v>
      </c>
      <c r="H34" s="31">
        <f t="shared" si="3"/>
        <v>9205027</v>
      </c>
      <c r="I34" s="31">
        <f t="shared" si="3"/>
        <v>9205027</v>
      </c>
      <c r="J34" s="31">
        <f t="shared" si="3"/>
        <v>9205027</v>
      </c>
      <c r="K34" s="31">
        <f t="shared" si="3"/>
        <v>9205027</v>
      </c>
      <c r="L34" s="31">
        <f t="shared" si="3"/>
        <v>9205027</v>
      </c>
      <c r="M34" s="31">
        <f t="shared" si="3"/>
        <v>9205027</v>
      </c>
      <c r="N34" s="31">
        <f t="shared" si="3"/>
        <v>9205027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9205027</v>
      </c>
      <c r="X34" s="31">
        <f t="shared" si="3"/>
        <v>2041037</v>
      </c>
      <c r="Y34" s="31">
        <f t="shared" si="3"/>
        <v>7163990</v>
      </c>
      <c r="Z34" s="32">
        <f>+IF(X34&lt;&gt;0,+(Y34/X34)*100,0)</f>
        <v>350.99755663420115</v>
      </c>
      <c r="AA34" s="33">
        <f>SUM(AA29:AA33)</f>
        <v>4082074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91222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16325440</v>
      </c>
      <c r="D38" s="18"/>
      <c r="E38" s="19">
        <v>19157645</v>
      </c>
      <c r="F38" s="20">
        <v>19157645</v>
      </c>
      <c r="G38" s="20">
        <v>16905968</v>
      </c>
      <c r="H38" s="20">
        <v>16325440</v>
      </c>
      <c r="I38" s="20">
        <v>16325440</v>
      </c>
      <c r="J38" s="20">
        <v>16325440</v>
      </c>
      <c r="K38" s="20">
        <v>16325440</v>
      </c>
      <c r="L38" s="20">
        <v>16325440</v>
      </c>
      <c r="M38" s="20">
        <v>16325440</v>
      </c>
      <c r="N38" s="20">
        <v>16325440</v>
      </c>
      <c r="O38" s="20"/>
      <c r="P38" s="20"/>
      <c r="Q38" s="20"/>
      <c r="R38" s="20"/>
      <c r="S38" s="20"/>
      <c r="T38" s="20"/>
      <c r="U38" s="20"/>
      <c r="V38" s="20"/>
      <c r="W38" s="20">
        <v>16325440</v>
      </c>
      <c r="X38" s="20">
        <v>9578823</v>
      </c>
      <c r="Y38" s="20">
        <v>6746617</v>
      </c>
      <c r="Z38" s="21">
        <v>70.43</v>
      </c>
      <c r="AA38" s="22">
        <v>19157645</v>
      </c>
    </row>
    <row r="39" spans="1:27" ht="12.75">
      <c r="A39" s="27" t="s">
        <v>61</v>
      </c>
      <c r="B39" s="35"/>
      <c r="C39" s="29">
        <f aca="true" t="shared" si="4" ref="C39:Y39">SUM(C37:C38)</f>
        <v>16325440</v>
      </c>
      <c r="D39" s="29">
        <f>SUM(D37:D38)</f>
        <v>0</v>
      </c>
      <c r="E39" s="36">
        <f t="shared" si="4"/>
        <v>19157645</v>
      </c>
      <c r="F39" s="37">
        <f t="shared" si="4"/>
        <v>19157645</v>
      </c>
      <c r="G39" s="37">
        <f t="shared" si="4"/>
        <v>16997190</v>
      </c>
      <c r="H39" s="37">
        <f t="shared" si="4"/>
        <v>16325440</v>
      </c>
      <c r="I39" s="37">
        <f t="shared" si="4"/>
        <v>16325440</v>
      </c>
      <c r="J39" s="37">
        <f t="shared" si="4"/>
        <v>16325440</v>
      </c>
      <c r="K39" s="37">
        <f t="shared" si="4"/>
        <v>16325440</v>
      </c>
      <c r="L39" s="37">
        <f t="shared" si="4"/>
        <v>16325440</v>
      </c>
      <c r="M39" s="37">
        <f t="shared" si="4"/>
        <v>16325440</v>
      </c>
      <c r="N39" s="37">
        <f t="shared" si="4"/>
        <v>16325440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16325440</v>
      </c>
      <c r="X39" s="37">
        <f t="shared" si="4"/>
        <v>9578823</v>
      </c>
      <c r="Y39" s="37">
        <f t="shared" si="4"/>
        <v>6746617</v>
      </c>
      <c r="Z39" s="38">
        <f>+IF(X39&lt;&gt;0,+(Y39/X39)*100,0)</f>
        <v>70.43263039728367</v>
      </c>
      <c r="AA39" s="39">
        <f>SUM(AA37:AA38)</f>
        <v>19157645</v>
      </c>
    </row>
    <row r="40" spans="1:27" ht="12.75">
      <c r="A40" s="27" t="s">
        <v>62</v>
      </c>
      <c r="B40" s="28"/>
      <c r="C40" s="29">
        <f aca="true" t="shared" si="5" ref="C40:Y40">+C34+C39</f>
        <v>25530467</v>
      </c>
      <c r="D40" s="29">
        <f>+D34+D39</f>
        <v>0</v>
      </c>
      <c r="E40" s="30">
        <f t="shared" si="5"/>
        <v>23239719</v>
      </c>
      <c r="F40" s="31">
        <f t="shared" si="5"/>
        <v>23239719</v>
      </c>
      <c r="G40" s="31">
        <f t="shared" si="5"/>
        <v>29381181</v>
      </c>
      <c r="H40" s="31">
        <f t="shared" si="5"/>
        <v>25530467</v>
      </c>
      <c r="I40" s="31">
        <f t="shared" si="5"/>
        <v>25530467</v>
      </c>
      <c r="J40" s="31">
        <f t="shared" si="5"/>
        <v>25530467</v>
      </c>
      <c r="K40" s="31">
        <f t="shared" si="5"/>
        <v>25530467</v>
      </c>
      <c r="L40" s="31">
        <f t="shared" si="5"/>
        <v>25530467</v>
      </c>
      <c r="M40" s="31">
        <f t="shared" si="5"/>
        <v>25530467</v>
      </c>
      <c r="N40" s="31">
        <f t="shared" si="5"/>
        <v>25530467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25530467</v>
      </c>
      <c r="X40" s="31">
        <f t="shared" si="5"/>
        <v>11619860</v>
      </c>
      <c r="Y40" s="31">
        <f t="shared" si="5"/>
        <v>13910607</v>
      </c>
      <c r="Z40" s="32">
        <f>+IF(X40&lt;&gt;0,+(Y40/X40)*100,0)</f>
        <v>119.7140671230118</v>
      </c>
      <c r="AA40" s="33">
        <f>+AA34+AA39</f>
        <v>23239719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-5377173</v>
      </c>
      <c r="D42" s="43">
        <f>+D25-D40</f>
        <v>0</v>
      </c>
      <c r="E42" s="44">
        <f t="shared" si="6"/>
        <v>-1678891</v>
      </c>
      <c r="F42" s="45">
        <f t="shared" si="6"/>
        <v>-1678891</v>
      </c>
      <c r="G42" s="45">
        <f t="shared" si="6"/>
        <v>35649995</v>
      </c>
      <c r="H42" s="45">
        <f t="shared" si="6"/>
        <v>6055326</v>
      </c>
      <c r="I42" s="45">
        <f t="shared" si="6"/>
        <v>1267590</v>
      </c>
      <c r="J42" s="45">
        <f t="shared" si="6"/>
        <v>1267590</v>
      </c>
      <c r="K42" s="45">
        <f t="shared" si="6"/>
        <v>-3208814</v>
      </c>
      <c r="L42" s="45">
        <f t="shared" si="6"/>
        <v>-8100104</v>
      </c>
      <c r="M42" s="45">
        <f t="shared" si="6"/>
        <v>3086048</v>
      </c>
      <c r="N42" s="45">
        <f t="shared" si="6"/>
        <v>3086048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3086048</v>
      </c>
      <c r="X42" s="45">
        <f t="shared" si="6"/>
        <v>-839446</v>
      </c>
      <c r="Y42" s="45">
        <f t="shared" si="6"/>
        <v>3925494</v>
      </c>
      <c r="Z42" s="46">
        <f>+IF(X42&lt;&gt;0,+(Y42/X42)*100,0)</f>
        <v>-467.6291268288848</v>
      </c>
      <c r="AA42" s="47">
        <f>+AA25-AA40</f>
        <v>-1678891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-5438156</v>
      </c>
      <c r="D45" s="18"/>
      <c r="E45" s="19">
        <v>-1678891</v>
      </c>
      <c r="F45" s="20">
        <v>-1678891</v>
      </c>
      <c r="G45" s="20">
        <v>35639367</v>
      </c>
      <c r="H45" s="20">
        <v>5994343</v>
      </c>
      <c r="I45" s="20">
        <v>1206607</v>
      </c>
      <c r="J45" s="20">
        <v>1206607</v>
      </c>
      <c r="K45" s="20">
        <v>-3269797</v>
      </c>
      <c r="L45" s="20">
        <v>-8161087</v>
      </c>
      <c r="M45" s="20">
        <v>3025065</v>
      </c>
      <c r="N45" s="20">
        <v>3025065</v>
      </c>
      <c r="O45" s="20"/>
      <c r="P45" s="20"/>
      <c r="Q45" s="20"/>
      <c r="R45" s="20"/>
      <c r="S45" s="20"/>
      <c r="T45" s="20"/>
      <c r="U45" s="20"/>
      <c r="V45" s="20"/>
      <c r="W45" s="20">
        <v>3025065</v>
      </c>
      <c r="X45" s="20">
        <v>-839446</v>
      </c>
      <c r="Y45" s="20">
        <v>3864511</v>
      </c>
      <c r="Z45" s="48">
        <v>-460.36</v>
      </c>
      <c r="AA45" s="22">
        <v>-1678891</v>
      </c>
    </row>
    <row r="46" spans="1:27" ht="12.75">
      <c r="A46" s="23" t="s">
        <v>67</v>
      </c>
      <c r="B46" s="17"/>
      <c r="C46" s="18">
        <v>60983</v>
      </c>
      <c r="D46" s="18"/>
      <c r="E46" s="19"/>
      <c r="F46" s="20"/>
      <c r="G46" s="20">
        <v>10628</v>
      </c>
      <c r="H46" s="20">
        <v>60983</v>
      </c>
      <c r="I46" s="20">
        <v>60983</v>
      </c>
      <c r="J46" s="20">
        <v>60983</v>
      </c>
      <c r="K46" s="20">
        <v>60983</v>
      </c>
      <c r="L46" s="20">
        <v>60983</v>
      </c>
      <c r="M46" s="20">
        <v>60983</v>
      </c>
      <c r="N46" s="20">
        <v>60983</v>
      </c>
      <c r="O46" s="20"/>
      <c r="P46" s="20"/>
      <c r="Q46" s="20"/>
      <c r="R46" s="20"/>
      <c r="S46" s="20"/>
      <c r="T46" s="20"/>
      <c r="U46" s="20"/>
      <c r="V46" s="20"/>
      <c r="W46" s="20">
        <v>60983</v>
      </c>
      <c r="X46" s="20"/>
      <c r="Y46" s="20">
        <v>60983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-5377173</v>
      </c>
      <c r="D48" s="51">
        <f>SUM(D45:D47)</f>
        <v>0</v>
      </c>
      <c r="E48" s="52">
        <f t="shared" si="7"/>
        <v>-1678891</v>
      </c>
      <c r="F48" s="53">
        <f t="shared" si="7"/>
        <v>-1678891</v>
      </c>
      <c r="G48" s="53">
        <f t="shared" si="7"/>
        <v>35649995</v>
      </c>
      <c r="H48" s="53">
        <f t="shared" si="7"/>
        <v>6055326</v>
      </c>
      <c r="I48" s="53">
        <f t="shared" si="7"/>
        <v>1267590</v>
      </c>
      <c r="J48" s="53">
        <f t="shared" si="7"/>
        <v>1267590</v>
      </c>
      <c r="K48" s="53">
        <f t="shared" si="7"/>
        <v>-3208814</v>
      </c>
      <c r="L48" s="53">
        <f t="shared" si="7"/>
        <v>-8100104</v>
      </c>
      <c r="M48" s="53">
        <f t="shared" si="7"/>
        <v>3086048</v>
      </c>
      <c r="N48" s="53">
        <f t="shared" si="7"/>
        <v>3086048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3086048</v>
      </c>
      <c r="X48" s="53">
        <f t="shared" si="7"/>
        <v>-839446</v>
      </c>
      <c r="Y48" s="53">
        <f t="shared" si="7"/>
        <v>3925494</v>
      </c>
      <c r="Z48" s="54">
        <f>+IF(X48&lt;&gt;0,+(Y48/X48)*100,0)</f>
        <v>-467.6291268288848</v>
      </c>
      <c r="AA48" s="55">
        <f>SUM(AA45:AA47)</f>
        <v>-1678891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5174429</v>
      </c>
      <c r="D6" s="18"/>
      <c r="E6" s="19">
        <v>2901828</v>
      </c>
      <c r="F6" s="20">
        <v>2901828</v>
      </c>
      <c r="G6" s="20">
        <v>13494194</v>
      </c>
      <c r="H6" s="20">
        <v>9613993</v>
      </c>
      <c r="I6" s="20">
        <v>7736089</v>
      </c>
      <c r="J6" s="20">
        <v>7736089</v>
      </c>
      <c r="K6" s="20">
        <v>8280977</v>
      </c>
      <c r="L6" s="20">
        <v>5904916</v>
      </c>
      <c r="M6" s="20">
        <v>13521399</v>
      </c>
      <c r="N6" s="20">
        <v>13521399</v>
      </c>
      <c r="O6" s="20"/>
      <c r="P6" s="20"/>
      <c r="Q6" s="20"/>
      <c r="R6" s="20"/>
      <c r="S6" s="20"/>
      <c r="T6" s="20"/>
      <c r="U6" s="20"/>
      <c r="V6" s="20"/>
      <c r="W6" s="20">
        <v>13521399</v>
      </c>
      <c r="X6" s="20">
        <v>1450914</v>
      </c>
      <c r="Y6" s="20">
        <v>12070485</v>
      </c>
      <c r="Z6" s="21">
        <v>831.92</v>
      </c>
      <c r="AA6" s="22">
        <v>2901828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14478700</v>
      </c>
      <c r="D8" s="18"/>
      <c r="E8" s="19">
        <v>12599030</v>
      </c>
      <c r="F8" s="20">
        <v>12599030</v>
      </c>
      <c r="G8" s="20">
        <v>66988397</v>
      </c>
      <c r="H8" s="20">
        <v>67786316</v>
      </c>
      <c r="I8" s="20">
        <v>63598716</v>
      </c>
      <c r="J8" s="20">
        <v>63598716</v>
      </c>
      <c r="K8" s="20">
        <v>65985278</v>
      </c>
      <c r="L8" s="20">
        <v>85788122</v>
      </c>
      <c r="M8" s="20">
        <v>69126608</v>
      </c>
      <c r="N8" s="20">
        <v>69126608</v>
      </c>
      <c r="O8" s="20"/>
      <c r="P8" s="20"/>
      <c r="Q8" s="20"/>
      <c r="R8" s="20"/>
      <c r="S8" s="20"/>
      <c r="T8" s="20"/>
      <c r="U8" s="20"/>
      <c r="V8" s="20"/>
      <c r="W8" s="20">
        <v>69126608</v>
      </c>
      <c r="X8" s="20">
        <v>6299515</v>
      </c>
      <c r="Y8" s="20">
        <v>62827093</v>
      </c>
      <c r="Z8" s="21">
        <v>997.33</v>
      </c>
      <c r="AA8" s="22">
        <v>12599030</v>
      </c>
    </row>
    <row r="9" spans="1:27" ht="12.75">
      <c r="A9" s="23" t="s">
        <v>36</v>
      </c>
      <c r="B9" s="17"/>
      <c r="C9" s="18">
        <v>3126951</v>
      </c>
      <c r="D9" s="18"/>
      <c r="E9" s="19">
        <v>260907</v>
      </c>
      <c r="F9" s="20">
        <v>260907</v>
      </c>
      <c r="G9" s="20">
        <v>17159562</v>
      </c>
      <c r="H9" s="20">
        <v>17608718</v>
      </c>
      <c r="I9" s="20">
        <v>19052331</v>
      </c>
      <c r="J9" s="20">
        <v>19052331</v>
      </c>
      <c r="K9" s="20">
        <v>19590440</v>
      </c>
      <c r="L9" s="20">
        <v>5527645</v>
      </c>
      <c r="M9" s="20">
        <v>17513123</v>
      </c>
      <c r="N9" s="20">
        <v>17513123</v>
      </c>
      <c r="O9" s="20"/>
      <c r="P9" s="20"/>
      <c r="Q9" s="20"/>
      <c r="R9" s="20"/>
      <c r="S9" s="20"/>
      <c r="T9" s="20"/>
      <c r="U9" s="20"/>
      <c r="V9" s="20"/>
      <c r="W9" s="20">
        <v>17513123</v>
      </c>
      <c r="X9" s="20">
        <v>130454</v>
      </c>
      <c r="Y9" s="20">
        <v>17382669</v>
      </c>
      <c r="Z9" s="21">
        <v>13324.75</v>
      </c>
      <c r="AA9" s="22">
        <v>260907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10906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22790986</v>
      </c>
      <c r="D12" s="29">
        <f>SUM(D6:D11)</f>
        <v>0</v>
      </c>
      <c r="E12" s="30">
        <f t="shared" si="0"/>
        <v>15761765</v>
      </c>
      <c r="F12" s="31">
        <f t="shared" si="0"/>
        <v>15761765</v>
      </c>
      <c r="G12" s="31">
        <f t="shared" si="0"/>
        <v>97642153</v>
      </c>
      <c r="H12" s="31">
        <f t="shared" si="0"/>
        <v>95009027</v>
      </c>
      <c r="I12" s="31">
        <f t="shared" si="0"/>
        <v>90387136</v>
      </c>
      <c r="J12" s="31">
        <f t="shared" si="0"/>
        <v>90387136</v>
      </c>
      <c r="K12" s="31">
        <f t="shared" si="0"/>
        <v>93856695</v>
      </c>
      <c r="L12" s="31">
        <f t="shared" si="0"/>
        <v>97220683</v>
      </c>
      <c r="M12" s="31">
        <f t="shared" si="0"/>
        <v>100161130</v>
      </c>
      <c r="N12" s="31">
        <f t="shared" si="0"/>
        <v>100161130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100161130</v>
      </c>
      <c r="X12" s="31">
        <f t="shared" si="0"/>
        <v>7880883</v>
      </c>
      <c r="Y12" s="31">
        <f t="shared" si="0"/>
        <v>92280247</v>
      </c>
      <c r="Z12" s="32">
        <f>+IF(X12&lt;&gt;0,+(Y12/X12)*100,0)</f>
        <v>1170.9379139368014</v>
      </c>
      <c r="AA12" s="33">
        <f>SUM(AA6:AA11)</f>
        <v>15761765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29286459</v>
      </c>
      <c r="D17" s="18"/>
      <c r="E17" s="19">
        <v>644127299</v>
      </c>
      <c r="F17" s="20">
        <v>644127299</v>
      </c>
      <c r="G17" s="20">
        <v>29286459</v>
      </c>
      <c r="H17" s="20">
        <v>29286459</v>
      </c>
      <c r="I17" s="20">
        <v>29286459</v>
      </c>
      <c r="J17" s="20">
        <v>29286459</v>
      </c>
      <c r="K17" s="20">
        <v>29286459</v>
      </c>
      <c r="L17" s="20">
        <v>29286459</v>
      </c>
      <c r="M17" s="20">
        <v>29286459</v>
      </c>
      <c r="N17" s="20">
        <v>29286459</v>
      </c>
      <c r="O17" s="20"/>
      <c r="P17" s="20"/>
      <c r="Q17" s="20"/>
      <c r="R17" s="20"/>
      <c r="S17" s="20"/>
      <c r="T17" s="20"/>
      <c r="U17" s="20"/>
      <c r="V17" s="20"/>
      <c r="W17" s="20">
        <v>29286459</v>
      </c>
      <c r="X17" s="20">
        <v>322063650</v>
      </c>
      <c r="Y17" s="20">
        <v>-292777191</v>
      </c>
      <c r="Z17" s="21">
        <v>-90.91</v>
      </c>
      <c r="AA17" s="22">
        <v>644127299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610005164</v>
      </c>
      <c r="D19" s="18"/>
      <c r="E19" s="19">
        <v>624867326</v>
      </c>
      <c r="F19" s="20">
        <v>624867326</v>
      </c>
      <c r="G19" s="20">
        <v>610005164</v>
      </c>
      <c r="H19" s="20">
        <v>610005164</v>
      </c>
      <c r="I19" s="20">
        <v>610005164</v>
      </c>
      <c r="J19" s="20">
        <v>610005164</v>
      </c>
      <c r="K19" s="20">
        <v>610005164</v>
      </c>
      <c r="L19" s="20">
        <v>610005164</v>
      </c>
      <c r="M19" s="20">
        <v>610005164</v>
      </c>
      <c r="N19" s="20">
        <v>610005164</v>
      </c>
      <c r="O19" s="20"/>
      <c r="P19" s="20"/>
      <c r="Q19" s="20"/>
      <c r="R19" s="20"/>
      <c r="S19" s="20"/>
      <c r="T19" s="20"/>
      <c r="U19" s="20"/>
      <c r="V19" s="20"/>
      <c r="W19" s="20">
        <v>610005164</v>
      </c>
      <c r="X19" s="20">
        <v>312433663</v>
      </c>
      <c r="Y19" s="20">
        <v>297571501</v>
      </c>
      <c r="Z19" s="21">
        <v>95.24</v>
      </c>
      <c r="AA19" s="22">
        <v>624867326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32599</v>
      </c>
      <c r="D22" s="18"/>
      <c r="E22" s="19">
        <v>2278070</v>
      </c>
      <c r="F22" s="20">
        <v>2278070</v>
      </c>
      <c r="G22" s="20">
        <v>2274744</v>
      </c>
      <c r="H22" s="20">
        <v>2274744</v>
      </c>
      <c r="I22" s="20">
        <v>2274744</v>
      </c>
      <c r="J22" s="20">
        <v>2274744</v>
      </c>
      <c r="K22" s="20">
        <v>2274744</v>
      </c>
      <c r="L22" s="20">
        <v>2274744</v>
      </c>
      <c r="M22" s="20">
        <v>2274744</v>
      </c>
      <c r="N22" s="20">
        <v>2274744</v>
      </c>
      <c r="O22" s="20"/>
      <c r="P22" s="20"/>
      <c r="Q22" s="20"/>
      <c r="R22" s="20"/>
      <c r="S22" s="20"/>
      <c r="T22" s="20"/>
      <c r="U22" s="20"/>
      <c r="V22" s="20"/>
      <c r="W22" s="20">
        <v>2274744</v>
      </c>
      <c r="X22" s="20">
        <v>1139035</v>
      </c>
      <c r="Y22" s="20">
        <v>1135709</v>
      </c>
      <c r="Z22" s="21">
        <v>99.71</v>
      </c>
      <c r="AA22" s="22">
        <v>2278070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639324222</v>
      </c>
      <c r="D24" s="29">
        <f>SUM(D15:D23)</f>
        <v>0</v>
      </c>
      <c r="E24" s="36">
        <f t="shared" si="1"/>
        <v>1271272695</v>
      </c>
      <c r="F24" s="37">
        <f t="shared" si="1"/>
        <v>1271272695</v>
      </c>
      <c r="G24" s="37">
        <f t="shared" si="1"/>
        <v>641566367</v>
      </c>
      <c r="H24" s="37">
        <f t="shared" si="1"/>
        <v>641566367</v>
      </c>
      <c r="I24" s="37">
        <f t="shared" si="1"/>
        <v>641566367</v>
      </c>
      <c r="J24" s="37">
        <f t="shared" si="1"/>
        <v>641566367</v>
      </c>
      <c r="K24" s="37">
        <f t="shared" si="1"/>
        <v>641566367</v>
      </c>
      <c r="L24" s="37">
        <f t="shared" si="1"/>
        <v>641566367</v>
      </c>
      <c r="M24" s="37">
        <f t="shared" si="1"/>
        <v>641566367</v>
      </c>
      <c r="N24" s="37">
        <f t="shared" si="1"/>
        <v>641566367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641566367</v>
      </c>
      <c r="X24" s="37">
        <f t="shared" si="1"/>
        <v>635636348</v>
      </c>
      <c r="Y24" s="37">
        <f t="shared" si="1"/>
        <v>5930019</v>
      </c>
      <c r="Z24" s="38">
        <f>+IF(X24&lt;&gt;0,+(Y24/X24)*100,0)</f>
        <v>0.9329263530410945</v>
      </c>
      <c r="AA24" s="39">
        <f>SUM(AA15:AA23)</f>
        <v>1271272695</v>
      </c>
    </row>
    <row r="25" spans="1:27" ht="12.75">
      <c r="A25" s="27" t="s">
        <v>51</v>
      </c>
      <c r="B25" s="28"/>
      <c r="C25" s="29">
        <f aca="true" t="shared" si="2" ref="C25:Y25">+C12+C24</f>
        <v>662115208</v>
      </c>
      <c r="D25" s="29">
        <f>+D12+D24</f>
        <v>0</v>
      </c>
      <c r="E25" s="30">
        <f t="shared" si="2"/>
        <v>1287034460</v>
      </c>
      <c r="F25" s="31">
        <f t="shared" si="2"/>
        <v>1287034460</v>
      </c>
      <c r="G25" s="31">
        <f t="shared" si="2"/>
        <v>739208520</v>
      </c>
      <c r="H25" s="31">
        <f t="shared" si="2"/>
        <v>736575394</v>
      </c>
      <c r="I25" s="31">
        <f t="shared" si="2"/>
        <v>731953503</v>
      </c>
      <c r="J25" s="31">
        <f t="shared" si="2"/>
        <v>731953503</v>
      </c>
      <c r="K25" s="31">
        <f t="shared" si="2"/>
        <v>735423062</v>
      </c>
      <c r="L25" s="31">
        <f t="shared" si="2"/>
        <v>738787050</v>
      </c>
      <c r="M25" s="31">
        <f t="shared" si="2"/>
        <v>741727497</v>
      </c>
      <c r="N25" s="31">
        <f t="shared" si="2"/>
        <v>741727497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741727497</v>
      </c>
      <c r="X25" s="31">
        <f t="shared" si="2"/>
        <v>643517231</v>
      </c>
      <c r="Y25" s="31">
        <f t="shared" si="2"/>
        <v>98210266</v>
      </c>
      <c r="Z25" s="32">
        <f>+IF(X25&lt;&gt;0,+(Y25/X25)*100,0)</f>
        <v>15.26148194157679</v>
      </c>
      <c r="AA25" s="33">
        <f>+AA12+AA24</f>
        <v>1287034460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197890</v>
      </c>
      <c r="D31" s="18"/>
      <c r="E31" s="19">
        <v>193699</v>
      </c>
      <c r="F31" s="20">
        <v>193699</v>
      </c>
      <c r="G31" s="20">
        <v>197890</v>
      </c>
      <c r="H31" s="20">
        <v>197890</v>
      </c>
      <c r="I31" s="20">
        <v>197890</v>
      </c>
      <c r="J31" s="20">
        <v>197890</v>
      </c>
      <c r="K31" s="20">
        <v>197890</v>
      </c>
      <c r="L31" s="20">
        <v>197890</v>
      </c>
      <c r="M31" s="20">
        <v>197890</v>
      </c>
      <c r="N31" s="20">
        <v>197890</v>
      </c>
      <c r="O31" s="20"/>
      <c r="P31" s="20"/>
      <c r="Q31" s="20"/>
      <c r="R31" s="20"/>
      <c r="S31" s="20"/>
      <c r="T31" s="20"/>
      <c r="U31" s="20"/>
      <c r="V31" s="20"/>
      <c r="W31" s="20">
        <v>197890</v>
      </c>
      <c r="X31" s="20">
        <v>96850</v>
      </c>
      <c r="Y31" s="20">
        <v>101040</v>
      </c>
      <c r="Z31" s="21">
        <v>104.33</v>
      </c>
      <c r="AA31" s="22">
        <v>193699</v>
      </c>
    </row>
    <row r="32" spans="1:27" ht="12.75">
      <c r="A32" s="23" t="s">
        <v>57</v>
      </c>
      <c r="B32" s="17"/>
      <c r="C32" s="18">
        <v>88179675</v>
      </c>
      <c r="D32" s="18"/>
      <c r="E32" s="19">
        <v>61376313</v>
      </c>
      <c r="F32" s="20">
        <v>61376313</v>
      </c>
      <c r="G32" s="20">
        <v>90056269</v>
      </c>
      <c r="H32" s="20">
        <v>62012931</v>
      </c>
      <c r="I32" s="20">
        <v>64897006</v>
      </c>
      <c r="J32" s="20">
        <v>64897006</v>
      </c>
      <c r="K32" s="20">
        <v>70396972</v>
      </c>
      <c r="L32" s="20">
        <v>71730553</v>
      </c>
      <c r="M32" s="20">
        <v>68632321</v>
      </c>
      <c r="N32" s="20">
        <v>68632321</v>
      </c>
      <c r="O32" s="20"/>
      <c r="P32" s="20"/>
      <c r="Q32" s="20"/>
      <c r="R32" s="20"/>
      <c r="S32" s="20"/>
      <c r="T32" s="20"/>
      <c r="U32" s="20"/>
      <c r="V32" s="20"/>
      <c r="W32" s="20">
        <v>68632321</v>
      </c>
      <c r="X32" s="20">
        <v>30688157</v>
      </c>
      <c r="Y32" s="20">
        <v>37944164</v>
      </c>
      <c r="Z32" s="21">
        <v>123.64</v>
      </c>
      <c r="AA32" s="22">
        <v>61376313</v>
      </c>
    </row>
    <row r="33" spans="1:27" ht="12.75">
      <c r="A33" s="23" t="s">
        <v>58</v>
      </c>
      <c r="B33" s="17"/>
      <c r="C33" s="18">
        <v>4542532</v>
      </c>
      <c r="D33" s="18"/>
      <c r="E33" s="19">
        <v>2964249</v>
      </c>
      <c r="F33" s="20">
        <v>2964249</v>
      </c>
      <c r="G33" s="20">
        <v>1775868</v>
      </c>
      <c r="H33" s="20">
        <v>1775868</v>
      </c>
      <c r="I33" s="20">
        <v>1775868</v>
      </c>
      <c r="J33" s="20">
        <v>1775868</v>
      </c>
      <c r="K33" s="20">
        <v>1775868</v>
      </c>
      <c r="L33" s="20">
        <v>1775868</v>
      </c>
      <c r="M33" s="20">
        <v>1775868</v>
      </c>
      <c r="N33" s="20">
        <v>1775868</v>
      </c>
      <c r="O33" s="20"/>
      <c r="P33" s="20"/>
      <c r="Q33" s="20"/>
      <c r="R33" s="20"/>
      <c r="S33" s="20"/>
      <c r="T33" s="20"/>
      <c r="U33" s="20"/>
      <c r="V33" s="20"/>
      <c r="W33" s="20">
        <v>1775868</v>
      </c>
      <c r="X33" s="20">
        <v>1482125</v>
      </c>
      <c r="Y33" s="20">
        <v>293743</v>
      </c>
      <c r="Z33" s="21">
        <v>19.82</v>
      </c>
      <c r="AA33" s="22">
        <v>2964249</v>
      </c>
    </row>
    <row r="34" spans="1:27" ht="12.75">
      <c r="A34" s="27" t="s">
        <v>59</v>
      </c>
      <c r="B34" s="28"/>
      <c r="C34" s="29">
        <f aca="true" t="shared" si="3" ref="C34:Y34">SUM(C29:C33)</f>
        <v>92920097</v>
      </c>
      <c r="D34" s="29">
        <f>SUM(D29:D33)</f>
        <v>0</v>
      </c>
      <c r="E34" s="30">
        <f t="shared" si="3"/>
        <v>64534261</v>
      </c>
      <c r="F34" s="31">
        <f t="shared" si="3"/>
        <v>64534261</v>
      </c>
      <c r="G34" s="31">
        <f t="shared" si="3"/>
        <v>92030027</v>
      </c>
      <c r="H34" s="31">
        <f t="shared" si="3"/>
        <v>63986689</v>
      </c>
      <c r="I34" s="31">
        <f t="shared" si="3"/>
        <v>66870764</v>
      </c>
      <c r="J34" s="31">
        <f t="shared" si="3"/>
        <v>66870764</v>
      </c>
      <c r="K34" s="31">
        <f t="shared" si="3"/>
        <v>72370730</v>
      </c>
      <c r="L34" s="31">
        <f t="shared" si="3"/>
        <v>73704311</v>
      </c>
      <c r="M34" s="31">
        <f t="shared" si="3"/>
        <v>70606079</v>
      </c>
      <c r="N34" s="31">
        <f t="shared" si="3"/>
        <v>70606079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70606079</v>
      </c>
      <c r="X34" s="31">
        <f t="shared" si="3"/>
        <v>32267132</v>
      </c>
      <c r="Y34" s="31">
        <f t="shared" si="3"/>
        <v>38338947</v>
      </c>
      <c r="Z34" s="32">
        <f>+IF(X34&lt;&gt;0,+(Y34/X34)*100,0)</f>
        <v>118.81733709708071</v>
      </c>
      <c r="AA34" s="33">
        <f>SUM(AA29:AA33)</f>
        <v>64534261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7423341</v>
      </c>
      <c r="D37" s="18"/>
      <c r="E37" s="19">
        <v>1618515</v>
      </c>
      <c r="F37" s="20">
        <v>1618515</v>
      </c>
      <c r="G37" s="20">
        <v>1705341</v>
      </c>
      <c r="H37" s="20">
        <v>1705341</v>
      </c>
      <c r="I37" s="20">
        <v>1705341</v>
      </c>
      <c r="J37" s="20">
        <v>1705341</v>
      </c>
      <c r="K37" s="20">
        <v>1705341</v>
      </c>
      <c r="L37" s="20">
        <v>1705341</v>
      </c>
      <c r="M37" s="20">
        <v>1705341</v>
      </c>
      <c r="N37" s="20">
        <v>1705341</v>
      </c>
      <c r="O37" s="20"/>
      <c r="P37" s="20"/>
      <c r="Q37" s="20"/>
      <c r="R37" s="20"/>
      <c r="S37" s="20"/>
      <c r="T37" s="20"/>
      <c r="U37" s="20"/>
      <c r="V37" s="20"/>
      <c r="W37" s="20">
        <v>1705341</v>
      </c>
      <c r="X37" s="20">
        <v>809258</v>
      </c>
      <c r="Y37" s="20">
        <v>896083</v>
      </c>
      <c r="Z37" s="21">
        <v>110.73</v>
      </c>
      <c r="AA37" s="22">
        <v>1618515</v>
      </c>
    </row>
    <row r="38" spans="1:27" ht="12.75">
      <c r="A38" s="23" t="s">
        <v>58</v>
      </c>
      <c r="B38" s="17"/>
      <c r="C38" s="18">
        <v>3385372</v>
      </c>
      <c r="D38" s="18"/>
      <c r="E38" s="19">
        <v>7227442</v>
      </c>
      <c r="F38" s="20">
        <v>7227442</v>
      </c>
      <c r="G38" s="20">
        <v>9103372</v>
      </c>
      <c r="H38" s="20">
        <v>9103372</v>
      </c>
      <c r="I38" s="20">
        <v>9103372</v>
      </c>
      <c r="J38" s="20">
        <v>9103372</v>
      </c>
      <c r="K38" s="20">
        <v>9103372</v>
      </c>
      <c r="L38" s="20">
        <v>9103372</v>
      </c>
      <c r="M38" s="20">
        <v>9103372</v>
      </c>
      <c r="N38" s="20">
        <v>9103372</v>
      </c>
      <c r="O38" s="20"/>
      <c r="P38" s="20"/>
      <c r="Q38" s="20"/>
      <c r="R38" s="20"/>
      <c r="S38" s="20"/>
      <c r="T38" s="20"/>
      <c r="U38" s="20"/>
      <c r="V38" s="20"/>
      <c r="W38" s="20">
        <v>9103372</v>
      </c>
      <c r="X38" s="20">
        <v>3613721</v>
      </c>
      <c r="Y38" s="20">
        <v>5489651</v>
      </c>
      <c r="Z38" s="21">
        <v>151.91</v>
      </c>
      <c r="AA38" s="22">
        <v>7227442</v>
      </c>
    </row>
    <row r="39" spans="1:27" ht="12.75">
      <c r="A39" s="27" t="s">
        <v>61</v>
      </c>
      <c r="B39" s="35"/>
      <c r="C39" s="29">
        <f aca="true" t="shared" si="4" ref="C39:Y39">SUM(C37:C38)</f>
        <v>10808713</v>
      </c>
      <c r="D39" s="29">
        <f>SUM(D37:D38)</f>
        <v>0</v>
      </c>
      <c r="E39" s="36">
        <f t="shared" si="4"/>
        <v>8845957</v>
      </c>
      <c r="F39" s="37">
        <f t="shared" si="4"/>
        <v>8845957</v>
      </c>
      <c r="G39" s="37">
        <f t="shared" si="4"/>
        <v>10808713</v>
      </c>
      <c r="H39" s="37">
        <f t="shared" si="4"/>
        <v>10808713</v>
      </c>
      <c r="I39" s="37">
        <f t="shared" si="4"/>
        <v>10808713</v>
      </c>
      <c r="J39" s="37">
        <f t="shared" si="4"/>
        <v>10808713</v>
      </c>
      <c r="K39" s="37">
        <f t="shared" si="4"/>
        <v>10808713</v>
      </c>
      <c r="L39" s="37">
        <f t="shared" si="4"/>
        <v>10808713</v>
      </c>
      <c r="M39" s="37">
        <f t="shared" si="4"/>
        <v>10808713</v>
      </c>
      <c r="N39" s="37">
        <f t="shared" si="4"/>
        <v>10808713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10808713</v>
      </c>
      <c r="X39" s="37">
        <f t="shared" si="4"/>
        <v>4422979</v>
      </c>
      <c r="Y39" s="37">
        <f t="shared" si="4"/>
        <v>6385734</v>
      </c>
      <c r="Z39" s="38">
        <f>+IF(X39&lt;&gt;0,+(Y39/X39)*100,0)</f>
        <v>144.37631288776186</v>
      </c>
      <c r="AA39" s="39">
        <f>SUM(AA37:AA38)</f>
        <v>8845957</v>
      </c>
    </row>
    <row r="40" spans="1:27" ht="12.75">
      <c r="A40" s="27" t="s">
        <v>62</v>
      </c>
      <c r="B40" s="28"/>
      <c r="C40" s="29">
        <f aca="true" t="shared" si="5" ref="C40:Y40">+C34+C39</f>
        <v>103728810</v>
      </c>
      <c r="D40" s="29">
        <f>+D34+D39</f>
        <v>0</v>
      </c>
      <c r="E40" s="30">
        <f t="shared" si="5"/>
        <v>73380218</v>
      </c>
      <c r="F40" s="31">
        <f t="shared" si="5"/>
        <v>73380218</v>
      </c>
      <c r="G40" s="31">
        <f t="shared" si="5"/>
        <v>102838740</v>
      </c>
      <c r="H40" s="31">
        <f t="shared" si="5"/>
        <v>74795402</v>
      </c>
      <c r="I40" s="31">
        <f t="shared" si="5"/>
        <v>77679477</v>
      </c>
      <c r="J40" s="31">
        <f t="shared" si="5"/>
        <v>77679477</v>
      </c>
      <c r="K40" s="31">
        <f t="shared" si="5"/>
        <v>83179443</v>
      </c>
      <c r="L40" s="31">
        <f t="shared" si="5"/>
        <v>84513024</v>
      </c>
      <c r="M40" s="31">
        <f t="shared" si="5"/>
        <v>81414792</v>
      </c>
      <c r="N40" s="31">
        <f t="shared" si="5"/>
        <v>81414792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81414792</v>
      </c>
      <c r="X40" s="31">
        <f t="shared" si="5"/>
        <v>36690111</v>
      </c>
      <c r="Y40" s="31">
        <f t="shared" si="5"/>
        <v>44724681</v>
      </c>
      <c r="Z40" s="32">
        <f>+IF(X40&lt;&gt;0,+(Y40/X40)*100,0)</f>
        <v>121.89846195886406</v>
      </c>
      <c r="AA40" s="33">
        <f>+AA34+AA39</f>
        <v>73380218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558386398</v>
      </c>
      <c r="D42" s="43">
        <f>+D25-D40</f>
        <v>0</v>
      </c>
      <c r="E42" s="44">
        <f t="shared" si="6"/>
        <v>1213654242</v>
      </c>
      <c r="F42" s="45">
        <f t="shared" si="6"/>
        <v>1213654242</v>
      </c>
      <c r="G42" s="45">
        <f t="shared" si="6"/>
        <v>636369780</v>
      </c>
      <c r="H42" s="45">
        <f t="shared" si="6"/>
        <v>661779992</v>
      </c>
      <c r="I42" s="45">
        <f t="shared" si="6"/>
        <v>654274026</v>
      </c>
      <c r="J42" s="45">
        <f t="shared" si="6"/>
        <v>654274026</v>
      </c>
      <c r="K42" s="45">
        <f t="shared" si="6"/>
        <v>652243619</v>
      </c>
      <c r="L42" s="45">
        <f t="shared" si="6"/>
        <v>654274026</v>
      </c>
      <c r="M42" s="45">
        <f t="shared" si="6"/>
        <v>660312705</v>
      </c>
      <c r="N42" s="45">
        <f t="shared" si="6"/>
        <v>660312705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660312705</v>
      </c>
      <c r="X42" s="45">
        <f t="shared" si="6"/>
        <v>606827120</v>
      </c>
      <c r="Y42" s="45">
        <f t="shared" si="6"/>
        <v>53485585</v>
      </c>
      <c r="Z42" s="46">
        <f>+IF(X42&lt;&gt;0,+(Y42/X42)*100,0)</f>
        <v>8.813974068924276</v>
      </c>
      <c r="AA42" s="47">
        <f>+AA25-AA40</f>
        <v>1213654242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558386398</v>
      </c>
      <c r="D45" s="18"/>
      <c r="E45" s="19">
        <v>1213654242</v>
      </c>
      <c r="F45" s="20">
        <v>1213654242</v>
      </c>
      <c r="G45" s="20"/>
      <c r="H45" s="20"/>
      <c r="I45" s="20">
        <v>654274026</v>
      </c>
      <c r="J45" s="20">
        <v>654274026</v>
      </c>
      <c r="K45" s="20">
        <v>652243619</v>
      </c>
      <c r="L45" s="20">
        <v>654274026</v>
      </c>
      <c r="M45" s="20">
        <v>660312705</v>
      </c>
      <c r="N45" s="20">
        <v>660312705</v>
      </c>
      <c r="O45" s="20"/>
      <c r="P45" s="20"/>
      <c r="Q45" s="20"/>
      <c r="R45" s="20"/>
      <c r="S45" s="20"/>
      <c r="T45" s="20"/>
      <c r="U45" s="20"/>
      <c r="V45" s="20"/>
      <c r="W45" s="20">
        <v>660312705</v>
      </c>
      <c r="X45" s="20">
        <v>606827121</v>
      </c>
      <c r="Y45" s="20">
        <v>53485584</v>
      </c>
      <c r="Z45" s="48">
        <v>8.81</v>
      </c>
      <c r="AA45" s="22">
        <v>1213654242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636369780</v>
      </c>
      <c r="H46" s="20">
        <v>661779992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558386398</v>
      </c>
      <c r="D48" s="51">
        <f>SUM(D45:D47)</f>
        <v>0</v>
      </c>
      <c r="E48" s="52">
        <f t="shared" si="7"/>
        <v>1213654242</v>
      </c>
      <c r="F48" s="53">
        <f t="shared" si="7"/>
        <v>1213654242</v>
      </c>
      <c r="G48" s="53">
        <f t="shared" si="7"/>
        <v>636369780</v>
      </c>
      <c r="H48" s="53">
        <f t="shared" si="7"/>
        <v>661779992</v>
      </c>
      <c r="I48" s="53">
        <f t="shared" si="7"/>
        <v>654274026</v>
      </c>
      <c r="J48" s="53">
        <f t="shared" si="7"/>
        <v>654274026</v>
      </c>
      <c r="K48" s="53">
        <f t="shared" si="7"/>
        <v>652243619</v>
      </c>
      <c r="L48" s="53">
        <f t="shared" si="7"/>
        <v>654274026</v>
      </c>
      <c r="M48" s="53">
        <f t="shared" si="7"/>
        <v>660312705</v>
      </c>
      <c r="N48" s="53">
        <f t="shared" si="7"/>
        <v>660312705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660312705</v>
      </c>
      <c r="X48" s="53">
        <f t="shared" si="7"/>
        <v>606827121</v>
      </c>
      <c r="Y48" s="53">
        <f t="shared" si="7"/>
        <v>53485584</v>
      </c>
      <c r="Z48" s="54">
        <f>+IF(X48&lt;&gt;0,+(Y48/X48)*100,0)</f>
        <v>8.81397388960801</v>
      </c>
      <c r="AA48" s="55">
        <f>SUM(AA45:AA47)</f>
        <v>1213654242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4243158</v>
      </c>
      <c r="D6" s="18"/>
      <c r="E6" s="19">
        <v>20470949</v>
      </c>
      <c r="F6" s="20">
        <v>20470949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10235475</v>
      </c>
      <c r="Y6" s="20">
        <v>-10235475</v>
      </c>
      <c r="Z6" s="21">
        <v>-100</v>
      </c>
      <c r="AA6" s="22">
        <v>20470949</v>
      </c>
    </row>
    <row r="7" spans="1:27" ht="12.75">
      <c r="A7" s="23" t="s">
        <v>34</v>
      </c>
      <c r="B7" s="17"/>
      <c r="C7" s="18">
        <v>873249</v>
      </c>
      <c r="D7" s="18"/>
      <c r="E7" s="19">
        <v>1518000</v>
      </c>
      <c r="F7" s="20">
        <v>1518000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759000</v>
      </c>
      <c r="Y7" s="20">
        <v>-759000</v>
      </c>
      <c r="Z7" s="21">
        <v>-100</v>
      </c>
      <c r="AA7" s="22">
        <v>1518000</v>
      </c>
    </row>
    <row r="8" spans="1:27" ht="12.75">
      <c r="A8" s="23" t="s">
        <v>35</v>
      </c>
      <c r="B8" s="17"/>
      <c r="C8" s="18">
        <v>22107413</v>
      </c>
      <c r="D8" s="18"/>
      <c r="E8" s="19">
        <v>21446359</v>
      </c>
      <c r="F8" s="20">
        <v>21446359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10723180</v>
      </c>
      <c r="Y8" s="20">
        <v>-10723180</v>
      </c>
      <c r="Z8" s="21">
        <v>-100</v>
      </c>
      <c r="AA8" s="22">
        <v>21446359</v>
      </c>
    </row>
    <row r="9" spans="1:27" ht="12.75">
      <c r="A9" s="23" t="s">
        <v>36</v>
      </c>
      <c r="B9" s="17"/>
      <c r="C9" s="18">
        <v>4619819</v>
      </c>
      <c r="D9" s="18"/>
      <c r="E9" s="19">
        <v>2957939</v>
      </c>
      <c r="F9" s="20">
        <v>2957939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1478970</v>
      </c>
      <c r="Y9" s="20">
        <v>-1478970</v>
      </c>
      <c r="Z9" s="21">
        <v>-100</v>
      </c>
      <c r="AA9" s="22">
        <v>2957939</v>
      </c>
    </row>
    <row r="10" spans="1:27" ht="12.75">
      <c r="A10" s="23" t="s">
        <v>37</v>
      </c>
      <c r="B10" s="17"/>
      <c r="C10" s="18">
        <v>448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442663</v>
      </c>
      <c r="D11" s="18"/>
      <c r="E11" s="19">
        <v>464962</v>
      </c>
      <c r="F11" s="20">
        <v>464962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232481</v>
      </c>
      <c r="Y11" s="20">
        <v>-232481</v>
      </c>
      <c r="Z11" s="21">
        <v>-100</v>
      </c>
      <c r="AA11" s="22">
        <v>464962</v>
      </c>
    </row>
    <row r="12" spans="1:27" ht="12.75">
      <c r="A12" s="27" t="s">
        <v>39</v>
      </c>
      <c r="B12" s="28"/>
      <c r="C12" s="29">
        <f aca="true" t="shared" si="0" ref="C12:Y12">SUM(C6:C11)</f>
        <v>32286750</v>
      </c>
      <c r="D12" s="29">
        <f>SUM(D6:D11)</f>
        <v>0</v>
      </c>
      <c r="E12" s="30">
        <f t="shared" si="0"/>
        <v>46858209</v>
      </c>
      <c r="F12" s="31">
        <f t="shared" si="0"/>
        <v>46858209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23429106</v>
      </c>
      <c r="Y12" s="31">
        <f t="shared" si="0"/>
        <v>-23429106</v>
      </c>
      <c r="Z12" s="32">
        <f>+IF(X12&lt;&gt;0,+(Y12/X12)*100,0)</f>
        <v>-100</v>
      </c>
      <c r="AA12" s="33">
        <f>SUM(AA6:AA11)</f>
        <v>46858209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2060899</v>
      </c>
      <c r="D17" s="18"/>
      <c r="E17" s="19">
        <v>2060899</v>
      </c>
      <c r="F17" s="20">
        <v>2060899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1030450</v>
      </c>
      <c r="Y17" s="20">
        <v>-1030450</v>
      </c>
      <c r="Z17" s="21">
        <v>-100</v>
      </c>
      <c r="AA17" s="22">
        <v>2060899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522669553</v>
      </c>
      <c r="D19" s="18"/>
      <c r="E19" s="19">
        <v>549879229</v>
      </c>
      <c r="F19" s="20">
        <v>549879229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274939615</v>
      </c>
      <c r="Y19" s="20">
        <v>-274939615</v>
      </c>
      <c r="Z19" s="21">
        <v>-100</v>
      </c>
      <c r="AA19" s="22">
        <v>549879229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216262</v>
      </c>
      <c r="D22" s="18"/>
      <c r="E22" s="19">
        <v>5039376</v>
      </c>
      <c r="F22" s="20">
        <v>5039376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2519688</v>
      </c>
      <c r="Y22" s="20">
        <v>-2519688</v>
      </c>
      <c r="Z22" s="21">
        <v>-100</v>
      </c>
      <c r="AA22" s="22">
        <v>5039376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524946714</v>
      </c>
      <c r="D24" s="29">
        <f>SUM(D15:D23)</f>
        <v>0</v>
      </c>
      <c r="E24" s="36">
        <f t="shared" si="1"/>
        <v>556979504</v>
      </c>
      <c r="F24" s="37">
        <f t="shared" si="1"/>
        <v>556979504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278489753</v>
      </c>
      <c r="Y24" s="37">
        <f t="shared" si="1"/>
        <v>-278489753</v>
      </c>
      <c r="Z24" s="38">
        <f>+IF(X24&lt;&gt;0,+(Y24/X24)*100,0)</f>
        <v>-100</v>
      </c>
      <c r="AA24" s="39">
        <f>SUM(AA15:AA23)</f>
        <v>556979504</v>
      </c>
    </row>
    <row r="25" spans="1:27" ht="12.75">
      <c r="A25" s="27" t="s">
        <v>51</v>
      </c>
      <c r="B25" s="28"/>
      <c r="C25" s="29">
        <f aca="true" t="shared" si="2" ref="C25:Y25">+C12+C24</f>
        <v>557233464</v>
      </c>
      <c r="D25" s="29">
        <f>+D12+D24</f>
        <v>0</v>
      </c>
      <c r="E25" s="30">
        <f t="shared" si="2"/>
        <v>603837713</v>
      </c>
      <c r="F25" s="31">
        <f t="shared" si="2"/>
        <v>603837713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301918859</v>
      </c>
      <c r="Y25" s="31">
        <f t="shared" si="2"/>
        <v>-301918859</v>
      </c>
      <c r="Z25" s="32">
        <f>+IF(X25&lt;&gt;0,+(Y25/X25)*100,0)</f>
        <v>-100</v>
      </c>
      <c r="AA25" s="33">
        <f>+AA12+AA24</f>
        <v>603837713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597682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840519</v>
      </c>
      <c r="D31" s="18"/>
      <c r="E31" s="19">
        <v>1051000</v>
      </c>
      <c r="F31" s="20">
        <v>1051000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525500</v>
      </c>
      <c r="Y31" s="20">
        <v>-525500</v>
      </c>
      <c r="Z31" s="21">
        <v>-100</v>
      </c>
      <c r="AA31" s="22">
        <v>1051000</v>
      </c>
    </row>
    <row r="32" spans="1:27" ht="12.75">
      <c r="A32" s="23" t="s">
        <v>57</v>
      </c>
      <c r="B32" s="17"/>
      <c r="C32" s="18">
        <v>39835604</v>
      </c>
      <c r="D32" s="18"/>
      <c r="E32" s="19">
        <v>18116660</v>
      </c>
      <c r="F32" s="20">
        <v>18116660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9058330</v>
      </c>
      <c r="Y32" s="20">
        <v>-9058330</v>
      </c>
      <c r="Z32" s="21">
        <v>-100</v>
      </c>
      <c r="AA32" s="22">
        <v>18116660</v>
      </c>
    </row>
    <row r="33" spans="1:27" ht="12.75">
      <c r="A33" s="23" t="s">
        <v>58</v>
      </c>
      <c r="B33" s="17"/>
      <c r="C33" s="18">
        <v>5195080</v>
      </c>
      <c r="D33" s="18"/>
      <c r="E33" s="19">
        <v>1274083</v>
      </c>
      <c r="F33" s="20">
        <v>1274083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637042</v>
      </c>
      <c r="Y33" s="20">
        <v>-637042</v>
      </c>
      <c r="Z33" s="21">
        <v>-100</v>
      </c>
      <c r="AA33" s="22">
        <v>1274083</v>
      </c>
    </row>
    <row r="34" spans="1:27" ht="12.75">
      <c r="A34" s="27" t="s">
        <v>59</v>
      </c>
      <c r="B34" s="28"/>
      <c r="C34" s="29">
        <f aca="true" t="shared" si="3" ref="C34:Y34">SUM(C29:C33)</f>
        <v>46468885</v>
      </c>
      <c r="D34" s="29">
        <f>SUM(D29:D33)</f>
        <v>0</v>
      </c>
      <c r="E34" s="30">
        <f t="shared" si="3"/>
        <v>20441743</v>
      </c>
      <c r="F34" s="31">
        <f t="shared" si="3"/>
        <v>20441743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10220872</v>
      </c>
      <c r="Y34" s="31">
        <f t="shared" si="3"/>
        <v>-10220872</v>
      </c>
      <c r="Z34" s="32">
        <f>+IF(X34&lt;&gt;0,+(Y34/X34)*100,0)</f>
        <v>-100</v>
      </c>
      <c r="AA34" s="33">
        <f>SUM(AA29:AA33)</f>
        <v>20441743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2516011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41084882</v>
      </c>
      <c r="D38" s="18"/>
      <c r="E38" s="19">
        <v>16906864</v>
      </c>
      <c r="F38" s="20">
        <v>16906864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8453432</v>
      </c>
      <c r="Y38" s="20">
        <v>-8453432</v>
      </c>
      <c r="Z38" s="21">
        <v>-100</v>
      </c>
      <c r="AA38" s="22">
        <v>16906864</v>
      </c>
    </row>
    <row r="39" spans="1:27" ht="12.75">
      <c r="A39" s="27" t="s">
        <v>61</v>
      </c>
      <c r="B39" s="35"/>
      <c r="C39" s="29">
        <f aca="true" t="shared" si="4" ref="C39:Y39">SUM(C37:C38)</f>
        <v>43600893</v>
      </c>
      <c r="D39" s="29">
        <f>SUM(D37:D38)</f>
        <v>0</v>
      </c>
      <c r="E39" s="36">
        <f t="shared" si="4"/>
        <v>16906864</v>
      </c>
      <c r="F39" s="37">
        <f t="shared" si="4"/>
        <v>16906864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8453432</v>
      </c>
      <c r="Y39" s="37">
        <f t="shared" si="4"/>
        <v>-8453432</v>
      </c>
      <c r="Z39" s="38">
        <f>+IF(X39&lt;&gt;0,+(Y39/X39)*100,0)</f>
        <v>-100</v>
      </c>
      <c r="AA39" s="39">
        <f>SUM(AA37:AA38)</f>
        <v>16906864</v>
      </c>
    </row>
    <row r="40" spans="1:27" ht="12.75">
      <c r="A40" s="27" t="s">
        <v>62</v>
      </c>
      <c r="B40" s="28"/>
      <c r="C40" s="29">
        <f aca="true" t="shared" si="5" ref="C40:Y40">+C34+C39</f>
        <v>90069778</v>
      </c>
      <c r="D40" s="29">
        <f>+D34+D39</f>
        <v>0</v>
      </c>
      <c r="E40" s="30">
        <f t="shared" si="5"/>
        <v>37348607</v>
      </c>
      <c r="F40" s="31">
        <f t="shared" si="5"/>
        <v>37348607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18674304</v>
      </c>
      <c r="Y40" s="31">
        <f t="shared" si="5"/>
        <v>-18674304</v>
      </c>
      <c r="Z40" s="32">
        <f>+IF(X40&lt;&gt;0,+(Y40/X40)*100,0)</f>
        <v>-100</v>
      </c>
      <c r="AA40" s="33">
        <f>+AA34+AA39</f>
        <v>37348607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467163686</v>
      </c>
      <c r="D42" s="43">
        <f>+D25-D40</f>
        <v>0</v>
      </c>
      <c r="E42" s="44">
        <f t="shared" si="6"/>
        <v>566489106</v>
      </c>
      <c r="F42" s="45">
        <f t="shared" si="6"/>
        <v>566489106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283244555</v>
      </c>
      <c r="Y42" s="45">
        <f t="shared" si="6"/>
        <v>-283244555</v>
      </c>
      <c r="Z42" s="46">
        <f>+IF(X42&lt;&gt;0,+(Y42/X42)*100,0)</f>
        <v>-100</v>
      </c>
      <c r="AA42" s="47">
        <f>+AA25-AA40</f>
        <v>566489106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467163686</v>
      </c>
      <c r="D45" s="18"/>
      <c r="E45" s="19">
        <v>566489106</v>
      </c>
      <c r="F45" s="20">
        <v>566489106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283244553</v>
      </c>
      <c r="Y45" s="20">
        <v>-283244553</v>
      </c>
      <c r="Z45" s="48">
        <v>-100</v>
      </c>
      <c r="AA45" s="22">
        <v>566489106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467163686</v>
      </c>
      <c r="D48" s="51">
        <f>SUM(D45:D47)</f>
        <v>0</v>
      </c>
      <c r="E48" s="52">
        <f t="shared" si="7"/>
        <v>566489106</v>
      </c>
      <c r="F48" s="53">
        <f t="shared" si="7"/>
        <v>566489106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283244553</v>
      </c>
      <c r="Y48" s="53">
        <f t="shared" si="7"/>
        <v>-283244553</v>
      </c>
      <c r="Z48" s="54">
        <f>+IF(X48&lt;&gt;0,+(Y48/X48)*100,0)</f>
        <v>-100</v>
      </c>
      <c r="AA48" s="55">
        <f>SUM(AA45:AA47)</f>
        <v>566489106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12826252</v>
      </c>
      <c r="D6" s="18"/>
      <c r="E6" s="19">
        <v>178866</v>
      </c>
      <c r="F6" s="20">
        <v>178866</v>
      </c>
      <c r="G6" s="20">
        <v>83385</v>
      </c>
      <c r="H6" s="20">
        <v>83385</v>
      </c>
      <c r="I6" s="20">
        <v>83385</v>
      </c>
      <c r="J6" s="20">
        <v>83385</v>
      </c>
      <c r="K6" s="20">
        <v>83385</v>
      </c>
      <c r="L6" s="20">
        <v>83385</v>
      </c>
      <c r="M6" s="20">
        <v>83385</v>
      </c>
      <c r="N6" s="20">
        <v>83385</v>
      </c>
      <c r="O6" s="20"/>
      <c r="P6" s="20"/>
      <c r="Q6" s="20"/>
      <c r="R6" s="20"/>
      <c r="S6" s="20"/>
      <c r="T6" s="20"/>
      <c r="U6" s="20"/>
      <c r="V6" s="20"/>
      <c r="W6" s="20">
        <v>83385</v>
      </c>
      <c r="X6" s="20">
        <v>89433</v>
      </c>
      <c r="Y6" s="20">
        <v>-6048</v>
      </c>
      <c r="Z6" s="21">
        <v>-6.76</v>
      </c>
      <c r="AA6" s="22">
        <v>178866</v>
      </c>
    </row>
    <row r="7" spans="1:27" ht="12.75">
      <c r="A7" s="23" t="s">
        <v>34</v>
      </c>
      <c r="B7" s="17"/>
      <c r="C7" s="18"/>
      <c r="D7" s="18"/>
      <c r="E7" s="19">
        <v>8415821</v>
      </c>
      <c r="F7" s="20">
        <v>8415821</v>
      </c>
      <c r="G7" s="20">
        <v>15390050</v>
      </c>
      <c r="H7" s="20">
        <v>12713097</v>
      </c>
      <c r="I7" s="20">
        <v>13514153</v>
      </c>
      <c r="J7" s="20">
        <v>13514153</v>
      </c>
      <c r="K7" s="20">
        <v>11058948</v>
      </c>
      <c r="L7" s="20">
        <v>11058948</v>
      </c>
      <c r="M7" s="20">
        <v>22660758</v>
      </c>
      <c r="N7" s="20">
        <v>22660758</v>
      </c>
      <c r="O7" s="20"/>
      <c r="P7" s="20"/>
      <c r="Q7" s="20"/>
      <c r="R7" s="20"/>
      <c r="S7" s="20"/>
      <c r="T7" s="20"/>
      <c r="U7" s="20"/>
      <c r="V7" s="20"/>
      <c r="W7" s="20">
        <v>22660758</v>
      </c>
      <c r="X7" s="20">
        <v>4207911</v>
      </c>
      <c r="Y7" s="20">
        <v>18452847</v>
      </c>
      <c r="Z7" s="21">
        <v>438.53</v>
      </c>
      <c r="AA7" s="22">
        <v>8415821</v>
      </c>
    </row>
    <row r="8" spans="1:27" ht="12.75">
      <c r="A8" s="23" t="s">
        <v>35</v>
      </c>
      <c r="B8" s="17"/>
      <c r="C8" s="18">
        <v>63273066</v>
      </c>
      <c r="D8" s="18"/>
      <c r="E8" s="19">
        <v>56306284</v>
      </c>
      <c r="F8" s="20">
        <v>56306284</v>
      </c>
      <c r="G8" s="20">
        <v>83272945</v>
      </c>
      <c r="H8" s="20">
        <v>87623936</v>
      </c>
      <c r="I8" s="20">
        <v>86582360</v>
      </c>
      <c r="J8" s="20">
        <v>86582360</v>
      </c>
      <c r="K8" s="20">
        <v>84434471</v>
      </c>
      <c r="L8" s="20">
        <v>84434471</v>
      </c>
      <c r="M8" s="20">
        <v>85450490</v>
      </c>
      <c r="N8" s="20">
        <v>85450490</v>
      </c>
      <c r="O8" s="20"/>
      <c r="P8" s="20"/>
      <c r="Q8" s="20"/>
      <c r="R8" s="20"/>
      <c r="S8" s="20"/>
      <c r="T8" s="20"/>
      <c r="U8" s="20"/>
      <c r="V8" s="20"/>
      <c r="W8" s="20">
        <v>85450490</v>
      </c>
      <c r="X8" s="20">
        <v>28153142</v>
      </c>
      <c r="Y8" s="20">
        <v>57297348</v>
      </c>
      <c r="Z8" s="21">
        <v>203.52</v>
      </c>
      <c r="AA8" s="22">
        <v>56306284</v>
      </c>
    </row>
    <row r="9" spans="1:27" ht="12.75">
      <c r="A9" s="23" t="s">
        <v>36</v>
      </c>
      <c r="B9" s="17"/>
      <c r="C9" s="18">
        <v>8361845</v>
      </c>
      <c r="D9" s="18"/>
      <c r="E9" s="19"/>
      <c r="F9" s="20"/>
      <c r="G9" s="20">
        <v>-20418044</v>
      </c>
      <c r="H9" s="20">
        <v>-17407638</v>
      </c>
      <c r="I9" s="20">
        <v>-16097281</v>
      </c>
      <c r="J9" s="20">
        <v>-16097281</v>
      </c>
      <c r="K9" s="20">
        <v>-14943810</v>
      </c>
      <c r="L9" s="20">
        <v>-14943810</v>
      </c>
      <c r="M9" s="20">
        <v>-15152892</v>
      </c>
      <c r="N9" s="20">
        <v>-15152892</v>
      </c>
      <c r="O9" s="20"/>
      <c r="P9" s="20"/>
      <c r="Q9" s="20"/>
      <c r="R9" s="20"/>
      <c r="S9" s="20"/>
      <c r="T9" s="20"/>
      <c r="U9" s="20"/>
      <c r="V9" s="20"/>
      <c r="W9" s="20">
        <v>-15152892</v>
      </c>
      <c r="X9" s="20"/>
      <c r="Y9" s="20">
        <v>-15152892</v>
      </c>
      <c r="Z9" s="21"/>
      <c r="AA9" s="22"/>
    </row>
    <row r="10" spans="1:27" ht="12.75">
      <c r="A10" s="23" t="s">
        <v>37</v>
      </c>
      <c r="B10" s="17"/>
      <c r="C10" s="18">
        <v>4542</v>
      </c>
      <c r="D10" s="18"/>
      <c r="E10" s="19">
        <v>4551</v>
      </c>
      <c r="F10" s="20">
        <v>4551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2276</v>
      </c>
      <c r="Y10" s="24">
        <v>-2276</v>
      </c>
      <c r="Z10" s="25">
        <v>-100</v>
      </c>
      <c r="AA10" s="26">
        <v>4551</v>
      </c>
    </row>
    <row r="11" spans="1:27" ht="12.75">
      <c r="A11" s="23" t="s">
        <v>38</v>
      </c>
      <c r="B11" s="17"/>
      <c r="C11" s="18">
        <v>453858</v>
      </c>
      <c r="D11" s="18"/>
      <c r="E11" s="19">
        <v>465343</v>
      </c>
      <c r="F11" s="20">
        <v>465343</v>
      </c>
      <c r="G11" s="20">
        <v>514688</v>
      </c>
      <c r="H11" s="20">
        <v>478404</v>
      </c>
      <c r="I11" s="20">
        <v>478908</v>
      </c>
      <c r="J11" s="20">
        <v>478908</v>
      </c>
      <c r="K11" s="20">
        <v>462877</v>
      </c>
      <c r="L11" s="20">
        <v>462877</v>
      </c>
      <c r="M11" s="20">
        <v>493540</v>
      </c>
      <c r="N11" s="20">
        <v>493540</v>
      </c>
      <c r="O11" s="20"/>
      <c r="P11" s="20"/>
      <c r="Q11" s="20"/>
      <c r="R11" s="20"/>
      <c r="S11" s="20"/>
      <c r="T11" s="20"/>
      <c r="U11" s="20"/>
      <c r="V11" s="20"/>
      <c r="W11" s="20">
        <v>493540</v>
      </c>
      <c r="X11" s="20">
        <v>232672</v>
      </c>
      <c r="Y11" s="20">
        <v>260868</v>
      </c>
      <c r="Z11" s="21">
        <v>112.12</v>
      </c>
      <c r="AA11" s="22">
        <v>465343</v>
      </c>
    </row>
    <row r="12" spans="1:27" ht="12.75">
      <c r="A12" s="27" t="s">
        <v>39</v>
      </c>
      <c r="B12" s="28"/>
      <c r="C12" s="29">
        <f aca="true" t="shared" si="0" ref="C12:Y12">SUM(C6:C11)</f>
        <v>84919563</v>
      </c>
      <c r="D12" s="29">
        <f>SUM(D6:D11)</f>
        <v>0</v>
      </c>
      <c r="E12" s="30">
        <f t="shared" si="0"/>
        <v>65370865</v>
      </c>
      <c r="F12" s="31">
        <f t="shared" si="0"/>
        <v>65370865</v>
      </c>
      <c r="G12" s="31">
        <f t="shared" si="0"/>
        <v>78843024</v>
      </c>
      <c r="H12" s="31">
        <f t="shared" si="0"/>
        <v>83491184</v>
      </c>
      <c r="I12" s="31">
        <f t="shared" si="0"/>
        <v>84561525</v>
      </c>
      <c r="J12" s="31">
        <f t="shared" si="0"/>
        <v>84561525</v>
      </c>
      <c r="K12" s="31">
        <f t="shared" si="0"/>
        <v>81095871</v>
      </c>
      <c r="L12" s="31">
        <f t="shared" si="0"/>
        <v>81095871</v>
      </c>
      <c r="M12" s="31">
        <f t="shared" si="0"/>
        <v>93535281</v>
      </c>
      <c r="N12" s="31">
        <f t="shared" si="0"/>
        <v>93535281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93535281</v>
      </c>
      <c r="X12" s="31">
        <f t="shared" si="0"/>
        <v>32685434</v>
      </c>
      <c r="Y12" s="31">
        <f t="shared" si="0"/>
        <v>60849847</v>
      </c>
      <c r="Z12" s="32">
        <f>+IF(X12&lt;&gt;0,+(Y12/X12)*100,0)</f>
        <v>186.16808637143995</v>
      </c>
      <c r="AA12" s="33">
        <f>SUM(AA6:AA11)</f>
        <v>65370865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1601</v>
      </c>
      <c r="D15" s="18"/>
      <c r="E15" s="19">
        <v>1504</v>
      </c>
      <c r="F15" s="20">
        <v>1504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752</v>
      </c>
      <c r="Y15" s="20">
        <v>-752</v>
      </c>
      <c r="Z15" s="21">
        <v>-100</v>
      </c>
      <c r="AA15" s="22">
        <v>1504</v>
      </c>
    </row>
    <row r="16" spans="1:27" ht="12.75">
      <c r="A16" s="23" t="s">
        <v>42</v>
      </c>
      <c r="B16" s="17"/>
      <c r="C16" s="18">
        <v>28054</v>
      </c>
      <c r="D16" s="18"/>
      <c r="E16" s="19">
        <v>29214</v>
      </c>
      <c r="F16" s="20">
        <v>29214</v>
      </c>
      <c r="G16" s="24">
        <v>28054</v>
      </c>
      <c r="H16" s="24">
        <v>28054</v>
      </c>
      <c r="I16" s="24">
        <v>28054</v>
      </c>
      <c r="J16" s="20">
        <v>28054</v>
      </c>
      <c r="K16" s="24">
        <v>28054</v>
      </c>
      <c r="L16" s="24">
        <v>28054</v>
      </c>
      <c r="M16" s="20">
        <v>28054</v>
      </c>
      <c r="N16" s="24">
        <v>28054</v>
      </c>
      <c r="O16" s="24"/>
      <c r="P16" s="24"/>
      <c r="Q16" s="20"/>
      <c r="R16" s="24"/>
      <c r="S16" s="24"/>
      <c r="T16" s="20"/>
      <c r="U16" s="24"/>
      <c r="V16" s="24"/>
      <c r="W16" s="24">
        <v>28054</v>
      </c>
      <c r="X16" s="20">
        <v>14607</v>
      </c>
      <c r="Y16" s="24">
        <v>13447</v>
      </c>
      <c r="Z16" s="25">
        <v>92.06</v>
      </c>
      <c r="AA16" s="26">
        <v>29214</v>
      </c>
    </row>
    <row r="17" spans="1:27" ht="12.75">
      <c r="A17" s="23" t="s">
        <v>43</v>
      </c>
      <c r="B17" s="17"/>
      <c r="C17" s="18">
        <v>76955109</v>
      </c>
      <c r="D17" s="18"/>
      <c r="E17" s="19">
        <v>78969995</v>
      </c>
      <c r="F17" s="20">
        <v>78969995</v>
      </c>
      <c r="G17" s="20">
        <v>76955109</v>
      </c>
      <c r="H17" s="20">
        <v>76955109</v>
      </c>
      <c r="I17" s="20">
        <v>76955109</v>
      </c>
      <c r="J17" s="20">
        <v>76955109</v>
      </c>
      <c r="K17" s="20">
        <v>76955109</v>
      </c>
      <c r="L17" s="20">
        <v>76955109</v>
      </c>
      <c r="M17" s="20">
        <v>76955109</v>
      </c>
      <c r="N17" s="20">
        <v>76955109</v>
      </c>
      <c r="O17" s="20"/>
      <c r="P17" s="20"/>
      <c r="Q17" s="20"/>
      <c r="R17" s="20"/>
      <c r="S17" s="20"/>
      <c r="T17" s="20"/>
      <c r="U17" s="20"/>
      <c r="V17" s="20"/>
      <c r="W17" s="20">
        <v>76955109</v>
      </c>
      <c r="X17" s="20">
        <v>39484998</v>
      </c>
      <c r="Y17" s="20">
        <v>37470111</v>
      </c>
      <c r="Z17" s="21">
        <v>94.9</v>
      </c>
      <c r="AA17" s="22">
        <v>78969995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782544101</v>
      </c>
      <c r="D19" s="18"/>
      <c r="E19" s="19">
        <v>1068289632</v>
      </c>
      <c r="F19" s="20">
        <v>1068289632</v>
      </c>
      <c r="G19" s="20">
        <v>780554080</v>
      </c>
      <c r="H19" s="20">
        <v>782544100</v>
      </c>
      <c r="I19" s="20">
        <v>782544100</v>
      </c>
      <c r="J19" s="20">
        <v>782544100</v>
      </c>
      <c r="K19" s="20">
        <v>782544100</v>
      </c>
      <c r="L19" s="20">
        <v>782544100</v>
      </c>
      <c r="M19" s="20">
        <v>788441647</v>
      </c>
      <c r="N19" s="20">
        <v>788441647</v>
      </c>
      <c r="O19" s="20"/>
      <c r="P19" s="20"/>
      <c r="Q19" s="20"/>
      <c r="R19" s="20"/>
      <c r="S19" s="20"/>
      <c r="T19" s="20"/>
      <c r="U19" s="20"/>
      <c r="V19" s="20"/>
      <c r="W19" s="20">
        <v>788441647</v>
      </c>
      <c r="X19" s="20">
        <v>534144816</v>
      </c>
      <c r="Y19" s="20">
        <v>254296831</v>
      </c>
      <c r="Z19" s="21">
        <v>47.61</v>
      </c>
      <c r="AA19" s="22">
        <v>1068289632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136551</v>
      </c>
      <c r="D22" s="18"/>
      <c r="E22" s="19">
        <v>382117</v>
      </c>
      <c r="F22" s="20">
        <v>382117</v>
      </c>
      <c r="G22" s="20">
        <v>136551</v>
      </c>
      <c r="H22" s="20">
        <v>136551</v>
      </c>
      <c r="I22" s="20">
        <v>136551</v>
      </c>
      <c r="J22" s="20">
        <v>136551</v>
      </c>
      <c r="K22" s="20">
        <v>136551</v>
      </c>
      <c r="L22" s="20">
        <v>136551</v>
      </c>
      <c r="M22" s="20">
        <v>136551</v>
      </c>
      <c r="N22" s="20">
        <v>136551</v>
      </c>
      <c r="O22" s="20"/>
      <c r="P22" s="20"/>
      <c r="Q22" s="20"/>
      <c r="R22" s="20"/>
      <c r="S22" s="20"/>
      <c r="T22" s="20"/>
      <c r="U22" s="20"/>
      <c r="V22" s="20"/>
      <c r="W22" s="20">
        <v>136551</v>
      </c>
      <c r="X22" s="20">
        <v>191059</v>
      </c>
      <c r="Y22" s="20">
        <v>-54508</v>
      </c>
      <c r="Z22" s="21">
        <v>-28.53</v>
      </c>
      <c r="AA22" s="22">
        <v>382117</v>
      </c>
    </row>
    <row r="23" spans="1:27" ht="12.75">
      <c r="A23" s="23" t="s">
        <v>49</v>
      </c>
      <c r="B23" s="17"/>
      <c r="C23" s="18">
        <v>7473</v>
      </c>
      <c r="D23" s="18"/>
      <c r="E23" s="19">
        <v>7510</v>
      </c>
      <c r="F23" s="20">
        <v>7510</v>
      </c>
      <c r="G23" s="24">
        <v>9471</v>
      </c>
      <c r="H23" s="24">
        <v>9471</v>
      </c>
      <c r="I23" s="24">
        <v>9471</v>
      </c>
      <c r="J23" s="20">
        <v>9471</v>
      </c>
      <c r="K23" s="24">
        <v>9471</v>
      </c>
      <c r="L23" s="24">
        <v>9471</v>
      </c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3755</v>
      </c>
      <c r="Y23" s="24">
        <v>-3755</v>
      </c>
      <c r="Z23" s="25">
        <v>-100</v>
      </c>
      <c r="AA23" s="26">
        <v>7510</v>
      </c>
    </row>
    <row r="24" spans="1:27" ht="12.75">
      <c r="A24" s="27" t="s">
        <v>50</v>
      </c>
      <c r="B24" s="35"/>
      <c r="C24" s="29">
        <f aca="true" t="shared" si="1" ref="C24:Y24">SUM(C15:C23)</f>
        <v>859672889</v>
      </c>
      <c r="D24" s="29">
        <f>SUM(D15:D23)</f>
        <v>0</v>
      </c>
      <c r="E24" s="36">
        <f t="shared" si="1"/>
        <v>1147679972</v>
      </c>
      <c r="F24" s="37">
        <f t="shared" si="1"/>
        <v>1147679972</v>
      </c>
      <c r="G24" s="37">
        <f t="shared" si="1"/>
        <v>857683265</v>
      </c>
      <c r="H24" s="37">
        <f t="shared" si="1"/>
        <v>859673285</v>
      </c>
      <c r="I24" s="37">
        <f t="shared" si="1"/>
        <v>859673285</v>
      </c>
      <c r="J24" s="37">
        <f t="shared" si="1"/>
        <v>859673285</v>
      </c>
      <c r="K24" s="37">
        <f t="shared" si="1"/>
        <v>859673285</v>
      </c>
      <c r="L24" s="37">
        <f t="shared" si="1"/>
        <v>859673285</v>
      </c>
      <c r="M24" s="37">
        <f t="shared" si="1"/>
        <v>865561361</v>
      </c>
      <c r="N24" s="37">
        <f t="shared" si="1"/>
        <v>865561361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865561361</v>
      </c>
      <c r="X24" s="37">
        <f t="shared" si="1"/>
        <v>573839987</v>
      </c>
      <c r="Y24" s="37">
        <f t="shared" si="1"/>
        <v>291721374</v>
      </c>
      <c r="Z24" s="38">
        <f>+IF(X24&lt;&gt;0,+(Y24/X24)*100,0)</f>
        <v>50.83671068743419</v>
      </c>
      <c r="AA24" s="39">
        <f>SUM(AA15:AA23)</f>
        <v>1147679972</v>
      </c>
    </row>
    <row r="25" spans="1:27" ht="12.75">
      <c r="A25" s="27" t="s">
        <v>51</v>
      </c>
      <c r="B25" s="28"/>
      <c r="C25" s="29">
        <f aca="true" t="shared" si="2" ref="C25:Y25">+C12+C24</f>
        <v>944592452</v>
      </c>
      <c r="D25" s="29">
        <f>+D12+D24</f>
        <v>0</v>
      </c>
      <c r="E25" s="30">
        <f t="shared" si="2"/>
        <v>1213050837</v>
      </c>
      <c r="F25" s="31">
        <f t="shared" si="2"/>
        <v>1213050837</v>
      </c>
      <c r="G25" s="31">
        <f t="shared" si="2"/>
        <v>936526289</v>
      </c>
      <c r="H25" s="31">
        <f t="shared" si="2"/>
        <v>943164469</v>
      </c>
      <c r="I25" s="31">
        <f t="shared" si="2"/>
        <v>944234810</v>
      </c>
      <c r="J25" s="31">
        <f t="shared" si="2"/>
        <v>944234810</v>
      </c>
      <c r="K25" s="31">
        <f t="shared" si="2"/>
        <v>940769156</v>
      </c>
      <c r="L25" s="31">
        <f t="shared" si="2"/>
        <v>940769156</v>
      </c>
      <c r="M25" s="31">
        <f t="shared" si="2"/>
        <v>959096642</v>
      </c>
      <c r="N25" s="31">
        <f t="shared" si="2"/>
        <v>959096642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959096642</v>
      </c>
      <c r="X25" s="31">
        <f t="shared" si="2"/>
        <v>606525421</v>
      </c>
      <c r="Y25" s="31">
        <f t="shared" si="2"/>
        <v>352571221</v>
      </c>
      <c r="Z25" s="32">
        <f>+IF(X25&lt;&gt;0,+(Y25/X25)*100,0)</f>
        <v>58.12966922618072</v>
      </c>
      <c r="AA25" s="33">
        <f>+AA12+AA24</f>
        <v>1213050837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9882893</v>
      </c>
      <c r="D29" s="18"/>
      <c r="E29" s="19">
        <v>7617329</v>
      </c>
      <c r="F29" s="20">
        <v>7617329</v>
      </c>
      <c r="G29" s="20">
        <v>-8386660</v>
      </c>
      <c r="H29" s="20">
        <v>-8809485</v>
      </c>
      <c r="I29" s="20">
        <v>-11114560</v>
      </c>
      <c r="J29" s="20">
        <v>-11114560</v>
      </c>
      <c r="K29" s="20">
        <v>-6966473</v>
      </c>
      <c r="L29" s="20">
        <v>-6966473</v>
      </c>
      <c r="M29" s="20">
        <v>5342636</v>
      </c>
      <c r="N29" s="20">
        <v>5342636</v>
      </c>
      <c r="O29" s="20"/>
      <c r="P29" s="20"/>
      <c r="Q29" s="20"/>
      <c r="R29" s="20"/>
      <c r="S29" s="20"/>
      <c r="T29" s="20"/>
      <c r="U29" s="20"/>
      <c r="V29" s="20"/>
      <c r="W29" s="20">
        <v>5342636</v>
      </c>
      <c r="X29" s="20">
        <v>3808665</v>
      </c>
      <c r="Y29" s="20">
        <v>1533971</v>
      </c>
      <c r="Z29" s="21">
        <v>40.28</v>
      </c>
      <c r="AA29" s="22">
        <v>7617329</v>
      </c>
    </row>
    <row r="30" spans="1:27" ht="12.75">
      <c r="A30" s="23" t="s">
        <v>55</v>
      </c>
      <c r="B30" s="17"/>
      <c r="C30" s="18">
        <v>5772722</v>
      </c>
      <c r="D30" s="18"/>
      <c r="E30" s="19">
        <v>3527151</v>
      </c>
      <c r="F30" s="20">
        <v>3527151</v>
      </c>
      <c r="G30" s="20">
        <v>1117353</v>
      </c>
      <c r="H30" s="20">
        <v>1117353</v>
      </c>
      <c r="I30" s="20">
        <v>1117353</v>
      </c>
      <c r="J30" s="20">
        <v>1117353</v>
      </c>
      <c r="K30" s="20">
        <v>1117353</v>
      </c>
      <c r="L30" s="20">
        <v>1117353</v>
      </c>
      <c r="M30" s="20">
        <v>1117353</v>
      </c>
      <c r="N30" s="20">
        <v>1117353</v>
      </c>
      <c r="O30" s="20"/>
      <c r="P30" s="20"/>
      <c r="Q30" s="20"/>
      <c r="R30" s="20"/>
      <c r="S30" s="20"/>
      <c r="T30" s="20"/>
      <c r="U30" s="20"/>
      <c r="V30" s="20"/>
      <c r="W30" s="20">
        <v>1117353</v>
      </c>
      <c r="X30" s="20">
        <v>1763576</v>
      </c>
      <c r="Y30" s="20">
        <v>-646223</v>
      </c>
      <c r="Z30" s="21">
        <v>-36.64</v>
      </c>
      <c r="AA30" s="22">
        <v>3527151</v>
      </c>
    </row>
    <row r="31" spans="1:27" ht="12.75">
      <c r="A31" s="23" t="s">
        <v>56</v>
      </c>
      <c r="B31" s="17"/>
      <c r="C31" s="18">
        <v>2345572</v>
      </c>
      <c r="D31" s="18"/>
      <c r="E31" s="19">
        <v>2529346</v>
      </c>
      <c r="F31" s="20">
        <v>2529346</v>
      </c>
      <c r="G31" s="20">
        <v>2337446</v>
      </c>
      <c r="H31" s="20">
        <v>2340749</v>
      </c>
      <c r="I31" s="20">
        <v>2356682</v>
      </c>
      <c r="J31" s="20">
        <v>2356682</v>
      </c>
      <c r="K31" s="20">
        <v>2371183</v>
      </c>
      <c r="L31" s="20">
        <v>2371183</v>
      </c>
      <c r="M31" s="20">
        <v>2395482</v>
      </c>
      <c r="N31" s="20">
        <v>2395482</v>
      </c>
      <c r="O31" s="20"/>
      <c r="P31" s="20"/>
      <c r="Q31" s="20"/>
      <c r="R31" s="20"/>
      <c r="S31" s="20"/>
      <c r="T31" s="20"/>
      <c r="U31" s="20"/>
      <c r="V31" s="20"/>
      <c r="W31" s="20">
        <v>2395482</v>
      </c>
      <c r="X31" s="20">
        <v>1264673</v>
      </c>
      <c r="Y31" s="20">
        <v>1130809</v>
      </c>
      <c r="Z31" s="21">
        <v>89.42</v>
      </c>
      <c r="AA31" s="22">
        <v>2529346</v>
      </c>
    </row>
    <row r="32" spans="1:27" ht="12.75">
      <c r="A32" s="23" t="s">
        <v>57</v>
      </c>
      <c r="B32" s="17"/>
      <c r="C32" s="18">
        <v>74000588</v>
      </c>
      <c r="D32" s="18"/>
      <c r="E32" s="19">
        <v>37181915</v>
      </c>
      <c r="F32" s="20">
        <v>37181915</v>
      </c>
      <c r="G32" s="20">
        <v>50310400</v>
      </c>
      <c r="H32" s="20">
        <v>64573975</v>
      </c>
      <c r="I32" s="20">
        <v>71727918</v>
      </c>
      <c r="J32" s="20">
        <v>71727918</v>
      </c>
      <c r="K32" s="20">
        <v>68939271</v>
      </c>
      <c r="L32" s="20">
        <v>68939271</v>
      </c>
      <c r="M32" s="20">
        <v>67226124</v>
      </c>
      <c r="N32" s="20">
        <v>67226124</v>
      </c>
      <c r="O32" s="20"/>
      <c r="P32" s="20"/>
      <c r="Q32" s="20"/>
      <c r="R32" s="20"/>
      <c r="S32" s="20"/>
      <c r="T32" s="20"/>
      <c r="U32" s="20"/>
      <c r="V32" s="20"/>
      <c r="W32" s="20">
        <v>67226124</v>
      </c>
      <c r="X32" s="20">
        <v>18590958</v>
      </c>
      <c r="Y32" s="20">
        <v>48635166</v>
      </c>
      <c r="Z32" s="21">
        <v>261.61</v>
      </c>
      <c r="AA32" s="22">
        <v>37181915</v>
      </c>
    </row>
    <row r="33" spans="1:27" ht="12.75">
      <c r="A33" s="23" t="s">
        <v>58</v>
      </c>
      <c r="B33" s="17"/>
      <c r="C33" s="18"/>
      <c r="D33" s="18"/>
      <c r="E33" s="19">
        <v>1963841</v>
      </c>
      <c r="F33" s="20">
        <v>1963841</v>
      </c>
      <c r="G33" s="20">
        <v>91750269</v>
      </c>
      <c r="H33" s="20">
        <v>91907454</v>
      </c>
      <c r="I33" s="20">
        <v>91907454</v>
      </c>
      <c r="J33" s="20">
        <v>91907454</v>
      </c>
      <c r="K33" s="20">
        <v>91907454</v>
      </c>
      <c r="L33" s="20">
        <v>91907454</v>
      </c>
      <c r="M33" s="20">
        <v>91907454</v>
      </c>
      <c r="N33" s="20">
        <v>91907454</v>
      </c>
      <c r="O33" s="20"/>
      <c r="P33" s="20"/>
      <c r="Q33" s="20"/>
      <c r="R33" s="20"/>
      <c r="S33" s="20"/>
      <c r="T33" s="20"/>
      <c r="U33" s="20"/>
      <c r="V33" s="20"/>
      <c r="W33" s="20">
        <v>91907454</v>
      </c>
      <c r="X33" s="20">
        <v>981921</v>
      </c>
      <c r="Y33" s="20">
        <v>90925533</v>
      </c>
      <c r="Z33" s="21">
        <v>9259.96</v>
      </c>
      <c r="AA33" s="22">
        <v>1963841</v>
      </c>
    </row>
    <row r="34" spans="1:27" ht="12.75">
      <c r="A34" s="27" t="s">
        <v>59</v>
      </c>
      <c r="B34" s="28"/>
      <c r="C34" s="29">
        <f aca="true" t="shared" si="3" ref="C34:Y34">SUM(C29:C33)</f>
        <v>92001775</v>
      </c>
      <c r="D34" s="29">
        <f>SUM(D29:D33)</f>
        <v>0</v>
      </c>
      <c r="E34" s="30">
        <f t="shared" si="3"/>
        <v>52819582</v>
      </c>
      <c r="F34" s="31">
        <f t="shared" si="3"/>
        <v>52819582</v>
      </c>
      <c r="G34" s="31">
        <f t="shared" si="3"/>
        <v>137128808</v>
      </c>
      <c r="H34" s="31">
        <f t="shared" si="3"/>
        <v>151130046</v>
      </c>
      <c r="I34" s="31">
        <f t="shared" si="3"/>
        <v>155994847</v>
      </c>
      <c r="J34" s="31">
        <f t="shared" si="3"/>
        <v>155994847</v>
      </c>
      <c r="K34" s="31">
        <f t="shared" si="3"/>
        <v>157368788</v>
      </c>
      <c r="L34" s="31">
        <f t="shared" si="3"/>
        <v>157368788</v>
      </c>
      <c r="M34" s="31">
        <f t="shared" si="3"/>
        <v>167989049</v>
      </c>
      <c r="N34" s="31">
        <f t="shared" si="3"/>
        <v>167989049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167989049</v>
      </c>
      <c r="X34" s="31">
        <f t="shared" si="3"/>
        <v>26409793</v>
      </c>
      <c r="Y34" s="31">
        <f t="shared" si="3"/>
        <v>141579256</v>
      </c>
      <c r="Z34" s="32">
        <f>+IF(X34&lt;&gt;0,+(Y34/X34)*100,0)</f>
        <v>536.0862010542832</v>
      </c>
      <c r="AA34" s="33">
        <f>SUM(AA29:AA33)</f>
        <v>52819582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36895679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46936726</v>
      </c>
      <c r="D38" s="18"/>
      <c r="E38" s="19">
        <v>37142868</v>
      </c>
      <c r="F38" s="20">
        <v>37142868</v>
      </c>
      <c r="G38" s="20">
        <v>5639516</v>
      </c>
      <c r="H38" s="20">
        <v>5594529</v>
      </c>
      <c r="I38" s="20">
        <v>5549543</v>
      </c>
      <c r="J38" s="20">
        <v>5549543</v>
      </c>
      <c r="K38" s="20">
        <v>5504556</v>
      </c>
      <c r="L38" s="20">
        <v>5504556</v>
      </c>
      <c r="M38" s="20">
        <v>5414583</v>
      </c>
      <c r="N38" s="20">
        <v>5414583</v>
      </c>
      <c r="O38" s="20"/>
      <c r="P38" s="20"/>
      <c r="Q38" s="20"/>
      <c r="R38" s="20"/>
      <c r="S38" s="20"/>
      <c r="T38" s="20"/>
      <c r="U38" s="20"/>
      <c r="V38" s="20"/>
      <c r="W38" s="20">
        <v>5414583</v>
      </c>
      <c r="X38" s="20">
        <v>18571434</v>
      </c>
      <c r="Y38" s="20">
        <v>-13156851</v>
      </c>
      <c r="Z38" s="21">
        <v>-70.84</v>
      </c>
      <c r="AA38" s="22">
        <v>37142868</v>
      </c>
    </row>
    <row r="39" spans="1:27" ht="12.75">
      <c r="A39" s="27" t="s">
        <v>61</v>
      </c>
      <c r="B39" s="35"/>
      <c r="C39" s="29">
        <f aca="true" t="shared" si="4" ref="C39:Y39">SUM(C37:C38)</f>
        <v>83832405</v>
      </c>
      <c r="D39" s="29">
        <f>SUM(D37:D38)</f>
        <v>0</v>
      </c>
      <c r="E39" s="36">
        <f t="shared" si="4"/>
        <v>37142868</v>
      </c>
      <c r="F39" s="37">
        <f t="shared" si="4"/>
        <v>37142868</v>
      </c>
      <c r="G39" s="37">
        <f t="shared" si="4"/>
        <v>5639516</v>
      </c>
      <c r="H39" s="37">
        <f t="shared" si="4"/>
        <v>5594529</v>
      </c>
      <c r="I39" s="37">
        <f t="shared" si="4"/>
        <v>5549543</v>
      </c>
      <c r="J39" s="37">
        <f t="shared" si="4"/>
        <v>5549543</v>
      </c>
      <c r="K39" s="37">
        <f t="shared" si="4"/>
        <v>5504556</v>
      </c>
      <c r="L39" s="37">
        <f t="shared" si="4"/>
        <v>5504556</v>
      </c>
      <c r="M39" s="37">
        <f t="shared" si="4"/>
        <v>5414583</v>
      </c>
      <c r="N39" s="37">
        <f t="shared" si="4"/>
        <v>5414583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5414583</v>
      </c>
      <c r="X39" s="37">
        <f t="shared" si="4"/>
        <v>18571434</v>
      </c>
      <c r="Y39" s="37">
        <f t="shared" si="4"/>
        <v>-13156851</v>
      </c>
      <c r="Z39" s="38">
        <f>+IF(X39&lt;&gt;0,+(Y39/X39)*100,0)</f>
        <v>-70.844561599282</v>
      </c>
      <c r="AA39" s="39">
        <f>SUM(AA37:AA38)</f>
        <v>37142868</v>
      </c>
    </row>
    <row r="40" spans="1:27" ht="12.75">
      <c r="A40" s="27" t="s">
        <v>62</v>
      </c>
      <c r="B40" s="28"/>
      <c r="C40" s="29">
        <f aca="true" t="shared" si="5" ref="C40:Y40">+C34+C39</f>
        <v>175834180</v>
      </c>
      <c r="D40" s="29">
        <f>+D34+D39</f>
        <v>0</v>
      </c>
      <c r="E40" s="30">
        <f t="shared" si="5"/>
        <v>89962450</v>
      </c>
      <c r="F40" s="31">
        <f t="shared" si="5"/>
        <v>89962450</v>
      </c>
      <c r="G40" s="31">
        <f t="shared" si="5"/>
        <v>142768324</v>
      </c>
      <c r="H40" s="31">
        <f t="shared" si="5"/>
        <v>156724575</v>
      </c>
      <c r="I40" s="31">
        <f t="shared" si="5"/>
        <v>161544390</v>
      </c>
      <c r="J40" s="31">
        <f t="shared" si="5"/>
        <v>161544390</v>
      </c>
      <c r="K40" s="31">
        <f t="shared" si="5"/>
        <v>162873344</v>
      </c>
      <c r="L40" s="31">
        <f t="shared" si="5"/>
        <v>162873344</v>
      </c>
      <c r="M40" s="31">
        <f t="shared" si="5"/>
        <v>173403632</v>
      </c>
      <c r="N40" s="31">
        <f t="shared" si="5"/>
        <v>173403632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173403632</v>
      </c>
      <c r="X40" s="31">
        <f t="shared" si="5"/>
        <v>44981227</v>
      </c>
      <c r="Y40" s="31">
        <f t="shared" si="5"/>
        <v>128422405</v>
      </c>
      <c r="Z40" s="32">
        <f>+IF(X40&lt;&gt;0,+(Y40/X40)*100,0)</f>
        <v>285.50222740700247</v>
      </c>
      <c r="AA40" s="33">
        <f>+AA34+AA39</f>
        <v>89962450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768758272</v>
      </c>
      <c r="D42" s="43">
        <f>+D25-D40</f>
        <v>0</v>
      </c>
      <c r="E42" s="44">
        <f t="shared" si="6"/>
        <v>1123088387</v>
      </c>
      <c r="F42" s="45">
        <f t="shared" si="6"/>
        <v>1123088387</v>
      </c>
      <c r="G42" s="45">
        <f t="shared" si="6"/>
        <v>793757965</v>
      </c>
      <c r="H42" s="45">
        <f t="shared" si="6"/>
        <v>786439894</v>
      </c>
      <c r="I42" s="45">
        <f t="shared" si="6"/>
        <v>782690420</v>
      </c>
      <c r="J42" s="45">
        <f t="shared" si="6"/>
        <v>782690420</v>
      </c>
      <c r="K42" s="45">
        <f t="shared" si="6"/>
        <v>777895812</v>
      </c>
      <c r="L42" s="45">
        <f t="shared" si="6"/>
        <v>777895812</v>
      </c>
      <c r="M42" s="45">
        <f t="shared" si="6"/>
        <v>785693010</v>
      </c>
      <c r="N42" s="45">
        <f t="shared" si="6"/>
        <v>785693010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785693010</v>
      </c>
      <c r="X42" s="45">
        <f t="shared" si="6"/>
        <v>561544194</v>
      </c>
      <c r="Y42" s="45">
        <f t="shared" si="6"/>
        <v>224148816</v>
      </c>
      <c r="Z42" s="46">
        <f>+IF(X42&lt;&gt;0,+(Y42/X42)*100,0)</f>
        <v>39.916504950988774</v>
      </c>
      <c r="AA42" s="47">
        <f>+AA25-AA40</f>
        <v>1123088387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766505479</v>
      </c>
      <c r="D45" s="18"/>
      <c r="E45" s="19">
        <v>1123088386</v>
      </c>
      <c r="F45" s="20">
        <v>1123088386</v>
      </c>
      <c r="G45" s="20">
        <v>791505173</v>
      </c>
      <c r="H45" s="20">
        <v>784187100</v>
      </c>
      <c r="I45" s="20">
        <v>780437628</v>
      </c>
      <c r="J45" s="20">
        <v>780437628</v>
      </c>
      <c r="K45" s="20">
        <v>775643018</v>
      </c>
      <c r="L45" s="20">
        <v>775643018</v>
      </c>
      <c r="M45" s="20">
        <v>783440217</v>
      </c>
      <c r="N45" s="20">
        <v>783440217</v>
      </c>
      <c r="O45" s="20"/>
      <c r="P45" s="20"/>
      <c r="Q45" s="20"/>
      <c r="R45" s="20"/>
      <c r="S45" s="20"/>
      <c r="T45" s="20"/>
      <c r="U45" s="20"/>
      <c r="V45" s="20"/>
      <c r="W45" s="20">
        <v>783440217</v>
      </c>
      <c r="X45" s="20">
        <v>561544193</v>
      </c>
      <c r="Y45" s="20">
        <v>221896024</v>
      </c>
      <c r="Z45" s="48">
        <v>39.52</v>
      </c>
      <c r="AA45" s="22">
        <v>1123088386</v>
      </c>
    </row>
    <row r="46" spans="1:27" ht="12.75">
      <c r="A46" s="23" t="s">
        <v>67</v>
      </c>
      <c r="B46" s="17"/>
      <c r="C46" s="18">
        <v>2252793</v>
      </c>
      <c r="D46" s="18"/>
      <c r="E46" s="19"/>
      <c r="F46" s="20"/>
      <c r="G46" s="20">
        <v>2252793</v>
      </c>
      <c r="H46" s="20">
        <v>2252793</v>
      </c>
      <c r="I46" s="20">
        <v>2252793</v>
      </c>
      <c r="J46" s="20">
        <v>2252793</v>
      </c>
      <c r="K46" s="20">
        <v>2252793</v>
      </c>
      <c r="L46" s="20">
        <v>2252793</v>
      </c>
      <c r="M46" s="20">
        <v>2252793</v>
      </c>
      <c r="N46" s="20">
        <v>2252793</v>
      </c>
      <c r="O46" s="20"/>
      <c r="P46" s="20"/>
      <c r="Q46" s="20"/>
      <c r="R46" s="20"/>
      <c r="S46" s="20"/>
      <c r="T46" s="20"/>
      <c r="U46" s="20"/>
      <c r="V46" s="20"/>
      <c r="W46" s="20">
        <v>2252793</v>
      </c>
      <c r="X46" s="20"/>
      <c r="Y46" s="20">
        <v>2252793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768758272</v>
      </c>
      <c r="D48" s="51">
        <f>SUM(D45:D47)</f>
        <v>0</v>
      </c>
      <c r="E48" s="52">
        <f t="shared" si="7"/>
        <v>1123088386</v>
      </c>
      <c r="F48" s="53">
        <f t="shared" si="7"/>
        <v>1123088386</v>
      </c>
      <c r="G48" s="53">
        <f t="shared" si="7"/>
        <v>793757966</v>
      </c>
      <c r="H48" s="53">
        <f t="shared" si="7"/>
        <v>786439893</v>
      </c>
      <c r="I48" s="53">
        <f t="shared" si="7"/>
        <v>782690421</v>
      </c>
      <c r="J48" s="53">
        <f t="shared" si="7"/>
        <v>782690421</v>
      </c>
      <c r="K48" s="53">
        <f t="shared" si="7"/>
        <v>777895811</v>
      </c>
      <c r="L48" s="53">
        <f t="shared" si="7"/>
        <v>777895811</v>
      </c>
      <c r="M48" s="53">
        <f t="shared" si="7"/>
        <v>785693010</v>
      </c>
      <c r="N48" s="53">
        <f t="shared" si="7"/>
        <v>785693010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785693010</v>
      </c>
      <c r="X48" s="53">
        <f t="shared" si="7"/>
        <v>561544193</v>
      </c>
      <c r="Y48" s="53">
        <f t="shared" si="7"/>
        <v>224148817</v>
      </c>
      <c r="Z48" s="54">
        <f>+IF(X48&lt;&gt;0,+(Y48/X48)*100,0)</f>
        <v>39.916505200152606</v>
      </c>
      <c r="AA48" s="55">
        <f>SUM(AA45:AA47)</f>
        <v>1123088386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43248697</v>
      </c>
      <c r="D6" s="18"/>
      <c r="E6" s="19">
        <v>1538120</v>
      </c>
      <c r="F6" s="20">
        <v>1538120</v>
      </c>
      <c r="G6" s="20">
        <v>55207421</v>
      </c>
      <c r="H6" s="20">
        <v>53722648</v>
      </c>
      <c r="I6" s="20">
        <v>48271771</v>
      </c>
      <c r="J6" s="20">
        <v>48271771</v>
      </c>
      <c r="K6" s="20">
        <v>48145126</v>
      </c>
      <c r="L6" s="20">
        <v>50373629</v>
      </c>
      <c r="M6" s="20">
        <v>56481279</v>
      </c>
      <c r="N6" s="20">
        <v>56481279</v>
      </c>
      <c r="O6" s="20"/>
      <c r="P6" s="20"/>
      <c r="Q6" s="20"/>
      <c r="R6" s="20"/>
      <c r="S6" s="20"/>
      <c r="T6" s="20"/>
      <c r="U6" s="20"/>
      <c r="V6" s="20"/>
      <c r="W6" s="20">
        <v>56481279</v>
      </c>
      <c r="X6" s="20">
        <v>769060</v>
      </c>
      <c r="Y6" s="20">
        <v>55712219</v>
      </c>
      <c r="Z6" s="21">
        <v>7244.2</v>
      </c>
      <c r="AA6" s="22">
        <v>1538120</v>
      </c>
    </row>
    <row r="7" spans="1:27" ht="12.75">
      <c r="A7" s="23" t="s">
        <v>34</v>
      </c>
      <c r="B7" s="17"/>
      <c r="C7" s="18"/>
      <c r="D7" s="18"/>
      <c r="E7" s="19">
        <v>29733182</v>
      </c>
      <c r="F7" s="20">
        <v>29733182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14866591</v>
      </c>
      <c r="Y7" s="20">
        <v>-14866591</v>
      </c>
      <c r="Z7" s="21">
        <v>-100</v>
      </c>
      <c r="AA7" s="22">
        <v>29733182</v>
      </c>
    </row>
    <row r="8" spans="1:27" ht="12.75">
      <c r="A8" s="23" t="s">
        <v>35</v>
      </c>
      <c r="B8" s="17"/>
      <c r="C8" s="18">
        <v>3385230</v>
      </c>
      <c r="D8" s="18"/>
      <c r="E8" s="19">
        <v>2894188</v>
      </c>
      <c r="F8" s="20">
        <v>2894188</v>
      </c>
      <c r="G8" s="20">
        <v>3592752</v>
      </c>
      <c r="H8" s="20">
        <v>4318072</v>
      </c>
      <c r="I8" s="20">
        <v>5318459</v>
      </c>
      <c r="J8" s="20">
        <v>5318459</v>
      </c>
      <c r="K8" s="20">
        <v>3906607</v>
      </c>
      <c r="L8" s="20">
        <v>5974561</v>
      </c>
      <c r="M8" s="20">
        <v>6877455</v>
      </c>
      <c r="N8" s="20">
        <v>6877455</v>
      </c>
      <c r="O8" s="20"/>
      <c r="P8" s="20"/>
      <c r="Q8" s="20"/>
      <c r="R8" s="20"/>
      <c r="S8" s="20"/>
      <c r="T8" s="20"/>
      <c r="U8" s="20"/>
      <c r="V8" s="20"/>
      <c r="W8" s="20">
        <v>6877455</v>
      </c>
      <c r="X8" s="20">
        <v>1447094</v>
      </c>
      <c r="Y8" s="20">
        <v>5430361</v>
      </c>
      <c r="Z8" s="21">
        <v>375.26</v>
      </c>
      <c r="AA8" s="22">
        <v>2894188</v>
      </c>
    </row>
    <row r="9" spans="1:27" ht="12.75">
      <c r="A9" s="23" t="s">
        <v>36</v>
      </c>
      <c r="B9" s="17"/>
      <c r="C9" s="18">
        <v>37909</v>
      </c>
      <c r="D9" s="18"/>
      <c r="E9" s="19"/>
      <c r="F9" s="20"/>
      <c r="G9" s="20">
        <v>37909</v>
      </c>
      <c r="H9" s="20">
        <v>37909</v>
      </c>
      <c r="I9" s="20">
        <v>37909</v>
      </c>
      <c r="J9" s="20">
        <v>37909</v>
      </c>
      <c r="K9" s="20">
        <v>37909</v>
      </c>
      <c r="L9" s="20">
        <v>37909</v>
      </c>
      <c r="M9" s="20">
        <v>37909</v>
      </c>
      <c r="N9" s="20">
        <v>37909</v>
      </c>
      <c r="O9" s="20"/>
      <c r="P9" s="20"/>
      <c r="Q9" s="20"/>
      <c r="R9" s="20"/>
      <c r="S9" s="20"/>
      <c r="T9" s="20"/>
      <c r="U9" s="20"/>
      <c r="V9" s="20"/>
      <c r="W9" s="20">
        <v>37909</v>
      </c>
      <c r="X9" s="20"/>
      <c r="Y9" s="20">
        <v>37909</v>
      </c>
      <c r="Z9" s="21"/>
      <c r="AA9" s="22"/>
    </row>
    <row r="10" spans="1:27" ht="12.75">
      <c r="A10" s="23" t="s">
        <v>37</v>
      </c>
      <c r="B10" s="17"/>
      <c r="C10" s="18">
        <v>4773</v>
      </c>
      <c r="D10" s="18"/>
      <c r="E10" s="19"/>
      <c r="F10" s="20"/>
      <c r="G10" s="24">
        <v>4381</v>
      </c>
      <c r="H10" s="24">
        <v>3989</v>
      </c>
      <c r="I10" s="24">
        <v>3596</v>
      </c>
      <c r="J10" s="20">
        <v>3596</v>
      </c>
      <c r="K10" s="24">
        <v>3202</v>
      </c>
      <c r="L10" s="24">
        <v>2804</v>
      </c>
      <c r="M10" s="20">
        <v>2407</v>
      </c>
      <c r="N10" s="24">
        <v>2407</v>
      </c>
      <c r="O10" s="24"/>
      <c r="P10" s="24"/>
      <c r="Q10" s="20"/>
      <c r="R10" s="24"/>
      <c r="S10" s="24"/>
      <c r="T10" s="20"/>
      <c r="U10" s="24"/>
      <c r="V10" s="24"/>
      <c r="W10" s="24">
        <v>2407</v>
      </c>
      <c r="X10" s="20"/>
      <c r="Y10" s="24">
        <v>2407</v>
      </c>
      <c r="Z10" s="25"/>
      <c r="AA10" s="26"/>
    </row>
    <row r="11" spans="1:27" ht="12.75">
      <c r="A11" s="23" t="s">
        <v>38</v>
      </c>
      <c r="B11" s="17"/>
      <c r="C11" s="18">
        <v>527835</v>
      </c>
      <c r="D11" s="18"/>
      <c r="E11" s="19"/>
      <c r="F11" s="20"/>
      <c r="G11" s="20">
        <v>527836</v>
      </c>
      <c r="H11" s="20">
        <v>527836</v>
      </c>
      <c r="I11" s="20">
        <v>527836</v>
      </c>
      <c r="J11" s="20">
        <v>527836</v>
      </c>
      <c r="K11" s="20">
        <v>527837</v>
      </c>
      <c r="L11" s="20">
        <v>527837</v>
      </c>
      <c r="M11" s="20">
        <v>527836</v>
      </c>
      <c r="N11" s="20">
        <v>527836</v>
      </c>
      <c r="O11" s="20"/>
      <c r="P11" s="20"/>
      <c r="Q11" s="20"/>
      <c r="R11" s="20"/>
      <c r="S11" s="20"/>
      <c r="T11" s="20"/>
      <c r="U11" s="20"/>
      <c r="V11" s="20"/>
      <c r="W11" s="20">
        <v>527836</v>
      </c>
      <c r="X11" s="20"/>
      <c r="Y11" s="20">
        <v>527836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47204444</v>
      </c>
      <c r="D12" s="29">
        <f>SUM(D6:D11)</f>
        <v>0</v>
      </c>
      <c r="E12" s="30">
        <f t="shared" si="0"/>
        <v>34165490</v>
      </c>
      <c r="F12" s="31">
        <f t="shared" si="0"/>
        <v>34165490</v>
      </c>
      <c r="G12" s="31">
        <f t="shared" si="0"/>
        <v>59370299</v>
      </c>
      <c r="H12" s="31">
        <f t="shared" si="0"/>
        <v>58610454</v>
      </c>
      <c r="I12" s="31">
        <f t="shared" si="0"/>
        <v>54159571</v>
      </c>
      <c r="J12" s="31">
        <f t="shared" si="0"/>
        <v>54159571</v>
      </c>
      <c r="K12" s="31">
        <f t="shared" si="0"/>
        <v>52620681</v>
      </c>
      <c r="L12" s="31">
        <f t="shared" si="0"/>
        <v>56916740</v>
      </c>
      <c r="M12" s="31">
        <f t="shared" si="0"/>
        <v>63926886</v>
      </c>
      <c r="N12" s="31">
        <f t="shared" si="0"/>
        <v>63926886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63926886</v>
      </c>
      <c r="X12" s="31">
        <f t="shared" si="0"/>
        <v>17082745</v>
      </c>
      <c r="Y12" s="31">
        <f t="shared" si="0"/>
        <v>46844141</v>
      </c>
      <c r="Z12" s="32">
        <f>+IF(X12&lt;&gt;0,+(Y12/X12)*100,0)</f>
        <v>274.2190496901991</v>
      </c>
      <c r="AA12" s="33">
        <f>SUM(AA6:AA11)</f>
        <v>34165490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19785</v>
      </c>
      <c r="D15" s="18"/>
      <c r="E15" s="19"/>
      <c r="F15" s="20"/>
      <c r="G15" s="20">
        <v>19785</v>
      </c>
      <c r="H15" s="20"/>
      <c r="I15" s="20">
        <v>19785</v>
      </c>
      <c r="J15" s="20">
        <v>19785</v>
      </c>
      <c r="K15" s="20">
        <v>19785</v>
      </c>
      <c r="L15" s="20">
        <v>19785</v>
      </c>
      <c r="M15" s="20">
        <v>19785</v>
      </c>
      <c r="N15" s="20">
        <v>19785</v>
      </c>
      <c r="O15" s="20"/>
      <c r="P15" s="20"/>
      <c r="Q15" s="20"/>
      <c r="R15" s="20"/>
      <c r="S15" s="20"/>
      <c r="T15" s="20"/>
      <c r="U15" s="20"/>
      <c r="V15" s="20"/>
      <c r="W15" s="20">
        <v>19785</v>
      </c>
      <c r="X15" s="20"/>
      <c r="Y15" s="20">
        <v>19785</v>
      </c>
      <c r="Z15" s="21"/>
      <c r="AA15" s="22"/>
    </row>
    <row r="16" spans="1:27" ht="12.75">
      <c r="A16" s="23" t="s">
        <v>42</v>
      </c>
      <c r="B16" s="17"/>
      <c r="C16" s="18">
        <v>15425146</v>
      </c>
      <c r="D16" s="18"/>
      <c r="E16" s="19"/>
      <c r="F16" s="20"/>
      <c r="G16" s="24"/>
      <c r="H16" s="24">
        <v>19785</v>
      </c>
      <c r="I16" s="24">
        <v>15425146</v>
      </c>
      <c r="J16" s="20">
        <v>15425146</v>
      </c>
      <c r="K16" s="24"/>
      <c r="L16" s="24">
        <v>15425146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15482392</v>
      </c>
      <c r="F17" s="20">
        <v>15482392</v>
      </c>
      <c r="G17" s="20">
        <v>15425146</v>
      </c>
      <c r="H17" s="20">
        <v>15425147</v>
      </c>
      <c r="I17" s="20"/>
      <c r="J17" s="20"/>
      <c r="K17" s="20">
        <v>15425146</v>
      </c>
      <c r="L17" s="20"/>
      <c r="M17" s="20">
        <v>15425146</v>
      </c>
      <c r="N17" s="20">
        <v>15425146</v>
      </c>
      <c r="O17" s="20"/>
      <c r="P17" s="20"/>
      <c r="Q17" s="20"/>
      <c r="R17" s="20"/>
      <c r="S17" s="20"/>
      <c r="T17" s="20"/>
      <c r="U17" s="20"/>
      <c r="V17" s="20"/>
      <c r="W17" s="20">
        <v>15425146</v>
      </c>
      <c r="X17" s="20">
        <v>7741196</v>
      </c>
      <c r="Y17" s="20">
        <v>7683950</v>
      </c>
      <c r="Z17" s="21">
        <v>99.26</v>
      </c>
      <c r="AA17" s="22">
        <v>15482392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131629958</v>
      </c>
      <c r="D19" s="18"/>
      <c r="E19" s="19">
        <v>160747749</v>
      </c>
      <c r="F19" s="20">
        <v>160747749</v>
      </c>
      <c r="G19" s="20">
        <v>132911721</v>
      </c>
      <c r="H19" s="20">
        <v>133405634</v>
      </c>
      <c r="I19" s="20">
        <v>135840408</v>
      </c>
      <c r="J19" s="20">
        <v>135840408</v>
      </c>
      <c r="K19" s="20">
        <v>138433119</v>
      </c>
      <c r="L19" s="20">
        <v>146760406</v>
      </c>
      <c r="M19" s="20">
        <v>148290568</v>
      </c>
      <c r="N19" s="20">
        <v>148290568</v>
      </c>
      <c r="O19" s="20"/>
      <c r="P19" s="20"/>
      <c r="Q19" s="20"/>
      <c r="R19" s="20"/>
      <c r="S19" s="20"/>
      <c r="T19" s="20"/>
      <c r="U19" s="20"/>
      <c r="V19" s="20"/>
      <c r="W19" s="20">
        <v>148290568</v>
      </c>
      <c r="X19" s="20">
        <v>80373875</v>
      </c>
      <c r="Y19" s="20">
        <v>67916693</v>
      </c>
      <c r="Z19" s="21">
        <v>84.5</v>
      </c>
      <c r="AA19" s="22">
        <v>160747749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1534735</v>
      </c>
      <c r="D22" s="18"/>
      <c r="E22" s="19"/>
      <c r="F22" s="20"/>
      <c r="G22" s="20">
        <v>1534735</v>
      </c>
      <c r="H22" s="20">
        <v>1639229</v>
      </c>
      <c r="I22" s="20">
        <v>1639749</v>
      </c>
      <c r="J22" s="20">
        <v>1639749</v>
      </c>
      <c r="K22" s="20">
        <v>1639749</v>
      </c>
      <c r="L22" s="20">
        <v>1639749</v>
      </c>
      <c r="M22" s="20">
        <v>1814126</v>
      </c>
      <c r="N22" s="20">
        <v>1814126</v>
      </c>
      <c r="O22" s="20"/>
      <c r="P22" s="20"/>
      <c r="Q22" s="20"/>
      <c r="R22" s="20"/>
      <c r="S22" s="20"/>
      <c r="T22" s="20"/>
      <c r="U22" s="20"/>
      <c r="V22" s="20"/>
      <c r="W22" s="20">
        <v>1814126</v>
      </c>
      <c r="X22" s="20"/>
      <c r="Y22" s="20">
        <v>1814126</v>
      </c>
      <c r="Z22" s="21"/>
      <c r="AA22" s="22"/>
    </row>
    <row r="23" spans="1:27" ht="12.75">
      <c r="A23" s="23" t="s">
        <v>49</v>
      </c>
      <c r="B23" s="17"/>
      <c r="C23" s="18">
        <v>1723638</v>
      </c>
      <c r="D23" s="18"/>
      <c r="E23" s="19"/>
      <c r="F23" s="20"/>
      <c r="G23" s="24">
        <v>1723638</v>
      </c>
      <c r="H23" s="24">
        <v>1723638</v>
      </c>
      <c r="I23" s="24">
        <v>1723639</v>
      </c>
      <c r="J23" s="20">
        <v>1723639</v>
      </c>
      <c r="K23" s="24">
        <v>1723638</v>
      </c>
      <c r="L23" s="24">
        <v>1723638</v>
      </c>
      <c r="M23" s="20">
        <v>1723638</v>
      </c>
      <c r="N23" s="24">
        <v>1723638</v>
      </c>
      <c r="O23" s="24"/>
      <c r="P23" s="24"/>
      <c r="Q23" s="20"/>
      <c r="R23" s="24"/>
      <c r="S23" s="24"/>
      <c r="T23" s="20"/>
      <c r="U23" s="24"/>
      <c r="V23" s="24"/>
      <c r="W23" s="24">
        <v>1723638</v>
      </c>
      <c r="X23" s="20"/>
      <c r="Y23" s="24">
        <v>1723638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150333262</v>
      </c>
      <c r="D24" s="29">
        <f>SUM(D15:D23)</f>
        <v>0</v>
      </c>
      <c r="E24" s="36">
        <f t="shared" si="1"/>
        <v>176230141</v>
      </c>
      <c r="F24" s="37">
        <f t="shared" si="1"/>
        <v>176230141</v>
      </c>
      <c r="G24" s="37">
        <f t="shared" si="1"/>
        <v>151615025</v>
      </c>
      <c r="H24" s="37">
        <f t="shared" si="1"/>
        <v>152213433</v>
      </c>
      <c r="I24" s="37">
        <f t="shared" si="1"/>
        <v>154648727</v>
      </c>
      <c r="J24" s="37">
        <f t="shared" si="1"/>
        <v>154648727</v>
      </c>
      <c r="K24" s="37">
        <f t="shared" si="1"/>
        <v>157241437</v>
      </c>
      <c r="L24" s="37">
        <f t="shared" si="1"/>
        <v>165568724</v>
      </c>
      <c r="M24" s="37">
        <f t="shared" si="1"/>
        <v>167273263</v>
      </c>
      <c r="N24" s="37">
        <f t="shared" si="1"/>
        <v>167273263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167273263</v>
      </c>
      <c r="X24" s="37">
        <f t="shared" si="1"/>
        <v>88115071</v>
      </c>
      <c r="Y24" s="37">
        <f t="shared" si="1"/>
        <v>79158192</v>
      </c>
      <c r="Z24" s="38">
        <f>+IF(X24&lt;&gt;0,+(Y24/X24)*100,0)</f>
        <v>89.83502039055271</v>
      </c>
      <c r="AA24" s="39">
        <f>SUM(AA15:AA23)</f>
        <v>176230141</v>
      </c>
    </row>
    <row r="25" spans="1:27" ht="12.75">
      <c r="A25" s="27" t="s">
        <v>51</v>
      </c>
      <c r="B25" s="28"/>
      <c r="C25" s="29">
        <f aca="true" t="shared" si="2" ref="C25:Y25">+C12+C24</f>
        <v>197537706</v>
      </c>
      <c r="D25" s="29">
        <f>+D12+D24</f>
        <v>0</v>
      </c>
      <c r="E25" s="30">
        <f t="shared" si="2"/>
        <v>210395631</v>
      </c>
      <c r="F25" s="31">
        <f t="shared" si="2"/>
        <v>210395631</v>
      </c>
      <c r="G25" s="31">
        <f t="shared" si="2"/>
        <v>210985324</v>
      </c>
      <c r="H25" s="31">
        <f t="shared" si="2"/>
        <v>210823887</v>
      </c>
      <c r="I25" s="31">
        <f t="shared" si="2"/>
        <v>208808298</v>
      </c>
      <c r="J25" s="31">
        <f t="shared" si="2"/>
        <v>208808298</v>
      </c>
      <c r="K25" s="31">
        <f t="shared" si="2"/>
        <v>209862118</v>
      </c>
      <c r="L25" s="31">
        <f t="shared" si="2"/>
        <v>222485464</v>
      </c>
      <c r="M25" s="31">
        <f t="shared" si="2"/>
        <v>231200149</v>
      </c>
      <c r="N25" s="31">
        <f t="shared" si="2"/>
        <v>231200149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231200149</v>
      </c>
      <c r="X25" s="31">
        <f t="shared" si="2"/>
        <v>105197816</v>
      </c>
      <c r="Y25" s="31">
        <f t="shared" si="2"/>
        <v>126002333</v>
      </c>
      <c r="Z25" s="32">
        <f>+IF(X25&lt;&gt;0,+(Y25/X25)*100,0)</f>
        <v>119.77656741466951</v>
      </c>
      <c r="AA25" s="33">
        <f>+AA12+AA24</f>
        <v>210395631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325569</v>
      </c>
      <c r="D31" s="18"/>
      <c r="E31" s="19"/>
      <c r="F31" s="20"/>
      <c r="G31" s="20">
        <v>325569</v>
      </c>
      <c r="H31" s="20">
        <v>324988</v>
      </c>
      <c r="I31" s="20">
        <v>326489</v>
      </c>
      <c r="J31" s="20">
        <v>326489</v>
      </c>
      <c r="K31" s="20">
        <v>327989</v>
      </c>
      <c r="L31" s="20">
        <v>327989</v>
      </c>
      <c r="M31" s="20">
        <v>329489</v>
      </c>
      <c r="N31" s="20">
        <v>329489</v>
      </c>
      <c r="O31" s="20"/>
      <c r="P31" s="20"/>
      <c r="Q31" s="20"/>
      <c r="R31" s="20"/>
      <c r="S31" s="20"/>
      <c r="T31" s="20"/>
      <c r="U31" s="20"/>
      <c r="V31" s="20"/>
      <c r="W31" s="20">
        <v>329489</v>
      </c>
      <c r="X31" s="20"/>
      <c r="Y31" s="20">
        <v>329489</v>
      </c>
      <c r="Z31" s="21"/>
      <c r="AA31" s="22"/>
    </row>
    <row r="32" spans="1:27" ht="12.75">
      <c r="A32" s="23" t="s">
        <v>57</v>
      </c>
      <c r="B32" s="17"/>
      <c r="C32" s="18">
        <v>20010221</v>
      </c>
      <c r="D32" s="18"/>
      <c r="E32" s="19">
        <v>7221964</v>
      </c>
      <c r="F32" s="20">
        <v>7221964</v>
      </c>
      <c r="G32" s="20">
        <v>25163358</v>
      </c>
      <c r="H32" s="20">
        <v>26588002</v>
      </c>
      <c r="I32" s="20">
        <v>23036859</v>
      </c>
      <c r="J32" s="20">
        <v>23036859</v>
      </c>
      <c r="K32" s="20">
        <v>23769718</v>
      </c>
      <c r="L32" s="20">
        <v>28907625</v>
      </c>
      <c r="M32" s="20">
        <v>31177191</v>
      </c>
      <c r="N32" s="20">
        <v>31177191</v>
      </c>
      <c r="O32" s="20"/>
      <c r="P32" s="20"/>
      <c r="Q32" s="20"/>
      <c r="R32" s="20"/>
      <c r="S32" s="20"/>
      <c r="T32" s="20"/>
      <c r="U32" s="20"/>
      <c r="V32" s="20"/>
      <c r="W32" s="20">
        <v>31177191</v>
      </c>
      <c r="X32" s="20">
        <v>3610982</v>
      </c>
      <c r="Y32" s="20">
        <v>27566209</v>
      </c>
      <c r="Z32" s="21">
        <v>763.4</v>
      </c>
      <c r="AA32" s="22">
        <v>7221964</v>
      </c>
    </row>
    <row r="33" spans="1:27" ht="12.75">
      <c r="A33" s="23" t="s">
        <v>58</v>
      </c>
      <c r="B33" s="17"/>
      <c r="C33" s="18">
        <v>2293589</v>
      </c>
      <c r="D33" s="18"/>
      <c r="E33" s="19"/>
      <c r="F33" s="20"/>
      <c r="G33" s="20">
        <v>2257821</v>
      </c>
      <c r="H33" s="20">
        <v>2222053</v>
      </c>
      <c r="I33" s="20">
        <v>2186285</v>
      </c>
      <c r="J33" s="20">
        <v>2186285</v>
      </c>
      <c r="K33" s="20">
        <v>2150517</v>
      </c>
      <c r="L33" s="20">
        <v>2066489</v>
      </c>
      <c r="M33" s="20">
        <v>1817543</v>
      </c>
      <c r="N33" s="20">
        <v>1817543</v>
      </c>
      <c r="O33" s="20"/>
      <c r="P33" s="20"/>
      <c r="Q33" s="20"/>
      <c r="R33" s="20"/>
      <c r="S33" s="20"/>
      <c r="T33" s="20"/>
      <c r="U33" s="20"/>
      <c r="V33" s="20"/>
      <c r="W33" s="20">
        <v>1817543</v>
      </c>
      <c r="X33" s="20"/>
      <c r="Y33" s="20">
        <v>1817543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22629379</v>
      </c>
      <c r="D34" s="29">
        <f>SUM(D29:D33)</f>
        <v>0</v>
      </c>
      <c r="E34" s="30">
        <f t="shared" si="3"/>
        <v>7221964</v>
      </c>
      <c r="F34" s="31">
        <f t="shared" si="3"/>
        <v>7221964</v>
      </c>
      <c r="G34" s="31">
        <f t="shared" si="3"/>
        <v>27746748</v>
      </c>
      <c r="H34" s="31">
        <f t="shared" si="3"/>
        <v>29135043</v>
      </c>
      <c r="I34" s="31">
        <f t="shared" si="3"/>
        <v>25549633</v>
      </c>
      <c r="J34" s="31">
        <f t="shared" si="3"/>
        <v>25549633</v>
      </c>
      <c r="K34" s="31">
        <f t="shared" si="3"/>
        <v>26248224</v>
      </c>
      <c r="L34" s="31">
        <f t="shared" si="3"/>
        <v>31302103</v>
      </c>
      <c r="M34" s="31">
        <f t="shared" si="3"/>
        <v>33324223</v>
      </c>
      <c r="N34" s="31">
        <f t="shared" si="3"/>
        <v>33324223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33324223</v>
      </c>
      <c r="X34" s="31">
        <f t="shared" si="3"/>
        <v>3610982</v>
      </c>
      <c r="Y34" s="31">
        <f t="shared" si="3"/>
        <v>29713241</v>
      </c>
      <c r="Z34" s="32">
        <f>+IF(X34&lt;&gt;0,+(Y34/X34)*100,0)</f>
        <v>822.8576326328961</v>
      </c>
      <c r="AA34" s="33">
        <f>SUM(AA29:AA33)</f>
        <v>7221964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33743045</v>
      </c>
      <c r="D38" s="18"/>
      <c r="E38" s="19">
        <v>12586825</v>
      </c>
      <c r="F38" s="20">
        <v>12586825</v>
      </c>
      <c r="G38" s="20">
        <v>33743045</v>
      </c>
      <c r="H38" s="20">
        <v>33743045</v>
      </c>
      <c r="I38" s="20">
        <v>33743045</v>
      </c>
      <c r="J38" s="20">
        <v>33743045</v>
      </c>
      <c r="K38" s="20">
        <v>33743045</v>
      </c>
      <c r="L38" s="20">
        <v>33743045</v>
      </c>
      <c r="M38" s="20">
        <v>33743045</v>
      </c>
      <c r="N38" s="20">
        <v>33743045</v>
      </c>
      <c r="O38" s="20"/>
      <c r="P38" s="20"/>
      <c r="Q38" s="20"/>
      <c r="R38" s="20"/>
      <c r="S38" s="20"/>
      <c r="T38" s="20"/>
      <c r="U38" s="20"/>
      <c r="V38" s="20"/>
      <c r="W38" s="20">
        <v>33743045</v>
      </c>
      <c r="X38" s="20">
        <v>6293413</v>
      </c>
      <c r="Y38" s="20">
        <v>27449632</v>
      </c>
      <c r="Z38" s="21">
        <v>436.16</v>
      </c>
      <c r="AA38" s="22">
        <v>12586825</v>
      </c>
    </row>
    <row r="39" spans="1:27" ht="12.75">
      <c r="A39" s="27" t="s">
        <v>61</v>
      </c>
      <c r="B39" s="35"/>
      <c r="C39" s="29">
        <f aca="true" t="shared" si="4" ref="C39:Y39">SUM(C37:C38)</f>
        <v>33743045</v>
      </c>
      <c r="D39" s="29">
        <f>SUM(D37:D38)</f>
        <v>0</v>
      </c>
      <c r="E39" s="36">
        <f t="shared" si="4"/>
        <v>12586825</v>
      </c>
      <c r="F39" s="37">
        <f t="shared" si="4"/>
        <v>12586825</v>
      </c>
      <c r="G39" s="37">
        <f t="shared" si="4"/>
        <v>33743045</v>
      </c>
      <c r="H39" s="37">
        <f t="shared" si="4"/>
        <v>33743045</v>
      </c>
      <c r="I39" s="37">
        <f t="shared" si="4"/>
        <v>33743045</v>
      </c>
      <c r="J39" s="37">
        <f t="shared" si="4"/>
        <v>33743045</v>
      </c>
      <c r="K39" s="37">
        <f t="shared" si="4"/>
        <v>33743045</v>
      </c>
      <c r="L39" s="37">
        <f t="shared" si="4"/>
        <v>33743045</v>
      </c>
      <c r="M39" s="37">
        <f t="shared" si="4"/>
        <v>33743045</v>
      </c>
      <c r="N39" s="37">
        <f t="shared" si="4"/>
        <v>33743045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33743045</v>
      </c>
      <c r="X39" s="37">
        <f t="shared" si="4"/>
        <v>6293413</v>
      </c>
      <c r="Y39" s="37">
        <f t="shared" si="4"/>
        <v>27449632</v>
      </c>
      <c r="Z39" s="38">
        <f>+IF(X39&lt;&gt;0,+(Y39/X39)*100,0)</f>
        <v>436.16447863822066</v>
      </c>
      <c r="AA39" s="39">
        <f>SUM(AA37:AA38)</f>
        <v>12586825</v>
      </c>
    </row>
    <row r="40" spans="1:27" ht="12.75">
      <c r="A40" s="27" t="s">
        <v>62</v>
      </c>
      <c r="B40" s="28"/>
      <c r="C40" s="29">
        <f aca="true" t="shared" si="5" ref="C40:Y40">+C34+C39</f>
        <v>56372424</v>
      </c>
      <c r="D40" s="29">
        <f>+D34+D39</f>
        <v>0</v>
      </c>
      <c r="E40" s="30">
        <f t="shared" si="5"/>
        <v>19808789</v>
      </c>
      <c r="F40" s="31">
        <f t="shared" si="5"/>
        <v>19808789</v>
      </c>
      <c r="G40" s="31">
        <f t="shared" si="5"/>
        <v>61489793</v>
      </c>
      <c r="H40" s="31">
        <f t="shared" si="5"/>
        <v>62878088</v>
      </c>
      <c r="I40" s="31">
        <f t="shared" si="5"/>
        <v>59292678</v>
      </c>
      <c r="J40" s="31">
        <f t="shared" si="5"/>
        <v>59292678</v>
      </c>
      <c r="K40" s="31">
        <f t="shared" si="5"/>
        <v>59991269</v>
      </c>
      <c r="L40" s="31">
        <f t="shared" si="5"/>
        <v>65045148</v>
      </c>
      <c r="M40" s="31">
        <f t="shared" si="5"/>
        <v>67067268</v>
      </c>
      <c r="N40" s="31">
        <f t="shared" si="5"/>
        <v>67067268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67067268</v>
      </c>
      <c r="X40" s="31">
        <f t="shared" si="5"/>
        <v>9904395</v>
      </c>
      <c r="Y40" s="31">
        <f t="shared" si="5"/>
        <v>57162873</v>
      </c>
      <c r="Z40" s="32">
        <f>+IF(X40&lt;&gt;0,+(Y40/X40)*100,0)</f>
        <v>577.1465394908018</v>
      </c>
      <c r="AA40" s="33">
        <f>+AA34+AA39</f>
        <v>19808789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141165282</v>
      </c>
      <c r="D42" s="43">
        <f>+D25-D40</f>
        <v>0</v>
      </c>
      <c r="E42" s="44">
        <f t="shared" si="6"/>
        <v>190586842</v>
      </c>
      <c r="F42" s="45">
        <f t="shared" si="6"/>
        <v>190586842</v>
      </c>
      <c r="G42" s="45">
        <f t="shared" si="6"/>
        <v>149495531</v>
      </c>
      <c r="H42" s="45">
        <f t="shared" si="6"/>
        <v>147945799</v>
      </c>
      <c r="I42" s="45">
        <f t="shared" si="6"/>
        <v>149515620</v>
      </c>
      <c r="J42" s="45">
        <f t="shared" si="6"/>
        <v>149515620</v>
      </c>
      <c r="K42" s="45">
        <f t="shared" si="6"/>
        <v>149870849</v>
      </c>
      <c r="L42" s="45">
        <f t="shared" si="6"/>
        <v>157440316</v>
      </c>
      <c r="M42" s="45">
        <f t="shared" si="6"/>
        <v>164132881</v>
      </c>
      <c r="N42" s="45">
        <f t="shared" si="6"/>
        <v>164132881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164132881</v>
      </c>
      <c r="X42" s="45">
        <f t="shared" si="6"/>
        <v>95293421</v>
      </c>
      <c r="Y42" s="45">
        <f t="shared" si="6"/>
        <v>68839460</v>
      </c>
      <c r="Z42" s="46">
        <f>+IF(X42&lt;&gt;0,+(Y42/X42)*100,0)</f>
        <v>72.2394676123549</v>
      </c>
      <c r="AA42" s="47">
        <f>+AA25-AA40</f>
        <v>190586842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129771925</v>
      </c>
      <c r="D45" s="18"/>
      <c r="E45" s="19">
        <v>179201019</v>
      </c>
      <c r="F45" s="20">
        <v>179201019</v>
      </c>
      <c r="G45" s="20">
        <v>138101946</v>
      </c>
      <c r="H45" s="20">
        <v>136551967</v>
      </c>
      <c r="I45" s="20">
        <v>138121556</v>
      </c>
      <c r="J45" s="20">
        <v>138121556</v>
      </c>
      <c r="K45" s="20">
        <v>138476785</v>
      </c>
      <c r="L45" s="20">
        <v>146046019</v>
      </c>
      <c r="M45" s="20">
        <v>152738335</v>
      </c>
      <c r="N45" s="20">
        <v>152738335</v>
      </c>
      <c r="O45" s="20"/>
      <c r="P45" s="20"/>
      <c r="Q45" s="20"/>
      <c r="R45" s="20"/>
      <c r="S45" s="20"/>
      <c r="T45" s="20"/>
      <c r="U45" s="20"/>
      <c r="V45" s="20"/>
      <c r="W45" s="20">
        <v>152738335</v>
      </c>
      <c r="X45" s="20">
        <v>89600510</v>
      </c>
      <c r="Y45" s="20">
        <v>63137825</v>
      </c>
      <c r="Z45" s="48">
        <v>70.47</v>
      </c>
      <c r="AA45" s="22">
        <v>179201019</v>
      </c>
    </row>
    <row r="46" spans="1:27" ht="12.75">
      <c r="A46" s="23" t="s">
        <v>67</v>
      </c>
      <c r="B46" s="17"/>
      <c r="C46" s="18">
        <v>11393357</v>
      </c>
      <c r="D46" s="18"/>
      <c r="E46" s="19">
        <v>11385823</v>
      </c>
      <c r="F46" s="20">
        <v>11385823</v>
      </c>
      <c r="G46" s="20">
        <v>11393587</v>
      </c>
      <c r="H46" s="20">
        <v>11393832</v>
      </c>
      <c r="I46" s="20">
        <v>11394064</v>
      </c>
      <c r="J46" s="20">
        <v>11394064</v>
      </c>
      <c r="K46" s="20">
        <v>11394064</v>
      </c>
      <c r="L46" s="20">
        <v>11394297</v>
      </c>
      <c r="M46" s="20">
        <v>11394546</v>
      </c>
      <c r="N46" s="20">
        <v>11394546</v>
      </c>
      <c r="O46" s="20"/>
      <c r="P46" s="20"/>
      <c r="Q46" s="20"/>
      <c r="R46" s="20"/>
      <c r="S46" s="20"/>
      <c r="T46" s="20"/>
      <c r="U46" s="20"/>
      <c r="V46" s="20"/>
      <c r="W46" s="20">
        <v>11394546</v>
      </c>
      <c r="X46" s="20">
        <v>5692912</v>
      </c>
      <c r="Y46" s="20">
        <v>5701634</v>
      </c>
      <c r="Z46" s="48">
        <v>100.15</v>
      </c>
      <c r="AA46" s="22">
        <v>11385823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141165282</v>
      </c>
      <c r="D48" s="51">
        <f>SUM(D45:D47)</f>
        <v>0</v>
      </c>
      <c r="E48" s="52">
        <f t="shared" si="7"/>
        <v>190586842</v>
      </c>
      <c r="F48" s="53">
        <f t="shared" si="7"/>
        <v>190586842</v>
      </c>
      <c r="G48" s="53">
        <f t="shared" si="7"/>
        <v>149495533</v>
      </c>
      <c r="H48" s="53">
        <f t="shared" si="7"/>
        <v>147945799</v>
      </c>
      <c r="I48" s="53">
        <f t="shared" si="7"/>
        <v>149515620</v>
      </c>
      <c r="J48" s="53">
        <f t="shared" si="7"/>
        <v>149515620</v>
      </c>
      <c r="K48" s="53">
        <f t="shared" si="7"/>
        <v>149870849</v>
      </c>
      <c r="L48" s="53">
        <f t="shared" si="7"/>
        <v>157440316</v>
      </c>
      <c r="M48" s="53">
        <f t="shared" si="7"/>
        <v>164132881</v>
      </c>
      <c r="N48" s="53">
        <f t="shared" si="7"/>
        <v>164132881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164132881</v>
      </c>
      <c r="X48" s="53">
        <f t="shared" si="7"/>
        <v>95293422</v>
      </c>
      <c r="Y48" s="53">
        <f t="shared" si="7"/>
        <v>68839459</v>
      </c>
      <c r="Z48" s="54">
        <f>+IF(X48&lt;&gt;0,+(Y48/X48)*100,0)</f>
        <v>72.2394658048905</v>
      </c>
      <c r="AA48" s="55">
        <f>SUM(AA45:AA47)</f>
        <v>190586842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100000</v>
      </c>
      <c r="F6" s="20">
        <v>100000</v>
      </c>
      <c r="G6" s="20"/>
      <c r="H6" s="20"/>
      <c r="I6" s="20">
        <v>100000</v>
      </c>
      <c r="J6" s="20">
        <v>100000</v>
      </c>
      <c r="K6" s="20">
        <v>100000</v>
      </c>
      <c r="L6" s="20">
        <v>100000</v>
      </c>
      <c r="M6" s="20">
        <v>100000</v>
      </c>
      <c r="N6" s="20">
        <v>100000</v>
      </c>
      <c r="O6" s="20"/>
      <c r="P6" s="20"/>
      <c r="Q6" s="20"/>
      <c r="R6" s="20"/>
      <c r="S6" s="20"/>
      <c r="T6" s="20"/>
      <c r="U6" s="20"/>
      <c r="V6" s="20"/>
      <c r="W6" s="20">
        <v>100000</v>
      </c>
      <c r="X6" s="20">
        <v>50000</v>
      </c>
      <c r="Y6" s="20">
        <v>50000</v>
      </c>
      <c r="Z6" s="21">
        <v>100</v>
      </c>
      <c r="AA6" s="22">
        <v>100000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58817905</v>
      </c>
      <c r="F8" s="20">
        <v>58817905</v>
      </c>
      <c r="G8" s="20"/>
      <c r="H8" s="20"/>
      <c r="I8" s="20">
        <v>58817905</v>
      </c>
      <c r="J8" s="20">
        <v>58817905</v>
      </c>
      <c r="K8" s="20">
        <v>58817905</v>
      </c>
      <c r="L8" s="20">
        <v>58817905</v>
      </c>
      <c r="M8" s="20">
        <v>58817905</v>
      </c>
      <c r="N8" s="20">
        <v>58817905</v>
      </c>
      <c r="O8" s="20"/>
      <c r="P8" s="20"/>
      <c r="Q8" s="20"/>
      <c r="R8" s="20"/>
      <c r="S8" s="20"/>
      <c r="T8" s="20"/>
      <c r="U8" s="20"/>
      <c r="V8" s="20"/>
      <c r="W8" s="20">
        <v>58817905</v>
      </c>
      <c r="X8" s="20">
        <v>29408953</v>
      </c>
      <c r="Y8" s="20">
        <v>29408952</v>
      </c>
      <c r="Z8" s="21">
        <v>100</v>
      </c>
      <c r="AA8" s="22">
        <v>58817905</v>
      </c>
    </row>
    <row r="9" spans="1:27" ht="12.75">
      <c r="A9" s="23" t="s">
        <v>36</v>
      </c>
      <c r="B9" s="17"/>
      <c r="C9" s="18"/>
      <c r="D9" s="18"/>
      <c r="E9" s="19">
        <v>4000000</v>
      </c>
      <c r="F9" s="20">
        <v>4000000</v>
      </c>
      <c r="G9" s="20"/>
      <c r="H9" s="20"/>
      <c r="I9" s="20">
        <v>4000000</v>
      </c>
      <c r="J9" s="20">
        <v>4000000</v>
      </c>
      <c r="K9" s="20">
        <v>4000000</v>
      </c>
      <c r="L9" s="20">
        <v>4000000</v>
      </c>
      <c r="M9" s="20">
        <v>4000000</v>
      </c>
      <c r="N9" s="20">
        <v>4000000</v>
      </c>
      <c r="O9" s="20"/>
      <c r="P9" s="20"/>
      <c r="Q9" s="20"/>
      <c r="R9" s="20"/>
      <c r="S9" s="20"/>
      <c r="T9" s="20"/>
      <c r="U9" s="20"/>
      <c r="V9" s="20"/>
      <c r="W9" s="20">
        <v>4000000</v>
      </c>
      <c r="X9" s="20">
        <v>2000000</v>
      </c>
      <c r="Y9" s="20">
        <v>2000000</v>
      </c>
      <c r="Z9" s="21">
        <v>100</v>
      </c>
      <c r="AA9" s="22">
        <v>4000000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62917905</v>
      </c>
      <c r="F12" s="31">
        <f t="shared" si="0"/>
        <v>62917905</v>
      </c>
      <c r="G12" s="31">
        <f t="shared" si="0"/>
        <v>0</v>
      </c>
      <c r="H12" s="31">
        <f t="shared" si="0"/>
        <v>0</v>
      </c>
      <c r="I12" s="31">
        <f t="shared" si="0"/>
        <v>62917905</v>
      </c>
      <c r="J12" s="31">
        <f t="shared" si="0"/>
        <v>62917905</v>
      </c>
      <c r="K12" s="31">
        <f t="shared" si="0"/>
        <v>62917905</v>
      </c>
      <c r="L12" s="31">
        <f t="shared" si="0"/>
        <v>62917905</v>
      </c>
      <c r="M12" s="31">
        <f t="shared" si="0"/>
        <v>62917905</v>
      </c>
      <c r="N12" s="31">
        <f t="shared" si="0"/>
        <v>62917905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62917905</v>
      </c>
      <c r="X12" s="31">
        <f t="shared" si="0"/>
        <v>31458953</v>
      </c>
      <c r="Y12" s="31">
        <f t="shared" si="0"/>
        <v>31458952</v>
      </c>
      <c r="Z12" s="32">
        <f>+IF(X12&lt;&gt;0,+(Y12/X12)*100,0)</f>
        <v>99.99999682125467</v>
      </c>
      <c r="AA12" s="33">
        <f>SUM(AA6:AA11)</f>
        <v>62917905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12111567</v>
      </c>
      <c r="F17" s="20">
        <v>12111567</v>
      </c>
      <c r="G17" s="20"/>
      <c r="H17" s="20"/>
      <c r="I17" s="20">
        <v>12111567</v>
      </c>
      <c r="J17" s="20">
        <v>12111567</v>
      </c>
      <c r="K17" s="20">
        <v>12111567</v>
      </c>
      <c r="L17" s="20">
        <v>12111567</v>
      </c>
      <c r="M17" s="20">
        <v>12111567</v>
      </c>
      <c r="N17" s="20">
        <v>12111567</v>
      </c>
      <c r="O17" s="20"/>
      <c r="P17" s="20"/>
      <c r="Q17" s="20"/>
      <c r="R17" s="20"/>
      <c r="S17" s="20"/>
      <c r="T17" s="20"/>
      <c r="U17" s="20"/>
      <c r="V17" s="20"/>
      <c r="W17" s="20">
        <v>12111567</v>
      </c>
      <c r="X17" s="20">
        <v>6055784</v>
      </c>
      <c r="Y17" s="20">
        <v>6055783</v>
      </c>
      <c r="Z17" s="21">
        <v>100</v>
      </c>
      <c r="AA17" s="22">
        <v>12111567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1107300000</v>
      </c>
      <c r="F19" s="20">
        <v>1107300000</v>
      </c>
      <c r="G19" s="20"/>
      <c r="H19" s="20"/>
      <c r="I19" s="20">
        <v>1107300000</v>
      </c>
      <c r="J19" s="20">
        <v>1107300000</v>
      </c>
      <c r="K19" s="20">
        <v>1107300000</v>
      </c>
      <c r="L19" s="20">
        <v>1107300000</v>
      </c>
      <c r="M19" s="20">
        <v>1107300000</v>
      </c>
      <c r="N19" s="20">
        <v>1107300000</v>
      </c>
      <c r="O19" s="20"/>
      <c r="P19" s="20"/>
      <c r="Q19" s="20"/>
      <c r="R19" s="20"/>
      <c r="S19" s="20"/>
      <c r="T19" s="20"/>
      <c r="U19" s="20"/>
      <c r="V19" s="20"/>
      <c r="W19" s="20">
        <v>1107300000</v>
      </c>
      <c r="X19" s="20">
        <v>553650000</v>
      </c>
      <c r="Y19" s="20">
        <v>553650000</v>
      </c>
      <c r="Z19" s="21">
        <v>100</v>
      </c>
      <c r="AA19" s="22">
        <v>1107300000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4800000</v>
      </c>
      <c r="F22" s="20">
        <v>4800000</v>
      </c>
      <c r="G22" s="20"/>
      <c r="H22" s="20"/>
      <c r="I22" s="20">
        <v>4800000</v>
      </c>
      <c r="J22" s="20">
        <v>4800000</v>
      </c>
      <c r="K22" s="20">
        <v>4800000</v>
      </c>
      <c r="L22" s="20">
        <v>4800000</v>
      </c>
      <c r="M22" s="20">
        <v>4800000</v>
      </c>
      <c r="N22" s="20">
        <v>4800000</v>
      </c>
      <c r="O22" s="20"/>
      <c r="P22" s="20"/>
      <c r="Q22" s="20"/>
      <c r="R22" s="20"/>
      <c r="S22" s="20"/>
      <c r="T22" s="20"/>
      <c r="U22" s="20"/>
      <c r="V22" s="20"/>
      <c r="W22" s="20">
        <v>4800000</v>
      </c>
      <c r="X22" s="20">
        <v>2400000</v>
      </c>
      <c r="Y22" s="20">
        <v>2400000</v>
      </c>
      <c r="Z22" s="21">
        <v>100</v>
      </c>
      <c r="AA22" s="22">
        <v>4800000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1124211567</v>
      </c>
      <c r="F24" s="37">
        <f t="shared" si="1"/>
        <v>1124211567</v>
      </c>
      <c r="G24" s="37">
        <f t="shared" si="1"/>
        <v>0</v>
      </c>
      <c r="H24" s="37">
        <f t="shared" si="1"/>
        <v>0</v>
      </c>
      <c r="I24" s="37">
        <f t="shared" si="1"/>
        <v>1124211567</v>
      </c>
      <c r="J24" s="37">
        <f t="shared" si="1"/>
        <v>1124211567</v>
      </c>
      <c r="K24" s="37">
        <f t="shared" si="1"/>
        <v>1124211567</v>
      </c>
      <c r="L24" s="37">
        <f t="shared" si="1"/>
        <v>1124211567</v>
      </c>
      <c r="M24" s="37">
        <f t="shared" si="1"/>
        <v>1124211567</v>
      </c>
      <c r="N24" s="37">
        <f t="shared" si="1"/>
        <v>1124211567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1124211567</v>
      </c>
      <c r="X24" s="37">
        <f t="shared" si="1"/>
        <v>562105784</v>
      </c>
      <c r="Y24" s="37">
        <f t="shared" si="1"/>
        <v>562105783</v>
      </c>
      <c r="Z24" s="38">
        <f>+IF(X24&lt;&gt;0,+(Y24/X24)*100,0)</f>
        <v>99.99999982209754</v>
      </c>
      <c r="AA24" s="39">
        <f>SUM(AA15:AA23)</f>
        <v>1124211567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1187129472</v>
      </c>
      <c r="F25" s="31">
        <f t="shared" si="2"/>
        <v>1187129472</v>
      </c>
      <c r="G25" s="31">
        <f t="shared" si="2"/>
        <v>0</v>
      </c>
      <c r="H25" s="31">
        <f t="shared" si="2"/>
        <v>0</v>
      </c>
      <c r="I25" s="31">
        <f t="shared" si="2"/>
        <v>1187129472</v>
      </c>
      <c r="J25" s="31">
        <f t="shared" si="2"/>
        <v>1187129472</v>
      </c>
      <c r="K25" s="31">
        <f t="shared" si="2"/>
        <v>1187129472</v>
      </c>
      <c r="L25" s="31">
        <f t="shared" si="2"/>
        <v>1187129472</v>
      </c>
      <c r="M25" s="31">
        <f t="shared" si="2"/>
        <v>1187129472</v>
      </c>
      <c r="N25" s="31">
        <f t="shared" si="2"/>
        <v>1187129472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1187129472</v>
      </c>
      <c r="X25" s="31">
        <f t="shared" si="2"/>
        <v>593564737</v>
      </c>
      <c r="Y25" s="31">
        <f t="shared" si="2"/>
        <v>593564735</v>
      </c>
      <c r="Z25" s="32">
        <f>+IF(X25&lt;&gt;0,+(Y25/X25)*100,0)</f>
        <v>99.99999966305276</v>
      </c>
      <c r="AA25" s="33">
        <f>+AA12+AA24</f>
        <v>1187129472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>
        <v>86811</v>
      </c>
      <c r="F31" s="20">
        <v>86811</v>
      </c>
      <c r="G31" s="20"/>
      <c r="H31" s="20"/>
      <c r="I31" s="20">
        <v>86811</v>
      </c>
      <c r="J31" s="20">
        <v>86811</v>
      </c>
      <c r="K31" s="20">
        <v>86811</v>
      </c>
      <c r="L31" s="20">
        <v>86811</v>
      </c>
      <c r="M31" s="20">
        <v>86811</v>
      </c>
      <c r="N31" s="20">
        <v>86811</v>
      </c>
      <c r="O31" s="20"/>
      <c r="P31" s="20"/>
      <c r="Q31" s="20"/>
      <c r="R31" s="20"/>
      <c r="S31" s="20"/>
      <c r="T31" s="20"/>
      <c r="U31" s="20"/>
      <c r="V31" s="20"/>
      <c r="W31" s="20">
        <v>86811</v>
      </c>
      <c r="X31" s="20">
        <v>43406</v>
      </c>
      <c r="Y31" s="20">
        <v>43405</v>
      </c>
      <c r="Z31" s="21">
        <v>100</v>
      </c>
      <c r="AA31" s="22">
        <v>86811</v>
      </c>
    </row>
    <row r="32" spans="1:27" ht="12.75">
      <c r="A32" s="23" t="s">
        <v>57</v>
      </c>
      <c r="B32" s="17"/>
      <c r="C32" s="18"/>
      <c r="D32" s="18"/>
      <c r="E32" s="19">
        <v>70981493</v>
      </c>
      <c r="F32" s="20">
        <v>70981493</v>
      </c>
      <c r="G32" s="20"/>
      <c r="H32" s="20"/>
      <c r="I32" s="20">
        <v>70981493</v>
      </c>
      <c r="J32" s="20">
        <v>70981493</v>
      </c>
      <c r="K32" s="20">
        <v>70981493</v>
      </c>
      <c r="L32" s="20">
        <v>70981493</v>
      </c>
      <c r="M32" s="20">
        <v>70981493</v>
      </c>
      <c r="N32" s="20">
        <v>70981493</v>
      </c>
      <c r="O32" s="20"/>
      <c r="P32" s="20"/>
      <c r="Q32" s="20"/>
      <c r="R32" s="20"/>
      <c r="S32" s="20"/>
      <c r="T32" s="20"/>
      <c r="U32" s="20"/>
      <c r="V32" s="20"/>
      <c r="W32" s="20">
        <v>70981493</v>
      </c>
      <c r="X32" s="20">
        <v>35490747</v>
      </c>
      <c r="Y32" s="20">
        <v>35490746</v>
      </c>
      <c r="Z32" s="21">
        <v>100</v>
      </c>
      <c r="AA32" s="22">
        <v>70981493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71068304</v>
      </c>
      <c r="F34" s="31">
        <f t="shared" si="3"/>
        <v>71068304</v>
      </c>
      <c r="G34" s="31">
        <f t="shared" si="3"/>
        <v>0</v>
      </c>
      <c r="H34" s="31">
        <f t="shared" si="3"/>
        <v>0</v>
      </c>
      <c r="I34" s="31">
        <f t="shared" si="3"/>
        <v>71068304</v>
      </c>
      <c r="J34" s="31">
        <f t="shared" si="3"/>
        <v>71068304</v>
      </c>
      <c r="K34" s="31">
        <f t="shared" si="3"/>
        <v>71068304</v>
      </c>
      <c r="L34" s="31">
        <f t="shared" si="3"/>
        <v>71068304</v>
      </c>
      <c r="M34" s="31">
        <f t="shared" si="3"/>
        <v>71068304</v>
      </c>
      <c r="N34" s="31">
        <f t="shared" si="3"/>
        <v>71068304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71068304</v>
      </c>
      <c r="X34" s="31">
        <f t="shared" si="3"/>
        <v>35534153</v>
      </c>
      <c r="Y34" s="31">
        <f t="shared" si="3"/>
        <v>35534151</v>
      </c>
      <c r="Z34" s="32">
        <f>+IF(X34&lt;&gt;0,+(Y34/X34)*100,0)</f>
        <v>99.999994371612</v>
      </c>
      <c r="AA34" s="33">
        <f>SUM(AA29:AA33)</f>
        <v>71068304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>
        <v>8000000</v>
      </c>
      <c r="F38" s="20">
        <v>8000000</v>
      </c>
      <c r="G38" s="20"/>
      <c r="H38" s="20"/>
      <c r="I38" s="20">
        <v>8000000</v>
      </c>
      <c r="J38" s="20">
        <v>8000000</v>
      </c>
      <c r="K38" s="20">
        <v>8000000</v>
      </c>
      <c r="L38" s="20">
        <v>8000000</v>
      </c>
      <c r="M38" s="20">
        <v>8000000</v>
      </c>
      <c r="N38" s="20">
        <v>8000000</v>
      </c>
      <c r="O38" s="20"/>
      <c r="P38" s="20"/>
      <c r="Q38" s="20"/>
      <c r="R38" s="20"/>
      <c r="S38" s="20"/>
      <c r="T38" s="20"/>
      <c r="U38" s="20"/>
      <c r="V38" s="20"/>
      <c r="W38" s="20">
        <v>8000000</v>
      </c>
      <c r="X38" s="20">
        <v>4000000</v>
      </c>
      <c r="Y38" s="20">
        <v>4000000</v>
      </c>
      <c r="Z38" s="21">
        <v>100</v>
      </c>
      <c r="AA38" s="22">
        <v>8000000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8000000</v>
      </c>
      <c r="F39" s="37">
        <f t="shared" si="4"/>
        <v>8000000</v>
      </c>
      <c r="G39" s="37">
        <f t="shared" si="4"/>
        <v>0</v>
      </c>
      <c r="H39" s="37">
        <f t="shared" si="4"/>
        <v>0</v>
      </c>
      <c r="I39" s="37">
        <f t="shared" si="4"/>
        <v>8000000</v>
      </c>
      <c r="J39" s="37">
        <f t="shared" si="4"/>
        <v>8000000</v>
      </c>
      <c r="K39" s="37">
        <f t="shared" si="4"/>
        <v>8000000</v>
      </c>
      <c r="L39" s="37">
        <f t="shared" si="4"/>
        <v>8000000</v>
      </c>
      <c r="M39" s="37">
        <f t="shared" si="4"/>
        <v>8000000</v>
      </c>
      <c r="N39" s="37">
        <f t="shared" si="4"/>
        <v>8000000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8000000</v>
      </c>
      <c r="X39" s="37">
        <f t="shared" si="4"/>
        <v>4000000</v>
      </c>
      <c r="Y39" s="37">
        <f t="shared" si="4"/>
        <v>4000000</v>
      </c>
      <c r="Z39" s="38">
        <f>+IF(X39&lt;&gt;0,+(Y39/X39)*100,0)</f>
        <v>100</v>
      </c>
      <c r="AA39" s="39">
        <f>SUM(AA37:AA38)</f>
        <v>8000000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79068304</v>
      </c>
      <c r="F40" s="31">
        <f t="shared" si="5"/>
        <v>79068304</v>
      </c>
      <c r="G40" s="31">
        <f t="shared" si="5"/>
        <v>0</v>
      </c>
      <c r="H40" s="31">
        <f t="shared" si="5"/>
        <v>0</v>
      </c>
      <c r="I40" s="31">
        <f t="shared" si="5"/>
        <v>79068304</v>
      </c>
      <c r="J40" s="31">
        <f t="shared" si="5"/>
        <v>79068304</v>
      </c>
      <c r="K40" s="31">
        <f t="shared" si="5"/>
        <v>79068304</v>
      </c>
      <c r="L40" s="31">
        <f t="shared" si="5"/>
        <v>79068304</v>
      </c>
      <c r="M40" s="31">
        <f t="shared" si="5"/>
        <v>79068304</v>
      </c>
      <c r="N40" s="31">
        <f t="shared" si="5"/>
        <v>79068304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79068304</v>
      </c>
      <c r="X40" s="31">
        <f t="shared" si="5"/>
        <v>39534153</v>
      </c>
      <c r="Y40" s="31">
        <f t="shared" si="5"/>
        <v>39534151</v>
      </c>
      <c r="Z40" s="32">
        <f>+IF(X40&lt;&gt;0,+(Y40/X40)*100,0)</f>
        <v>99.99999494108297</v>
      </c>
      <c r="AA40" s="33">
        <f>+AA34+AA39</f>
        <v>79068304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1108061168</v>
      </c>
      <c r="F42" s="45">
        <f t="shared" si="6"/>
        <v>1108061168</v>
      </c>
      <c r="G42" s="45">
        <f t="shared" si="6"/>
        <v>0</v>
      </c>
      <c r="H42" s="45">
        <f t="shared" si="6"/>
        <v>0</v>
      </c>
      <c r="I42" s="45">
        <f t="shared" si="6"/>
        <v>1108061168</v>
      </c>
      <c r="J42" s="45">
        <f t="shared" si="6"/>
        <v>1108061168</v>
      </c>
      <c r="K42" s="45">
        <f t="shared" si="6"/>
        <v>1108061168</v>
      </c>
      <c r="L42" s="45">
        <f t="shared" si="6"/>
        <v>1108061168</v>
      </c>
      <c r="M42" s="45">
        <f t="shared" si="6"/>
        <v>1108061168</v>
      </c>
      <c r="N42" s="45">
        <f t="shared" si="6"/>
        <v>1108061168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1108061168</v>
      </c>
      <c r="X42" s="45">
        <f t="shared" si="6"/>
        <v>554030584</v>
      </c>
      <c r="Y42" s="45">
        <f t="shared" si="6"/>
        <v>554030584</v>
      </c>
      <c r="Z42" s="46">
        <f>+IF(X42&lt;&gt;0,+(Y42/X42)*100,0)</f>
        <v>100</v>
      </c>
      <c r="AA42" s="47">
        <f>+AA25-AA40</f>
        <v>1108061168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1108061168</v>
      </c>
      <c r="F45" s="20">
        <v>1108061168</v>
      </c>
      <c r="G45" s="20"/>
      <c r="H45" s="20"/>
      <c r="I45" s="20">
        <v>1108061168</v>
      </c>
      <c r="J45" s="20">
        <v>1108061168</v>
      </c>
      <c r="K45" s="20">
        <v>1108061168</v>
      </c>
      <c r="L45" s="20">
        <v>1108061168</v>
      </c>
      <c r="M45" s="20">
        <v>1108061168</v>
      </c>
      <c r="N45" s="20">
        <v>1108061168</v>
      </c>
      <c r="O45" s="20"/>
      <c r="P45" s="20"/>
      <c r="Q45" s="20"/>
      <c r="R45" s="20"/>
      <c r="S45" s="20"/>
      <c r="T45" s="20"/>
      <c r="U45" s="20"/>
      <c r="V45" s="20"/>
      <c r="W45" s="20">
        <v>1108061168</v>
      </c>
      <c r="X45" s="20">
        <v>554030584</v>
      </c>
      <c r="Y45" s="20">
        <v>554030584</v>
      </c>
      <c r="Z45" s="48">
        <v>100</v>
      </c>
      <c r="AA45" s="22">
        <v>1108061168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1108061168</v>
      </c>
      <c r="F48" s="53">
        <f t="shared" si="7"/>
        <v>1108061168</v>
      </c>
      <c r="G48" s="53">
        <f t="shared" si="7"/>
        <v>0</v>
      </c>
      <c r="H48" s="53">
        <f t="shared" si="7"/>
        <v>0</v>
      </c>
      <c r="I48" s="53">
        <f t="shared" si="7"/>
        <v>1108061168</v>
      </c>
      <c r="J48" s="53">
        <f t="shared" si="7"/>
        <v>1108061168</v>
      </c>
      <c r="K48" s="53">
        <f t="shared" si="7"/>
        <v>1108061168</v>
      </c>
      <c r="L48" s="53">
        <f t="shared" si="7"/>
        <v>1108061168</v>
      </c>
      <c r="M48" s="53">
        <f t="shared" si="7"/>
        <v>1108061168</v>
      </c>
      <c r="N48" s="53">
        <f t="shared" si="7"/>
        <v>1108061168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1108061168</v>
      </c>
      <c r="X48" s="53">
        <f t="shared" si="7"/>
        <v>554030584</v>
      </c>
      <c r="Y48" s="53">
        <f t="shared" si="7"/>
        <v>554030584</v>
      </c>
      <c r="Z48" s="54">
        <f>+IF(X48&lt;&gt;0,+(Y48/X48)*100,0)</f>
        <v>100</v>
      </c>
      <c r="AA48" s="55">
        <f>SUM(AA45:AA47)</f>
        <v>1108061168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976470</v>
      </c>
      <c r="D6" s="18"/>
      <c r="E6" s="19">
        <v>1851911</v>
      </c>
      <c r="F6" s="20">
        <v>1851911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925956</v>
      </c>
      <c r="Y6" s="20">
        <v>-925956</v>
      </c>
      <c r="Z6" s="21">
        <v>-100</v>
      </c>
      <c r="AA6" s="22">
        <v>1851911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4581044</v>
      </c>
      <c r="D8" s="18"/>
      <c r="E8" s="19">
        <v>10324665</v>
      </c>
      <c r="F8" s="20">
        <v>10324665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5162333</v>
      </c>
      <c r="Y8" s="20">
        <v>-5162333</v>
      </c>
      <c r="Z8" s="21">
        <v>-100</v>
      </c>
      <c r="AA8" s="22">
        <v>10324665</v>
      </c>
    </row>
    <row r="9" spans="1:27" ht="12.75">
      <c r="A9" s="23" t="s">
        <v>36</v>
      </c>
      <c r="B9" s="17"/>
      <c r="C9" s="18">
        <v>7615330</v>
      </c>
      <c r="D9" s="18"/>
      <c r="E9" s="19">
        <v>3391713</v>
      </c>
      <c r="F9" s="20">
        <v>3391713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1695857</v>
      </c>
      <c r="Y9" s="20">
        <v>-1695857</v>
      </c>
      <c r="Z9" s="21">
        <v>-100</v>
      </c>
      <c r="AA9" s="22">
        <v>3391713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22943</v>
      </c>
      <c r="D11" s="18"/>
      <c r="E11" s="19">
        <v>2106</v>
      </c>
      <c r="F11" s="20">
        <v>2106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1053</v>
      </c>
      <c r="Y11" s="20">
        <v>-1053</v>
      </c>
      <c r="Z11" s="21">
        <v>-100</v>
      </c>
      <c r="AA11" s="22">
        <v>2106</v>
      </c>
    </row>
    <row r="12" spans="1:27" ht="12.75">
      <c r="A12" s="27" t="s">
        <v>39</v>
      </c>
      <c r="B12" s="28"/>
      <c r="C12" s="29">
        <f aca="true" t="shared" si="0" ref="C12:Y12">SUM(C6:C11)</f>
        <v>13195787</v>
      </c>
      <c r="D12" s="29">
        <f>SUM(D6:D11)</f>
        <v>0</v>
      </c>
      <c r="E12" s="30">
        <f t="shared" si="0"/>
        <v>15570395</v>
      </c>
      <c r="F12" s="31">
        <f t="shared" si="0"/>
        <v>15570395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7785199</v>
      </c>
      <c r="Y12" s="31">
        <f t="shared" si="0"/>
        <v>-7785199</v>
      </c>
      <c r="Z12" s="32">
        <f>+IF(X12&lt;&gt;0,+(Y12/X12)*100,0)</f>
        <v>-100</v>
      </c>
      <c r="AA12" s="33">
        <f>SUM(AA6:AA11)</f>
        <v>15570395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8123158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437322</v>
      </c>
      <c r="D16" s="18"/>
      <c r="E16" s="19">
        <v>493857</v>
      </c>
      <c r="F16" s="20">
        <v>493857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246929</v>
      </c>
      <c r="Y16" s="24">
        <v>-246929</v>
      </c>
      <c r="Z16" s="25">
        <v>-100</v>
      </c>
      <c r="AA16" s="26">
        <v>493857</v>
      </c>
    </row>
    <row r="17" spans="1:27" ht="12.75">
      <c r="A17" s="23" t="s">
        <v>43</v>
      </c>
      <c r="B17" s="17"/>
      <c r="C17" s="18"/>
      <c r="D17" s="18"/>
      <c r="E17" s="19">
        <v>8138637</v>
      </c>
      <c r="F17" s="20">
        <v>8138637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4069319</v>
      </c>
      <c r="Y17" s="20">
        <v>-4069319</v>
      </c>
      <c r="Z17" s="21">
        <v>-100</v>
      </c>
      <c r="AA17" s="22">
        <v>8138637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232289069</v>
      </c>
      <c r="D19" s="18"/>
      <c r="E19" s="19">
        <v>216201089</v>
      </c>
      <c r="F19" s="20">
        <v>216201089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108100545</v>
      </c>
      <c r="Y19" s="20">
        <v>-108100545</v>
      </c>
      <c r="Z19" s="21">
        <v>-100</v>
      </c>
      <c r="AA19" s="22">
        <v>216201089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210600</v>
      </c>
      <c r="F22" s="20">
        <v>210600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105300</v>
      </c>
      <c r="Y22" s="20">
        <v>-105300</v>
      </c>
      <c r="Z22" s="21">
        <v>-100</v>
      </c>
      <c r="AA22" s="22">
        <v>210600</v>
      </c>
    </row>
    <row r="23" spans="1:27" ht="12.75">
      <c r="A23" s="23" t="s">
        <v>49</v>
      </c>
      <c r="B23" s="17"/>
      <c r="C23" s="18">
        <v>115513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240965062</v>
      </c>
      <c r="D24" s="29">
        <f>SUM(D15:D23)</f>
        <v>0</v>
      </c>
      <c r="E24" s="36">
        <f t="shared" si="1"/>
        <v>225044183</v>
      </c>
      <c r="F24" s="37">
        <f t="shared" si="1"/>
        <v>225044183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112522093</v>
      </c>
      <c r="Y24" s="37">
        <f t="shared" si="1"/>
        <v>-112522093</v>
      </c>
      <c r="Z24" s="38">
        <f>+IF(X24&lt;&gt;0,+(Y24/X24)*100,0)</f>
        <v>-100</v>
      </c>
      <c r="AA24" s="39">
        <f>SUM(AA15:AA23)</f>
        <v>225044183</v>
      </c>
    </row>
    <row r="25" spans="1:27" ht="12.75">
      <c r="A25" s="27" t="s">
        <v>51</v>
      </c>
      <c r="B25" s="28"/>
      <c r="C25" s="29">
        <f aca="true" t="shared" si="2" ref="C25:Y25">+C12+C24</f>
        <v>254160849</v>
      </c>
      <c r="D25" s="29">
        <f>+D12+D24</f>
        <v>0</v>
      </c>
      <c r="E25" s="30">
        <f t="shared" si="2"/>
        <v>240614578</v>
      </c>
      <c r="F25" s="31">
        <f t="shared" si="2"/>
        <v>240614578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120307292</v>
      </c>
      <c r="Y25" s="31">
        <f t="shared" si="2"/>
        <v>-120307292</v>
      </c>
      <c r="Z25" s="32">
        <f>+IF(X25&lt;&gt;0,+(Y25/X25)*100,0)</f>
        <v>-100</v>
      </c>
      <c r="AA25" s="33">
        <f>+AA12+AA24</f>
        <v>240614578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1022686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590054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78287809</v>
      </c>
      <c r="D32" s="18"/>
      <c r="E32" s="19">
        <v>25573158</v>
      </c>
      <c r="F32" s="20">
        <v>25573158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12786579</v>
      </c>
      <c r="Y32" s="20">
        <v>-12786579</v>
      </c>
      <c r="Z32" s="21">
        <v>-100</v>
      </c>
      <c r="AA32" s="22">
        <v>25573158</v>
      </c>
    </row>
    <row r="33" spans="1:27" ht="12.75">
      <c r="A33" s="23" t="s">
        <v>58</v>
      </c>
      <c r="B33" s="17"/>
      <c r="C33" s="18">
        <v>8686486</v>
      </c>
      <c r="D33" s="18"/>
      <c r="E33" s="19">
        <v>8507187</v>
      </c>
      <c r="F33" s="20">
        <v>8507187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4253594</v>
      </c>
      <c r="Y33" s="20">
        <v>-4253594</v>
      </c>
      <c r="Z33" s="21">
        <v>-100</v>
      </c>
      <c r="AA33" s="22">
        <v>8507187</v>
      </c>
    </row>
    <row r="34" spans="1:27" ht="12.75">
      <c r="A34" s="27" t="s">
        <v>59</v>
      </c>
      <c r="B34" s="28"/>
      <c r="C34" s="29">
        <f aca="true" t="shared" si="3" ref="C34:Y34">SUM(C29:C33)</f>
        <v>88587035</v>
      </c>
      <c r="D34" s="29">
        <f>SUM(D29:D33)</f>
        <v>0</v>
      </c>
      <c r="E34" s="30">
        <f t="shared" si="3"/>
        <v>34080345</v>
      </c>
      <c r="F34" s="31">
        <f t="shared" si="3"/>
        <v>34080345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17040173</v>
      </c>
      <c r="Y34" s="31">
        <f t="shared" si="3"/>
        <v>-17040173</v>
      </c>
      <c r="Z34" s="32">
        <f>+IF(X34&lt;&gt;0,+(Y34/X34)*100,0)</f>
        <v>-100</v>
      </c>
      <c r="AA34" s="33">
        <f>SUM(AA29:AA33)</f>
        <v>34080345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3283837</v>
      </c>
      <c r="D37" s="18"/>
      <c r="E37" s="19">
        <v>4990167</v>
      </c>
      <c r="F37" s="20">
        <v>4990167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2495084</v>
      </c>
      <c r="Y37" s="20">
        <v>-2495084</v>
      </c>
      <c r="Z37" s="21">
        <v>-100</v>
      </c>
      <c r="AA37" s="22">
        <v>4990167</v>
      </c>
    </row>
    <row r="38" spans="1:27" ht="12.75">
      <c r="A38" s="23" t="s">
        <v>58</v>
      </c>
      <c r="B38" s="17"/>
      <c r="C38" s="18">
        <v>8899869</v>
      </c>
      <c r="D38" s="18"/>
      <c r="E38" s="19">
        <v>8152326</v>
      </c>
      <c r="F38" s="20">
        <v>8152326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4076163</v>
      </c>
      <c r="Y38" s="20">
        <v>-4076163</v>
      </c>
      <c r="Z38" s="21">
        <v>-100</v>
      </c>
      <c r="AA38" s="22">
        <v>8152326</v>
      </c>
    </row>
    <row r="39" spans="1:27" ht="12.75">
      <c r="A39" s="27" t="s">
        <v>61</v>
      </c>
      <c r="B39" s="35"/>
      <c r="C39" s="29">
        <f aca="true" t="shared" si="4" ref="C39:Y39">SUM(C37:C38)</f>
        <v>12183706</v>
      </c>
      <c r="D39" s="29">
        <f>SUM(D37:D38)</f>
        <v>0</v>
      </c>
      <c r="E39" s="36">
        <f t="shared" si="4"/>
        <v>13142493</v>
      </c>
      <c r="F39" s="37">
        <f t="shared" si="4"/>
        <v>13142493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6571247</v>
      </c>
      <c r="Y39" s="37">
        <f t="shared" si="4"/>
        <v>-6571247</v>
      </c>
      <c r="Z39" s="38">
        <f>+IF(X39&lt;&gt;0,+(Y39/X39)*100,0)</f>
        <v>-100</v>
      </c>
      <c r="AA39" s="39">
        <f>SUM(AA37:AA38)</f>
        <v>13142493</v>
      </c>
    </row>
    <row r="40" spans="1:27" ht="12.75">
      <c r="A40" s="27" t="s">
        <v>62</v>
      </c>
      <c r="B40" s="28"/>
      <c r="C40" s="29">
        <f aca="true" t="shared" si="5" ref="C40:Y40">+C34+C39</f>
        <v>100770741</v>
      </c>
      <c r="D40" s="29">
        <f>+D34+D39</f>
        <v>0</v>
      </c>
      <c r="E40" s="30">
        <f t="shared" si="5"/>
        <v>47222838</v>
      </c>
      <c r="F40" s="31">
        <f t="shared" si="5"/>
        <v>47222838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23611420</v>
      </c>
      <c r="Y40" s="31">
        <f t="shared" si="5"/>
        <v>-23611420</v>
      </c>
      <c r="Z40" s="32">
        <f>+IF(X40&lt;&gt;0,+(Y40/X40)*100,0)</f>
        <v>-100</v>
      </c>
      <c r="AA40" s="33">
        <f>+AA34+AA39</f>
        <v>47222838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153390108</v>
      </c>
      <c r="D42" s="43">
        <f>+D25-D40</f>
        <v>0</v>
      </c>
      <c r="E42" s="44">
        <f t="shared" si="6"/>
        <v>193391740</v>
      </c>
      <c r="F42" s="45">
        <f t="shared" si="6"/>
        <v>193391740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96695872</v>
      </c>
      <c r="Y42" s="45">
        <f t="shared" si="6"/>
        <v>-96695872</v>
      </c>
      <c r="Z42" s="46">
        <f>+IF(X42&lt;&gt;0,+(Y42/X42)*100,0)</f>
        <v>-100</v>
      </c>
      <c r="AA42" s="47">
        <f>+AA25-AA40</f>
        <v>193391740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153390108</v>
      </c>
      <c r="D45" s="18"/>
      <c r="E45" s="19">
        <v>193391740</v>
      </c>
      <c r="F45" s="20">
        <v>193391740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96695870</v>
      </c>
      <c r="Y45" s="20">
        <v>-96695870</v>
      </c>
      <c r="Z45" s="48">
        <v>-100</v>
      </c>
      <c r="AA45" s="22">
        <v>193391740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153390108</v>
      </c>
      <c r="D48" s="51">
        <f>SUM(D45:D47)</f>
        <v>0</v>
      </c>
      <c r="E48" s="52">
        <f t="shared" si="7"/>
        <v>193391740</v>
      </c>
      <c r="F48" s="53">
        <f t="shared" si="7"/>
        <v>193391740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96695870</v>
      </c>
      <c r="Y48" s="53">
        <f t="shared" si="7"/>
        <v>-96695870</v>
      </c>
      <c r="Z48" s="54">
        <f>+IF(X48&lt;&gt;0,+(Y48/X48)*100,0)</f>
        <v>-100</v>
      </c>
      <c r="AA48" s="55">
        <f>SUM(AA45:AA47)</f>
        <v>193391740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5302</v>
      </c>
      <c r="D6" s="18"/>
      <c r="E6" s="19">
        <v>2343874</v>
      </c>
      <c r="F6" s="20">
        <v>2343874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1171937</v>
      </c>
      <c r="Y6" s="20">
        <v>-1171937</v>
      </c>
      <c r="Z6" s="21">
        <v>-100</v>
      </c>
      <c r="AA6" s="22">
        <v>2343874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8986759</v>
      </c>
      <c r="D8" s="18"/>
      <c r="E8" s="19">
        <v>6800684</v>
      </c>
      <c r="F8" s="20">
        <v>6800684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3400342</v>
      </c>
      <c r="Y8" s="20">
        <v>-3400342</v>
      </c>
      <c r="Z8" s="21">
        <v>-100</v>
      </c>
      <c r="AA8" s="22">
        <v>6800684</v>
      </c>
    </row>
    <row r="9" spans="1:27" ht="12.75">
      <c r="A9" s="23" t="s">
        <v>36</v>
      </c>
      <c r="B9" s="17"/>
      <c r="C9" s="18">
        <v>9691971</v>
      </c>
      <c r="D9" s="18"/>
      <c r="E9" s="19">
        <v>2012501</v>
      </c>
      <c r="F9" s="20">
        <v>2012501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1006251</v>
      </c>
      <c r="Y9" s="20">
        <v>-1006251</v>
      </c>
      <c r="Z9" s="21">
        <v>-100</v>
      </c>
      <c r="AA9" s="22">
        <v>2012501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750590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19434622</v>
      </c>
      <c r="D12" s="29">
        <f>SUM(D6:D11)</f>
        <v>0</v>
      </c>
      <c r="E12" s="30">
        <f t="shared" si="0"/>
        <v>11157059</v>
      </c>
      <c r="F12" s="31">
        <f t="shared" si="0"/>
        <v>11157059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5578530</v>
      </c>
      <c r="Y12" s="31">
        <f t="shared" si="0"/>
        <v>-5578530</v>
      </c>
      <c r="Z12" s="32">
        <f>+IF(X12&lt;&gt;0,+(Y12/X12)*100,0)</f>
        <v>-100</v>
      </c>
      <c r="AA12" s="33">
        <f>SUM(AA6:AA11)</f>
        <v>11157059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58722625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498471259</v>
      </c>
      <c r="D19" s="18"/>
      <c r="E19" s="19">
        <v>426268115</v>
      </c>
      <c r="F19" s="20">
        <v>426268115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213134058</v>
      </c>
      <c r="Y19" s="20">
        <v>-213134058</v>
      </c>
      <c r="Z19" s="21">
        <v>-100</v>
      </c>
      <c r="AA19" s="22">
        <v>426268115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234323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16664380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574092587</v>
      </c>
      <c r="D24" s="29">
        <f>SUM(D15:D23)</f>
        <v>0</v>
      </c>
      <c r="E24" s="36">
        <f t="shared" si="1"/>
        <v>426268115</v>
      </c>
      <c r="F24" s="37">
        <f t="shared" si="1"/>
        <v>426268115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213134058</v>
      </c>
      <c r="Y24" s="37">
        <f t="shared" si="1"/>
        <v>-213134058</v>
      </c>
      <c r="Z24" s="38">
        <f>+IF(X24&lt;&gt;0,+(Y24/X24)*100,0)</f>
        <v>-100</v>
      </c>
      <c r="AA24" s="39">
        <f>SUM(AA15:AA23)</f>
        <v>426268115</v>
      </c>
    </row>
    <row r="25" spans="1:27" ht="12.75">
      <c r="A25" s="27" t="s">
        <v>51</v>
      </c>
      <c r="B25" s="28"/>
      <c r="C25" s="29">
        <f aca="true" t="shared" si="2" ref="C25:Y25">+C12+C24</f>
        <v>593527209</v>
      </c>
      <c r="D25" s="29">
        <f>+D12+D24</f>
        <v>0</v>
      </c>
      <c r="E25" s="30">
        <f t="shared" si="2"/>
        <v>437425174</v>
      </c>
      <c r="F25" s="31">
        <f t="shared" si="2"/>
        <v>437425174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218712588</v>
      </c>
      <c r="Y25" s="31">
        <f t="shared" si="2"/>
        <v>-218712588</v>
      </c>
      <c r="Z25" s="32">
        <f>+IF(X25&lt;&gt;0,+(Y25/X25)*100,0)</f>
        <v>-100</v>
      </c>
      <c r="AA25" s="33">
        <f>+AA12+AA24</f>
        <v>437425174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994394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823582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776215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72336597</v>
      </c>
      <c r="D32" s="18"/>
      <c r="E32" s="19">
        <v>34524500</v>
      </c>
      <c r="F32" s="20">
        <v>34524500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17262250</v>
      </c>
      <c r="Y32" s="20">
        <v>-17262250</v>
      </c>
      <c r="Z32" s="21">
        <v>-100</v>
      </c>
      <c r="AA32" s="22">
        <v>34524500</v>
      </c>
    </row>
    <row r="33" spans="1:27" ht="12.75">
      <c r="A33" s="23" t="s">
        <v>58</v>
      </c>
      <c r="B33" s="17"/>
      <c r="C33" s="18">
        <v>8917124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83847912</v>
      </c>
      <c r="D34" s="29">
        <f>SUM(D29:D33)</f>
        <v>0</v>
      </c>
      <c r="E34" s="30">
        <f t="shared" si="3"/>
        <v>34524500</v>
      </c>
      <c r="F34" s="31">
        <f t="shared" si="3"/>
        <v>34524500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17262250</v>
      </c>
      <c r="Y34" s="31">
        <f t="shared" si="3"/>
        <v>-17262250</v>
      </c>
      <c r="Z34" s="32">
        <f>+IF(X34&lt;&gt;0,+(Y34/X34)*100,0)</f>
        <v>-100</v>
      </c>
      <c r="AA34" s="33">
        <f>SUM(AA29:AA33)</f>
        <v>34524500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1798567</v>
      </c>
      <c r="D37" s="18"/>
      <c r="E37" s="19">
        <v>2240320</v>
      </c>
      <c r="F37" s="20">
        <v>2240320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1120160</v>
      </c>
      <c r="Y37" s="20">
        <v>-1120160</v>
      </c>
      <c r="Z37" s="21">
        <v>-100</v>
      </c>
      <c r="AA37" s="22">
        <v>2240320</v>
      </c>
    </row>
    <row r="38" spans="1:27" ht="12.75">
      <c r="A38" s="23" t="s">
        <v>58</v>
      </c>
      <c r="B38" s="17"/>
      <c r="C38" s="18">
        <v>31281456</v>
      </c>
      <c r="D38" s="18"/>
      <c r="E38" s="19">
        <v>18931997</v>
      </c>
      <c r="F38" s="20">
        <v>18931997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9465999</v>
      </c>
      <c r="Y38" s="20">
        <v>-9465999</v>
      </c>
      <c r="Z38" s="21">
        <v>-100</v>
      </c>
      <c r="AA38" s="22">
        <v>18931997</v>
      </c>
    </row>
    <row r="39" spans="1:27" ht="12.75">
      <c r="A39" s="27" t="s">
        <v>61</v>
      </c>
      <c r="B39" s="35"/>
      <c r="C39" s="29">
        <f aca="true" t="shared" si="4" ref="C39:Y39">SUM(C37:C38)</f>
        <v>33080023</v>
      </c>
      <c r="D39" s="29">
        <f>SUM(D37:D38)</f>
        <v>0</v>
      </c>
      <c r="E39" s="36">
        <f t="shared" si="4"/>
        <v>21172317</v>
      </c>
      <c r="F39" s="37">
        <f t="shared" si="4"/>
        <v>21172317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10586159</v>
      </c>
      <c r="Y39" s="37">
        <f t="shared" si="4"/>
        <v>-10586159</v>
      </c>
      <c r="Z39" s="38">
        <f>+IF(X39&lt;&gt;0,+(Y39/X39)*100,0)</f>
        <v>-100</v>
      </c>
      <c r="AA39" s="39">
        <f>SUM(AA37:AA38)</f>
        <v>21172317</v>
      </c>
    </row>
    <row r="40" spans="1:27" ht="12.75">
      <c r="A40" s="27" t="s">
        <v>62</v>
      </c>
      <c r="B40" s="28"/>
      <c r="C40" s="29">
        <f aca="true" t="shared" si="5" ref="C40:Y40">+C34+C39</f>
        <v>116927935</v>
      </c>
      <c r="D40" s="29">
        <f>+D34+D39</f>
        <v>0</v>
      </c>
      <c r="E40" s="30">
        <f t="shared" si="5"/>
        <v>55696817</v>
      </c>
      <c r="F40" s="31">
        <f t="shared" si="5"/>
        <v>55696817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27848409</v>
      </c>
      <c r="Y40" s="31">
        <f t="shared" si="5"/>
        <v>-27848409</v>
      </c>
      <c r="Z40" s="32">
        <f>+IF(X40&lt;&gt;0,+(Y40/X40)*100,0)</f>
        <v>-100</v>
      </c>
      <c r="AA40" s="33">
        <f>+AA34+AA39</f>
        <v>55696817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476599274</v>
      </c>
      <c r="D42" s="43">
        <f>+D25-D40</f>
        <v>0</v>
      </c>
      <c r="E42" s="44">
        <f t="shared" si="6"/>
        <v>381728357</v>
      </c>
      <c r="F42" s="45">
        <f t="shared" si="6"/>
        <v>381728357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190864179</v>
      </c>
      <c r="Y42" s="45">
        <f t="shared" si="6"/>
        <v>-190864179</v>
      </c>
      <c r="Z42" s="46">
        <f>+IF(X42&lt;&gt;0,+(Y42/X42)*100,0)</f>
        <v>-100</v>
      </c>
      <c r="AA42" s="47">
        <f>+AA25-AA40</f>
        <v>381728357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476599274</v>
      </c>
      <c r="D45" s="18"/>
      <c r="E45" s="19">
        <v>381728356</v>
      </c>
      <c r="F45" s="20">
        <v>381728356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190864178</v>
      </c>
      <c r="Y45" s="20">
        <v>-190864178</v>
      </c>
      <c r="Z45" s="48">
        <v>-100</v>
      </c>
      <c r="AA45" s="22">
        <v>381728356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476599274</v>
      </c>
      <c r="D48" s="51">
        <f>SUM(D45:D47)</f>
        <v>0</v>
      </c>
      <c r="E48" s="52">
        <f t="shared" si="7"/>
        <v>381728356</v>
      </c>
      <c r="F48" s="53">
        <f t="shared" si="7"/>
        <v>381728356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190864178</v>
      </c>
      <c r="Y48" s="53">
        <f t="shared" si="7"/>
        <v>-190864178</v>
      </c>
      <c r="Z48" s="54">
        <f>+IF(X48&lt;&gt;0,+(Y48/X48)*100,0)</f>
        <v>-100</v>
      </c>
      <c r="AA48" s="55">
        <f>SUM(AA45:AA47)</f>
        <v>381728356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698773</v>
      </c>
      <c r="D6" s="18"/>
      <c r="E6" s="19">
        <v>23125689</v>
      </c>
      <c r="F6" s="20">
        <v>23125689</v>
      </c>
      <c r="G6" s="20">
        <v>1946936</v>
      </c>
      <c r="H6" s="20">
        <v>871045</v>
      </c>
      <c r="I6" s="20">
        <v>1288559</v>
      </c>
      <c r="J6" s="20">
        <v>1288559</v>
      </c>
      <c r="K6" s="20">
        <v>11235977</v>
      </c>
      <c r="L6" s="20">
        <v>224163</v>
      </c>
      <c r="M6" s="20"/>
      <c r="N6" s="20">
        <v>224163</v>
      </c>
      <c r="O6" s="20"/>
      <c r="P6" s="20"/>
      <c r="Q6" s="20"/>
      <c r="R6" s="20"/>
      <c r="S6" s="20"/>
      <c r="T6" s="20"/>
      <c r="U6" s="20"/>
      <c r="V6" s="20"/>
      <c r="W6" s="20">
        <v>224163</v>
      </c>
      <c r="X6" s="20">
        <v>11562845</v>
      </c>
      <c r="Y6" s="20">
        <v>-11338682</v>
      </c>
      <c r="Z6" s="21">
        <v>-98.06</v>
      </c>
      <c r="AA6" s="22">
        <v>23125689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40742189</v>
      </c>
      <c r="H7" s="20">
        <v>25995589</v>
      </c>
      <c r="I7" s="20">
        <v>16109043</v>
      </c>
      <c r="J7" s="20">
        <v>16109043</v>
      </c>
      <c r="K7" s="20">
        <v>1166160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84467957</v>
      </c>
      <c r="D8" s="18"/>
      <c r="E8" s="19">
        <v>44158612</v>
      </c>
      <c r="F8" s="20">
        <v>44158612</v>
      </c>
      <c r="G8" s="20">
        <v>143763931</v>
      </c>
      <c r="H8" s="20">
        <v>148428825</v>
      </c>
      <c r="I8" s="20">
        <v>150600810</v>
      </c>
      <c r="J8" s="20">
        <v>150600810</v>
      </c>
      <c r="K8" s="20">
        <v>151953298</v>
      </c>
      <c r="L8" s="20">
        <v>138928189</v>
      </c>
      <c r="M8" s="20"/>
      <c r="N8" s="20">
        <v>138928189</v>
      </c>
      <c r="O8" s="20"/>
      <c r="P8" s="20"/>
      <c r="Q8" s="20"/>
      <c r="R8" s="20"/>
      <c r="S8" s="20"/>
      <c r="T8" s="20"/>
      <c r="U8" s="20"/>
      <c r="V8" s="20"/>
      <c r="W8" s="20">
        <v>138928189</v>
      </c>
      <c r="X8" s="20">
        <v>22079306</v>
      </c>
      <c r="Y8" s="20">
        <v>116848883</v>
      </c>
      <c r="Z8" s="21">
        <v>529.22</v>
      </c>
      <c r="AA8" s="22">
        <v>44158612</v>
      </c>
    </row>
    <row r="9" spans="1:27" ht="12.75">
      <c r="A9" s="23" t="s">
        <v>36</v>
      </c>
      <c r="B9" s="17"/>
      <c r="C9" s="18">
        <v>51058026</v>
      </c>
      <c r="D9" s="18"/>
      <c r="E9" s="19">
        <v>23755430</v>
      </c>
      <c r="F9" s="20">
        <v>23755430</v>
      </c>
      <c r="G9" s="20">
        <v>62413776</v>
      </c>
      <c r="H9" s="20">
        <v>62364882</v>
      </c>
      <c r="I9" s="20">
        <v>62443682</v>
      </c>
      <c r="J9" s="20">
        <v>62443682</v>
      </c>
      <c r="K9" s="20">
        <v>62287610</v>
      </c>
      <c r="L9" s="20">
        <v>62865957</v>
      </c>
      <c r="M9" s="20"/>
      <c r="N9" s="20">
        <v>62865957</v>
      </c>
      <c r="O9" s="20"/>
      <c r="P9" s="20"/>
      <c r="Q9" s="20"/>
      <c r="R9" s="20"/>
      <c r="S9" s="20"/>
      <c r="T9" s="20"/>
      <c r="U9" s="20"/>
      <c r="V9" s="20"/>
      <c r="W9" s="20">
        <v>62865957</v>
      </c>
      <c r="X9" s="20">
        <v>11877715</v>
      </c>
      <c r="Y9" s="20">
        <v>50988242</v>
      </c>
      <c r="Z9" s="21">
        <v>429.28</v>
      </c>
      <c r="AA9" s="22">
        <v>23755430</v>
      </c>
    </row>
    <row r="10" spans="1:27" ht="12.75">
      <c r="A10" s="23" t="s">
        <v>37</v>
      </c>
      <c r="B10" s="17"/>
      <c r="C10" s="18">
        <v>44721082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1483409</v>
      </c>
      <c r="D11" s="18"/>
      <c r="E11" s="19">
        <v>7900052</v>
      </c>
      <c r="F11" s="20">
        <v>7900052</v>
      </c>
      <c r="G11" s="20">
        <v>1451042</v>
      </c>
      <c r="H11" s="20">
        <v>1456468</v>
      </c>
      <c r="I11" s="20">
        <v>1285229</v>
      </c>
      <c r="J11" s="20">
        <v>1285229</v>
      </c>
      <c r="K11" s="20">
        <v>1208608</v>
      </c>
      <c r="L11" s="20">
        <v>1185755</v>
      </c>
      <c r="M11" s="20"/>
      <c r="N11" s="20">
        <v>1185755</v>
      </c>
      <c r="O11" s="20"/>
      <c r="P11" s="20"/>
      <c r="Q11" s="20"/>
      <c r="R11" s="20"/>
      <c r="S11" s="20"/>
      <c r="T11" s="20"/>
      <c r="U11" s="20"/>
      <c r="V11" s="20"/>
      <c r="W11" s="20">
        <v>1185755</v>
      </c>
      <c r="X11" s="20">
        <v>3950026</v>
      </c>
      <c r="Y11" s="20">
        <v>-2764271</v>
      </c>
      <c r="Z11" s="21">
        <v>-69.98</v>
      </c>
      <c r="AA11" s="22">
        <v>7900052</v>
      </c>
    </row>
    <row r="12" spans="1:27" ht="12.75">
      <c r="A12" s="27" t="s">
        <v>39</v>
      </c>
      <c r="B12" s="28"/>
      <c r="C12" s="29">
        <f aca="true" t="shared" si="0" ref="C12:Y12">SUM(C6:C11)</f>
        <v>182429247</v>
      </c>
      <c r="D12" s="29">
        <f>SUM(D6:D11)</f>
        <v>0</v>
      </c>
      <c r="E12" s="30">
        <f t="shared" si="0"/>
        <v>98939783</v>
      </c>
      <c r="F12" s="31">
        <f t="shared" si="0"/>
        <v>98939783</v>
      </c>
      <c r="G12" s="31">
        <f t="shared" si="0"/>
        <v>250317874</v>
      </c>
      <c r="H12" s="31">
        <f t="shared" si="0"/>
        <v>239116809</v>
      </c>
      <c r="I12" s="31">
        <f t="shared" si="0"/>
        <v>231727323</v>
      </c>
      <c r="J12" s="31">
        <f t="shared" si="0"/>
        <v>231727323</v>
      </c>
      <c r="K12" s="31">
        <f t="shared" si="0"/>
        <v>227851653</v>
      </c>
      <c r="L12" s="31">
        <f t="shared" si="0"/>
        <v>203204064</v>
      </c>
      <c r="M12" s="31">
        <f t="shared" si="0"/>
        <v>0</v>
      </c>
      <c r="N12" s="31">
        <f t="shared" si="0"/>
        <v>203204064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203204064</v>
      </c>
      <c r="X12" s="31">
        <f t="shared" si="0"/>
        <v>49469892</v>
      </c>
      <c r="Y12" s="31">
        <f t="shared" si="0"/>
        <v>153734172</v>
      </c>
      <c r="Z12" s="32">
        <f>+IF(X12&lt;&gt;0,+(Y12/X12)*100,0)</f>
        <v>310.76310415231956</v>
      </c>
      <c r="AA12" s="33">
        <f>SUM(AA6:AA11)</f>
        <v>98939783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5</v>
      </c>
      <c r="J18" s="20">
        <v>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1434814354</v>
      </c>
      <c r="D19" s="18"/>
      <c r="E19" s="19">
        <v>1924846843</v>
      </c>
      <c r="F19" s="20">
        <v>1924846843</v>
      </c>
      <c r="G19" s="20">
        <v>165779</v>
      </c>
      <c r="H19" s="20">
        <v>4546870</v>
      </c>
      <c r="I19" s="20">
        <v>1529976</v>
      </c>
      <c r="J19" s="20">
        <v>1529976</v>
      </c>
      <c r="K19" s="20">
        <v>12382233</v>
      </c>
      <c r="L19" s="20">
        <v>8900332</v>
      </c>
      <c r="M19" s="20"/>
      <c r="N19" s="20">
        <v>8900332</v>
      </c>
      <c r="O19" s="20"/>
      <c r="P19" s="20"/>
      <c r="Q19" s="20"/>
      <c r="R19" s="20"/>
      <c r="S19" s="20"/>
      <c r="T19" s="20"/>
      <c r="U19" s="20"/>
      <c r="V19" s="20"/>
      <c r="W19" s="20">
        <v>8900332</v>
      </c>
      <c r="X19" s="20">
        <v>962423422</v>
      </c>
      <c r="Y19" s="20">
        <v>-953523090</v>
      </c>
      <c r="Z19" s="21">
        <v>-99.08</v>
      </c>
      <c r="AA19" s="22">
        <v>1924846843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265906</v>
      </c>
      <c r="D22" s="18"/>
      <c r="E22" s="19">
        <v>357800</v>
      </c>
      <c r="F22" s="20">
        <v>357800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178900</v>
      </c>
      <c r="Y22" s="20">
        <v>-178900</v>
      </c>
      <c r="Z22" s="21">
        <v>-100</v>
      </c>
      <c r="AA22" s="22">
        <v>357800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1435080260</v>
      </c>
      <c r="D24" s="29">
        <f>SUM(D15:D23)</f>
        <v>0</v>
      </c>
      <c r="E24" s="36">
        <f t="shared" si="1"/>
        <v>1925204643</v>
      </c>
      <c r="F24" s="37">
        <f t="shared" si="1"/>
        <v>1925204643</v>
      </c>
      <c r="G24" s="37">
        <f t="shared" si="1"/>
        <v>165779</v>
      </c>
      <c r="H24" s="37">
        <f t="shared" si="1"/>
        <v>4546870</v>
      </c>
      <c r="I24" s="37">
        <f t="shared" si="1"/>
        <v>1529981</v>
      </c>
      <c r="J24" s="37">
        <f t="shared" si="1"/>
        <v>1529981</v>
      </c>
      <c r="K24" s="37">
        <f t="shared" si="1"/>
        <v>12382233</v>
      </c>
      <c r="L24" s="37">
        <f t="shared" si="1"/>
        <v>8900332</v>
      </c>
      <c r="M24" s="37">
        <f t="shared" si="1"/>
        <v>0</v>
      </c>
      <c r="N24" s="37">
        <f t="shared" si="1"/>
        <v>8900332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8900332</v>
      </c>
      <c r="X24" s="37">
        <f t="shared" si="1"/>
        <v>962602322</v>
      </c>
      <c r="Y24" s="37">
        <f t="shared" si="1"/>
        <v>-953701990</v>
      </c>
      <c r="Z24" s="38">
        <f>+IF(X24&lt;&gt;0,+(Y24/X24)*100,0)</f>
        <v>-99.07538847594843</v>
      </c>
      <c r="AA24" s="39">
        <f>SUM(AA15:AA23)</f>
        <v>1925204643</v>
      </c>
    </row>
    <row r="25" spans="1:27" ht="12.75">
      <c r="A25" s="27" t="s">
        <v>51</v>
      </c>
      <c r="B25" s="28"/>
      <c r="C25" s="29">
        <f aca="true" t="shared" si="2" ref="C25:Y25">+C12+C24</f>
        <v>1617509507</v>
      </c>
      <c r="D25" s="29">
        <f>+D12+D24</f>
        <v>0</v>
      </c>
      <c r="E25" s="30">
        <f t="shared" si="2"/>
        <v>2024144426</v>
      </c>
      <c r="F25" s="31">
        <f t="shared" si="2"/>
        <v>2024144426</v>
      </c>
      <c r="G25" s="31">
        <f t="shared" si="2"/>
        <v>250483653</v>
      </c>
      <c r="H25" s="31">
        <f t="shared" si="2"/>
        <v>243663679</v>
      </c>
      <c r="I25" s="31">
        <f t="shared" si="2"/>
        <v>233257304</v>
      </c>
      <c r="J25" s="31">
        <f t="shared" si="2"/>
        <v>233257304</v>
      </c>
      <c r="K25" s="31">
        <f t="shared" si="2"/>
        <v>240233886</v>
      </c>
      <c r="L25" s="31">
        <f t="shared" si="2"/>
        <v>212104396</v>
      </c>
      <c r="M25" s="31">
        <f t="shared" si="2"/>
        <v>0</v>
      </c>
      <c r="N25" s="31">
        <f t="shared" si="2"/>
        <v>212104396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212104396</v>
      </c>
      <c r="X25" s="31">
        <f t="shared" si="2"/>
        <v>1012072214</v>
      </c>
      <c r="Y25" s="31">
        <f t="shared" si="2"/>
        <v>-799967818</v>
      </c>
      <c r="Z25" s="32">
        <f>+IF(X25&lt;&gt;0,+(Y25/X25)*100,0)</f>
        <v>-79.04256306358786</v>
      </c>
      <c r="AA25" s="33">
        <f>+AA12+AA24</f>
        <v>2024144426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9017501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234052</v>
      </c>
      <c r="D30" s="18"/>
      <c r="E30" s="19">
        <v>194978</v>
      </c>
      <c r="F30" s="20">
        <v>194978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97489</v>
      </c>
      <c r="Y30" s="20">
        <v>-97489</v>
      </c>
      <c r="Z30" s="21">
        <v>-100</v>
      </c>
      <c r="AA30" s="22">
        <v>194978</v>
      </c>
    </row>
    <row r="31" spans="1:27" ht="12.75">
      <c r="A31" s="23" t="s">
        <v>56</v>
      </c>
      <c r="B31" s="17"/>
      <c r="C31" s="18">
        <v>10635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79526199</v>
      </c>
      <c r="D32" s="18"/>
      <c r="E32" s="19"/>
      <c r="F32" s="20"/>
      <c r="G32" s="20">
        <v>33958017</v>
      </c>
      <c r="H32" s="20">
        <v>33688025</v>
      </c>
      <c r="I32" s="20">
        <v>18584417</v>
      </c>
      <c r="J32" s="20">
        <v>18584417</v>
      </c>
      <c r="K32" s="20">
        <v>22538934</v>
      </c>
      <c r="L32" s="20">
        <v>13822905</v>
      </c>
      <c r="M32" s="20"/>
      <c r="N32" s="20">
        <v>13822905</v>
      </c>
      <c r="O32" s="20"/>
      <c r="P32" s="20"/>
      <c r="Q32" s="20"/>
      <c r="R32" s="20"/>
      <c r="S32" s="20"/>
      <c r="T32" s="20"/>
      <c r="U32" s="20"/>
      <c r="V32" s="20"/>
      <c r="W32" s="20">
        <v>13822905</v>
      </c>
      <c r="X32" s="20"/>
      <c r="Y32" s="20">
        <v>13822905</v>
      </c>
      <c r="Z32" s="21"/>
      <c r="AA32" s="22"/>
    </row>
    <row r="33" spans="1:27" ht="12.75">
      <c r="A33" s="23" t="s">
        <v>58</v>
      </c>
      <c r="B33" s="17"/>
      <c r="C33" s="18">
        <v>6632786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95421173</v>
      </c>
      <c r="D34" s="29">
        <f>SUM(D29:D33)</f>
        <v>0</v>
      </c>
      <c r="E34" s="30">
        <f t="shared" si="3"/>
        <v>194978</v>
      </c>
      <c r="F34" s="31">
        <f t="shared" si="3"/>
        <v>194978</v>
      </c>
      <c r="G34" s="31">
        <f t="shared" si="3"/>
        <v>33958017</v>
      </c>
      <c r="H34" s="31">
        <f t="shared" si="3"/>
        <v>33688025</v>
      </c>
      <c r="I34" s="31">
        <f t="shared" si="3"/>
        <v>18584417</v>
      </c>
      <c r="J34" s="31">
        <f t="shared" si="3"/>
        <v>18584417</v>
      </c>
      <c r="K34" s="31">
        <f t="shared" si="3"/>
        <v>22538934</v>
      </c>
      <c r="L34" s="31">
        <f t="shared" si="3"/>
        <v>13822905</v>
      </c>
      <c r="M34" s="31">
        <f t="shared" si="3"/>
        <v>0</v>
      </c>
      <c r="N34" s="31">
        <f t="shared" si="3"/>
        <v>13822905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13822905</v>
      </c>
      <c r="X34" s="31">
        <f t="shared" si="3"/>
        <v>97489</v>
      </c>
      <c r="Y34" s="31">
        <f t="shared" si="3"/>
        <v>13725416</v>
      </c>
      <c r="Z34" s="32">
        <f>+IF(X34&lt;&gt;0,+(Y34/X34)*100,0)</f>
        <v>14078.938136610284</v>
      </c>
      <c r="AA34" s="33">
        <f>SUM(AA29:AA33)</f>
        <v>194978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1055891</v>
      </c>
      <c r="D37" s="18"/>
      <c r="E37" s="19">
        <v>1040276</v>
      </c>
      <c r="F37" s="20">
        <v>1040276</v>
      </c>
      <c r="G37" s="20">
        <v>1192012</v>
      </c>
      <c r="H37" s="20">
        <v>1192012</v>
      </c>
      <c r="I37" s="20">
        <v>1192012</v>
      </c>
      <c r="J37" s="20">
        <v>1192012</v>
      </c>
      <c r="K37" s="20">
        <v>1192012</v>
      </c>
      <c r="L37" s="20">
        <v>1192012</v>
      </c>
      <c r="M37" s="20"/>
      <c r="N37" s="20">
        <v>1192012</v>
      </c>
      <c r="O37" s="20"/>
      <c r="P37" s="20"/>
      <c r="Q37" s="20"/>
      <c r="R37" s="20"/>
      <c r="S37" s="20"/>
      <c r="T37" s="20"/>
      <c r="U37" s="20"/>
      <c r="V37" s="20"/>
      <c r="W37" s="20">
        <v>1192012</v>
      </c>
      <c r="X37" s="20">
        <v>520138</v>
      </c>
      <c r="Y37" s="20">
        <v>671874</v>
      </c>
      <c r="Z37" s="21">
        <v>129.17</v>
      </c>
      <c r="AA37" s="22">
        <v>1040276</v>
      </c>
    </row>
    <row r="38" spans="1:27" ht="12.75">
      <c r="A38" s="23" t="s">
        <v>58</v>
      </c>
      <c r="B38" s="17"/>
      <c r="C38" s="18">
        <v>5612993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6668884</v>
      </c>
      <c r="D39" s="29">
        <f>SUM(D37:D38)</f>
        <v>0</v>
      </c>
      <c r="E39" s="36">
        <f t="shared" si="4"/>
        <v>1040276</v>
      </c>
      <c r="F39" s="37">
        <f t="shared" si="4"/>
        <v>1040276</v>
      </c>
      <c r="G39" s="37">
        <f t="shared" si="4"/>
        <v>1192012</v>
      </c>
      <c r="H39" s="37">
        <f t="shared" si="4"/>
        <v>1192012</v>
      </c>
      <c r="I39" s="37">
        <f t="shared" si="4"/>
        <v>1192012</v>
      </c>
      <c r="J39" s="37">
        <f t="shared" si="4"/>
        <v>1192012</v>
      </c>
      <c r="K39" s="37">
        <f t="shared" si="4"/>
        <v>1192012</v>
      </c>
      <c r="L39" s="37">
        <f t="shared" si="4"/>
        <v>1192012</v>
      </c>
      <c r="M39" s="37">
        <f t="shared" si="4"/>
        <v>0</v>
      </c>
      <c r="N39" s="37">
        <f t="shared" si="4"/>
        <v>1192012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1192012</v>
      </c>
      <c r="X39" s="37">
        <f t="shared" si="4"/>
        <v>520138</v>
      </c>
      <c r="Y39" s="37">
        <f t="shared" si="4"/>
        <v>671874</v>
      </c>
      <c r="Z39" s="38">
        <f>+IF(X39&lt;&gt;0,+(Y39/X39)*100,0)</f>
        <v>129.17225813149585</v>
      </c>
      <c r="AA39" s="39">
        <f>SUM(AA37:AA38)</f>
        <v>1040276</v>
      </c>
    </row>
    <row r="40" spans="1:27" ht="12.75">
      <c r="A40" s="27" t="s">
        <v>62</v>
      </c>
      <c r="B40" s="28"/>
      <c r="C40" s="29">
        <f aca="true" t="shared" si="5" ref="C40:Y40">+C34+C39</f>
        <v>102090057</v>
      </c>
      <c r="D40" s="29">
        <f>+D34+D39</f>
        <v>0</v>
      </c>
      <c r="E40" s="30">
        <f t="shared" si="5"/>
        <v>1235254</v>
      </c>
      <c r="F40" s="31">
        <f t="shared" si="5"/>
        <v>1235254</v>
      </c>
      <c r="G40" s="31">
        <f t="shared" si="5"/>
        <v>35150029</v>
      </c>
      <c r="H40" s="31">
        <f t="shared" si="5"/>
        <v>34880037</v>
      </c>
      <c r="I40" s="31">
        <f t="shared" si="5"/>
        <v>19776429</v>
      </c>
      <c r="J40" s="31">
        <f t="shared" si="5"/>
        <v>19776429</v>
      </c>
      <c r="K40" s="31">
        <f t="shared" si="5"/>
        <v>23730946</v>
      </c>
      <c r="L40" s="31">
        <f t="shared" si="5"/>
        <v>15014917</v>
      </c>
      <c r="M40" s="31">
        <f t="shared" si="5"/>
        <v>0</v>
      </c>
      <c r="N40" s="31">
        <f t="shared" si="5"/>
        <v>15014917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15014917</v>
      </c>
      <c r="X40" s="31">
        <f t="shared" si="5"/>
        <v>617627</v>
      </c>
      <c r="Y40" s="31">
        <f t="shared" si="5"/>
        <v>14397290</v>
      </c>
      <c r="Z40" s="32">
        <f>+IF(X40&lt;&gt;0,+(Y40/X40)*100,0)</f>
        <v>2331.0655136514433</v>
      </c>
      <c r="AA40" s="33">
        <f>+AA34+AA39</f>
        <v>1235254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1515419450</v>
      </c>
      <c r="D42" s="43">
        <f>+D25-D40</f>
        <v>0</v>
      </c>
      <c r="E42" s="44">
        <f t="shared" si="6"/>
        <v>2022909172</v>
      </c>
      <c r="F42" s="45">
        <f t="shared" si="6"/>
        <v>2022909172</v>
      </c>
      <c r="G42" s="45">
        <f t="shared" si="6"/>
        <v>215333624</v>
      </c>
      <c r="H42" s="45">
        <f t="shared" si="6"/>
        <v>208783642</v>
      </c>
      <c r="I42" s="45">
        <f t="shared" si="6"/>
        <v>213480875</v>
      </c>
      <c r="J42" s="45">
        <f t="shared" si="6"/>
        <v>213480875</v>
      </c>
      <c r="K42" s="45">
        <f t="shared" si="6"/>
        <v>216502940</v>
      </c>
      <c r="L42" s="45">
        <f t="shared" si="6"/>
        <v>197089479</v>
      </c>
      <c r="M42" s="45">
        <f t="shared" si="6"/>
        <v>0</v>
      </c>
      <c r="N42" s="45">
        <f t="shared" si="6"/>
        <v>197089479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197089479</v>
      </c>
      <c r="X42" s="45">
        <f t="shared" si="6"/>
        <v>1011454587</v>
      </c>
      <c r="Y42" s="45">
        <f t="shared" si="6"/>
        <v>-814365108</v>
      </c>
      <c r="Z42" s="46">
        <f>+IF(X42&lt;&gt;0,+(Y42/X42)*100,0)</f>
        <v>-80.51425328105215</v>
      </c>
      <c r="AA42" s="47">
        <f>+AA25-AA40</f>
        <v>2022909172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1515419450</v>
      </c>
      <c r="D45" s="18"/>
      <c r="E45" s="19">
        <v>2022909172</v>
      </c>
      <c r="F45" s="20">
        <v>2022909172</v>
      </c>
      <c r="G45" s="20">
        <v>215333624</v>
      </c>
      <c r="H45" s="20">
        <v>208783642</v>
      </c>
      <c r="I45" s="20">
        <v>213480875</v>
      </c>
      <c r="J45" s="20">
        <v>213480875</v>
      </c>
      <c r="K45" s="20">
        <v>216502940</v>
      </c>
      <c r="L45" s="20">
        <v>197089479</v>
      </c>
      <c r="M45" s="20"/>
      <c r="N45" s="20">
        <v>197089479</v>
      </c>
      <c r="O45" s="20"/>
      <c r="P45" s="20"/>
      <c r="Q45" s="20"/>
      <c r="R45" s="20"/>
      <c r="S45" s="20"/>
      <c r="T45" s="20"/>
      <c r="U45" s="20"/>
      <c r="V45" s="20"/>
      <c r="W45" s="20">
        <v>197089479</v>
      </c>
      <c r="X45" s="20">
        <v>1011454586</v>
      </c>
      <c r="Y45" s="20">
        <v>-814365107</v>
      </c>
      <c r="Z45" s="48">
        <v>-80.51</v>
      </c>
      <c r="AA45" s="22">
        <v>2022909172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1515419450</v>
      </c>
      <c r="D48" s="51">
        <f>SUM(D45:D47)</f>
        <v>0</v>
      </c>
      <c r="E48" s="52">
        <f t="shared" si="7"/>
        <v>2022909172</v>
      </c>
      <c r="F48" s="53">
        <f t="shared" si="7"/>
        <v>2022909172</v>
      </c>
      <c r="G48" s="53">
        <f t="shared" si="7"/>
        <v>215333624</v>
      </c>
      <c r="H48" s="53">
        <f t="shared" si="7"/>
        <v>208783642</v>
      </c>
      <c r="I48" s="53">
        <f t="shared" si="7"/>
        <v>213480875</v>
      </c>
      <c r="J48" s="53">
        <f t="shared" si="7"/>
        <v>213480875</v>
      </c>
      <c r="K48" s="53">
        <f t="shared" si="7"/>
        <v>216502940</v>
      </c>
      <c r="L48" s="53">
        <f t="shared" si="7"/>
        <v>197089479</v>
      </c>
      <c r="M48" s="53">
        <f t="shared" si="7"/>
        <v>0</v>
      </c>
      <c r="N48" s="53">
        <f t="shared" si="7"/>
        <v>197089479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197089479</v>
      </c>
      <c r="X48" s="53">
        <f t="shared" si="7"/>
        <v>1011454586</v>
      </c>
      <c r="Y48" s="53">
        <f t="shared" si="7"/>
        <v>-814365107</v>
      </c>
      <c r="Z48" s="54">
        <f>+IF(X48&lt;&gt;0,+(Y48/X48)*100,0)</f>
        <v>-80.51425326178709</v>
      </c>
      <c r="AA48" s="55">
        <f>SUM(AA45:AA47)</f>
        <v>2022909172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1213747</v>
      </c>
      <c r="D6" s="18"/>
      <c r="E6" s="19"/>
      <c r="F6" s="20"/>
      <c r="G6" s="20">
        <v>7096443</v>
      </c>
      <c r="H6" s="20">
        <v>9106183</v>
      </c>
      <c r="I6" s="20">
        <v>6491909</v>
      </c>
      <c r="J6" s="20">
        <v>6491909</v>
      </c>
      <c r="K6" s="20">
        <v>5577792</v>
      </c>
      <c r="L6" s="20">
        <v>4857516</v>
      </c>
      <c r="M6" s="20">
        <v>2874064</v>
      </c>
      <c r="N6" s="20">
        <v>2874064</v>
      </c>
      <c r="O6" s="20"/>
      <c r="P6" s="20"/>
      <c r="Q6" s="20"/>
      <c r="R6" s="20"/>
      <c r="S6" s="20"/>
      <c r="T6" s="20"/>
      <c r="U6" s="20"/>
      <c r="V6" s="20"/>
      <c r="W6" s="20">
        <v>2874064</v>
      </c>
      <c r="X6" s="20"/>
      <c r="Y6" s="20">
        <v>2874064</v>
      </c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10100186</v>
      </c>
      <c r="D8" s="18"/>
      <c r="E8" s="19">
        <v>17755303</v>
      </c>
      <c r="F8" s="20">
        <v>17755303</v>
      </c>
      <c r="G8" s="20">
        <v>5052925</v>
      </c>
      <c r="H8" s="20">
        <v>6895594</v>
      </c>
      <c r="I8" s="20">
        <v>7011866</v>
      </c>
      <c r="J8" s="20">
        <v>7011866</v>
      </c>
      <c r="K8" s="20">
        <v>8037618</v>
      </c>
      <c r="L8" s="20">
        <v>8971165</v>
      </c>
      <c r="M8" s="20">
        <v>11167088</v>
      </c>
      <c r="N8" s="20">
        <v>11167088</v>
      </c>
      <c r="O8" s="20"/>
      <c r="P8" s="20"/>
      <c r="Q8" s="20"/>
      <c r="R8" s="20"/>
      <c r="S8" s="20"/>
      <c r="T8" s="20"/>
      <c r="U8" s="20"/>
      <c r="V8" s="20"/>
      <c r="W8" s="20">
        <v>11167088</v>
      </c>
      <c r="X8" s="20">
        <v>8877652</v>
      </c>
      <c r="Y8" s="20">
        <v>2289436</v>
      </c>
      <c r="Z8" s="21">
        <v>25.79</v>
      </c>
      <c r="AA8" s="22">
        <v>17755303</v>
      </c>
    </row>
    <row r="9" spans="1:27" ht="12.75">
      <c r="A9" s="23" t="s">
        <v>36</v>
      </c>
      <c r="B9" s="17"/>
      <c r="C9" s="18">
        <v>17718903</v>
      </c>
      <c r="D9" s="18"/>
      <c r="E9" s="19">
        <v>18303623</v>
      </c>
      <c r="F9" s="20">
        <v>18303623</v>
      </c>
      <c r="G9" s="20">
        <v>9716007</v>
      </c>
      <c r="H9" s="20">
        <v>5995438</v>
      </c>
      <c r="I9" s="20">
        <v>8624565</v>
      </c>
      <c r="J9" s="20">
        <v>8624565</v>
      </c>
      <c r="K9" s="20">
        <v>8377938</v>
      </c>
      <c r="L9" s="20">
        <v>7910337</v>
      </c>
      <c r="M9" s="20">
        <v>23638664</v>
      </c>
      <c r="N9" s="20">
        <v>23638664</v>
      </c>
      <c r="O9" s="20"/>
      <c r="P9" s="20"/>
      <c r="Q9" s="20"/>
      <c r="R9" s="20"/>
      <c r="S9" s="20"/>
      <c r="T9" s="20"/>
      <c r="U9" s="20"/>
      <c r="V9" s="20"/>
      <c r="W9" s="20">
        <v>23638664</v>
      </c>
      <c r="X9" s="20">
        <v>9151812</v>
      </c>
      <c r="Y9" s="20">
        <v>14486852</v>
      </c>
      <c r="Z9" s="21">
        <v>158.29</v>
      </c>
      <c r="AA9" s="22">
        <v>18303623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1720</v>
      </c>
      <c r="D11" s="18"/>
      <c r="E11" s="19">
        <v>350000</v>
      </c>
      <c r="F11" s="20">
        <v>350000</v>
      </c>
      <c r="G11" s="20">
        <v>6056</v>
      </c>
      <c r="H11" s="20">
        <v>6056</v>
      </c>
      <c r="I11" s="20">
        <v>6056</v>
      </c>
      <c r="J11" s="20">
        <v>6056</v>
      </c>
      <c r="K11" s="20">
        <v>6056</v>
      </c>
      <c r="L11" s="20">
        <v>6056</v>
      </c>
      <c r="M11" s="20">
        <v>6056</v>
      </c>
      <c r="N11" s="20">
        <v>6056</v>
      </c>
      <c r="O11" s="20"/>
      <c r="P11" s="20"/>
      <c r="Q11" s="20"/>
      <c r="R11" s="20"/>
      <c r="S11" s="20"/>
      <c r="T11" s="20"/>
      <c r="U11" s="20"/>
      <c r="V11" s="20"/>
      <c r="W11" s="20">
        <v>6056</v>
      </c>
      <c r="X11" s="20">
        <v>175000</v>
      </c>
      <c r="Y11" s="20">
        <v>-168944</v>
      </c>
      <c r="Z11" s="21">
        <v>-96.54</v>
      </c>
      <c r="AA11" s="22">
        <v>350000</v>
      </c>
    </row>
    <row r="12" spans="1:27" ht="12.75">
      <c r="A12" s="27" t="s">
        <v>39</v>
      </c>
      <c r="B12" s="28"/>
      <c r="C12" s="29">
        <f aca="true" t="shared" si="0" ref="C12:Y12">SUM(C6:C11)</f>
        <v>29034556</v>
      </c>
      <c r="D12" s="29">
        <f>SUM(D6:D11)</f>
        <v>0</v>
      </c>
      <c r="E12" s="30">
        <f t="shared" si="0"/>
        <v>36408926</v>
      </c>
      <c r="F12" s="31">
        <f t="shared" si="0"/>
        <v>36408926</v>
      </c>
      <c r="G12" s="31">
        <f t="shared" si="0"/>
        <v>21871431</v>
      </c>
      <c r="H12" s="31">
        <f t="shared" si="0"/>
        <v>22003271</v>
      </c>
      <c r="I12" s="31">
        <f t="shared" si="0"/>
        <v>22134396</v>
      </c>
      <c r="J12" s="31">
        <f t="shared" si="0"/>
        <v>22134396</v>
      </c>
      <c r="K12" s="31">
        <f t="shared" si="0"/>
        <v>21999404</v>
      </c>
      <c r="L12" s="31">
        <f t="shared" si="0"/>
        <v>21745074</v>
      </c>
      <c r="M12" s="31">
        <f t="shared" si="0"/>
        <v>37685872</v>
      </c>
      <c r="N12" s="31">
        <f t="shared" si="0"/>
        <v>37685872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37685872</v>
      </c>
      <c r="X12" s="31">
        <f t="shared" si="0"/>
        <v>18204464</v>
      </c>
      <c r="Y12" s="31">
        <f t="shared" si="0"/>
        <v>19481408</v>
      </c>
      <c r="Z12" s="32">
        <f>+IF(X12&lt;&gt;0,+(Y12/X12)*100,0)</f>
        <v>107.01445535556553</v>
      </c>
      <c r="AA12" s="33">
        <f>SUM(AA6:AA11)</f>
        <v>36408926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392195328</v>
      </c>
      <c r="D19" s="18"/>
      <c r="E19" s="19">
        <v>458045000</v>
      </c>
      <c r="F19" s="20">
        <v>458045000</v>
      </c>
      <c r="G19" s="20">
        <v>390849855</v>
      </c>
      <c r="H19" s="20">
        <v>392581146</v>
      </c>
      <c r="I19" s="20">
        <v>394078702</v>
      </c>
      <c r="J19" s="20">
        <v>394078702</v>
      </c>
      <c r="K19" s="20">
        <v>396923844</v>
      </c>
      <c r="L19" s="20">
        <v>399204034</v>
      </c>
      <c r="M19" s="20">
        <v>401624395</v>
      </c>
      <c r="N19" s="20">
        <v>401624395</v>
      </c>
      <c r="O19" s="20"/>
      <c r="P19" s="20"/>
      <c r="Q19" s="20"/>
      <c r="R19" s="20"/>
      <c r="S19" s="20"/>
      <c r="T19" s="20"/>
      <c r="U19" s="20"/>
      <c r="V19" s="20"/>
      <c r="W19" s="20">
        <v>401624395</v>
      </c>
      <c r="X19" s="20">
        <v>229022500</v>
      </c>
      <c r="Y19" s="20">
        <v>172601895</v>
      </c>
      <c r="Z19" s="21">
        <v>75.36</v>
      </c>
      <c r="AA19" s="22">
        <v>458045000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249763</v>
      </c>
      <c r="D21" s="18"/>
      <c r="E21" s="19">
        <v>200000</v>
      </c>
      <c r="F21" s="20">
        <v>200000</v>
      </c>
      <c r="G21" s="20">
        <v>219135</v>
      </c>
      <c r="H21" s="20">
        <v>219135</v>
      </c>
      <c r="I21" s="20">
        <v>219135</v>
      </c>
      <c r="J21" s="20">
        <v>219135</v>
      </c>
      <c r="K21" s="20">
        <v>219135</v>
      </c>
      <c r="L21" s="20">
        <v>219135</v>
      </c>
      <c r="M21" s="20">
        <v>219135</v>
      </c>
      <c r="N21" s="20">
        <v>219135</v>
      </c>
      <c r="O21" s="20"/>
      <c r="P21" s="20"/>
      <c r="Q21" s="20"/>
      <c r="R21" s="20"/>
      <c r="S21" s="20"/>
      <c r="T21" s="20"/>
      <c r="U21" s="20"/>
      <c r="V21" s="20"/>
      <c r="W21" s="20">
        <v>219135</v>
      </c>
      <c r="X21" s="20">
        <v>100000</v>
      </c>
      <c r="Y21" s="20">
        <v>119135</v>
      </c>
      <c r="Z21" s="21">
        <v>119.13</v>
      </c>
      <c r="AA21" s="22">
        <v>200000</v>
      </c>
    </row>
    <row r="22" spans="1:27" ht="12.75">
      <c r="A22" s="23" t="s">
        <v>48</v>
      </c>
      <c r="B22" s="17"/>
      <c r="C22" s="18">
        <v>273018</v>
      </c>
      <c r="D22" s="18"/>
      <c r="E22" s="19">
        <v>375000</v>
      </c>
      <c r="F22" s="20">
        <v>375000</v>
      </c>
      <c r="G22" s="20">
        <v>375476</v>
      </c>
      <c r="H22" s="20">
        <v>375476</v>
      </c>
      <c r="I22" s="20">
        <v>375476</v>
      </c>
      <c r="J22" s="20">
        <v>375476</v>
      </c>
      <c r="K22" s="20">
        <v>375476</v>
      </c>
      <c r="L22" s="20">
        <v>375476</v>
      </c>
      <c r="M22" s="20">
        <v>375476</v>
      </c>
      <c r="N22" s="20">
        <v>375476</v>
      </c>
      <c r="O22" s="20"/>
      <c r="P22" s="20"/>
      <c r="Q22" s="20"/>
      <c r="R22" s="20"/>
      <c r="S22" s="20"/>
      <c r="T22" s="20"/>
      <c r="U22" s="20"/>
      <c r="V22" s="20"/>
      <c r="W22" s="20">
        <v>375476</v>
      </c>
      <c r="X22" s="20">
        <v>187500</v>
      </c>
      <c r="Y22" s="20">
        <v>187976</v>
      </c>
      <c r="Z22" s="21">
        <v>100.25</v>
      </c>
      <c r="AA22" s="22">
        <v>375000</v>
      </c>
    </row>
    <row r="23" spans="1:27" ht="12.75">
      <c r="A23" s="23" t="s">
        <v>49</v>
      </c>
      <c r="B23" s="17"/>
      <c r="C23" s="18">
        <v>4438167</v>
      </c>
      <c r="D23" s="18"/>
      <c r="E23" s="19">
        <v>5000000</v>
      </c>
      <c r="F23" s="20">
        <v>5000000</v>
      </c>
      <c r="G23" s="24">
        <v>27663329</v>
      </c>
      <c r="H23" s="24">
        <v>27379133</v>
      </c>
      <c r="I23" s="24">
        <v>28162127</v>
      </c>
      <c r="J23" s="20">
        <v>28162127</v>
      </c>
      <c r="K23" s="24">
        <v>27235239</v>
      </c>
      <c r="L23" s="24">
        <v>27721625</v>
      </c>
      <c r="M23" s="20">
        <v>25873024</v>
      </c>
      <c r="N23" s="24">
        <v>25873024</v>
      </c>
      <c r="O23" s="24"/>
      <c r="P23" s="24"/>
      <c r="Q23" s="20"/>
      <c r="R23" s="24"/>
      <c r="S23" s="24"/>
      <c r="T23" s="20"/>
      <c r="U23" s="24"/>
      <c r="V23" s="24"/>
      <c r="W23" s="24">
        <v>25873024</v>
      </c>
      <c r="X23" s="20">
        <v>2500000</v>
      </c>
      <c r="Y23" s="24">
        <v>23373024</v>
      </c>
      <c r="Z23" s="25">
        <v>934.92</v>
      </c>
      <c r="AA23" s="26">
        <v>5000000</v>
      </c>
    </row>
    <row r="24" spans="1:27" ht="12.75">
      <c r="A24" s="27" t="s">
        <v>50</v>
      </c>
      <c r="B24" s="35"/>
      <c r="C24" s="29">
        <f aca="true" t="shared" si="1" ref="C24:Y24">SUM(C15:C23)</f>
        <v>397156276</v>
      </c>
      <c r="D24" s="29">
        <f>SUM(D15:D23)</f>
        <v>0</v>
      </c>
      <c r="E24" s="36">
        <f t="shared" si="1"/>
        <v>463620000</v>
      </c>
      <c r="F24" s="37">
        <f t="shared" si="1"/>
        <v>463620000</v>
      </c>
      <c r="G24" s="37">
        <f t="shared" si="1"/>
        <v>419107795</v>
      </c>
      <c r="H24" s="37">
        <f t="shared" si="1"/>
        <v>420554890</v>
      </c>
      <c r="I24" s="37">
        <f t="shared" si="1"/>
        <v>422835440</v>
      </c>
      <c r="J24" s="37">
        <f t="shared" si="1"/>
        <v>422835440</v>
      </c>
      <c r="K24" s="37">
        <f t="shared" si="1"/>
        <v>424753694</v>
      </c>
      <c r="L24" s="37">
        <f t="shared" si="1"/>
        <v>427520270</v>
      </c>
      <c r="M24" s="37">
        <f t="shared" si="1"/>
        <v>428092030</v>
      </c>
      <c r="N24" s="37">
        <f t="shared" si="1"/>
        <v>428092030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428092030</v>
      </c>
      <c r="X24" s="37">
        <f t="shared" si="1"/>
        <v>231810000</v>
      </c>
      <c r="Y24" s="37">
        <f t="shared" si="1"/>
        <v>196282030</v>
      </c>
      <c r="Z24" s="38">
        <f>+IF(X24&lt;&gt;0,+(Y24/X24)*100,0)</f>
        <v>84.67366809024632</v>
      </c>
      <c r="AA24" s="39">
        <f>SUM(AA15:AA23)</f>
        <v>463620000</v>
      </c>
    </row>
    <row r="25" spans="1:27" ht="12.75">
      <c r="A25" s="27" t="s">
        <v>51</v>
      </c>
      <c r="B25" s="28"/>
      <c r="C25" s="29">
        <f aca="true" t="shared" si="2" ref="C25:Y25">+C12+C24</f>
        <v>426190832</v>
      </c>
      <c r="D25" s="29">
        <f>+D12+D24</f>
        <v>0</v>
      </c>
      <c r="E25" s="30">
        <f t="shared" si="2"/>
        <v>500028926</v>
      </c>
      <c r="F25" s="31">
        <f t="shared" si="2"/>
        <v>500028926</v>
      </c>
      <c r="G25" s="31">
        <f t="shared" si="2"/>
        <v>440979226</v>
      </c>
      <c r="H25" s="31">
        <f t="shared" si="2"/>
        <v>442558161</v>
      </c>
      <c r="I25" s="31">
        <f t="shared" si="2"/>
        <v>444969836</v>
      </c>
      <c r="J25" s="31">
        <f t="shared" si="2"/>
        <v>444969836</v>
      </c>
      <c r="K25" s="31">
        <f t="shared" si="2"/>
        <v>446753098</v>
      </c>
      <c r="L25" s="31">
        <f t="shared" si="2"/>
        <v>449265344</v>
      </c>
      <c r="M25" s="31">
        <f t="shared" si="2"/>
        <v>465777902</v>
      </c>
      <c r="N25" s="31">
        <f t="shared" si="2"/>
        <v>465777902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465777902</v>
      </c>
      <c r="X25" s="31">
        <f t="shared" si="2"/>
        <v>250014464</v>
      </c>
      <c r="Y25" s="31">
        <f t="shared" si="2"/>
        <v>215763438</v>
      </c>
      <c r="Z25" s="32">
        <f>+IF(X25&lt;&gt;0,+(Y25/X25)*100,0)</f>
        <v>86.30038220508715</v>
      </c>
      <c r="AA25" s="33">
        <f>+AA12+AA24</f>
        <v>500028926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>
        <v>37336495</v>
      </c>
      <c r="F29" s="20">
        <v>37336495</v>
      </c>
      <c r="G29" s="20"/>
      <c r="H29" s="20"/>
      <c r="I29" s="20">
        <v>3338484</v>
      </c>
      <c r="J29" s="20">
        <v>3338484</v>
      </c>
      <c r="K29" s="20">
        <v>755736</v>
      </c>
      <c r="L29" s="20">
        <v>11084077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18668248</v>
      </c>
      <c r="Y29" s="20">
        <v>-18668248</v>
      </c>
      <c r="Z29" s="21">
        <v>-100</v>
      </c>
      <c r="AA29" s="22">
        <v>37336495</v>
      </c>
    </row>
    <row r="30" spans="1:27" ht="12.75">
      <c r="A30" s="23" t="s">
        <v>55</v>
      </c>
      <c r="B30" s="17"/>
      <c r="C30" s="18">
        <v>2329360</v>
      </c>
      <c r="D30" s="18"/>
      <c r="E30" s="19">
        <v>1542114</v>
      </c>
      <c r="F30" s="20">
        <v>1542114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771057</v>
      </c>
      <c r="Y30" s="20">
        <v>-771057</v>
      </c>
      <c r="Z30" s="21">
        <v>-100</v>
      </c>
      <c r="AA30" s="22">
        <v>1542114</v>
      </c>
    </row>
    <row r="31" spans="1:27" ht="12.75">
      <c r="A31" s="23" t="s">
        <v>56</v>
      </c>
      <c r="B31" s="17"/>
      <c r="C31" s="18">
        <v>180171</v>
      </c>
      <c r="D31" s="18"/>
      <c r="E31" s="19">
        <v>200000</v>
      </c>
      <c r="F31" s="20">
        <v>200000</v>
      </c>
      <c r="G31" s="20">
        <v>180171</v>
      </c>
      <c r="H31" s="20">
        <v>180171</v>
      </c>
      <c r="I31" s="20">
        <v>179921</v>
      </c>
      <c r="J31" s="20">
        <v>179921</v>
      </c>
      <c r="K31" s="20">
        <v>179629</v>
      </c>
      <c r="L31" s="20">
        <v>179629</v>
      </c>
      <c r="M31" s="20">
        <v>183624</v>
      </c>
      <c r="N31" s="20">
        <v>183624</v>
      </c>
      <c r="O31" s="20"/>
      <c r="P31" s="20"/>
      <c r="Q31" s="20"/>
      <c r="R31" s="20"/>
      <c r="S31" s="20"/>
      <c r="T31" s="20"/>
      <c r="U31" s="20"/>
      <c r="V31" s="20"/>
      <c r="W31" s="20">
        <v>183624</v>
      </c>
      <c r="X31" s="20">
        <v>100000</v>
      </c>
      <c r="Y31" s="20">
        <v>83624</v>
      </c>
      <c r="Z31" s="21">
        <v>83.62</v>
      </c>
      <c r="AA31" s="22">
        <v>200000</v>
      </c>
    </row>
    <row r="32" spans="1:27" ht="12.75">
      <c r="A32" s="23" t="s">
        <v>57</v>
      </c>
      <c r="B32" s="17"/>
      <c r="C32" s="18">
        <v>148505905</v>
      </c>
      <c r="D32" s="18"/>
      <c r="E32" s="19">
        <v>149155000</v>
      </c>
      <c r="F32" s="20">
        <v>149155000</v>
      </c>
      <c r="G32" s="20">
        <v>148358111</v>
      </c>
      <c r="H32" s="20">
        <v>151743329</v>
      </c>
      <c r="I32" s="20">
        <v>160134419</v>
      </c>
      <c r="J32" s="20">
        <v>160134419</v>
      </c>
      <c r="K32" s="20">
        <v>163619094</v>
      </c>
      <c r="L32" s="20">
        <v>165990140</v>
      </c>
      <c r="M32" s="20">
        <v>163677047</v>
      </c>
      <c r="N32" s="20">
        <v>163677047</v>
      </c>
      <c r="O32" s="20"/>
      <c r="P32" s="20"/>
      <c r="Q32" s="20"/>
      <c r="R32" s="20"/>
      <c r="S32" s="20"/>
      <c r="T32" s="20"/>
      <c r="U32" s="20"/>
      <c r="V32" s="20"/>
      <c r="W32" s="20">
        <v>163677047</v>
      </c>
      <c r="X32" s="20">
        <v>74577500</v>
      </c>
      <c r="Y32" s="20">
        <v>89099547</v>
      </c>
      <c r="Z32" s="21">
        <v>119.47</v>
      </c>
      <c r="AA32" s="22">
        <v>149155000</v>
      </c>
    </row>
    <row r="33" spans="1:27" ht="12.75">
      <c r="A33" s="23" t="s">
        <v>58</v>
      </c>
      <c r="B33" s="17"/>
      <c r="C33" s="18">
        <v>16570051</v>
      </c>
      <c r="D33" s="18"/>
      <c r="E33" s="19">
        <v>15941819</v>
      </c>
      <c r="F33" s="20">
        <v>15941819</v>
      </c>
      <c r="G33" s="20">
        <v>4219918</v>
      </c>
      <c r="H33" s="20">
        <v>4219918</v>
      </c>
      <c r="I33" s="20">
        <v>4219918</v>
      </c>
      <c r="J33" s="20">
        <v>4219918</v>
      </c>
      <c r="K33" s="20">
        <v>4219918</v>
      </c>
      <c r="L33" s="20">
        <v>4219918</v>
      </c>
      <c r="M33" s="20">
        <v>4219918</v>
      </c>
      <c r="N33" s="20">
        <v>4219918</v>
      </c>
      <c r="O33" s="20"/>
      <c r="P33" s="20"/>
      <c r="Q33" s="20"/>
      <c r="R33" s="20"/>
      <c r="S33" s="20"/>
      <c r="T33" s="20"/>
      <c r="U33" s="20"/>
      <c r="V33" s="20"/>
      <c r="W33" s="20">
        <v>4219918</v>
      </c>
      <c r="X33" s="20">
        <v>7970910</v>
      </c>
      <c r="Y33" s="20">
        <v>-3750992</v>
      </c>
      <c r="Z33" s="21">
        <v>-47.06</v>
      </c>
      <c r="AA33" s="22">
        <v>15941819</v>
      </c>
    </row>
    <row r="34" spans="1:27" ht="12.75">
      <c r="A34" s="27" t="s">
        <v>59</v>
      </c>
      <c r="B34" s="28"/>
      <c r="C34" s="29">
        <f aca="true" t="shared" si="3" ref="C34:Y34">SUM(C29:C33)</f>
        <v>167585487</v>
      </c>
      <c r="D34" s="29">
        <f>SUM(D29:D33)</f>
        <v>0</v>
      </c>
      <c r="E34" s="30">
        <f t="shared" si="3"/>
        <v>204175428</v>
      </c>
      <c r="F34" s="31">
        <f t="shared" si="3"/>
        <v>204175428</v>
      </c>
      <c r="G34" s="31">
        <f t="shared" si="3"/>
        <v>152758200</v>
      </c>
      <c r="H34" s="31">
        <f t="shared" si="3"/>
        <v>156143418</v>
      </c>
      <c r="I34" s="31">
        <f t="shared" si="3"/>
        <v>167872742</v>
      </c>
      <c r="J34" s="31">
        <f t="shared" si="3"/>
        <v>167872742</v>
      </c>
      <c r="K34" s="31">
        <f t="shared" si="3"/>
        <v>168774377</v>
      </c>
      <c r="L34" s="31">
        <f t="shared" si="3"/>
        <v>181473764</v>
      </c>
      <c r="M34" s="31">
        <f t="shared" si="3"/>
        <v>168080589</v>
      </c>
      <c r="N34" s="31">
        <f t="shared" si="3"/>
        <v>168080589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168080589</v>
      </c>
      <c r="X34" s="31">
        <f t="shared" si="3"/>
        <v>102087715</v>
      </c>
      <c r="Y34" s="31">
        <f t="shared" si="3"/>
        <v>65992874</v>
      </c>
      <c r="Z34" s="32">
        <f>+IF(X34&lt;&gt;0,+(Y34/X34)*100,0)</f>
        <v>64.6433060040574</v>
      </c>
      <c r="AA34" s="33">
        <f>SUM(AA29:AA33)</f>
        <v>204175428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8089044</v>
      </c>
      <c r="D37" s="18"/>
      <c r="E37" s="19">
        <v>643438</v>
      </c>
      <c r="F37" s="20">
        <v>643438</v>
      </c>
      <c r="G37" s="20">
        <v>4418180</v>
      </c>
      <c r="H37" s="20">
        <v>4418180</v>
      </c>
      <c r="I37" s="20">
        <v>4418180</v>
      </c>
      <c r="J37" s="20">
        <v>4418180</v>
      </c>
      <c r="K37" s="20">
        <v>4418180</v>
      </c>
      <c r="L37" s="20">
        <v>4418180</v>
      </c>
      <c r="M37" s="20">
        <v>4418180</v>
      </c>
      <c r="N37" s="20">
        <v>4418180</v>
      </c>
      <c r="O37" s="20"/>
      <c r="P37" s="20"/>
      <c r="Q37" s="20"/>
      <c r="R37" s="20"/>
      <c r="S37" s="20"/>
      <c r="T37" s="20"/>
      <c r="U37" s="20"/>
      <c r="V37" s="20"/>
      <c r="W37" s="20">
        <v>4418180</v>
      </c>
      <c r="X37" s="20">
        <v>321719</v>
      </c>
      <c r="Y37" s="20">
        <v>4096461</v>
      </c>
      <c r="Z37" s="21">
        <v>1273.3</v>
      </c>
      <c r="AA37" s="22">
        <v>643438</v>
      </c>
    </row>
    <row r="38" spans="1:27" ht="12.75">
      <c r="A38" s="23" t="s">
        <v>58</v>
      </c>
      <c r="B38" s="17"/>
      <c r="C38" s="18">
        <v>31425025</v>
      </c>
      <c r="D38" s="18"/>
      <c r="E38" s="19">
        <v>35385992</v>
      </c>
      <c r="F38" s="20">
        <v>35385992</v>
      </c>
      <c r="G38" s="20">
        <v>42138511</v>
      </c>
      <c r="H38" s="20">
        <v>42138511</v>
      </c>
      <c r="I38" s="20">
        <v>42138511</v>
      </c>
      <c r="J38" s="20">
        <v>42138511</v>
      </c>
      <c r="K38" s="20">
        <v>42138511</v>
      </c>
      <c r="L38" s="20">
        <v>42138511</v>
      </c>
      <c r="M38" s="20">
        <v>42138511</v>
      </c>
      <c r="N38" s="20">
        <v>42138511</v>
      </c>
      <c r="O38" s="20"/>
      <c r="P38" s="20"/>
      <c r="Q38" s="20"/>
      <c r="R38" s="20"/>
      <c r="S38" s="20"/>
      <c r="T38" s="20"/>
      <c r="U38" s="20"/>
      <c r="V38" s="20"/>
      <c r="W38" s="20">
        <v>42138511</v>
      </c>
      <c r="X38" s="20">
        <v>17692996</v>
      </c>
      <c r="Y38" s="20">
        <v>24445515</v>
      </c>
      <c r="Z38" s="21">
        <v>138.16</v>
      </c>
      <c r="AA38" s="22">
        <v>35385992</v>
      </c>
    </row>
    <row r="39" spans="1:27" ht="12.75">
      <c r="A39" s="27" t="s">
        <v>61</v>
      </c>
      <c r="B39" s="35"/>
      <c r="C39" s="29">
        <f aca="true" t="shared" si="4" ref="C39:Y39">SUM(C37:C38)</f>
        <v>39514069</v>
      </c>
      <c r="D39" s="29">
        <f>SUM(D37:D38)</f>
        <v>0</v>
      </c>
      <c r="E39" s="36">
        <f t="shared" si="4"/>
        <v>36029430</v>
      </c>
      <c r="F39" s="37">
        <f t="shared" si="4"/>
        <v>36029430</v>
      </c>
      <c r="G39" s="37">
        <f t="shared" si="4"/>
        <v>46556691</v>
      </c>
      <c r="H39" s="37">
        <f t="shared" si="4"/>
        <v>46556691</v>
      </c>
      <c r="I39" s="37">
        <f t="shared" si="4"/>
        <v>46556691</v>
      </c>
      <c r="J39" s="37">
        <f t="shared" si="4"/>
        <v>46556691</v>
      </c>
      <c r="K39" s="37">
        <f t="shared" si="4"/>
        <v>46556691</v>
      </c>
      <c r="L39" s="37">
        <f t="shared" si="4"/>
        <v>46556691</v>
      </c>
      <c r="M39" s="37">
        <f t="shared" si="4"/>
        <v>46556691</v>
      </c>
      <c r="N39" s="37">
        <f t="shared" si="4"/>
        <v>46556691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46556691</v>
      </c>
      <c r="X39" s="37">
        <f t="shared" si="4"/>
        <v>18014715</v>
      </c>
      <c r="Y39" s="37">
        <f t="shared" si="4"/>
        <v>28541976</v>
      </c>
      <c r="Z39" s="38">
        <f>+IF(X39&lt;&gt;0,+(Y39/X39)*100,0)</f>
        <v>158.43701107677808</v>
      </c>
      <c r="AA39" s="39">
        <f>SUM(AA37:AA38)</f>
        <v>36029430</v>
      </c>
    </row>
    <row r="40" spans="1:27" ht="12.75">
      <c r="A40" s="27" t="s">
        <v>62</v>
      </c>
      <c r="B40" s="28"/>
      <c r="C40" s="29">
        <f aca="true" t="shared" si="5" ref="C40:Y40">+C34+C39</f>
        <v>207099556</v>
      </c>
      <c r="D40" s="29">
        <f>+D34+D39</f>
        <v>0</v>
      </c>
      <c r="E40" s="30">
        <f t="shared" si="5"/>
        <v>240204858</v>
      </c>
      <c r="F40" s="31">
        <f t="shared" si="5"/>
        <v>240204858</v>
      </c>
      <c r="G40" s="31">
        <f t="shared" si="5"/>
        <v>199314891</v>
      </c>
      <c r="H40" s="31">
        <f t="shared" si="5"/>
        <v>202700109</v>
      </c>
      <c r="I40" s="31">
        <f t="shared" si="5"/>
        <v>214429433</v>
      </c>
      <c r="J40" s="31">
        <f t="shared" si="5"/>
        <v>214429433</v>
      </c>
      <c r="K40" s="31">
        <f t="shared" si="5"/>
        <v>215331068</v>
      </c>
      <c r="L40" s="31">
        <f t="shared" si="5"/>
        <v>228030455</v>
      </c>
      <c r="M40" s="31">
        <f t="shared" si="5"/>
        <v>214637280</v>
      </c>
      <c r="N40" s="31">
        <f t="shared" si="5"/>
        <v>214637280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214637280</v>
      </c>
      <c r="X40" s="31">
        <f t="shared" si="5"/>
        <v>120102430</v>
      </c>
      <c r="Y40" s="31">
        <f t="shared" si="5"/>
        <v>94534850</v>
      </c>
      <c r="Z40" s="32">
        <f>+IF(X40&lt;&gt;0,+(Y40/X40)*100,0)</f>
        <v>78.711854539496</v>
      </c>
      <c r="AA40" s="33">
        <f>+AA34+AA39</f>
        <v>240204858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219091276</v>
      </c>
      <c r="D42" s="43">
        <f>+D25-D40</f>
        <v>0</v>
      </c>
      <c r="E42" s="44">
        <f t="shared" si="6"/>
        <v>259824068</v>
      </c>
      <c r="F42" s="45">
        <f t="shared" si="6"/>
        <v>259824068</v>
      </c>
      <c r="G42" s="45">
        <f t="shared" si="6"/>
        <v>241664335</v>
      </c>
      <c r="H42" s="45">
        <f t="shared" si="6"/>
        <v>239858052</v>
      </c>
      <c r="I42" s="45">
        <f t="shared" si="6"/>
        <v>230540403</v>
      </c>
      <c r="J42" s="45">
        <f t="shared" si="6"/>
        <v>230540403</v>
      </c>
      <c r="K42" s="45">
        <f t="shared" si="6"/>
        <v>231422030</v>
      </c>
      <c r="L42" s="45">
        <f t="shared" si="6"/>
        <v>221234889</v>
      </c>
      <c r="M42" s="45">
        <f t="shared" si="6"/>
        <v>251140622</v>
      </c>
      <c r="N42" s="45">
        <f t="shared" si="6"/>
        <v>251140622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251140622</v>
      </c>
      <c r="X42" s="45">
        <f t="shared" si="6"/>
        <v>129912034</v>
      </c>
      <c r="Y42" s="45">
        <f t="shared" si="6"/>
        <v>121228588</v>
      </c>
      <c r="Z42" s="46">
        <f>+IF(X42&lt;&gt;0,+(Y42/X42)*100,0)</f>
        <v>93.31590328267818</v>
      </c>
      <c r="AA42" s="47">
        <f>+AA25-AA40</f>
        <v>259824068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219091276</v>
      </c>
      <c r="D45" s="18"/>
      <c r="E45" s="19">
        <v>259824068</v>
      </c>
      <c r="F45" s="20">
        <v>259824068</v>
      </c>
      <c r="G45" s="20">
        <v>241664335</v>
      </c>
      <c r="H45" s="20">
        <v>239858051</v>
      </c>
      <c r="I45" s="20">
        <v>230540403</v>
      </c>
      <c r="J45" s="20">
        <v>230540403</v>
      </c>
      <c r="K45" s="20">
        <v>231422030</v>
      </c>
      <c r="L45" s="20">
        <v>221234891</v>
      </c>
      <c r="M45" s="20">
        <v>251140622</v>
      </c>
      <c r="N45" s="20">
        <v>251140622</v>
      </c>
      <c r="O45" s="20"/>
      <c r="P45" s="20"/>
      <c r="Q45" s="20"/>
      <c r="R45" s="20"/>
      <c r="S45" s="20"/>
      <c r="T45" s="20"/>
      <c r="U45" s="20"/>
      <c r="V45" s="20"/>
      <c r="W45" s="20">
        <v>251140622</v>
      </c>
      <c r="X45" s="20">
        <v>129912034</v>
      </c>
      <c r="Y45" s="20">
        <v>121228588</v>
      </c>
      <c r="Z45" s="48">
        <v>93.32</v>
      </c>
      <c r="AA45" s="22">
        <v>259824068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219091276</v>
      </c>
      <c r="D48" s="51">
        <f>SUM(D45:D47)</f>
        <v>0</v>
      </c>
      <c r="E48" s="52">
        <f t="shared" si="7"/>
        <v>259824068</v>
      </c>
      <c r="F48" s="53">
        <f t="shared" si="7"/>
        <v>259824068</v>
      </c>
      <c r="G48" s="53">
        <f t="shared" si="7"/>
        <v>241664335</v>
      </c>
      <c r="H48" s="53">
        <f t="shared" si="7"/>
        <v>239858051</v>
      </c>
      <c r="I48" s="53">
        <f t="shared" si="7"/>
        <v>230540403</v>
      </c>
      <c r="J48" s="53">
        <f t="shared" si="7"/>
        <v>230540403</v>
      </c>
      <c r="K48" s="53">
        <f t="shared" si="7"/>
        <v>231422030</v>
      </c>
      <c r="L48" s="53">
        <f t="shared" si="7"/>
        <v>221234891</v>
      </c>
      <c r="M48" s="53">
        <f t="shared" si="7"/>
        <v>251140622</v>
      </c>
      <c r="N48" s="53">
        <f t="shared" si="7"/>
        <v>251140622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251140622</v>
      </c>
      <c r="X48" s="53">
        <f t="shared" si="7"/>
        <v>129912034</v>
      </c>
      <c r="Y48" s="53">
        <f t="shared" si="7"/>
        <v>121228588</v>
      </c>
      <c r="Z48" s="54">
        <f>+IF(X48&lt;&gt;0,+(Y48/X48)*100,0)</f>
        <v>93.31590328267818</v>
      </c>
      <c r="AA48" s="55">
        <f>SUM(AA45:AA47)</f>
        <v>259824068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3254059</v>
      </c>
      <c r="D6" s="18"/>
      <c r="E6" s="19">
        <v>4510000</v>
      </c>
      <c r="F6" s="20">
        <v>4510000</v>
      </c>
      <c r="G6" s="20">
        <v>180406</v>
      </c>
      <c r="H6" s="20"/>
      <c r="I6" s="20">
        <v>201415</v>
      </c>
      <c r="J6" s="20">
        <v>201415</v>
      </c>
      <c r="K6" s="20">
        <v>146668</v>
      </c>
      <c r="L6" s="20">
        <v>628668</v>
      </c>
      <c r="M6" s="20">
        <v>727406</v>
      </c>
      <c r="N6" s="20">
        <v>727406</v>
      </c>
      <c r="O6" s="20"/>
      <c r="P6" s="20"/>
      <c r="Q6" s="20"/>
      <c r="R6" s="20"/>
      <c r="S6" s="20"/>
      <c r="T6" s="20"/>
      <c r="U6" s="20"/>
      <c r="V6" s="20"/>
      <c r="W6" s="20">
        <v>727406</v>
      </c>
      <c r="X6" s="20">
        <v>2255000</v>
      </c>
      <c r="Y6" s="20">
        <v>-1527594</v>
      </c>
      <c r="Z6" s="21">
        <v>-67.74</v>
      </c>
      <c r="AA6" s="22">
        <v>4510000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18717780</v>
      </c>
      <c r="H7" s="20"/>
      <c r="I7" s="20">
        <v>5139832</v>
      </c>
      <c r="J7" s="20">
        <v>5139832</v>
      </c>
      <c r="K7" s="20">
        <v>4992249</v>
      </c>
      <c r="L7" s="20">
        <v>3314012</v>
      </c>
      <c r="M7" s="20">
        <v>3440702</v>
      </c>
      <c r="N7" s="20">
        <v>3440702</v>
      </c>
      <c r="O7" s="20"/>
      <c r="P7" s="20"/>
      <c r="Q7" s="20"/>
      <c r="R7" s="20"/>
      <c r="S7" s="20"/>
      <c r="T7" s="20"/>
      <c r="U7" s="20"/>
      <c r="V7" s="20"/>
      <c r="W7" s="20">
        <v>3440702</v>
      </c>
      <c r="X7" s="20"/>
      <c r="Y7" s="20">
        <v>3440702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840813</v>
      </c>
      <c r="D9" s="18"/>
      <c r="E9" s="19">
        <v>2250000</v>
      </c>
      <c r="F9" s="20">
        <v>2250000</v>
      </c>
      <c r="G9" s="20">
        <v>927082</v>
      </c>
      <c r="H9" s="20"/>
      <c r="I9" s="20">
        <v>481604</v>
      </c>
      <c r="J9" s="20">
        <v>481604</v>
      </c>
      <c r="K9" s="20">
        <v>347109</v>
      </c>
      <c r="L9" s="20">
        <v>334050</v>
      </c>
      <c r="M9" s="20">
        <v>1918317</v>
      </c>
      <c r="N9" s="20">
        <v>1918317</v>
      </c>
      <c r="O9" s="20"/>
      <c r="P9" s="20"/>
      <c r="Q9" s="20"/>
      <c r="R9" s="20"/>
      <c r="S9" s="20"/>
      <c r="T9" s="20"/>
      <c r="U9" s="20"/>
      <c r="V9" s="20"/>
      <c r="W9" s="20">
        <v>1918317</v>
      </c>
      <c r="X9" s="20">
        <v>1125000</v>
      </c>
      <c r="Y9" s="20">
        <v>793317</v>
      </c>
      <c r="Z9" s="21">
        <v>70.52</v>
      </c>
      <c r="AA9" s="22">
        <v>2250000</v>
      </c>
    </row>
    <row r="10" spans="1:27" ht="12.75">
      <c r="A10" s="23" t="s">
        <v>37</v>
      </c>
      <c r="B10" s="17"/>
      <c r="C10" s="18">
        <v>11764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4106636</v>
      </c>
      <c r="D12" s="29">
        <f>SUM(D6:D11)</f>
        <v>0</v>
      </c>
      <c r="E12" s="30">
        <f t="shared" si="0"/>
        <v>6760000</v>
      </c>
      <c r="F12" s="31">
        <f t="shared" si="0"/>
        <v>6760000</v>
      </c>
      <c r="G12" s="31">
        <f t="shared" si="0"/>
        <v>19825268</v>
      </c>
      <c r="H12" s="31">
        <f t="shared" si="0"/>
        <v>0</v>
      </c>
      <c r="I12" s="31">
        <f t="shared" si="0"/>
        <v>5822851</v>
      </c>
      <c r="J12" s="31">
        <f t="shared" si="0"/>
        <v>5822851</v>
      </c>
      <c r="K12" s="31">
        <f t="shared" si="0"/>
        <v>5486026</v>
      </c>
      <c r="L12" s="31">
        <f t="shared" si="0"/>
        <v>4276730</v>
      </c>
      <c r="M12" s="31">
        <f t="shared" si="0"/>
        <v>6086425</v>
      </c>
      <c r="N12" s="31">
        <f t="shared" si="0"/>
        <v>6086425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6086425</v>
      </c>
      <c r="X12" s="31">
        <f t="shared" si="0"/>
        <v>3380000</v>
      </c>
      <c r="Y12" s="31">
        <f t="shared" si="0"/>
        <v>2706425</v>
      </c>
      <c r="Z12" s="32">
        <f>+IF(X12&lt;&gt;0,+(Y12/X12)*100,0)</f>
        <v>80.07174556213018</v>
      </c>
      <c r="AA12" s="33">
        <f>SUM(AA6:AA11)</f>
        <v>6760000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1210000</v>
      </c>
      <c r="D17" s="18"/>
      <c r="E17" s="19">
        <v>1210000</v>
      </c>
      <c r="F17" s="20">
        <v>1210000</v>
      </c>
      <c r="G17" s="20">
        <v>1210000</v>
      </c>
      <c r="H17" s="20"/>
      <c r="I17" s="20">
        <v>1210000</v>
      </c>
      <c r="J17" s="20">
        <v>1210000</v>
      </c>
      <c r="K17" s="20">
        <v>1210000</v>
      </c>
      <c r="L17" s="20">
        <v>1210000</v>
      </c>
      <c r="M17" s="20">
        <v>1210000</v>
      </c>
      <c r="N17" s="20">
        <v>1210000</v>
      </c>
      <c r="O17" s="20"/>
      <c r="P17" s="20"/>
      <c r="Q17" s="20"/>
      <c r="R17" s="20"/>
      <c r="S17" s="20"/>
      <c r="T17" s="20"/>
      <c r="U17" s="20"/>
      <c r="V17" s="20"/>
      <c r="W17" s="20">
        <v>1210000</v>
      </c>
      <c r="X17" s="20">
        <v>605000</v>
      </c>
      <c r="Y17" s="20">
        <v>605000</v>
      </c>
      <c r="Z17" s="21">
        <v>100</v>
      </c>
      <c r="AA17" s="22">
        <v>1210000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12152667</v>
      </c>
      <c r="D19" s="18"/>
      <c r="E19" s="19">
        <v>12451599</v>
      </c>
      <c r="F19" s="20">
        <v>12451599</v>
      </c>
      <c r="G19" s="20">
        <v>10320637</v>
      </c>
      <c r="H19" s="20"/>
      <c r="I19" s="20">
        <v>12211264</v>
      </c>
      <c r="J19" s="20">
        <v>12211264</v>
      </c>
      <c r="K19" s="20">
        <v>11960106</v>
      </c>
      <c r="L19" s="20">
        <v>11913306</v>
      </c>
      <c r="M19" s="20">
        <v>12771413</v>
      </c>
      <c r="N19" s="20">
        <v>12771413</v>
      </c>
      <c r="O19" s="20"/>
      <c r="P19" s="20"/>
      <c r="Q19" s="20"/>
      <c r="R19" s="20"/>
      <c r="S19" s="20"/>
      <c r="T19" s="20"/>
      <c r="U19" s="20"/>
      <c r="V19" s="20"/>
      <c r="W19" s="20">
        <v>12771413</v>
      </c>
      <c r="X19" s="20">
        <v>6225800</v>
      </c>
      <c r="Y19" s="20">
        <v>6545613</v>
      </c>
      <c r="Z19" s="21">
        <v>105.14</v>
      </c>
      <c r="AA19" s="22">
        <v>12451599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4137</v>
      </c>
      <c r="D22" s="18"/>
      <c r="E22" s="19"/>
      <c r="F22" s="20"/>
      <c r="G22" s="20">
        <v>6719</v>
      </c>
      <c r="H22" s="20"/>
      <c r="I22" s="20">
        <v>4136</v>
      </c>
      <c r="J22" s="20">
        <v>4136</v>
      </c>
      <c r="K22" s="20">
        <v>255294</v>
      </c>
      <c r="L22" s="20">
        <v>255294</v>
      </c>
      <c r="M22" s="20">
        <v>255293</v>
      </c>
      <c r="N22" s="20">
        <v>255293</v>
      </c>
      <c r="O22" s="20"/>
      <c r="P22" s="20"/>
      <c r="Q22" s="20"/>
      <c r="R22" s="20"/>
      <c r="S22" s="20"/>
      <c r="T22" s="20"/>
      <c r="U22" s="20"/>
      <c r="V22" s="20"/>
      <c r="W22" s="20">
        <v>255293</v>
      </c>
      <c r="X22" s="20"/>
      <c r="Y22" s="20">
        <v>255293</v>
      </c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17161</v>
      </c>
      <c r="H23" s="24"/>
      <c r="I23" s="24">
        <v>11764</v>
      </c>
      <c r="J23" s="20">
        <v>11764</v>
      </c>
      <c r="K23" s="24">
        <v>11764</v>
      </c>
      <c r="L23" s="24">
        <v>11764</v>
      </c>
      <c r="M23" s="20">
        <v>11764</v>
      </c>
      <c r="N23" s="24">
        <v>11764</v>
      </c>
      <c r="O23" s="24"/>
      <c r="P23" s="24"/>
      <c r="Q23" s="20"/>
      <c r="R23" s="24"/>
      <c r="S23" s="24"/>
      <c r="T23" s="20"/>
      <c r="U23" s="24"/>
      <c r="V23" s="24"/>
      <c r="W23" s="24">
        <v>11764</v>
      </c>
      <c r="X23" s="20"/>
      <c r="Y23" s="24">
        <v>11764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13366804</v>
      </c>
      <c r="D24" s="29">
        <f>SUM(D15:D23)</f>
        <v>0</v>
      </c>
      <c r="E24" s="36">
        <f t="shared" si="1"/>
        <v>13661599</v>
      </c>
      <c r="F24" s="37">
        <f t="shared" si="1"/>
        <v>13661599</v>
      </c>
      <c r="G24" s="37">
        <f t="shared" si="1"/>
        <v>11554517</v>
      </c>
      <c r="H24" s="37">
        <f t="shared" si="1"/>
        <v>0</v>
      </c>
      <c r="I24" s="37">
        <f t="shared" si="1"/>
        <v>13437164</v>
      </c>
      <c r="J24" s="37">
        <f t="shared" si="1"/>
        <v>13437164</v>
      </c>
      <c r="K24" s="37">
        <f t="shared" si="1"/>
        <v>13437164</v>
      </c>
      <c r="L24" s="37">
        <f t="shared" si="1"/>
        <v>13390364</v>
      </c>
      <c r="M24" s="37">
        <f t="shared" si="1"/>
        <v>14248470</v>
      </c>
      <c r="N24" s="37">
        <f t="shared" si="1"/>
        <v>14248470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14248470</v>
      </c>
      <c r="X24" s="37">
        <f t="shared" si="1"/>
        <v>6830800</v>
      </c>
      <c r="Y24" s="37">
        <f t="shared" si="1"/>
        <v>7417670</v>
      </c>
      <c r="Z24" s="38">
        <f>+IF(X24&lt;&gt;0,+(Y24/X24)*100,0)</f>
        <v>108.59152661474498</v>
      </c>
      <c r="AA24" s="39">
        <f>SUM(AA15:AA23)</f>
        <v>13661599</v>
      </c>
    </row>
    <row r="25" spans="1:27" ht="12.75">
      <c r="A25" s="27" t="s">
        <v>51</v>
      </c>
      <c r="B25" s="28"/>
      <c r="C25" s="29">
        <f aca="true" t="shared" si="2" ref="C25:Y25">+C12+C24</f>
        <v>17473440</v>
      </c>
      <c r="D25" s="29">
        <f>+D12+D24</f>
        <v>0</v>
      </c>
      <c r="E25" s="30">
        <f t="shared" si="2"/>
        <v>20421599</v>
      </c>
      <c r="F25" s="31">
        <f t="shared" si="2"/>
        <v>20421599</v>
      </c>
      <c r="G25" s="31">
        <f t="shared" si="2"/>
        <v>31379785</v>
      </c>
      <c r="H25" s="31">
        <f t="shared" si="2"/>
        <v>0</v>
      </c>
      <c r="I25" s="31">
        <f t="shared" si="2"/>
        <v>19260015</v>
      </c>
      <c r="J25" s="31">
        <f t="shared" si="2"/>
        <v>19260015</v>
      </c>
      <c r="K25" s="31">
        <f t="shared" si="2"/>
        <v>18923190</v>
      </c>
      <c r="L25" s="31">
        <f t="shared" si="2"/>
        <v>17667094</v>
      </c>
      <c r="M25" s="31">
        <f t="shared" si="2"/>
        <v>20334895</v>
      </c>
      <c r="N25" s="31">
        <f t="shared" si="2"/>
        <v>20334895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20334895</v>
      </c>
      <c r="X25" s="31">
        <f t="shared" si="2"/>
        <v>10210800</v>
      </c>
      <c r="Y25" s="31">
        <f t="shared" si="2"/>
        <v>10124095</v>
      </c>
      <c r="Z25" s="32">
        <f>+IF(X25&lt;&gt;0,+(Y25/X25)*100,0)</f>
        <v>99.15085008030712</v>
      </c>
      <c r="AA25" s="33">
        <f>+AA12+AA24</f>
        <v>20421599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634224</v>
      </c>
      <c r="D30" s="18"/>
      <c r="E30" s="19">
        <v>1417500</v>
      </c>
      <c r="F30" s="20">
        <v>1417500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708750</v>
      </c>
      <c r="Y30" s="20">
        <v>-708750</v>
      </c>
      <c r="Z30" s="21">
        <v>-100</v>
      </c>
      <c r="AA30" s="22">
        <v>1417500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11270552</v>
      </c>
      <c r="D32" s="18"/>
      <c r="E32" s="19">
        <v>5641500</v>
      </c>
      <c r="F32" s="20">
        <v>5641500</v>
      </c>
      <c r="G32" s="20">
        <v>8513282</v>
      </c>
      <c r="H32" s="20"/>
      <c r="I32" s="20">
        <v>7305942</v>
      </c>
      <c r="J32" s="20">
        <v>7305942</v>
      </c>
      <c r="K32" s="20">
        <v>7279874</v>
      </c>
      <c r="L32" s="20">
        <v>5381946</v>
      </c>
      <c r="M32" s="20">
        <v>5879810</v>
      </c>
      <c r="N32" s="20">
        <v>5879810</v>
      </c>
      <c r="O32" s="20"/>
      <c r="P32" s="20"/>
      <c r="Q32" s="20"/>
      <c r="R32" s="20"/>
      <c r="S32" s="20"/>
      <c r="T32" s="20"/>
      <c r="U32" s="20"/>
      <c r="V32" s="20"/>
      <c r="W32" s="20">
        <v>5879810</v>
      </c>
      <c r="X32" s="20">
        <v>2820750</v>
      </c>
      <c r="Y32" s="20">
        <v>3059060</v>
      </c>
      <c r="Z32" s="21">
        <v>108.45</v>
      </c>
      <c r="AA32" s="22">
        <v>5641500</v>
      </c>
    </row>
    <row r="33" spans="1:27" ht="12.75">
      <c r="A33" s="23" t="s">
        <v>58</v>
      </c>
      <c r="B33" s="17"/>
      <c r="C33" s="18">
        <v>1135868</v>
      </c>
      <c r="D33" s="18"/>
      <c r="E33" s="19"/>
      <c r="F33" s="20"/>
      <c r="G33" s="20">
        <v>1151918</v>
      </c>
      <c r="H33" s="20"/>
      <c r="I33" s="20">
        <v>3719088</v>
      </c>
      <c r="J33" s="20">
        <v>3719088</v>
      </c>
      <c r="K33" s="20">
        <v>3719088</v>
      </c>
      <c r="L33" s="20">
        <v>3719088</v>
      </c>
      <c r="M33" s="20">
        <v>3719088</v>
      </c>
      <c r="N33" s="20">
        <v>3719088</v>
      </c>
      <c r="O33" s="20"/>
      <c r="P33" s="20"/>
      <c r="Q33" s="20"/>
      <c r="R33" s="20"/>
      <c r="S33" s="20"/>
      <c r="T33" s="20"/>
      <c r="U33" s="20"/>
      <c r="V33" s="20"/>
      <c r="W33" s="20">
        <v>3719088</v>
      </c>
      <c r="X33" s="20"/>
      <c r="Y33" s="20">
        <v>3719088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13040644</v>
      </c>
      <c r="D34" s="29">
        <f>SUM(D29:D33)</f>
        <v>0</v>
      </c>
      <c r="E34" s="30">
        <f t="shared" si="3"/>
        <v>7059000</v>
      </c>
      <c r="F34" s="31">
        <f t="shared" si="3"/>
        <v>7059000</v>
      </c>
      <c r="G34" s="31">
        <f t="shared" si="3"/>
        <v>9665200</v>
      </c>
      <c r="H34" s="31">
        <f t="shared" si="3"/>
        <v>0</v>
      </c>
      <c r="I34" s="31">
        <f t="shared" si="3"/>
        <v>11025030</v>
      </c>
      <c r="J34" s="31">
        <f t="shared" si="3"/>
        <v>11025030</v>
      </c>
      <c r="K34" s="31">
        <f t="shared" si="3"/>
        <v>10998962</v>
      </c>
      <c r="L34" s="31">
        <f t="shared" si="3"/>
        <v>9101034</v>
      </c>
      <c r="M34" s="31">
        <f t="shared" si="3"/>
        <v>9598898</v>
      </c>
      <c r="N34" s="31">
        <f t="shared" si="3"/>
        <v>9598898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9598898</v>
      </c>
      <c r="X34" s="31">
        <f t="shared" si="3"/>
        <v>3529500</v>
      </c>
      <c r="Y34" s="31">
        <f t="shared" si="3"/>
        <v>6069398</v>
      </c>
      <c r="Z34" s="32">
        <f>+IF(X34&lt;&gt;0,+(Y34/X34)*100,0)</f>
        <v>171.96197761722624</v>
      </c>
      <c r="AA34" s="33">
        <f>SUM(AA29:AA33)</f>
        <v>7059000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3525539</v>
      </c>
      <c r="D37" s="18"/>
      <c r="E37" s="19"/>
      <c r="F37" s="20"/>
      <c r="G37" s="20">
        <v>1200643</v>
      </c>
      <c r="H37" s="20"/>
      <c r="I37" s="20">
        <v>3645166</v>
      </c>
      <c r="J37" s="20">
        <v>3645166</v>
      </c>
      <c r="K37" s="20">
        <v>3464650</v>
      </c>
      <c r="L37" s="20">
        <v>3282310</v>
      </c>
      <c r="M37" s="20">
        <v>3086485</v>
      </c>
      <c r="N37" s="20">
        <v>3086485</v>
      </c>
      <c r="O37" s="20"/>
      <c r="P37" s="20"/>
      <c r="Q37" s="20"/>
      <c r="R37" s="20"/>
      <c r="S37" s="20"/>
      <c r="T37" s="20"/>
      <c r="U37" s="20"/>
      <c r="V37" s="20"/>
      <c r="W37" s="20">
        <v>3086485</v>
      </c>
      <c r="X37" s="20"/>
      <c r="Y37" s="20">
        <v>3086485</v>
      </c>
      <c r="Z37" s="21"/>
      <c r="AA37" s="22"/>
    </row>
    <row r="38" spans="1:27" ht="12.75">
      <c r="A38" s="23" t="s">
        <v>58</v>
      </c>
      <c r="B38" s="17"/>
      <c r="C38" s="18">
        <v>12303733</v>
      </c>
      <c r="D38" s="18"/>
      <c r="E38" s="19"/>
      <c r="F38" s="20"/>
      <c r="G38" s="20">
        <v>12297234</v>
      </c>
      <c r="H38" s="20"/>
      <c r="I38" s="20">
        <v>13174455</v>
      </c>
      <c r="J38" s="20">
        <v>13174455</v>
      </c>
      <c r="K38" s="20">
        <v>13086074</v>
      </c>
      <c r="L38" s="20">
        <v>12997692</v>
      </c>
      <c r="M38" s="20">
        <v>12909311</v>
      </c>
      <c r="N38" s="20">
        <v>12909311</v>
      </c>
      <c r="O38" s="20"/>
      <c r="P38" s="20"/>
      <c r="Q38" s="20"/>
      <c r="R38" s="20"/>
      <c r="S38" s="20"/>
      <c r="T38" s="20"/>
      <c r="U38" s="20"/>
      <c r="V38" s="20"/>
      <c r="W38" s="20">
        <v>12909311</v>
      </c>
      <c r="X38" s="20"/>
      <c r="Y38" s="20">
        <v>12909311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15829272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13497877</v>
      </c>
      <c r="H39" s="37">
        <f t="shared" si="4"/>
        <v>0</v>
      </c>
      <c r="I39" s="37">
        <f t="shared" si="4"/>
        <v>16819621</v>
      </c>
      <c r="J39" s="37">
        <f t="shared" si="4"/>
        <v>16819621</v>
      </c>
      <c r="K39" s="37">
        <f t="shared" si="4"/>
        <v>16550724</v>
      </c>
      <c r="L39" s="37">
        <f t="shared" si="4"/>
        <v>16280002</v>
      </c>
      <c r="M39" s="37">
        <f t="shared" si="4"/>
        <v>15995796</v>
      </c>
      <c r="N39" s="37">
        <f t="shared" si="4"/>
        <v>15995796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15995796</v>
      </c>
      <c r="X39" s="37">
        <f t="shared" si="4"/>
        <v>0</v>
      </c>
      <c r="Y39" s="37">
        <f t="shared" si="4"/>
        <v>15995796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28869916</v>
      </c>
      <c r="D40" s="29">
        <f>+D34+D39</f>
        <v>0</v>
      </c>
      <c r="E40" s="30">
        <f t="shared" si="5"/>
        <v>7059000</v>
      </c>
      <c r="F40" s="31">
        <f t="shared" si="5"/>
        <v>7059000</v>
      </c>
      <c r="G40" s="31">
        <f t="shared" si="5"/>
        <v>23163077</v>
      </c>
      <c r="H40" s="31">
        <f t="shared" si="5"/>
        <v>0</v>
      </c>
      <c r="I40" s="31">
        <f t="shared" si="5"/>
        <v>27844651</v>
      </c>
      <c r="J40" s="31">
        <f t="shared" si="5"/>
        <v>27844651</v>
      </c>
      <c r="K40" s="31">
        <f t="shared" si="5"/>
        <v>27549686</v>
      </c>
      <c r="L40" s="31">
        <f t="shared" si="5"/>
        <v>25381036</v>
      </c>
      <c r="M40" s="31">
        <f t="shared" si="5"/>
        <v>25594694</v>
      </c>
      <c r="N40" s="31">
        <f t="shared" si="5"/>
        <v>25594694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25594694</v>
      </c>
      <c r="X40" s="31">
        <f t="shared" si="5"/>
        <v>3529500</v>
      </c>
      <c r="Y40" s="31">
        <f t="shared" si="5"/>
        <v>22065194</v>
      </c>
      <c r="Z40" s="32">
        <f>+IF(X40&lt;&gt;0,+(Y40/X40)*100,0)</f>
        <v>625.164867544978</v>
      </c>
      <c r="AA40" s="33">
        <f>+AA34+AA39</f>
        <v>7059000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-11396476</v>
      </c>
      <c r="D42" s="43">
        <f>+D25-D40</f>
        <v>0</v>
      </c>
      <c r="E42" s="44">
        <f t="shared" si="6"/>
        <v>13362599</v>
      </c>
      <c r="F42" s="45">
        <f t="shared" si="6"/>
        <v>13362599</v>
      </c>
      <c r="G42" s="45">
        <f t="shared" si="6"/>
        <v>8216708</v>
      </c>
      <c r="H42" s="45">
        <f t="shared" si="6"/>
        <v>0</v>
      </c>
      <c r="I42" s="45">
        <f t="shared" si="6"/>
        <v>-8584636</v>
      </c>
      <c r="J42" s="45">
        <f t="shared" si="6"/>
        <v>-8584636</v>
      </c>
      <c r="K42" s="45">
        <f t="shared" si="6"/>
        <v>-8626496</v>
      </c>
      <c r="L42" s="45">
        <f t="shared" si="6"/>
        <v>-7713942</v>
      </c>
      <c r="M42" s="45">
        <f t="shared" si="6"/>
        <v>-5259799</v>
      </c>
      <c r="N42" s="45">
        <f t="shared" si="6"/>
        <v>-5259799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-5259799</v>
      </c>
      <c r="X42" s="45">
        <f t="shared" si="6"/>
        <v>6681300</v>
      </c>
      <c r="Y42" s="45">
        <f t="shared" si="6"/>
        <v>-11941099</v>
      </c>
      <c r="Z42" s="46">
        <f>+IF(X42&lt;&gt;0,+(Y42/X42)*100,0)</f>
        <v>-178.72418541301843</v>
      </c>
      <c r="AA42" s="47">
        <f>+AA25-AA40</f>
        <v>13362599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-11396476</v>
      </c>
      <c r="D45" s="18"/>
      <c r="E45" s="19">
        <v>13362599</v>
      </c>
      <c r="F45" s="20">
        <v>13362599</v>
      </c>
      <c r="G45" s="20">
        <v>8216708</v>
      </c>
      <c r="H45" s="20"/>
      <c r="I45" s="20">
        <v>-8584636</v>
      </c>
      <c r="J45" s="20">
        <v>-8584636</v>
      </c>
      <c r="K45" s="20">
        <v>-8626496</v>
      </c>
      <c r="L45" s="20">
        <v>-7713942</v>
      </c>
      <c r="M45" s="20">
        <v>-5259799</v>
      </c>
      <c r="N45" s="20">
        <v>-5259799</v>
      </c>
      <c r="O45" s="20"/>
      <c r="P45" s="20"/>
      <c r="Q45" s="20"/>
      <c r="R45" s="20"/>
      <c r="S45" s="20"/>
      <c r="T45" s="20"/>
      <c r="U45" s="20"/>
      <c r="V45" s="20"/>
      <c r="W45" s="20">
        <v>-5259799</v>
      </c>
      <c r="X45" s="20">
        <v>6681300</v>
      </c>
      <c r="Y45" s="20">
        <v>-11941099</v>
      </c>
      <c r="Z45" s="48">
        <v>-178.72</v>
      </c>
      <c r="AA45" s="22">
        <v>13362599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-11396476</v>
      </c>
      <c r="D48" s="51">
        <f>SUM(D45:D47)</f>
        <v>0</v>
      </c>
      <c r="E48" s="52">
        <f t="shared" si="7"/>
        <v>13362599</v>
      </c>
      <c r="F48" s="53">
        <f t="shared" si="7"/>
        <v>13362599</v>
      </c>
      <c r="G48" s="53">
        <f t="shared" si="7"/>
        <v>8216708</v>
      </c>
      <c r="H48" s="53">
        <f t="shared" si="7"/>
        <v>0</v>
      </c>
      <c r="I48" s="53">
        <f t="shared" si="7"/>
        <v>-8584636</v>
      </c>
      <c r="J48" s="53">
        <f t="shared" si="7"/>
        <v>-8584636</v>
      </c>
      <c r="K48" s="53">
        <f t="shared" si="7"/>
        <v>-8626496</v>
      </c>
      <c r="L48" s="53">
        <f t="shared" si="7"/>
        <v>-7713942</v>
      </c>
      <c r="M48" s="53">
        <f t="shared" si="7"/>
        <v>-5259799</v>
      </c>
      <c r="N48" s="53">
        <f t="shared" si="7"/>
        <v>-5259799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-5259799</v>
      </c>
      <c r="X48" s="53">
        <f t="shared" si="7"/>
        <v>6681300</v>
      </c>
      <c r="Y48" s="53">
        <f t="shared" si="7"/>
        <v>-11941099</v>
      </c>
      <c r="Z48" s="54">
        <f>+IF(X48&lt;&gt;0,+(Y48/X48)*100,0)</f>
        <v>-178.72418541301843</v>
      </c>
      <c r="AA48" s="55">
        <f>SUM(AA45:AA47)</f>
        <v>13362599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51309</v>
      </c>
      <c r="D6" s="18"/>
      <c r="E6" s="19">
        <v>1607188</v>
      </c>
      <c r="F6" s="20">
        <v>1607188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803594</v>
      </c>
      <c r="Y6" s="20">
        <v>-803594</v>
      </c>
      <c r="Z6" s="21">
        <v>-100</v>
      </c>
      <c r="AA6" s="22">
        <v>1607188</v>
      </c>
    </row>
    <row r="7" spans="1:27" ht="12.75">
      <c r="A7" s="23" t="s">
        <v>34</v>
      </c>
      <c r="B7" s="17"/>
      <c r="C7" s="18">
        <v>412352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39899055</v>
      </c>
      <c r="D8" s="18"/>
      <c r="E8" s="19">
        <v>52792927</v>
      </c>
      <c r="F8" s="20">
        <v>52792927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26396464</v>
      </c>
      <c r="Y8" s="20">
        <v>-26396464</v>
      </c>
      <c r="Z8" s="21">
        <v>-100</v>
      </c>
      <c r="AA8" s="22">
        <v>52792927</v>
      </c>
    </row>
    <row r="9" spans="1:27" ht="12.75">
      <c r="A9" s="23" t="s">
        <v>36</v>
      </c>
      <c r="B9" s="17"/>
      <c r="C9" s="18">
        <v>10804416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>
        <v>1502775</v>
      </c>
      <c r="D10" s="18"/>
      <c r="E10" s="19">
        <v>2100000</v>
      </c>
      <c r="F10" s="20">
        <v>2100000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1050000</v>
      </c>
      <c r="Y10" s="24">
        <v>-1050000</v>
      </c>
      <c r="Z10" s="25">
        <v>-100</v>
      </c>
      <c r="AA10" s="26">
        <v>2100000</v>
      </c>
    </row>
    <row r="11" spans="1:27" ht="12.75">
      <c r="A11" s="23" t="s">
        <v>38</v>
      </c>
      <c r="B11" s="17"/>
      <c r="C11" s="18">
        <v>765256</v>
      </c>
      <c r="D11" s="18"/>
      <c r="E11" s="19">
        <v>987000</v>
      </c>
      <c r="F11" s="20">
        <v>987000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493500</v>
      </c>
      <c r="Y11" s="20">
        <v>-493500</v>
      </c>
      <c r="Z11" s="21">
        <v>-100</v>
      </c>
      <c r="AA11" s="22">
        <v>987000</v>
      </c>
    </row>
    <row r="12" spans="1:27" ht="12.75">
      <c r="A12" s="27" t="s">
        <v>39</v>
      </c>
      <c r="B12" s="28"/>
      <c r="C12" s="29">
        <f aca="true" t="shared" si="0" ref="C12:Y12">SUM(C6:C11)</f>
        <v>53435163</v>
      </c>
      <c r="D12" s="29">
        <f>SUM(D6:D11)</f>
        <v>0</v>
      </c>
      <c r="E12" s="30">
        <f t="shared" si="0"/>
        <v>57487115</v>
      </c>
      <c r="F12" s="31">
        <f t="shared" si="0"/>
        <v>57487115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28743558</v>
      </c>
      <c r="Y12" s="31">
        <f t="shared" si="0"/>
        <v>-28743558</v>
      </c>
      <c r="Z12" s="32">
        <f>+IF(X12&lt;&gt;0,+(Y12/X12)*100,0)</f>
        <v>-100</v>
      </c>
      <c r="AA12" s="33">
        <f>SUM(AA6:AA11)</f>
        <v>57487115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1081535</v>
      </c>
      <c r="D15" s="18"/>
      <c r="E15" s="19">
        <v>4218940</v>
      </c>
      <c r="F15" s="20">
        <v>4218940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2109470</v>
      </c>
      <c r="Y15" s="20">
        <v>-2109470</v>
      </c>
      <c r="Z15" s="21">
        <v>-100</v>
      </c>
      <c r="AA15" s="22">
        <v>4218940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1524000</v>
      </c>
      <c r="D17" s="18"/>
      <c r="E17" s="19">
        <v>1580000</v>
      </c>
      <c r="F17" s="20">
        <v>1580000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790000</v>
      </c>
      <c r="Y17" s="20">
        <v>-790000</v>
      </c>
      <c r="Z17" s="21">
        <v>-100</v>
      </c>
      <c r="AA17" s="22">
        <v>1580000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767999559</v>
      </c>
      <c r="D19" s="18"/>
      <c r="E19" s="19">
        <v>830643592</v>
      </c>
      <c r="F19" s="20">
        <v>830643592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415321796</v>
      </c>
      <c r="Y19" s="20">
        <v>-415321796</v>
      </c>
      <c r="Z19" s="21">
        <v>-100</v>
      </c>
      <c r="AA19" s="22">
        <v>830643592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256773</v>
      </c>
      <c r="D22" s="18"/>
      <c r="E22" s="19">
        <v>410000</v>
      </c>
      <c r="F22" s="20">
        <v>410000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205000</v>
      </c>
      <c r="Y22" s="20">
        <v>-205000</v>
      </c>
      <c r="Z22" s="21">
        <v>-100</v>
      </c>
      <c r="AA22" s="22">
        <v>410000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770861867</v>
      </c>
      <c r="D24" s="29">
        <f>SUM(D15:D23)</f>
        <v>0</v>
      </c>
      <c r="E24" s="36">
        <f t="shared" si="1"/>
        <v>836852532</v>
      </c>
      <c r="F24" s="37">
        <f t="shared" si="1"/>
        <v>836852532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418426266</v>
      </c>
      <c r="Y24" s="37">
        <f t="shared" si="1"/>
        <v>-418426266</v>
      </c>
      <c r="Z24" s="38">
        <f>+IF(X24&lt;&gt;0,+(Y24/X24)*100,0)</f>
        <v>-100</v>
      </c>
      <c r="AA24" s="39">
        <f>SUM(AA15:AA23)</f>
        <v>836852532</v>
      </c>
    </row>
    <row r="25" spans="1:27" ht="12.75">
      <c r="A25" s="27" t="s">
        <v>51</v>
      </c>
      <c r="B25" s="28"/>
      <c r="C25" s="29">
        <f aca="true" t="shared" si="2" ref="C25:Y25">+C12+C24</f>
        <v>824297030</v>
      </c>
      <c r="D25" s="29">
        <f>+D12+D24</f>
        <v>0</v>
      </c>
      <c r="E25" s="30">
        <f t="shared" si="2"/>
        <v>894339647</v>
      </c>
      <c r="F25" s="31">
        <f t="shared" si="2"/>
        <v>894339647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447169824</v>
      </c>
      <c r="Y25" s="31">
        <f t="shared" si="2"/>
        <v>-447169824</v>
      </c>
      <c r="Z25" s="32">
        <f>+IF(X25&lt;&gt;0,+(Y25/X25)*100,0)</f>
        <v>-100</v>
      </c>
      <c r="AA25" s="33">
        <f>+AA12+AA24</f>
        <v>894339647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208581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11470730</v>
      </c>
      <c r="D30" s="18"/>
      <c r="E30" s="19">
        <v>4180000</v>
      </c>
      <c r="F30" s="20">
        <v>4180000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2090000</v>
      </c>
      <c r="Y30" s="20">
        <v>-2090000</v>
      </c>
      <c r="Z30" s="21">
        <v>-100</v>
      </c>
      <c r="AA30" s="22">
        <v>4180000</v>
      </c>
    </row>
    <row r="31" spans="1:27" ht="12.75">
      <c r="A31" s="23" t="s">
        <v>56</v>
      </c>
      <c r="B31" s="17"/>
      <c r="C31" s="18">
        <v>1772550</v>
      </c>
      <c r="D31" s="18"/>
      <c r="E31" s="19">
        <v>1910000</v>
      </c>
      <c r="F31" s="20">
        <v>1910000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955000</v>
      </c>
      <c r="Y31" s="20">
        <v>-955000</v>
      </c>
      <c r="Z31" s="21">
        <v>-100</v>
      </c>
      <c r="AA31" s="22">
        <v>1910000</v>
      </c>
    </row>
    <row r="32" spans="1:27" ht="12.75">
      <c r="A32" s="23" t="s">
        <v>57</v>
      </c>
      <c r="B32" s="17"/>
      <c r="C32" s="18">
        <v>293031594</v>
      </c>
      <c r="D32" s="18"/>
      <c r="E32" s="19">
        <v>219237000</v>
      </c>
      <c r="F32" s="20">
        <v>219237000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109618500</v>
      </c>
      <c r="Y32" s="20">
        <v>-109618500</v>
      </c>
      <c r="Z32" s="21">
        <v>-100</v>
      </c>
      <c r="AA32" s="22">
        <v>219237000</v>
      </c>
    </row>
    <row r="33" spans="1:27" ht="12.75">
      <c r="A33" s="23" t="s">
        <v>58</v>
      </c>
      <c r="B33" s="17"/>
      <c r="C33" s="18">
        <v>5364454</v>
      </c>
      <c r="D33" s="18"/>
      <c r="E33" s="19">
        <v>6387000</v>
      </c>
      <c r="F33" s="20">
        <v>6387000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3193500</v>
      </c>
      <c r="Y33" s="20">
        <v>-3193500</v>
      </c>
      <c r="Z33" s="21">
        <v>-100</v>
      </c>
      <c r="AA33" s="22">
        <v>6387000</v>
      </c>
    </row>
    <row r="34" spans="1:27" ht="12.75">
      <c r="A34" s="27" t="s">
        <v>59</v>
      </c>
      <c r="B34" s="28"/>
      <c r="C34" s="29">
        <f aca="true" t="shared" si="3" ref="C34:Y34">SUM(C29:C33)</f>
        <v>311847909</v>
      </c>
      <c r="D34" s="29">
        <f>SUM(D29:D33)</f>
        <v>0</v>
      </c>
      <c r="E34" s="30">
        <f t="shared" si="3"/>
        <v>231714000</v>
      </c>
      <c r="F34" s="31">
        <f t="shared" si="3"/>
        <v>231714000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115857000</v>
      </c>
      <c r="Y34" s="31">
        <f t="shared" si="3"/>
        <v>-115857000</v>
      </c>
      <c r="Z34" s="32">
        <f>+IF(X34&lt;&gt;0,+(Y34/X34)*100,0)</f>
        <v>-100</v>
      </c>
      <c r="AA34" s="33">
        <f>SUM(AA29:AA33)</f>
        <v>231714000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10223912</v>
      </c>
      <c r="D37" s="18"/>
      <c r="E37" s="19">
        <v>7580000</v>
      </c>
      <c r="F37" s="20">
        <v>7580000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3790000</v>
      </c>
      <c r="Y37" s="20">
        <v>-3790000</v>
      </c>
      <c r="Z37" s="21">
        <v>-100</v>
      </c>
      <c r="AA37" s="22">
        <v>7580000</v>
      </c>
    </row>
    <row r="38" spans="1:27" ht="12.75">
      <c r="A38" s="23" t="s">
        <v>58</v>
      </c>
      <c r="B38" s="17"/>
      <c r="C38" s="18">
        <v>82771543</v>
      </c>
      <c r="D38" s="18"/>
      <c r="E38" s="19">
        <v>77489000</v>
      </c>
      <c r="F38" s="20">
        <v>77489000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38744500</v>
      </c>
      <c r="Y38" s="20">
        <v>-38744500</v>
      </c>
      <c r="Z38" s="21">
        <v>-100</v>
      </c>
      <c r="AA38" s="22">
        <v>77489000</v>
      </c>
    </row>
    <row r="39" spans="1:27" ht="12.75">
      <c r="A39" s="27" t="s">
        <v>61</v>
      </c>
      <c r="B39" s="35"/>
      <c r="C39" s="29">
        <f aca="true" t="shared" si="4" ref="C39:Y39">SUM(C37:C38)</f>
        <v>92995455</v>
      </c>
      <c r="D39" s="29">
        <f>SUM(D37:D38)</f>
        <v>0</v>
      </c>
      <c r="E39" s="36">
        <f t="shared" si="4"/>
        <v>85069000</v>
      </c>
      <c r="F39" s="37">
        <f t="shared" si="4"/>
        <v>85069000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42534500</v>
      </c>
      <c r="Y39" s="37">
        <f t="shared" si="4"/>
        <v>-42534500</v>
      </c>
      <c r="Z39" s="38">
        <f>+IF(X39&lt;&gt;0,+(Y39/X39)*100,0)</f>
        <v>-100</v>
      </c>
      <c r="AA39" s="39">
        <f>SUM(AA37:AA38)</f>
        <v>85069000</v>
      </c>
    </row>
    <row r="40" spans="1:27" ht="12.75">
      <c r="A40" s="27" t="s">
        <v>62</v>
      </c>
      <c r="B40" s="28"/>
      <c r="C40" s="29">
        <f aca="true" t="shared" si="5" ref="C40:Y40">+C34+C39</f>
        <v>404843364</v>
      </c>
      <c r="D40" s="29">
        <f>+D34+D39</f>
        <v>0</v>
      </c>
      <c r="E40" s="30">
        <f t="shared" si="5"/>
        <v>316783000</v>
      </c>
      <c r="F40" s="31">
        <f t="shared" si="5"/>
        <v>316783000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158391500</v>
      </c>
      <c r="Y40" s="31">
        <f t="shared" si="5"/>
        <v>-158391500</v>
      </c>
      <c r="Z40" s="32">
        <f>+IF(X40&lt;&gt;0,+(Y40/X40)*100,0)</f>
        <v>-100</v>
      </c>
      <c r="AA40" s="33">
        <f>+AA34+AA39</f>
        <v>316783000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419453666</v>
      </c>
      <c r="D42" s="43">
        <f>+D25-D40</f>
        <v>0</v>
      </c>
      <c r="E42" s="44">
        <f t="shared" si="6"/>
        <v>577556647</v>
      </c>
      <c r="F42" s="45">
        <f t="shared" si="6"/>
        <v>577556647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288778324</v>
      </c>
      <c r="Y42" s="45">
        <f t="shared" si="6"/>
        <v>-288778324</v>
      </c>
      <c r="Z42" s="46">
        <f>+IF(X42&lt;&gt;0,+(Y42/X42)*100,0)</f>
        <v>-100</v>
      </c>
      <c r="AA42" s="47">
        <f>+AA25-AA40</f>
        <v>577556647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419453667</v>
      </c>
      <c r="D45" s="18"/>
      <c r="E45" s="19">
        <v>577556647</v>
      </c>
      <c r="F45" s="20">
        <v>577556647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288778324</v>
      </c>
      <c r="Y45" s="20">
        <v>-288778324</v>
      </c>
      <c r="Z45" s="48">
        <v>-100</v>
      </c>
      <c r="AA45" s="22">
        <v>577556647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419453667</v>
      </c>
      <c r="D48" s="51">
        <f>SUM(D45:D47)</f>
        <v>0</v>
      </c>
      <c r="E48" s="52">
        <f t="shared" si="7"/>
        <v>577556647</v>
      </c>
      <c r="F48" s="53">
        <f t="shared" si="7"/>
        <v>577556647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288778324</v>
      </c>
      <c r="Y48" s="53">
        <f t="shared" si="7"/>
        <v>-288778324</v>
      </c>
      <c r="Z48" s="54">
        <f>+IF(X48&lt;&gt;0,+(Y48/X48)*100,0)</f>
        <v>-100</v>
      </c>
      <c r="AA48" s="55">
        <f>SUM(AA45:AA47)</f>
        <v>577556647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92996</v>
      </c>
      <c r="D6" s="18"/>
      <c r="E6" s="19"/>
      <c r="F6" s="20"/>
      <c r="G6" s="20">
        <v>1072116</v>
      </c>
      <c r="H6" s="20">
        <v>90348</v>
      </c>
      <c r="I6" s="20">
        <v>41805</v>
      </c>
      <c r="J6" s="20">
        <v>41805</v>
      </c>
      <c r="K6" s="20">
        <v>134895</v>
      </c>
      <c r="L6" s="20">
        <v>178783</v>
      </c>
      <c r="M6" s="20">
        <v>39800</v>
      </c>
      <c r="N6" s="20">
        <v>39800</v>
      </c>
      <c r="O6" s="20"/>
      <c r="P6" s="20"/>
      <c r="Q6" s="20"/>
      <c r="R6" s="20"/>
      <c r="S6" s="20"/>
      <c r="T6" s="20"/>
      <c r="U6" s="20"/>
      <c r="V6" s="20"/>
      <c r="W6" s="20">
        <v>39800</v>
      </c>
      <c r="X6" s="20"/>
      <c r="Y6" s="20">
        <v>39800</v>
      </c>
      <c r="Z6" s="21"/>
      <c r="AA6" s="22"/>
    </row>
    <row r="7" spans="1:27" ht="12.75">
      <c r="A7" s="23" t="s">
        <v>34</v>
      </c>
      <c r="B7" s="17"/>
      <c r="C7" s="18">
        <v>105731</v>
      </c>
      <c r="D7" s="18"/>
      <c r="E7" s="19">
        <v>650000</v>
      </c>
      <c r="F7" s="20">
        <v>650000</v>
      </c>
      <c r="G7" s="20">
        <v>458168</v>
      </c>
      <c r="H7" s="20">
        <v>458168</v>
      </c>
      <c r="I7" s="20">
        <v>458168</v>
      </c>
      <c r="J7" s="20">
        <v>458168</v>
      </c>
      <c r="K7" s="20">
        <v>1555631</v>
      </c>
      <c r="L7" s="20">
        <v>1555631</v>
      </c>
      <c r="M7" s="20">
        <v>2288650</v>
      </c>
      <c r="N7" s="20">
        <v>2288650</v>
      </c>
      <c r="O7" s="20"/>
      <c r="P7" s="20"/>
      <c r="Q7" s="20"/>
      <c r="R7" s="20"/>
      <c r="S7" s="20"/>
      <c r="T7" s="20"/>
      <c r="U7" s="20"/>
      <c r="V7" s="20"/>
      <c r="W7" s="20">
        <v>2288650</v>
      </c>
      <c r="X7" s="20">
        <v>325000</v>
      </c>
      <c r="Y7" s="20">
        <v>1963650</v>
      </c>
      <c r="Z7" s="21">
        <v>604.2</v>
      </c>
      <c r="AA7" s="22">
        <v>650000</v>
      </c>
    </row>
    <row r="8" spans="1:27" ht="12.75">
      <c r="A8" s="23" t="s">
        <v>35</v>
      </c>
      <c r="B8" s="17"/>
      <c r="C8" s="18">
        <v>8844709</v>
      </c>
      <c r="D8" s="18"/>
      <c r="E8" s="19">
        <v>27179000</v>
      </c>
      <c r="F8" s="20">
        <v>27179000</v>
      </c>
      <c r="G8" s="20">
        <v>61611824</v>
      </c>
      <c r="H8" s="20">
        <v>67380352</v>
      </c>
      <c r="I8" s="20">
        <v>68189791</v>
      </c>
      <c r="J8" s="20">
        <v>68189791</v>
      </c>
      <c r="K8" s="20">
        <v>67107766</v>
      </c>
      <c r="L8" s="20">
        <v>67613033</v>
      </c>
      <c r="M8" s="20">
        <v>68298489</v>
      </c>
      <c r="N8" s="20">
        <v>68298489</v>
      </c>
      <c r="O8" s="20"/>
      <c r="P8" s="20"/>
      <c r="Q8" s="20"/>
      <c r="R8" s="20"/>
      <c r="S8" s="20"/>
      <c r="T8" s="20"/>
      <c r="U8" s="20"/>
      <c r="V8" s="20"/>
      <c r="W8" s="20">
        <v>68298489</v>
      </c>
      <c r="X8" s="20">
        <v>13589500</v>
      </c>
      <c r="Y8" s="20">
        <v>54708989</v>
      </c>
      <c r="Z8" s="21">
        <v>402.58</v>
      </c>
      <c r="AA8" s="22">
        <v>27179000</v>
      </c>
    </row>
    <row r="9" spans="1:27" ht="12.75">
      <c r="A9" s="23" t="s">
        <v>36</v>
      </c>
      <c r="B9" s="17"/>
      <c r="C9" s="18">
        <v>6197153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>
        <v>1029348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286401</v>
      </c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16556338</v>
      </c>
      <c r="D12" s="29">
        <f>SUM(D6:D11)</f>
        <v>0</v>
      </c>
      <c r="E12" s="30">
        <f t="shared" si="0"/>
        <v>27829000</v>
      </c>
      <c r="F12" s="31">
        <f t="shared" si="0"/>
        <v>27829000</v>
      </c>
      <c r="G12" s="31">
        <f t="shared" si="0"/>
        <v>63142108</v>
      </c>
      <c r="H12" s="31">
        <f t="shared" si="0"/>
        <v>67928868</v>
      </c>
      <c r="I12" s="31">
        <f t="shared" si="0"/>
        <v>68689764</v>
      </c>
      <c r="J12" s="31">
        <f t="shared" si="0"/>
        <v>68689764</v>
      </c>
      <c r="K12" s="31">
        <f t="shared" si="0"/>
        <v>68798292</v>
      </c>
      <c r="L12" s="31">
        <f t="shared" si="0"/>
        <v>69347447</v>
      </c>
      <c r="M12" s="31">
        <f t="shared" si="0"/>
        <v>70626939</v>
      </c>
      <c r="N12" s="31">
        <f t="shared" si="0"/>
        <v>70626939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70626939</v>
      </c>
      <c r="X12" s="31">
        <f t="shared" si="0"/>
        <v>13914500</v>
      </c>
      <c r="Y12" s="31">
        <f t="shared" si="0"/>
        <v>56712439</v>
      </c>
      <c r="Z12" s="32">
        <f>+IF(X12&lt;&gt;0,+(Y12/X12)*100,0)</f>
        <v>407.57798699198673</v>
      </c>
      <c r="AA12" s="33">
        <f>SUM(AA6:AA11)</f>
        <v>27829000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161351423</v>
      </c>
      <c r="D19" s="18"/>
      <c r="E19" s="19">
        <v>190940000</v>
      </c>
      <c r="F19" s="20">
        <v>190940000</v>
      </c>
      <c r="G19" s="20">
        <v>1962287</v>
      </c>
      <c r="H19" s="20">
        <v>3439820</v>
      </c>
      <c r="I19" s="20">
        <v>1632293</v>
      </c>
      <c r="J19" s="20">
        <v>1632293</v>
      </c>
      <c r="K19" s="20">
        <v>634654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95470000</v>
      </c>
      <c r="Y19" s="20">
        <v>-95470000</v>
      </c>
      <c r="Z19" s="21">
        <v>-100</v>
      </c>
      <c r="AA19" s="22">
        <v>190940000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161351423</v>
      </c>
      <c r="D24" s="29">
        <f>SUM(D15:D23)</f>
        <v>0</v>
      </c>
      <c r="E24" s="36">
        <f t="shared" si="1"/>
        <v>190940000</v>
      </c>
      <c r="F24" s="37">
        <f t="shared" si="1"/>
        <v>190940000</v>
      </c>
      <c r="G24" s="37">
        <f t="shared" si="1"/>
        <v>1962287</v>
      </c>
      <c r="H24" s="37">
        <f t="shared" si="1"/>
        <v>3439820</v>
      </c>
      <c r="I24" s="37">
        <f t="shared" si="1"/>
        <v>1632293</v>
      </c>
      <c r="J24" s="37">
        <f t="shared" si="1"/>
        <v>1632293</v>
      </c>
      <c r="K24" s="37">
        <f t="shared" si="1"/>
        <v>634654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95470000</v>
      </c>
      <c r="Y24" s="37">
        <f t="shared" si="1"/>
        <v>-95470000</v>
      </c>
      <c r="Z24" s="38">
        <f>+IF(X24&lt;&gt;0,+(Y24/X24)*100,0)</f>
        <v>-100</v>
      </c>
      <c r="AA24" s="39">
        <f>SUM(AA15:AA23)</f>
        <v>190940000</v>
      </c>
    </row>
    <row r="25" spans="1:27" ht="12.75">
      <c r="A25" s="27" t="s">
        <v>51</v>
      </c>
      <c r="B25" s="28"/>
      <c r="C25" s="29">
        <f aca="true" t="shared" si="2" ref="C25:Y25">+C12+C24</f>
        <v>177907761</v>
      </c>
      <c r="D25" s="29">
        <f>+D12+D24</f>
        <v>0</v>
      </c>
      <c r="E25" s="30">
        <f t="shared" si="2"/>
        <v>218769000</v>
      </c>
      <c r="F25" s="31">
        <f t="shared" si="2"/>
        <v>218769000</v>
      </c>
      <c r="G25" s="31">
        <f t="shared" si="2"/>
        <v>65104395</v>
      </c>
      <c r="H25" s="31">
        <f t="shared" si="2"/>
        <v>71368688</v>
      </c>
      <c r="I25" s="31">
        <f t="shared" si="2"/>
        <v>70322057</v>
      </c>
      <c r="J25" s="31">
        <f t="shared" si="2"/>
        <v>70322057</v>
      </c>
      <c r="K25" s="31">
        <f t="shared" si="2"/>
        <v>69432946</v>
      </c>
      <c r="L25" s="31">
        <f t="shared" si="2"/>
        <v>69347447</v>
      </c>
      <c r="M25" s="31">
        <f t="shared" si="2"/>
        <v>70626939</v>
      </c>
      <c r="N25" s="31">
        <f t="shared" si="2"/>
        <v>70626939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70626939</v>
      </c>
      <c r="X25" s="31">
        <f t="shared" si="2"/>
        <v>109384500</v>
      </c>
      <c r="Y25" s="31">
        <f t="shared" si="2"/>
        <v>-38757561</v>
      </c>
      <c r="Z25" s="32">
        <f>+IF(X25&lt;&gt;0,+(Y25/X25)*100,0)</f>
        <v>-35.43240678523922</v>
      </c>
      <c r="AA25" s="33">
        <f>+AA12+AA24</f>
        <v>218769000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90031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27059482</v>
      </c>
      <c r="D32" s="18"/>
      <c r="E32" s="19">
        <v>8504000</v>
      </c>
      <c r="F32" s="20">
        <v>8504000</v>
      </c>
      <c r="G32" s="20">
        <v>6741528</v>
      </c>
      <c r="H32" s="20">
        <v>5750143</v>
      </c>
      <c r="I32" s="20">
        <v>5785520</v>
      </c>
      <c r="J32" s="20">
        <v>5785520</v>
      </c>
      <c r="K32" s="20">
        <v>6946010</v>
      </c>
      <c r="L32" s="20">
        <v>7600429</v>
      </c>
      <c r="M32" s="20">
        <v>10621647</v>
      </c>
      <c r="N32" s="20">
        <v>10621647</v>
      </c>
      <c r="O32" s="20"/>
      <c r="P32" s="20"/>
      <c r="Q32" s="20"/>
      <c r="R32" s="20"/>
      <c r="S32" s="20"/>
      <c r="T32" s="20"/>
      <c r="U32" s="20"/>
      <c r="V32" s="20"/>
      <c r="W32" s="20">
        <v>10621647</v>
      </c>
      <c r="X32" s="20">
        <v>4252000</v>
      </c>
      <c r="Y32" s="20">
        <v>6369647</v>
      </c>
      <c r="Z32" s="21">
        <v>149.8</v>
      </c>
      <c r="AA32" s="22">
        <v>8504000</v>
      </c>
    </row>
    <row r="33" spans="1:27" ht="12.75">
      <c r="A33" s="23" t="s">
        <v>58</v>
      </c>
      <c r="B33" s="17"/>
      <c r="C33" s="18">
        <v>887270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28036783</v>
      </c>
      <c r="D34" s="29">
        <f>SUM(D29:D33)</f>
        <v>0</v>
      </c>
      <c r="E34" s="30">
        <f t="shared" si="3"/>
        <v>8504000</v>
      </c>
      <c r="F34" s="31">
        <f t="shared" si="3"/>
        <v>8504000</v>
      </c>
      <c r="G34" s="31">
        <f t="shared" si="3"/>
        <v>6741528</v>
      </c>
      <c r="H34" s="31">
        <f t="shared" si="3"/>
        <v>5750143</v>
      </c>
      <c r="I34" s="31">
        <f t="shared" si="3"/>
        <v>5785520</v>
      </c>
      <c r="J34" s="31">
        <f t="shared" si="3"/>
        <v>5785520</v>
      </c>
      <c r="K34" s="31">
        <f t="shared" si="3"/>
        <v>6946010</v>
      </c>
      <c r="L34" s="31">
        <f t="shared" si="3"/>
        <v>7600429</v>
      </c>
      <c r="M34" s="31">
        <f t="shared" si="3"/>
        <v>10621647</v>
      </c>
      <c r="N34" s="31">
        <f t="shared" si="3"/>
        <v>10621647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10621647</v>
      </c>
      <c r="X34" s="31">
        <f t="shared" si="3"/>
        <v>4252000</v>
      </c>
      <c r="Y34" s="31">
        <f t="shared" si="3"/>
        <v>6369647</v>
      </c>
      <c r="Z34" s="32">
        <f>+IF(X34&lt;&gt;0,+(Y34/X34)*100,0)</f>
        <v>149.80355126999058</v>
      </c>
      <c r="AA34" s="33">
        <f>SUM(AA29:AA33)</f>
        <v>8504000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6736625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>
        <v>3761000</v>
      </c>
      <c r="F38" s="20">
        <v>3761000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1880500</v>
      </c>
      <c r="Y38" s="20">
        <v>-1880500</v>
      </c>
      <c r="Z38" s="21">
        <v>-100</v>
      </c>
      <c r="AA38" s="22">
        <v>3761000</v>
      </c>
    </row>
    <row r="39" spans="1:27" ht="12.75">
      <c r="A39" s="27" t="s">
        <v>61</v>
      </c>
      <c r="B39" s="35"/>
      <c r="C39" s="29">
        <f aca="true" t="shared" si="4" ref="C39:Y39">SUM(C37:C38)</f>
        <v>6736625</v>
      </c>
      <c r="D39" s="29">
        <f>SUM(D37:D38)</f>
        <v>0</v>
      </c>
      <c r="E39" s="36">
        <f t="shared" si="4"/>
        <v>3761000</v>
      </c>
      <c r="F39" s="37">
        <f t="shared" si="4"/>
        <v>3761000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1880500</v>
      </c>
      <c r="Y39" s="37">
        <f t="shared" si="4"/>
        <v>-1880500</v>
      </c>
      <c r="Z39" s="38">
        <f>+IF(X39&lt;&gt;0,+(Y39/X39)*100,0)</f>
        <v>-100</v>
      </c>
      <c r="AA39" s="39">
        <f>SUM(AA37:AA38)</f>
        <v>3761000</v>
      </c>
    </row>
    <row r="40" spans="1:27" ht="12.75">
      <c r="A40" s="27" t="s">
        <v>62</v>
      </c>
      <c r="B40" s="28"/>
      <c r="C40" s="29">
        <f aca="true" t="shared" si="5" ref="C40:Y40">+C34+C39</f>
        <v>34773408</v>
      </c>
      <c r="D40" s="29">
        <f>+D34+D39</f>
        <v>0</v>
      </c>
      <c r="E40" s="30">
        <f t="shared" si="5"/>
        <v>12265000</v>
      </c>
      <c r="F40" s="31">
        <f t="shared" si="5"/>
        <v>12265000</v>
      </c>
      <c r="G40" s="31">
        <f t="shared" si="5"/>
        <v>6741528</v>
      </c>
      <c r="H40" s="31">
        <f t="shared" si="5"/>
        <v>5750143</v>
      </c>
      <c r="I40" s="31">
        <f t="shared" si="5"/>
        <v>5785520</v>
      </c>
      <c r="J40" s="31">
        <f t="shared" si="5"/>
        <v>5785520</v>
      </c>
      <c r="K40" s="31">
        <f t="shared" si="5"/>
        <v>6946010</v>
      </c>
      <c r="L40" s="31">
        <f t="shared" si="5"/>
        <v>7600429</v>
      </c>
      <c r="M40" s="31">
        <f t="shared" si="5"/>
        <v>10621647</v>
      </c>
      <c r="N40" s="31">
        <f t="shared" si="5"/>
        <v>10621647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10621647</v>
      </c>
      <c r="X40" s="31">
        <f t="shared" si="5"/>
        <v>6132500</v>
      </c>
      <c r="Y40" s="31">
        <f t="shared" si="5"/>
        <v>4489147</v>
      </c>
      <c r="Z40" s="32">
        <f>+IF(X40&lt;&gt;0,+(Y40/X40)*100,0)</f>
        <v>73.20256013045251</v>
      </c>
      <c r="AA40" s="33">
        <f>+AA34+AA39</f>
        <v>12265000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143134353</v>
      </c>
      <c r="D42" s="43">
        <f>+D25-D40</f>
        <v>0</v>
      </c>
      <c r="E42" s="44">
        <f t="shared" si="6"/>
        <v>206504000</v>
      </c>
      <c r="F42" s="45">
        <f t="shared" si="6"/>
        <v>206504000</v>
      </c>
      <c r="G42" s="45">
        <f t="shared" si="6"/>
        <v>58362867</v>
      </c>
      <c r="H42" s="45">
        <f t="shared" si="6"/>
        <v>65618545</v>
      </c>
      <c r="I42" s="45">
        <f t="shared" si="6"/>
        <v>64536537</v>
      </c>
      <c r="J42" s="45">
        <f t="shared" si="6"/>
        <v>64536537</v>
      </c>
      <c r="K42" s="45">
        <f t="shared" si="6"/>
        <v>62486936</v>
      </c>
      <c r="L42" s="45">
        <f t="shared" si="6"/>
        <v>61747018</v>
      </c>
      <c r="M42" s="45">
        <f t="shared" si="6"/>
        <v>60005292</v>
      </c>
      <c r="N42" s="45">
        <f t="shared" si="6"/>
        <v>60005292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60005292</v>
      </c>
      <c r="X42" s="45">
        <f t="shared" si="6"/>
        <v>103252000</v>
      </c>
      <c r="Y42" s="45">
        <f t="shared" si="6"/>
        <v>-43246708</v>
      </c>
      <c r="Z42" s="46">
        <f>+IF(X42&lt;&gt;0,+(Y42/X42)*100,0)</f>
        <v>-41.88462015263627</v>
      </c>
      <c r="AA42" s="47">
        <f>+AA25-AA40</f>
        <v>206504000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143134353</v>
      </c>
      <c r="D45" s="18"/>
      <c r="E45" s="19">
        <v>206504000</v>
      </c>
      <c r="F45" s="20">
        <v>206504000</v>
      </c>
      <c r="G45" s="20">
        <v>58362867</v>
      </c>
      <c r="H45" s="20">
        <v>65618545</v>
      </c>
      <c r="I45" s="20">
        <v>64536537</v>
      </c>
      <c r="J45" s="20">
        <v>64536537</v>
      </c>
      <c r="K45" s="20">
        <v>62486936</v>
      </c>
      <c r="L45" s="20">
        <v>61747018</v>
      </c>
      <c r="M45" s="20">
        <v>60005292</v>
      </c>
      <c r="N45" s="20">
        <v>60005292</v>
      </c>
      <c r="O45" s="20"/>
      <c r="P45" s="20"/>
      <c r="Q45" s="20"/>
      <c r="R45" s="20"/>
      <c r="S45" s="20"/>
      <c r="T45" s="20"/>
      <c r="U45" s="20"/>
      <c r="V45" s="20"/>
      <c r="W45" s="20">
        <v>60005292</v>
      </c>
      <c r="X45" s="20">
        <v>103252000</v>
      </c>
      <c r="Y45" s="20">
        <v>-43246708</v>
      </c>
      <c r="Z45" s="48">
        <v>-41.88</v>
      </c>
      <c r="AA45" s="22">
        <v>206504000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143134353</v>
      </c>
      <c r="D48" s="51">
        <f>SUM(D45:D47)</f>
        <v>0</v>
      </c>
      <c r="E48" s="52">
        <f t="shared" si="7"/>
        <v>206504000</v>
      </c>
      <c r="F48" s="53">
        <f t="shared" si="7"/>
        <v>206504000</v>
      </c>
      <c r="G48" s="53">
        <f t="shared" si="7"/>
        <v>58362867</v>
      </c>
      <c r="H48" s="53">
        <f t="shared" si="7"/>
        <v>65618545</v>
      </c>
      <c r="I48" s="53">
        <f t="shared" si="7"/>
        <v>64536537</v>
      </c>
      <c r="J48" s="53">
        <f t="shared" si="7"/>
        <v>64536537</v>
      </c>
      <c r="K48" s="53">
        <f t="shared" si="7"/>
        <v>62486936</v>
      </c>
      <c r="L48" s="53">
        <f t="shared" si="7"/>
        <v>61747018</v>
      </c>
      <c r="M48" s="53">
        <f t="shared" si="7"/>
        <v>60005292</v>
      </c>
      <c r="N48" s="53">
        <f t="shared" si="7"/>
        <v>60005292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60005292</v>
      </c>
      <c r="X48" s="53">
        <f t="shared" si="7"/>
        <v>103252000</v>
      </c>
      <c r="Y48" s="53">
        <f t="shared" si="7"/>
        <v>-43246708</v>
      </c>
      <c r="Z48" s="54">
        <f>+IF(X48&lt;&gt;0,+(Y48/X48)*100,0)</f>
        <v>-41.88462015263627</v>
      </c>
      <c r="AA48" s="55">
        <f>SUM(AA45:AA47)</f>
        <v>206504000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681500</v>
      </c>
      <c r="F6" s="20">
        <v>681500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340750</v>
      </c>
      <c r="Y6" s="20">
        <v>-340750</v>
      </c>
      <c r="Z6" s="21">
        <v>-100</v>
      </c>
      <c r="AA6" s="22">
        <v>681500</v>
      </c>
    </row>
    <row r="7" spans="1:27" ht="12.75">
      <c r="A7" s="23" t="s">
        <v>34</v>
      </c>
      <c r="B7" s="17"/>
      <c r="C7" s="18"/>
      <c r="D7" s="18"/>
      <c r="E7" s="19">
        <v>9000000</v>
      </c>
      <c r="F7" s="20">
        <v>9000000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4500000</v>
      </c>
      <c r="Y7" s="20">
        <v>-4500000</v>
      </c>
      <c r="Z7" s="21">
        <v>-100</v>
      </c>
      <c r="AA7" s="22">
        <v>9000000</v>
      </c>
    </row>
    <row r="8" spans="1:27" ht="12.75">
      <c r="A8" s="23" t="s">
        <v>35</v>
      </c>
      <c r="B8" s="17"/>
      <c r="C8" s="18">
        <v>12639157</v>
      </c>
      <c r="D8" s="18"/>
      <c r="E8" s="19">
        <v>63396341</v>
      </c>
      <c r="F8" s="20">
        <v>63396341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31698171</v>
      </c>
      <c r="Y8" s="20">
        <v>-31698171</v>
      </c>
      <c r="Z8" s="21">
        <v>-100</v>
      </c>
      <c r="AA8" s="22">
        <v>63396341</v>
      </c>
    </row>
    <row r="9" spans="1:27" ht="12.75">
      <c r="A9" s="23" t="s">
        <v>36</v>
      </c>
      <c r="B9" s="17"/>
      <c r="C9" s="18">
        <v>6155155</v>
      </c>
      <c r="D9" s="18"/>
      <c r="E9" s="19">
        <v>33199736</v>
      </c>
      <c r="F9" s="20">
        <v>33199736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16599868</v>
      </c>
      <c r="Y9" s="20">
        <v>-16599868</v>
      </c>
      <c r="Z9" s="21">
        <v>-100</v>
      </c>
      <c r="AA9" s="22">
        <v>33199736</v>
      </c>
    </row>
    <row r="10" spans="1:27" ht="12.75">
      <c r="A10" s="23" t="s">
        <v>37</v>
      </c>
      <c r="B10" s="17"/>
      <c r="C10" s="18">
        <v>15283311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13345509</v>
      </c>
      <c r="D11" s="18"/>
      <c r="E11" s="19">
        <v>534345</v>
      </c>
      <c r="F11" s="20">
        <v>534345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267173</v>
      </c>
      <c r="Y11" s="20">
        <v>-267173</v>
      </c>
      <c r="Z11" s="21">
        <v>-100</v>
      </c>
      <c r="AA11" s="22">
        <v>534345</v>
      </c>
    </row>
    <row r="12" spans="1:27" ht="12.75">
      <c r="A12" s="27" t="s">
        <v>39</v>
      </c>
      <c r="B12" s="28"/>
      <c r="C12" s="29">
        <f aca="true" t="shared" si="0" ref="C12:Y12">SUM(C6:C11)</f>
        <v>47423132</v>
      </c>
      <c r="D12" s="29">
        <f>SUM(D6:D11)</f>
        <v>0</v>
      </c>
      <c r="E12" s="30">
        <f t="shared" si="0"/>
        <v>106811922</v>
      </c>
      <c r="F12" s="31">
        <f t="shared" si="0"/>
        <v>106811922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53405962</v>
      </c>
      <c r="Y12" s="31">
        <f t="shared" si="0"/>
        <v>-53405962</v>
      </c>
      <c r="Z12" s="32">
        <f>+IF(X12&lt;&gt;0,+(Y12/X12)*100,0)</f>
        <v>-100</v>
      </c>
      <c r="AA12" s="33">
        <f>SUM(AA6:AA11)</f>
        <v>106811922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79115857</v>
      </c>
      <c r="D17" s="18"/>
      <c r="E17" s="19">
        <v>91515025</v>
      </c>
      <c r="F17" s="20">
        <v>91515025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45757513</v>
      </c>
      <c r="Y17" s="20">
        <v>-45757513</v>
      </c>
      <c r="Z17" s="21">
        <v>-100</v>
      </c>
      <c r="AA17" s="22">
        <v>91515025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686175415</v>
      </c>
      <c r="D19" s="18"/>
      <c r="E19" s="19">
        <v>705525758</v>
      </c>
      <c r="F19" s="20">
        <v>705525758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352762879</v>
      </c>
      <c r="Y19" s="20">
        <v>-352762879</v>
      </c>
      <c r="Z19" s="21">
        <v>-100</v>
      </c>
      <c r="AA19" s="22">
        <v>705525758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121708</v>
      </c>
      <c r="D22" s="18"/>
      <c r="E22" s="19">
        <v>868896</v>
      </c>
      <c r="F22" s="20">
        <v>868896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434448</v>
      </c>
      <c r="Y22" s="20">
        <v>-434448</v>
      </c>
      <c r="Z22" s="21">
        <v>-100</v>
      </c>
      <c r="AA22" s="22">
        <v>868896</v>
      </c>
    </row>
    <row r="23" spans="1:27" ht="12.75">
      <c r="A23" s="23" t="s">
        <v>49</v>
      </c>
      <c r="B23" s="17"/>
      <c r="C23" s="18">
        <v>355000</v>
      </c>
      <c r="D23" s="18"/>
      <c r="E23" s="19">
        <v>355000</v>
      </c>
      <c r="F23" s="20">
        <v>355000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177500</v>
      </c>
      <c r="Y23" s="24">
        <v>-177500</v>
      </c>
      <c r="Z23" s="25">
        <v>-100</v>
      </c>
      <c r="AA23" s="26">
        <v>355000</v>
      </c>
    </row>
    <row r="24" spans="1:27" ht="12.75">
      <c r="A24" s="27" t="s">
        <v>50</v>
      </c>
      <c r="B24" s="35"/>
      <c r="C24" s="29">
        <f aca="true" t="shared" si="1" ref="C24:Y24">SUM(C15:C23)</f>
        <v>765767980</v>
      </c>
      <c r="D24" s="29">
        <f>SUM(D15:D23)</f>
        <v>0</v>
      </c>
      <c r="E24" s="36">
        <f t="shared" si="1"/>
        <v>798264679</v>
      </c>
      <c r="F24" s="37">
        <f t="shared" si="1"/>
        <v>798264679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399132340</v>
      </c>
      <c r="Y24" s="37">
        <f t="shared" si="1"/>
        <v>-399132340</v>
      </c>
      <c r="Z24" s="38">
        <f>+IF(X24&lt;&gt;0,+(Y24/X24)*100,0)</f>
        <v>-100</v>
      </c>
      <c r="AA24" s="39">
        <f>SUM(AA15:AA23)</f>
        <v>798264679</v>
      </c>
    </row>
    <row r="25" spans="1:27" ht="12.75">
      <c r="A25" s="27" t="s">
        <v>51</v>
      </c>
      <c r="B25" s="28"/>
      <c r="C25" s="29">
        <f aca="true" t="shared" si="2" ref="C25:Y25">+C12+C24</f>
        <v>813191112</v>
      </c>
      <c r="D25" s="29">
        <f>+D12+D24</f>
        <v>0</v>
      </c>
      <c r="E25" s="30">
        <f t="shared" si="2"/>
        <v>905076601</v>
      </c>
      <c r="F25" s="31">
        <f t="shared" si="2"/>
        <v>905076601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452538302</v>
      </c>
      <c r="Y25" s="31">
        <f t="shared" si="2"/>
        <v>-452538302</v>
      </c>
      <c r="Z25" s="32">
        <f>+IF(X25&lt;&gt;0,+(Y25/X25)*100,0)</f>
        <v>-100</v>
      </c>
      <c r="AA25" s="33">
        <f>+AA12+AA24</f>
        <v>905076601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962120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2261202</v>
      </c>
      <c r="D31" s="18"/>
      <c r="E31" s="19">
        <v>2037140</v>
      </c>
      <c r="F31" s="20">
        <v>2037140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1018570</v>
      </c>
      <c r="Y31" s="20">
        <v>-1018570</v>
      </c>
      <c r="Z31" s="21">
        <v>-100</v>
      </c>
      <c r="AA31" s="22">
        <v>2037140</v>
      </c>
    </row>
    <row r="32" spans="1:27" ht="12.75">
      <c r="A32" s="23" t="s">
        <v>57</v>
      </c>
      <c r="B32" s="17"/>
      <c r="C32" s="18">
        <v>212608267</v>
      </c>
      <c r="D32" s="18"/>
      <c r="E32" s="19">
        <v>154564924</v>
      </c>
      <c r="F32" s="20">
        <v>154564924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77282462</v>
      </c>
      <c r="Y32" s="20">
        <v>-77282462</v>
      </c>
      <c r="Z32" s="21">
        <v>-100</v>
      </c>
      <c r="AA32" s="22">
        <v>154564924</v>
      </c>
    </row>
    <row r="33" spans="1:27" ht="12.75">
      <c r="A33" s="23" t="s">
        <v>58</v>
      </c>
      <c r="B33" s="17"/>
      <c r="C33" s="18">
        <v>1193000</v>
      </c>
      <c r="D33" s="18"/>
      <c r="E33" s="19">
        <v>2149000</v>
      </c>
      <c r="F33" s="20">
        <v>2149000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1074500</v>
      </c>
      <c r="Y33" s="20">
        <v>-1074500</v>
      </c>
      <c r="Z33" s="21">
        <v>-100</v>
      </c>
      <c r="AA33" s="22">
        <v>2149000</v>
      </c>
    </row>
    <row r="34" spans="1:27" ht="12.75">
      <c r="A34" s="27" t="s">
        <v>59</v>
      </c>
      <c r="B34" s="28"/>
      <c r="C34" s="29">
        <f aca="true" t="shared" si="3" ref="C34:Y34">SUM(C29:C33)</f>
        <v>217024589</v>
      </c>
      <c r="D34" s="29">
        <f>SUM(D29:D33)</f>
        <v>0</v>
      </c>
      <c r="E34" s="30">
        <f t="shared" si="3"/>
        <v>158751064</v>
      </c>
      <c r="F34" s="31">
        <f t="shared" si="3"/>
        <v>158751064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79375532</v>
      </c>
      <c r="Y34" s="31">
        <f t="shared" si="3"/>
        <v>-79375532</v>
      </c>
      <c r="Z34" s="32">
        <f>+IF(X34&lt;&gt;0,+(Y34/X34)*100,0)</f>
        <v>-100</v>
      </c>
      <c r="AA34" s="33">
        <f>SUM(AA29:AA33)</f>
        <v>158751064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32211361</v>
      </c>
      <c r="D38" s="18"/>
      <c r="E38" s="19">
        <v>21162361</v>
      </c>
      <c r="F38" s="20">
        <v>21162361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10581181</v>
      </c>
      <c r="Y38" s="20">
        <v>-10581181</v>
      </c>
      <c r="Z38" s="21">
        <v>-100</v>
      </c>
      <c r="AA38" s="22">
        <v>21162361</v>
      </c>
    </row>
    <row r="39" spans="1:27" ht="12.75">
      <c r="A39" s="27" t="s">
        <v>61</v>
      </c>
      <c r="B39" s="35"/>
      <c r="C39" s="29">
        <f aca="true" t="shared" si="4" ref="C39:Y39">SUM(C37:C38)</f>
        <v>32211361</v>
      </c>
      <c r="D39" s="29">
        <f>SUM(D37:D38)</f>
        <v>0</v>
      </c>
      <c r="E39" s="36">
        <f t="shared" si="4"/>
        <v>21162361</v>
      </c>
      <c r="F39" s="37">
        <f t="shared" si="4"/>
        <v>21162361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10581181</v>
      </c>
      <c r="Y39" s="37">
        <f t="shared" si="4"/>
        <v>-10581181</v>
      </c>
      <c r="Z39" s="38">
        <f>+IF(X39&lt;&gt;0,+(Y39/X39)*100,0)</f>
        <v>-100</v>
      </c>
      <c r="AA39" s="39">
        <f>SUM(AA37:AA38)</f>
        <v>21162361</v>
      </c>
    </row>
    <row r="40" spans="1:27" ht="12.75">
      <c r="A40" s="27" t="s">
        <v>62</v>
      </c>
      <c r="B40" s="28"/>
      <c r="C40" s="29">
        <f aca="true" t="shared" si="5" ref="C40:Y40">+C34+C39</f>
        <v>249235950</v>
      </c>
      <c r="D40" s="29">
        <f>+D34+D39</f>
        <v>0</v>
      </c>
      <c r="E40" s="30">
        <f t="shared" si="5"/>
        <v>179913425</v>
      </c>
      <c r="F40" s="31">
        <f t="shared" si="5"/>
        <v>179913425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89956713</v>
      </c>
      <c r="Y40" s="31">
        <f t="shared" si="5"/>
        <v>-89956713</v>
      </c>
      <c r="Z40" s="32">
        <f>+IF(X40&lt;&gt;0,+(Y40/X40)*100,0)</f>
        <v>-100</v>
      </c>
      <c r="AA40" s="33">
        <f>+AA34+AA39</f>
        <v>179913425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563955162</v>
      </c>
      <c r="D42" s="43">
        <f>+D25-D40</f>
        <v>0</v>
      </c>
      <c r="E42" s="44">
        <f t="shared" si="6"/>
        <v>725163176</v>
      </c>
      <c r="F42" s="45">
        <f t="shared" si="6"/>
        <v>725163176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362581589</v>
      </c>
      <c r="Y42" s="45">
        <f t="shared" si="6"/>
        <v>-362581589</v>
      </c>
      <c r="Z42" s="46">
        <f>+IF(X42&lt;&gt;0,+(Y42/X42)*100,0)</f>
        <v>-100</v>
      </c>
      <c r="AA42" s="47">
        <f>+AA25-AA40</f>
        <v>725163176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563955162</v>
      </c>
      <c r="D45" s="18"/>
      <c r="E45" s="19">
        <v>725163176</v>
      </c>
      <c r="F45" s="20">
        <v>725163176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362581588</v>
      </c>
      <c r="Y45" s="20">
        <v>-362581588</v>
      </c>
      <c r="Z45" s="48">
        <v>-100</v>
      </c>
      <c r="AA45" s="22">
        <v>725163176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563955162</v>
      </c>
      <c r="D48" s="51">
        <f>SUM(D45:D47)</f>
        <v>0</v>
      </c>
      <c r="E48" s="52">
        <f t="shared" si="7"/>
        <v>725163176</v>
      </c>
      <c r="F48" s="53">
        <f t="shared" si="7"/>
        <v>725163176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362581588</v>
      </c>
      <c r="Y48" s="53">
        <f t="shared" si="7"/>
        <v>-362581588</v>
      </c>
      <c r="Z48" s="54">
        <f>+IF(X48&lt;&gt;0,+(Y48/X48)*100,0)</f>
        <v>-100</v>
      </c>
      <c r="AA48" s="55">
        <f>SUM(AA45:AA47)</f>
        <v>725163176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14242249</v>
      </c>
      <c r="D6" s="18"/>
      <c r="E6" s="19">
        <v>1467668</v>
      </c>
      <c r="F6" s="20">
        <v>1467668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733834</v>
      </c>
      <c r="Y6" s="20">
        <v>-733834</v>
      </c>
      <c r="Z6" s="21">
        <v>-100</v>
      </c>
      <c r="AA6" s="22">
        <v>1467668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17809490</v>
      </c>
      <c r="D8" s="18"/>
      <c r="E8" s="19">
        <v>18500000</v>
      </c>
      <c r="F8" s="20">
        <v>18500000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9250000</v>
      </c>
      <c r="Y8" s="20">
        <v>-9250000</v>
      </c>
      <c r="Z8" s="21">
        <v>-100</v>
      </c>
      <c r="AA8" s="22">
        <v>18500000</v>
      </c>
    </row>
    <row r="9" spans="1:27" ht="12.75">
      <c r="A9" s="23" t="s">
        <v>36</v>
      </c>
      <c r="B9" s="17"/>
      <c r="C9" s="18">
        <v>8450942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>
        <v>6020714</v>
      </c>
      <c r="D10" s="18"/>
      <c r="E10" s="19">
        <v>15670000</v>
      </c>
      <c r="F10" s="20">
        <v>15670000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7835000</v>
      </c>
      <c r="Y10" s="24">
        <v>-7835000</v>
      </c>
      <c r="Z10" s="25">
        <v>-100</v>
      </c>
      <c r="AA10" s="26">
        <v>15670000</v>
      </c>
    </row>
    <row r="11" spans="1:27" ht="12.75">
      <c r="A11" s="23" t="s">
        <v>38</v>
      </c>
      <c r="B11" s="17"/>
      <c r="C11" s="18">
        <v>5494540</v>
      </c>
      <c r="D11" s="18"/>
      <c r="E11" s="19">
        <v>456000</v>
      </c>
      <c r="F11" s="20">
        <v>456000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228000</v>
      </c>
      <c r="Y11" s="20">
        <v>-228000</v>
      </c>
      <c r="Z11" s="21">
        <v>-100</v>
      </c>
      <c r="AA11" s="22">
        <v>456000</v>
      </c>
    </row>
    <row r="12" spans="1:27" ht="12.75">
      <c r="A12" s="27" t="s">
        <v>39</v>
      </c>
      <c r="B12" s="28"/>
      <c r="C12" s="29">
        <f aca="true" t="shared" si="0" ref="C12:Y12">SUM(C6:C11)</f>
        <v>52017935</v>
      </c>
      <c r="D12" s="29">
        <f>SUM(D6:D11)</f>
        <v>0</v>
      </c>
      <c r="E12" s="30">
        <f t="shared" si="0"/>
        <v>36093668</v>
      </c>
      <c r="F12" s="31">
        <f t="shared" si="0"/>
        <v>36093668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18046834</v>
      </c>
      <c r="Y12" s="31">
        <f t="shared" si="0"/>
        <v>-18046834</v>
      </c>
      <c r="Z12" s="32">
        <f>+IF(X12&lt;&gt;0,+(Y12/X12)*100,0)</f>
        <v>-100</v>
      </c>
      <c r="AA12" s="33">
        <f>SUM(AA6:AA11)</f>
        <v>36093668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43219406</v>
      </c>
      <c r="D17" s="18"/>
      <c r="E17" s="19">
        <v>254671477</v>
      </c>
      <c r="F17" s="20">
        <v>254671477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127335739</v>
      </c>
      <c r="Y17" s="20">
        <v>-127335739</v>
      </c>
      <c r="Z17" s="21">
        <v>-100</v>
      </c>
      <c r="AA17" s="22">
        <v>254671477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283637833</v>
      </c>
      <c r="D19" s="18"/>
      <c r="E19" s="19">
        <v>278091000</v>
      </c>
      <c r="F19" s="20">
        <v>278091000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139045500</v>
      </c>
      <c r="Y19" s="20">
        <v>-139045500</v>
      </c>
      <c r="Z19" s="21">
        <v>-100</v>
      </c>
      <c r="AA19" s="22">
        <v>278091000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973467</v>
      </c>
      <c r="D22" s="18"/>
      <c r="E22" s="19">
        <v>383079</v>
      </c>
      <c r="F22" s="20">
        <v>383079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191540</v>
      </c>
      <c r="Y22" s="20">
        <v>-191540</v>
      </c>
      <c r="Z22" s="21">
        <v>-100</v>
      </c>
      <c r="AA22" s="22">
        <v>383079</v>
      </c>
    </row>
    <row r="23" spans="1:27" ht="12.75">
      <c r="A23" s="23" t="s">
        <v>49</v>
      </c>
      <c r="B23" s="17"/>
      <c r="C23" s="18">
        <v>886058</v>
      </c>
      <c r="D23" s="18"/>
      <c r="E23" s="19">
        <v>875000</v>
      </c>
      <c r="F23" s="20">
        <v>875000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437500</v>
      </c>
      <c r="Y23" s="24">
        <v>-437500</v>
      </c>
      <c r="Z23" s="25">
        <v>-100</v>
      </c>
      <c r="AA23" s="26">
        <v>875000</v>
      </c>
    </row>
    <row r="24" spans="1:27" ht="12.75">
      <c r="A24" s="27" t="s">
        <v>50</v>
      </c>
      <c r="B24" s="35"/>
      <c r="C24" s="29">
        <f aca="true" t="shared" si="1" ref="C24:Y24">SUM(C15:C23)</f>
        <v>328716764</v>
      </c>
      <c r="D24" s="29">
        <f>SUM(D15:D23)</f>
        <v>0</v>
      </c>
      <c r="E24" s="36">
        <f t="shared" si="1"/>
        <v>534020556</v>
      </c>
      <c r="F24" s="37">
        <f t="shared" si="1"/>
        <v>534020556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267010279</v>
      </c>
      <c r="Y24" s="37">
        <f t="shared" si="1"/>
        <v>-267010279</v>
      </c>
      <c r="Z24" s="38">
        <f>+IF(X24&lt;&gt;0,+(Y24/X24)*100,0)</f>
        <v>-100</v>
      </c>
      <c r="AA24" s="39">
        <f>SUM(AA15:AA23)</f>
        <v>534020556</v>
      </c>
    </row>
    <row r="25" spans="1:27" ht="12.75">
      <c r="A25" s="27" t="s">
        <v>51</v>
      </c>
      <c r="B25" s="28"/>
      <c r="C25" s="29">
        <f aca="true" t="shared" si="2" ref="C25:Y25">+C12+C24</f>
        <v>380734699</v>
      </c>
      <c r="D25" s="29">
        <f>+D12+D24</f>
        <v>0</v>
      </c>
      <c r="E25" s="30">
        <f t="shared" si="2"/>
        <v>570114224</v>
      </c>
      <c r="F25" s="31">
        <f t="shared" si="2"/>
        <v>570114224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285057113</v>
      </c>
      <c r="Y25" s="31">
        <f t="shared" si="2"/>
        <v>-285057113</v>
      </c>
      <c r="Z25" s="32">
        <f>+IF(X25&lt;&gt;0,+(Y25/X25)*100,0)</f>
        <v>-100</v>
      </c>
      <c r="AA25" s="33">
        <f>+AA12+AA24</f>
        <v>570114224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1493864</v>
      </c>
      <c r="D31" s="18"/>
      <c r="E31" s="19">
        <v>61095</v>
      </c>
      <c r="F31" s="20">
        <v>61095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30548</v>
      </c>
      <c r="Y31" s="20">
        <v>-30548</v>
      </c>
      <c r="Z31" s="21">
        <v>-100</v>
      </c>
      <c r="AA31" s="22">
        <v>61095</v>
      </c>
    </row>
    <row r="32" spans="1:27" ht="12.75">
      <c r="A32" s="23" t="s">
        <v>57</v>
      </c>
      <c r="B32" s="17"/>
      <c r="C32" s="18">
        <v>43770922</v>
      </c>
      <c r="D32" s="18"/>
      <c r="E32" s="19">
        <v>27029000</v>
      </c>
      <c r="F32" s="20">
        <v>27029000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13514500</v>
      </c>
      <c r="Y32" s="20">
        <v>-13514500</v>
      </c>
      <c r="Z32" s="21">
        <v>-100</v>
      </c>
      <c r="AA32" s="22">
        <v>27029000</v>
      </c>
    </row>
    <row r="33" spans="1:27" ht="12.75">
      <c r="A33" s="23" t="s">
        <v>58</v>
      </c>
      <c r="B33" s="17"/>
      <c r="C33" s="18">
        <v>2196743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47461529</v>
      </c>
      <c r="D34" s="29">
        <f>SUM(D29:D33)</f>
        <v>0</v>
      </c>
      <c r="E34" s="30">
        <f t="shared" si="3"/>
        <v>27090095</v>
      </c>
      <c r="F34" s="31">
        <f t="shared" si="3"/>
        <v>27090095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13545048</v>
      </c>
      <c r="Y34" s="31">
        <f t="shared" si="3"/>
        <v>-13545048</v>
      </c>
      <c r="Z34" s="32">
        <f>+IF(X34&lt;&gt;0,+(Y34/X34)*100,0)</f>
        <v>-100</v>
      </c>
      <c r="AA34" s="33">
        <f>SUM(AA29:AA33)</f>
        <v>27090095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3864827</v>
      </c>
      <c r="D38" s="18"/>
      <c r="E38" s="19">
        <v>5714000</v>
      </c>
      <c r="F38" s="20">
        <v>5714000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2857000</v>
      </c>
      <c r="Y38" s="20">
        <v>-2857000</v>
      </c>
      <c r="Z38" s="21">
        <v>-100</v>
      </c>
      <c r="AA38" s="22">
        <v>5714000</v>
      </c>
    </row>
    <row r="39" spans="1:27" ht="12.75">
      <c r="A39" s="27" t="s">
        <v>61</v>
      </c>
      <c r="B39" s="35"/>
      <c r="C39" s="29">
        <f aca="true" t="shared" si="4" ref="C39:Y39">SUM(C37:C38)</f>
        <v>3864827</v>
      </c>
      <c r="D39" s="29">
        <f>SUM(D37:D38)</f>
        <v>0</v>
      </c>
      <c r="E39" s="36">
        <f t="shared" si="4"/>
        <v>5714000</v>
      </c>
      <c r="F39" s="37">
        <f t="shared" si="4"/>
        <v>5714000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2857000</v>
      </c>
      <c r="Y39" s="37">
        <f t="shared" si="4"/>
        <v>-2857000</v>
      </c>
      <c r="Z39" s="38">
        <f>+IF(X39&lt;&gt;0,+(Y39/X39)*100,0)</f>
        <v>-100</v>
      </c>
      <c r="AA39" s="39">
        <f>SUM(AA37:AA38)</f>
        <v>5714000</v>
      </c>
    </row>
    <row r="40" spans="1:27" ht="12.75">
      <c r="A40" s="27" t="s">
        <v>62</v>
      </c>
      <c r="B40" s="28"/>
      <c r="C40" s="29">
        <f aca="true" t="shared" si="5" ref="C40:Y40">+C34+C39</f>
        <v>51326356</v>
      </c>
      <c r="D40" s="29">
        <f>+D34+D39</f>
        <v>0</v>
      </c>
      <c r="E40" s="30">
        <f t="shared" si="5"/>
        <v>32804095</v>
      </c>
      <c r="F40" s="31">
        <f t="shared" si="5"/>
        <v>32804095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16402048</v>
      </c>
      <c r="Y40" s="31">
        <f t="shared" si="5"/>
        <v>-16402048</v>
      </c>
      <c r="Z40" s="32">
        <f>+IF(X40&lt;&gt;0,+(Y40/X40)*100,0)</f>
        <v>-100</v>
      </c>
      <c r="AA40" s="33">
        <f>+AA34+AA39</f>
        <v>32804095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329408343</v>
      </c>
      <c r="D42" s="43">
        <f>+D25-D40</f>
        <v>0</v>
      </c>
      <c r="E42" s="44">
        <f t="shared" si="6"/>
        <v>537310129</v>
      </c>
      <c r="F42" s="45">
        <f t="shared" si="6"/>
        <v>537310129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268655065</v>
      </c>
      <c r="Y42" s="45">
        <f t="shared" si="6"/>
        <v>-268655065</v>
      </c>
      <c r="Z42" s="46">
        <f>+IF(X42&lt;&gt;0,+(Y42/X42)*100,0)</f>
        <v>-100</v>
      </c>
      <c r="AA42" s="47">
        <f>+AA25-AA40</f>
        <v>537310129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329408343</v>
      </c>
      <c r="D45" s="18"/>
      <c r="E45" s="19">
        <v>288000000</v>
      </c>
      <c r="F45" s="20">
        <v>288000000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144000000</v>
      </c>
      <c r="Y45" s="20">
        <v>-144000000</v>
      </c>
      <c r="Z45" s="48">
        <v>-100</v>
      </c>
      <c r="AA45" s="22">
        <v>288000000</v>
      </c>
    </row>
    <row r="46" spans="1:27" ht="12.75">
      <c r="A46" s="23" t="s">
        <v>67</v>
      </c>
      <c r="B46" s="17"/>
      <c r="C46" s="18"/>
      <c r="D46" s="18"/>
      <c r="E46" s="19">
        <v>249310129</v>
      </c>
      <c r="F46" s="20">
        <v>249310129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124655065</v>
      </c>
      <c r="Y46" s="20">
        <v>-124655065</v>
      </c>
      <c r="Z46" s="48">
        <v>-100</v>
      </c>
      <c r="AA46" s="22">
        <v>249310129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329408343</v>
      </c>
      <c r="D48" s="51">
        <f>SUM(D45:D47)</f>
        <v>0</v>
      </c>
      <c r="E48" s="52">
        <f t="shared" si="7"/>
        <v>537310129</v>
      </c>
      <c r="F48" s="53">
        <f t="shared" si="7"/>
        <v>537310129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268655065</v>
      </c>
      <c r="Y48" s="53">
        <f t="shared" si="7"/>
        <v>-268655065</v>
      </c>
      <c r="Z48" s="54">
        <f>+IF(X48&lt;&gt;0,+(Y48/X48)*100,0)</f>
        <v>-100</v>
      </c>
      <c r="AA48" s="55">
        <f>SUM(AA45:AA47)</f>
        <v>537310129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76582442</v>
      </c>
      <c r="D6" s="18"/>
      <c r="E6" s="19">
        <v>33261537</v>
      </c>
      <c r="F6" s="20">
        <v>33261537</v>
      </c>
      <c r="G6" s="20">
        <v>90989384</v>
      </c>
      <c r="H6" s="20">
        <v>44304299</v>
      </c>
      <c r="I6" s="20">
        <v>52995204</v>
      </c>
      <c r="J6" s="20">
        <v>52995204</v>
      </c>
      <c r="K6" s="20">
        <v>34288072</v>
      </c>
      <c r="L6" s="20"/>
      <c r="M6" s="20">
        <v>48067154</v>
      </c>
      <c r="N6" s="20">
        <v>48067154</v>
      </c>
      <c r="O6" s="20"/>
      <c r="P6" s="20"/>
      <c r="Q6" s="20"/>
      <c r="R6" s="20"/>
      <c r="S6" s="20"/>
      <c r="T6" s="20"/>
      <c r="U6" s="20"/>
      <c r="V6" s="20"/>
      <c r="W6" s="20">
        <v>48067154</v>
      </c>
      <c r="X6" s="20">
        <v>16630769</v>
      </c>
      <c r="Y6" s="20">
        <v>31436385</v>
      </c>
      <c r="Z6" s="21">
        <v>189.03</v>
      </c>
      <c r="AA6" s="22">
        <v>33261537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73647491</v>
      </c>
      <c r="D8" s="18"/>
      <c r="E8" s="19">
        <v>59987426</v>
      </c>
      <c r="F8" s="20">
        <v>59987426</v>
      </c>
      <c r="G8" s="20">
        <v>82711756</v>
      </c>
      <c r="H8" s="20">
        <v>51847870</v>
      </c>
      <c r="I8" s="20">
        <v>73470995</v>
      </c>
      <c r="J8" s="20">
        <v>73470995</v>
      </c>
      <c r="K8" s="20">
        <v>78088755</v>
      </c>
      <c r="L8" s="20"/>
      <c r="M8" s="20">
        <v>75495152</v>
      </c>
      <c r="N8" s="20">
        <v>75495152</v>
      </c>
      <c r="O8" s="20"/>
      <c r="P8" s="20"/>
      <c r="Q8" s="20"/>
      <c r="R8" s="20"/>
      <c r="S8" s="20"/>
      <c r="T8" s="20"/>
      <c r="U8" s="20"/>
      <c r="V8" s="20"/>
      <c r="W8" s="20">
        <v>75495152</v>
      </c>
      <c r="X8" s="20">
        <v>29993713</v>
      </c>
      <c r="Y8" s="20">
        <v>45501439</v>
      </c>
      <c r="Z8" s="21">
        <v>151.7</v>
      </c>
      <c r="AA8" s="22">
        <v>59987426</v>
      </c>
    </row>
    <row r="9" spans="1:27" ht="12.75">
      <c r="A9" s="23" t="s">
        <v>36</v>
      </c>
      <c r="B9" s="17"/>
      <c r="C9" s="18">
        <v>1639404</v>
      </c>
      <c r="D9" s="18"/>
      <c r="E9" s="19"/>
      <c r="F9" s="20"/>
      <c r="G9" s="20">
        <v>27119139</v>
      </c>
      <c r="H9" s="20">
        <v>40726511</v>
      </c>
      <c r="I9" s="20">
        <v>4521202</v>
      </c>
      <c r="J9" s="20">
        <v>4521202</v>
      </c>
      <c r="K9" s="20">
        <v>4936589</v>
      </c>
      <c r="L9" s="20"/>
      <c r="M9" s="20">
        <v>5044077</v>
      </c>
      <c r="N9" s="20">
        <v>5044077</v>
      </c>
      <c r="O9" s="20"/>
      <c r="P9" s="20"/>
      <c r="Q9" s="20"/>
      <c r="R9" s="20"/>
      <c r="S9" s="20"/>
      <c r="T9" s="20"/>
      <c r="U9" s="20"/>
      <c r="V9" s="20"/>
      <c r="W9" s="20">
        <v>5044077</v>
      </c>
      <c r="X9" s="20"/>
      <c r="Y9" s="20">
        <v>5044077</v>
      </c>
      <c r="Z9" s="21"/>
      <c r="AA9" s="22"/>
    </row>
    <row r="10" spans="1:27" ht="12.75">
      <c r="A10" s="23" t="s">
        <v>37</v>
      </c>
      <c r="B10" s="17"/>
      <c r="C10" s="18">
        <v>4938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5676297</v>
      </c>
      <c r="D11" s="18"/>
      <c r="E11" s="19">
        <v>5833656</v>
      </c>
      <c r="F11" s="20">
        <v>5833656</v>
      </c>
      <c r="G11" s="20">
        <v>4642847</v>
      </c>
      <c r="H11" s="20">
        <v>6427200</v>
      </c>
      <c r="I11" s="20">
        <v>6155656</v>
      </c>
      <c r="J11" s="20">
        <v>6155656</v>
      </c>
      <c r="K11" s="20">
        <v>6622229</v>
      </c>
      <c r="L11" s="20"/>
      <c r="M11" s="20">
        <v>6789513</v>
      </c>
      <c r="N11" s="20">
        <v>6789513</v>
      </c>
      <c r="O11" s="20"/>
      <c r="P11" s="20"/>
      <c r="Q11" s="20"/>
      <c r="R11" s="20"/>
      <c r="S11" s="20"/>
      <c r="T11" s="20"/>
      <c r="U11" s="20"/>
      <c r="V11" s="20"/>
      <c r="W11" s="20">
        <v>6789513</v>
      </c>
      <c r="X11" s="20">
        <v>2916828</v>
      </c>
      <c r="Y11" s="20">
        <v>3872685</v>
      </c>
      <c r="Z11" s="21">
        <v>132.77</v>
      </c>
      <c r="AA11" s="22">
        <v>5833656</v>
      </c>
    </row>
    <row r="12" spans="1:27" ht="12.75">
      <c r="A12" s="27" t="s">
        <v>39</v>
      </c>
      <c r="B12" s="28"/>
      <c r="C12" s="29">
        <f aca="true" t="shared" si="0" ref="C12:Y12">SUM(C6:C11)</f>
        <v>157550572</v>
      </c>
      <c r="D12" s="29">
        <f>SUM(D6:D11)</f>
        <v>0</v>
      </c>
      <c r="E12" s="30">
        <f t="shared" si="0"/>
        <v>99082619</v>
      </c>
      <c r="F12" s="31">
        <f t="shared" si="0"/>
        <v>99082619</v>
      </c>
      <c r="G12" s="31">
        <f t="shared" si="0"/>
        <v>205463126</v>
      </c>
      <c r="H12" s="31">
        <f t="shared" si="0"/>
        <v>143305880</v>
      </c>
      <c r="I12" s="31">
        <f t="shared" si="0"/>
        <v>137143057</v>
      </c>
      <c r="J12" s="31">
        <f t="shared" si="0"/>
        <v>137143057</v>
      </c>
      <c r="K12" s="31">
        <f t="shared" si="0"/>
        <v>123935645</v>
      </c>
      <c r="L12" s="31">
        <f t="shared" si="0"/>
        <v>0</v>
      </c>
      <c r="M12" s="31">
        <f t="shared" si="0"/>
        <v>135395896</v>
      </c>
      <c r="N12" s="31">
        <f t="shared" si="0"/>
        <v>135395896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135395896</v>
      </c>
      <c r="X12" s="31">
        <f t="shared" si="0"/>
        <v>49541310</v>
      </c>
      <c r="Y12" s="31">
        <f t="shared" si="0"/>
        <v>85854586</v>
      </c>
      <c r="Z12" s="32">
        <f>+IF(X12&lt;&gt;0,+(Y12/X12)*100,0)</f>
        <v>173.29898220293327</v>
      </c>
      <c r="AA12" s="33">
        <f>SUM(AA6:AA11)</f>
        <v>99082619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8904</v>
      </c>
      <c r="D15" s="18"/>
      <c r="E15" s="19"/>
      <c r="F15" s="20"/>
      <c r="G15" s="20">
        <v>108541</v>
      </c>
      <c r="H15" s="20">
        <v>144425</v>
      </c>
      <c r="I15" s="20">
        <v>9132</v>
      </c>
      <c r="J15" s="20">
        <v>9132</v>
      </c>
      <c r="K15" s="20">
        <v>8904</v>
      </c>
      <c r="L15" s="20"/>
      <c r="M15" s="20">
        <v>2188</v>
      </c>
      <c r="N15" s="20">
        <v>2188</v>
      </c>
      <c r="O15" s="20"/>
      <c r="P15" s="20"/>
      <c r="Q15" s="20"/>
      <c r="R15" s="20"/>
      <c r="S15" s="20"/>
      <c r="T15" s="20"/>
      <c r="U15" s="20"/>
      <c r="V15" s="20"/>
      <c r="W15" s="20">
        <v>2188</v>
      </c>
      <c r="X15" s="20"/>
      <c r="Y15" s="20">
        <v>2188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616647064</v>
      </c>
      <c r="D17" s="18"/>
      <c r="E17" s="19">
        <v>608747961</v>
      </c>
      <c r="F17" s="20">
        <v>608747961</v>
      </c>
      <c r="G17" s="20">
        <v>594717011</v>
      </c>
      <c r="H17" s="20">
        <v>616647064</v>
      </c>
      <c r="I17" s="20">
        <v>616647064</v>
      </c>
      <c r="J17" s="20">
        <v>616647064</v>
      </c>
      <c r="K17" s="20">
        <v>616647064</v>
      </c>
      <c r="L17" s="20"/>
      <c r="M17" s="20">
        <v>616647064</v>
      </c>
      <c r="N17" s="20">
        <v>616647064</v>
      </c>
      <c r="O17" s="20"/>
      <c r="P17" s="20"/>
      <c r="Q17" s="20"/>
      <c r="R17" s="20"/>
      <c r="S17" s="20"/>
      <c r="T17" s="20"/>
      <c r="U17" s="20"/>
      <c r="V17" s="20"/>
      <c r="W17" s="20">
        <v>616647064</v>
      </c>
      <c r="X17" s="20">
        <v>304373981</v>
      </c>
      <c r="Y17" s="20">
        <v>312273083</v>
      </c>
      <c r="Z17" s="21">
        <v>102.6</v>
      </c>
      <c r="AA17" s="22">
        <v>608747961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1671252288</v>
      </c>
      <c r="D19" s="18"/>
      <c r="E19" s="19">
        <v>1833405984</v>
      </c>
      <c r="F19" s="20">
        <v>1833405984</v>
      </c>
      <c r="G19" s="20">
        <v>1859001415</v>
      </c>
      <c r="H19" s="20">
        <v>1684055429</v>
      </c>
      <c r="I19" s="20">
        <v>1688439707</v>
      </c>
      <c r="J19" s="20">
        <v>1688439707</v>
      </c>
      <c r="K19" s="20">
        <v>1693053876</v>
      </c>
      <c r="L19" s="20"/>
      <c r="M19" s="20">
        <v>1706483228</v>
      </c>
      <c r="N19" s="20">
        <v>1706483228</v>
      </c>
      <c r="O19" s="20"/>
      <c r="P19" s="20"/>
      <c r="Q19" s="20"/>
      <c r="R19" s="20"/>
      <c r="S19" s="20"/>
      <c r="T19" s="20"/>
      <c r="U19" s="20"/>
      <c r="V19" s="20"/>
      <c r="W19" s="20">
        <v>1706483228</v>
      </c>
      <c r="X19" s="20">
        <v>916702992</v>
      </c>
      <c r="Y19" s="20">
        <v>789780236</v>
      </c>
      <c r="Z19" s="21">
        <v>86.15</v>
      </c>
      <c r="AA19" s="22">
        <v>1833405984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5908741</v>
      </c>
      <c r="D22" s="18"/>
      <c r="E22" s="19">
        <v>18778488</v>
      </c>
      <c r="F22" s="20">
        <v>18778488</v>
      </c>
      <c r="G22" s="20">
        <v>3876879</v>
      </c>
      <c r="H22" s="20">
        <v>5908742</v>
      </c>
      <c r="I22" s="20">
        <v>6220699</v>
      </c>
      <c r="J22" s="20">
        <v>6220699</v>
      </c>
      <c r="K22" s="20">
        <v>6220699</v>
      </c>
      <c r="L22" s="20"/>
      <c r="M22" s="20">
        <v>6220699</v>
      </c>
      <c r="N22" s="20">
        <v>6220699</v>
      </c>
      <c r="O22" s="20"/>
      <c r="P22" s="20"/>
      <c r="Q22" s="20"/>
      <c r="R22" s="20"/>
      <c r="S22" s="20"/>
      <c r="T22" s="20"/>
      <c r="U22" s="20"/>
      <c r="V22" s="20"/>
      <c r="W22" s="20">
        <v>6220699</v>
      </c>
      <c r="X22" s="20">
        <v>9389244</v>
      </c>
      <c r="Y22" s="20">
        <v>-3168545</v>
      </c>
      <c r="Z22" s="21">
        <v>-33.75</v>
      </c>
      <c r="AA22" s="22">
        <v>18778488</v>
      </c>
    </row>
    <row r="23" spans="1:27" ht="12.75">
      <c r="A23" s="23" t="s">
        <v>49</v>
      </c>
      <c r="B23" s="17"/>
      <c r="C23" s="18">
        <v>4509475</v>
      </c>
      <c r="D23" s="18"/>
      <c r="E23" s="19">
        <v>4509475</v>
      </c>
      <c r="F23" s="20">
        <v>4509475</v>
      </c>
      <c r="G23" s="24">
        <v>4509475</v>
      </c>
      <c r="H23" s="24">
        <v>4509475</v>
      </c>
      <c r="I23" s="24">
        <v>4509475</v>
      </c>
      <c r="J23" s="20">
        <v>4509475</v>
      </c>
      <c r="K23" s="24">
        <v>4509475</v>
      </c>
      <c r="L23" s="24"/>
      <c r="M23" s="20">
        <v>4509475</v>
      </c>
      <c r="N23" s="24">
        <v>4509475</v>
      </c>
      <c r="O23" s="24"/>
      <c r="P23" s="24"/>
      <c r="Q23" s="20"/>
      <c r="R23" s="24"/>
      <c r="S23" s="24"/>
      <c r="T23" s="20"/>
      <c r="U23" s="24"/>
      <c r="V23" s="24"/>
      <c r="W23" s="24">
        <v>4509475</v>
      </c>
      <c r="X23" s="20">
        <v>2254738</v>
      </c>
      <c r="Y23" s="24">
        <v>2254737</v>
      </c>
      <c r="Z23" s="25">
        <v>100</v>
      </c>
      <c r="AA23" s="26">
        <v>4509475</v>
      </c>
    </row>
    <row r="24" spans="1:27" ht="12.75">
      <c r="A24" s="27" t="s">
        <v>50</v>
      </c>
      <c r="B24" s="35"/>
      <c r="C24" s="29">
        <f aca="true" t="shared" si="1" ref="C24:Y24">SUM(C15:C23)</f>
        <v>2298326472</v>
      </c>
      <c r="D24" s="29">
        <f>SUM(D15:D23)</f>
        <v>0</v>
      </c>
      <c r="E24" s="36">
        <f t="shared" si="1"/>
        <v>2465441908</v>
      </c>
      <c r="F24" s="37">
        <f t="shared" si="1"/>
        <v>2465441908</v>
      </c>
      <c r="G24" s="37">
        <f t="shared" si="1"/>
        <v>2462213321</v>
      </c>
      <c r="H24" s="37">
        <f t="shared" si="1"/>
        <v>2311265135</v>
      </c>
      <c r="I24" s="37">
        <f t="shared" si="1"/>
        <v>2315826077</v>
      </c>
      <c r="J24" s="37">
        <f t="shared" si="1"/>
        <v>2315826077</v>
      </c>
      <c r="K24" s="37">
        <f t="shared" si="1"/>
        <v>2320440018</v>
      </c>
      <c r="L24" s="37">
        <f t="shared" si="1"/>
        <v>0</v>
      </c>
      <c r="M24" s="37">
        <f t="shared" si="1"/>
        <v>2333862654</v>
      </c>
      <c r="N24" s="37">
        <f t="shared" si="1"/>
        <v>2333862654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2333862654</v>
      </c>
      <c r="X24" s="37">
        <f t="shared" si="1"/>
        <v>1232720955</v>
      </c>
      <c r="Y24" s="37">
        <f t="shared" si="1"/>
        <v>1101141699</v>
      </c>
      <c r="Z24" s="38">
        <f>+IF(X24&lt;&gt;0,+(Y24/X24)*100,0)</f>
        <v>89.32611184499576</v>
      </c>
      <c r="AA24" s="39">
        <f>SUM(AA15:AA23)</f>
        <v>2465441908</v>
      </c>
    </row>
    <row r="25" spans="1:27" ht="12.75">
      <c r="A25" s="27" t="s">
        <v>51</v>
      </c>
      <c r="B25" s="28"/>
      <c r="C25" s="29">
        <f aca="true" t="shared" si="2" ref="C25:Y25">+C12+C24</f>
        <v>2455877044</v>
      </c>
      <c r="D25" s="29">
        <f>+D12+D24</f>
        <v>0</v>
      </c>
      <c r="E25" s="30">
        <f t="shared" si="2"/>
        <v>2564524527</v>
      </c>
      <c r="F25" s="31">
        <f t="shared" si="2"/>
        <v>2564524527</v>
      </c>
      <c r="G25" s="31">
        <f t="shared" si="2"/>
        <v>2667676447</v>
      </c>
      <c r="H25" s="31">
        <f t="shared" si="2"/>
        <v>2454571015</v>
      </c>
      <c r="I25" s="31">
        <f t="shared" si="2"/>
        <v>2452969134</v>
      </c>
      <c r="J25" s="31">
        <f t="shared" si="2"/>
        <v>2452969134</v>
      </c>
      <c r="K25" s="31">
        <f t="shared" si="2"/>
        <v>2444375663</v>
      </c>
      <c r="L25" s="31">
        <f t="shared" si="2"/>
        <v>0</v>
      </c>
      <c r="M25" s="31">
        <f t="shared" si="2"/>
        <v>2469258550</v>
      </c>
      <c r="N25" s="31">
        <f t="shared" si="2"/>
        <v>2469258550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2469258550</v>
      </c>
      <c r="X25" s="31">
        <f t="shared" si="2"/>
        <v>1282262265</v>
      </c>
      <c r="Y25" s="31">
        <f t="shared" si="2"/>
        <v>1186996285</v>
      </c>
      <c r="Z25" s="32">
        <f>+IF(X25&lt;&gt;0,+(Y25/X25)*100,0)</f>
        <v>92.57047621221233</v>
      </c>
      <c r="AA25" s="33">
        <f>+AA12+AA24</f>
        <v>2564524527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9876274</v>
      </c>
      <c r="D30" s="18"/>
      <c r="E30" s="19">
        <v>10000000</v>
      </c>
      <c r="F30" s="20">
        <v>10000000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5000000</v>
      </c>
      <c r="Y30" s="20">
        <v>-5000000</v>
      </c>
      <c r="Z30" s="21">
        <v>-100</v>
      </c>
      <c r="AA30" s="22">
        <v>10000000</v>
      </c>
    </row>
    <row r="31" spans="1:27" ht="12.75">
      <c r="A31" s="23" t="s">
        <v>56</v>
      </c>
      <c r="B31" s="17"/>
      <c r="C31" s="18">
        <v>11469143</v>
      </c>
      <c r="D31" s="18"/>
      <c r="E31" s="19">
        <v>12650000</v>
      </c>
      <c r="F31" s="20">
        <v>12650000</v>
      </c>
      <c r="G31" s="20">
        <v>11708128</v>
      </c>
      <c r="H31" s="20">
        <v>12093700</v>
      </c>
      <c r="I31" s="20">
        <v>12459967</v>
      </c>
      <c r="J31" s="20">
        <v>12459967</v>
      </c>
      <c r="K31" s="20">
        <v>12441936</v>
      </c>
      <c r="L31" s="20"/>
      <c r="M31" s="20">
        <v>12617124</v>
      </c>
      <c r="N31" s="20">
        <v>12617124</v>
      </c>
      <c r="O31" s="20"/>
      <c r="P31" s="20"/>
      <c r="Q31" s="20"/>
      <c r="R31" s="20"/>
      <c r="S31" s="20"/>
      <c r="T31" s="20"/>
      <c r="U31" s="20"/>
      <c r="V31" s="20"/>
      <c r="W31" s="20">
        <v>12617124</v>
      </c>
      <c r="X31" s="20">
        <v>6325000</v>
      </c>
      <c r="Y31" s="20">
        <v>6292124</v>
      </c>
      <c r="Z31" s="21">
        <v>99.48</v>
      </c>
      <c r="AA31" s="22">
        <v>12650000</v>
      </c>
    </row>
    <row r="32" spans="1:27" ht="12.75">
      <c r="A32" s="23" t="s">
        <v>57</v>
      </c>
      <c r="B32" s="17"/>
      <c r="C32" s="18">
        <v>141342336</v>
      </c>
      <c r="D32" s="18"/>
      <c r="E32" s="19">
        <v>76611000</v>
      </c>
      <c r="F32" s="20">
        <v>76611000</v>
      </c>
      <c r="G32" s="20">
        <v>107489648</v>
      </c>
      <c r="H32" s="20">
        <v>81287342</v>
      </c>
      <c r="I32" s="20">
        <v>80653556</v>
      </c>
      <c r="J32" s="20">
        <v>80653556</v>
      </c>
      <c r="K32" s="20">
        <v>67591290</v>
      </c>
      <c r="L32" s="20"/>
      <c r="M32" s="20">
        <v>69488179</v>
      </c>
      <c r="N32" s="20">
        <v>69488179</v>
      </c>
      <c r="O32" s="20"/>
      <c r="P32" s="20"/>
      <c r="Q32" s="20"/>
      <c r="R32" s="20"/>
      <c r="S32" s="20"/>
      <c r="T32" s="20"/>
      <c r="U32" s="20"/>
      <c r="V32" s="20"/>
      <c r="W32" s="20">
        <v>69488179</v>
      </c>
      <c r="X32" s="20">
        <v>38305500</v>
      </c>
      <c r="Y32" s="20">
        <v>31182679</v>
      </c>
      <c r="Z32" s="21">
        <v>81.41</v>
      </c>
      <c r="AA32" s="22">
        <v>76611000</v>
      </c>
    </row>
    <row r="33" spans="1:27" ht="12.75">
      <c r="A33" s="23" t="s">
        <v>58</v>
      </c>
      <c r="B33" s="17"/>
      <c r="C33" s="18">
        <v>50140523</v>
      </c>
      <c r="D33" s="18"/>
      <c r="E33" s="19">
        <v>57250000</v>
      </c>
      <c r="F33" s="20">
        <v>57250000</v>
      </c>
      <c r="G33" s="20">
        <v>19312708</v>
      </c>
      <c r="H33" s="20">
        <v>25081242</v>
      </c>
      <c r="I33" s="20">
        <v>24826307</v>
      </c>
      <c r="J33" s="20">
        <v>24826307</v>
      </c>
      <c r="K33" s="20">
        <v>24495866</v>
      </c>
      <c r="L33" s="20"/>
      <c r="M33" s="20">
        <v>24041041</v>
      </c>
      <c r="N33" s="20">
        <v>24041041</v>
      </c>
      <c r="O33" s="20"/>
      <c r="P33" s="20"/>
      <c r="Q33" s="20"/>
      <c r="R33" s="20"/>
      <c r="S33" s="20"/>
      <c r="T33" s="20"/>
      <c r="U33" s="20"/>
      <c r="V33" s="20"/>
      <c r="W33" s="20">
        <v>24041041</v>
      </c>
      <c r="X33" s="20">
        <v>28625000</v>
      </c>
      <c r="Y33" s="20">
        <v>-4583959</v>
      </c>
      <c r="Z33" s="21">
        <v>-16.01</v>
      </c>
      <c r="AA33" s="22">
        <v>57250000</v>
      </c>
    </row>
    <row r="34" spans="1:27" ht="12.75">
      <c r="A34" s="27" t="s">
        <v>59</v>
      </c>
      <c r="B34" s="28"/>
      <c r="C34" s="29">
        <f aca="true" t="shared" si="3" ref="C34:Y34">SUM(C29:C33)</f>
        <v>212828276</v>
      </c>
      <c r="D34" s="29">
        <f>SUM(D29:D33)</f>
        <v>0</v>
      </c>
      <c r="E34" s="30">
        <f t="shared" si="3"/>
        <v>156511000</v>
      </c>
      <c r="F34" s="31">
        <f t="shared" si="3"/>
        <v>156511000</v>
      </c>
      <c r="G34" s="31">
        <f t="shared" si="3"/>
        <v>138510484</v>
      </c>
      <c r="H34" s="31">
        <f t="shared" si="3"/>
        <v>118462284</v>
      </c>
      <c r="I34" s="31">
        <f t="shared" si="3"/>
        <v>117939830</v>
      </c>
      <c r="J34" s="31">
        <f t="shared" si="3"/>
        <v>117939830</v>
      </c>
      <c r="K34" s="31">
        <f t="shared" si="3"/>
        <v>104529092</v>
      </c>
      <c r="L34" s="31">
        <f t="shared" si="3"/>
        <v>0</v>
      </c>
      <c r="M34" s="31">
        <f t="shared" si="3"/>
        <v>106146344</v>
      </c>
      <c r="N34" s="31">
        <f t="shared" si="3"/>
        <v>106146344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106146344</v>
      </c>
      <c r="X34" s="31">
        <f t="shared" si="3"/>
        <v>78255500</v>
      </c>
      <c r="Y34" s="31">
        <f t="shared" si="3"/>
        <v>27890844</v>
      </c>
      <c r="Z34" s="32">
        <f>+IF(X34&lt;&gt;0,+(Y34/X34)*100,0)</f>
        <v>35.64074601785178</v>
      </c>
      <c r="AA34" s="33">
        <f>SUM(AA29:AA33)</f>
        <v>156511000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105315136</v>
      </c>
      <c r="D37" s="18"/>
      <c r="E37" s="19">
        <v>89076885</v>
      </c>
      <c r="F37" s="20">
        <v>89076885</v>
      </c>
      <c r="G37" s="20">
        <v>114762281</v>
      </c>
      <c r="H37" s="20">
        <v>114063887</v>
      </c>
      <c r="I37" s="20">
        <v>113502373</v>
      </c>
      <c r="J37" s="20">
        <v>113502373</v>
      </c>
      <c r="K37" s="20">
        <v>112829059</v>
      </c>
      <c r="L37" s="20"/>
      <c r="M37" s="20">
        <v>110436225</v>
      </c>
      <c r="N37" s="20">
        <v>110436225</v>
      </c>
      <c r="O37" s="20"/>
      <c r="P37" s="20"/>
      <c r="Q37" s="20"/>
      <c r="R37" s="20"/>
      <c r="S37" s="20"/>
      <c r="T37" s="20"/>
      <c r="U37" s="20"/>
      <c r="V37" s="20"/>
      <c r="W37" s="20">
        <v>110436225</v>
      </c>
      <c r="X37" s="20">
        <v>44538443</v>
      </c>
      <c r="Y37" s="20">
        <v>65897782</v>
      </c>
      <c r="Z37" s="21">
        <v>147.96</v>
      </c>
      <c r="AA37" s="22">
        <v>89076885</v>
      </c>
    </row>
    <row r="38" spans="1:27" ht="12.75">
      <c r="A38" s="23" t="s">
        <v>58</v>
      </c>
      <c r="B38" s="17"/>
      <c r="C38" s="18">
        <v>182881983</v>
      </c>
      <c r="D38" s="18"/>
      <c r="E38" s="19">
        <v>297177822</v>
      </c>
      <c r="F38" s="20">
        <v>297177822</v>
      </c>
      <c r="G38" s="20">
        <v>293092521</v>
      </c>
      <c r="H38" s="20">
        <v>213854319</v>
      </c>
      <c r="I38" s="20">
        <v>213579244</v>
      </c>
      <c r="J38" s="20">
        <v>213579244</v>
      </c>
      <c r="K38" s="20">
        <v>213336251</v>
      </c>
      <c r="L38" s="20"/>
      <c r="M38" s="20">
        <v>212856206</v>
      </c>
      <c r="N38" s="20">
        <v>212856206</v>
      </c>
      <c r="O38" s="20"/>
      <c r="P38" s="20"/>
      <c r="Q38" s="20"/>
      <c r="R38" s="20"/>
      <c r="S38" s="20"/>
      <c r="T38" s="20"/>
      <c r="U38" s="20"/>
      <c r="V38" s="20"/>
      <c r="W38" s="20">
        <v>212856206</v>
      </c>
      <c r="X38" s="20">
        <v>148588911</v>
      </c>
      <c r="Y38" s="20">
        <v>64267295</v>
      </c>
      <c r="Z38" s="21">
        <v>43.25</v>
      </c>
      <c r="AA38" s="22">
        <v>297177822</v>
      </c>
    </row>
    <row r="39" spans="1:27" ht="12.75">
      <c r="A39" s="27" t="s">
        <v>61</v>
      </c>
      <c r="B39" s="35"/>
      <c r="C39" s="29">
        <f aca="true" t="shared" si="4" ref="C39:Y39">SUM(C37:C38)</f>
        <v>288197119</v>
      </c>
      <c r="D39" s="29">
        <f>SUM(D37:D38)</f>
        <v>0</v>
      </c>
      <c r="E39" s="36">
        <f t="shared" si="4"/>
        <v>386254707</v>
      </c>
      <c r="F39" s="37">
        <f t="shared" si="4"/>
        <v>386254707</v>
      </c>
      <c r="G39" s="37">
        <f t="shared" si="4"/>
        <v>407854802</v>
      </c>
      <c r="H39" s="37">
        <f t="shared" si="4"/>
        <v>327918206</v>
      </c>
      <c r="I39" s="37">
        <f t="shared" si="4"/>
        <v>327081617</v>
      </c>
      <c r="J39" s="37">
        <f t="shared" si="4"/>
        <v>327081617</v>
      </c>
      <c r="K39" s="37">
        <f t="shared" si="4"/>
        <v>326165310</v>
      </c>
      <c r="L39" s="37">
        <f t="shared" si="4"/>
        <v>0</v>
      </c>
      <c r="M39" s="37">
        <f t="shared" si="4"/>
        <v>323292431</v>
      </c>
      <c r="N39" s="37">
        <f t="shared" si="4"/>
        <v>323292431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323292431</v>
      </c>
      <c r="X39" s="37">
        <f t="shared" si="4"/>
        <v>193127354</v>
      </c>
      <c r="Y39" s="37">
        <f t="shared" si="4"/>
        <v>130165077</v>
      </c>
      <c r="Z39" s="38">
        <f>+IF(X39&lt;&gt;0,+(Y39/X39)*100,0)</f>
        <v>67.39857110039421</v>
      </c>
      <c r="AA39" s="39">
        <f>SUM(AA37:AA38)</f>
        <v>386254707</v>
      </c>
    </row>
    <row r="40" spans="1:27" ht="12.75">
      <c r="A40" s="27" t="s">
        <v>62</v>
      </c>
      <c r="B40" s="28"/>
      <c r="C40" s="29">
        <f aca="true" t="shared" si="5" ref="C40:Y40">+C34+C39</f>
        <v>501025395</v>
      </c>
      <c r="D40" s="29">
        <f>+D34+D39</f>
        <v>0</v>
      </c>
      <c r="E40" s="30">
        <f t="shared" si="5"/>
        <v>542765707</v>
      </c>
      <c r="F40" s="31">
        <f t="shared" si="5"/>
        <v>542765707</v>
      </c>
      <c r="G40" s="31">
        <f t="shared" si="5"/>
        <v>546365286</v>
      </c>
      <c r="H40" s="31">
        <f t="shared" si="5"/>
        <v>446380490</v>
      </c>
      <c r="I40" s="31">
        <f t="shared" si="5"/>
        <v>445021447</v>
      </c>
      <c r="J40" s="31">
        <f t="shared" si="5"/>
        <v>445021447</v>
      </c>
      <c r="K40" s="31">
        <f t="shared" si="5"/>
        <v>430694402</v>
      </c>
      <c r="L40" s="31">
        <f t="shared" si="5"/>
        <v>0</v>
      </c>
      <c r="M40" s="31">
        <f t="shared" si="5"/>
        <v>429438775</v>
      </c>
      <c r="N40" s="31">
        <f t="shared" si="5"/>
        <v>429438775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429438775</v>
      </c>
      <c r="X40" s="31">
        <f t="shared" si="5"/>
        <v>271382854</v>
      </c>
      <c r="Y40" s="31">
        <f t="shared" si="5"/>
        <v>158055921</v>
      </c>
      <c r="Z40" s="32">
        <f>+IF(X40&lt;&gt;0,+(Y40/X40)*100,0)</f>
        <v>58.2409384640048</v>
      </c>
      <c r="AA40" s="33">
        <f>+AA34+AA39</f>
        <v>542765707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1954851649</v>
      </c>
      <c r="D42" s="43">
        <f>+D25-D40</f>
        <v>0</v>
      </c>
      <c r="E42" s="44">
        <f t="shared" si="6"/>
        <v>2021758820</v>
      </c>
      <c r="F42" s="45">
        <f t="shared" si="6"/>
        <v>2021758820</v>
      </c>
      <c r="G42" s="45">
        <f t="shared" si="6"/>
        <v>2121311161</v>
      </c>
      <c r="H42" s="45">
        <f t="shared" si="6"/>
        <v>2008190525</v>
      </c>
      <c r="I42" s="45">
        <f t="shared" si="6"/>
        <v>2007947687</v>
      </c>
      <c r="J42" s="45">
        <f t="shared" si="6"/>
        <v>2007947687</v>
      </c>
      <c r="K42" s="45">
        <f t="shared" si="6"/>
        <v>2013681261</v>
      </c>
      <c r="L42" s="45">
        <f t="shared" si="6"/>
        <v>0</v>
      </c>
      <c r="M42" s="45">
        <f t="shared" si="6"/>
        <v>2039819775</v>
      </c>
      <c r="N42" s="45">
        <f t="shared" si="6"/>
        <v>2039819775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2039819775</v>
      </c>
      <c r="X42" s="45">
        <f t="shared" si="6"/>
        <v>1010879411</v>
      </c>
      <c r="Y42" s="45">
        <f t="shared" si="6"/>
        <v>1028940364</v>
      </c>
      <c r="Z42" s="46">
        <f>+IF(X42&lt;&gt;0,+(Y42/X42)*100,0)</f>
        <v>101.78665751853957</v>
      </c>
      <c r="AA42" s="47">
        <f>+AA25-AA40</f>
        <v>2021758820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1954851649</v>
      </c>
      <c r="D45" s="18"/>
      <c r="E45" s="19">
        <v>2021758819</v>
      </c>
      <c r="F45" s="20">
        <v>2021758819</v>
      </c>
      <c r="G45" s="20">
        <v>2121311161</v>
      </c>
      <c r="H45" s="20">
        <v>2008190524</v>
      </c>
      <c r="I45" s="20">
        <v>2007947688</v>
      </c>
      <c r="J45" s="20">
        <v>2007947688</v>
      </c>
      <c r="K45" s="20">
        <v>2013681260</v>
      </c>
      <c r="L45" s="20"/>
      <c r="M45" s="20">
        <v>2039819775</v>
      </c>
      <c r="N45" s="20">
        <v>2039819775</v>
      </c>
      <c r="O45" s="20"/>
      <c r="P45" s="20"/>
      <c r="Q45" s="20"/>
      <c r="R45" s="20"/>
      <c r="S45" s="20"/>
      <c r="T45" s="20"/>
      <c r="U45" s="20"/>
      <c r="V45" s="20"/>
      <c r="W45" s="20">
        <v>2039819775</v>
      </c>
      <c r="X45" s="20">
        <v>1010879410</v>
      </c>
      <c r="Y45" s="20">
        <v>1028940365</v>
      </c>
      <c r="Z45" s="48">
        <v>101.79</v>
      </c>
      <c r="AA45" s="22">
        <v>2021758819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1954851649</v>
      </c>
      <c r="D48" s="51">
        <f>SUM(D45:D47)</f>
        <v>0</v>
      </c>
      <c r="E48" s="52">
        <f t="shared" si="7"/>
        <v>2021758819</v>
      </c>
      <c r="F48" s="53">
        <f t="shared" si="7"/>
        <v>2021758819</v>
      </c>
      <c r="G48" s="53">
        <f t="shared" si="7"/>
        <v>2121311161</v>
      </c>
      <c r="H48" s="53">
        <f t="shared" si="7"/>
        <v>2008190524</v>
      </c>
      <c r="I48" s="53">
        <f t="shared" si="7"/>
        <v>2007947688</v>
      </c>
      <c r="J48" s="53">
        <f t="shared" si="7"/>
        <v>2007947688</v>
      </c>
      <c r="K48" s="53">
        <f t="shared" si="7"/>
        <v>2013681260</v>
      </c>
      <c r="L48" s="53">
        <f t="shared" si="7"/>
        <v>0</v>
      </c>
      <c r="M48" s="53">
        <f t="shared" si="7"/>
        <v>2039819775</v>
      </c>
      <c r="N48" s="53">
        <f t="shared" si="7"/>
        <v>2039819775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2039819775</v>
      </c>
      <c r="X48" s="53">
        <f t="shared" si="7"/>
        <v>1010879410</v>
      </c>
      <c r="Y48" s="53">
        <f t="shared" si="7"/>
        <v>1028940365</v>
      </c>
      <c r="Z48" s="54">
        <f>+IF(X48&lt;&gt;0,+(Y48/X48)*100,0)</f>
        <v>101.78665771815454</v>
      </c>
      <c r="AA48" s="55">
        <f>SUM(AA45:AA47)</f>
        <v>2021758819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645377</v>
      </c>
      <c r="D6" s="18"/>
      <c r="E6" s="19">
        <v>500000</v>
      </c>
      <c r="F6" s="20">
        <v>500000</v>
      </c>
      <c r="G6" s="20">
        <v>4535254</v>
      </c>
      <c r="H6" s="20">
        <v>645377</v>
      </c>
      <c r="I6" s="20">
        <v>645377</v>
      </c>
      <c r="J6" s="20">
        <v>645377</v>
      </c>
      <c r="K6" s="20">
        <v>1137335</v>
      </c>
      <c r="L6" s="20"/>
      <c r="M6" s="20">
        <v>5321832</v>
      </c>
      <c r="N6" s="20">
        <v>5321832</v>
      </c>
      <c r="O6" s="20"/>
      <c r="P6" s="20"/>
      <c r="Q6" s="20"/>
      <c r="R6" s="20"/>
      <c r="S6" s="20"/>
      <c r="T6" s="20"/>
      <c r="U6" s="20"/>
      <c r="V6" s="20"/>
      <c r="W6" s="20">
        <v>5321832</v>
      </c>
      <c r="X6" s="20">
        <v>250000</v>
      </c>
      <c r="Y6" s="20">
        <v>5071832</v>
      </c>
      <c r="Z6" s="21">
        <v>2028.73</v>
      </c>
      <c r="AA6" s="22">
        <v>500000</v>
      </c>
    </row>
    <row r="7" spans="1:27" ht="12.75">
      <c r="A7" s="23" t="s">
        <v>34</v>
      </c>
      <c r="B7" s="17"/>
      <c r="C7" s="18"/>
      <c r="D7" s="18"/>
      <c r="E7" s="19">
        <v>3000000</v>
      </c>
      <c r="F7" s="20">
        <v>3000000</v>
      </c>
      <c r="G7" s="20">
        <v>15400000</v>
      </c>
      <c r="H7" s="20"/>
      <c r="I7" s="20"/>
      <c r="J7" s="20"/>
      <c r="K7" s="20">
        <v>4700532</v>
      </c>
      <c r="L7" s="20">
        <v>533</v>
      </c>
      <c r="M7" s="20">
        <v>8800000</v>
      </c>
      <c r="N7" s="20">
        <v>8800000</v>
      </c>
      <c r="O7" s="20"/>
      <c r="P7" s="20"/>
      <c r="Q7" s="20"/>
      <c r="R7" s="20"/>
      <c r="S7" s="20"/>
      <c r="T7" s="20"/>
      <c r="U7" s="20"/>
      <c r="V7" s="20"/>
      <c r="W7" s="20">
        <v>8800000</v>
      </c>
      <c r="X7" s="20">
        <v>1500000</v>
      </c>
      <c r="Y7" s="20">
        <v>7300000</v>
      </c>
      <c r="Z7" s="21">
        <v>486.67</v>
      </c>
      <c r="AA7" s="22">
        <v>3000000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652195</v>
      </c>
      <c r="D9" s="18"/>
      <c r="E9" s="19">
        <v>500000</v>
      </c>
      <c r="F9" s="20">
        <v>500000</v>
      </c>
      <c r="G9" s="20">
        <v>646694</v>
      </c>
      <c r="H9" s="20">
        <v>652195</v>
      </c>
      <c r="I9" s="20">
        <v>652195</v>
      </c>
      <c r="J9" s="20">
        <v>652195</v>
      </c>
      <c r="K9" s="20">
        <v>652195</v>
      </c>
      <c r="L9" s="20">
        <v>648344</v>
      </c>
      <c r="M9" s="20">
        <v>296980</v>
      </c>
      <c r="N9" s="20">
        <v>296980</v>
      </c>
      <c r="O9" s="20"/>
      <c r="P9" s="20"/>
      <c r="Q9" s="20"/>
      <c r="R9" s="20"/>
      <c r="S9" s="20"/>
      <c r="T9" s="20"/>
      <c r="U9" s="20"/>
      <c r="V9" s="20"/>
      <c r="W9" s="20">
        <v>296980</v>
      </c>
      <c r="X9" s="20">
        <v>250000</v>
      </c>
      <c r="Y9" s="20">
        <v>46980</v>
      </c>
      <c r="Z9" s="21">
        <v>18.79</v>
      </c>
      <c r="AA9" s="22">
        <v>500000</v>
      </c>
    </row>
    <row r="10" spans="1:27" ht="12.75">
      <c r="A10" s="23" t="s">
        <v>37</v>
      </c>
      <c r="B10" s="17"/>
      <c r="C10" s="18">
        <v>90986</v>
      </c>
      <c r="D10" s="18"/>
      <c r="E10" s="19">
        <v>170000</v>
      </c>
      <c r="F10" s="20">
        <v>170000</v>
      </c>
      <c r="G10" s="24">
        <v>159587</v>
      </c>
      <c r="H10" s="24">
        <v>90986</v>
      </c>
      <c r="I10" s="24">
        <v>90986</v>
      </c>
      <c r="J10" s="20">
        <v>90986</v>
      </c>
      <c r="K10" s="24">
        <v>90986</v>
      </c>
      <c r="L10" s="24">
        <v>90986</v>
      </c>
      <c r="M10" s="20">
        <v>89786</v>
      </c>
      <c r="N10" s="24">
        <v>89786</v>
      </c>
      <c r="O10" s="24"/>
      <c r="P10" s="24"/>
      <c r="Q10" s="20"/>
      <c r="R10" s="24"/>
      <c r="S10" s="24"/>
      <c r="T10" s="20"/>
      <c r="U10" s="24"/>
      <c r="V10" s="24"/>
      <c r="W10" s="24">
        <v>89786</v>
      </c>
      <c r="X10" s="20">
        <v>85000</v>
      </c>
      <c r="Y10" s="24">
        <v>4786</v>
      </c>
      <c r="Z10" s="25">
        <v>5.63</v>
      </c>
      <c r="AA10" s="26">
        <v>170000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1388558</v>
      </c>
      <c r="D12" s="29">
        <f>SUM(D6:D11)</f>
        <v>0</v>
      </c>
      <c r="E12" s="30">
        <f t="shared" si="0"/>
        <v>4170000</v>
      </c>
      <c r="F12" s="31">
        <f t="shared" si="0"/>
        <v>4170000</v>
      </c>
      <c r="G12" s="31">
        <f t="shared" si="0"/>
        <v>20741535</v>
      </c>
      <c r="H12" s="31">
        <f t="shared" si="0"/>
        <v>1388558</v>
      </c>
      <c r="I12" s="31">
        <f t="shared" si="0"/>
        <v>1388558</v>
      </c>
      <c r="J12" s="31">
        <f t="shared" si="0"/>
        <v>1388558</v>
      </c>
      <c r="K12" s="31">
        <f t="shared" si="0"/>
        <v>6581048</v>
      </c>
      <c r="L12" s="31">
        <f t="shared" si="0"/>
        <v>739863</v>
      </c>
      <c r="M12" s="31">
        <f t="shared" si="0"/>
        <v>14508598</v>
      </c>
      <c r="N12" s="31">
        <f t="shared" si="0"/>
        <v>14508598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14508598</v>
      </c>
      <c r="X12" s="31">
        <f t="shared" si="0"/>
        <v>2085000</v>
      </c>
      <c r="Y12" s="31">
        <f t="shared" si="0"/>
        <v>12423598</v>
      </c>
      <c r="Z12" s="32">
        <f>+IF(X12&lt;&gt;0,+(Y12/X12)*100,0)</f>
        <v>595.8560191846523</v>
      </c>
      <c r="AA12" s="33">
        <f>SUM(AA6:AA11)</f>
        <v>4170000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31495</v>
      </c>
      <c r="D15" s="18"/>
      <c r="E15" s="19">
        <v>100000</v>
      </c>
      <c r="F15" s="20">
        <v>100000</v>
      </c>
      <c r="G15" s="20">
        <v>24066</v>
      </c>
      <c r="H15" s="20">
        <v>31495</v>
      </c>
      <c r="I15" s="20">
        <v>31495</v>
      </c>
      <c r="J15" s="20">
        <v>31495</v>
      </c>
      <c r="K15" s="20">
        <v>31496</v>
      </c>
      <c r="L15" s="20">
        <v>31496</v>
      </c>
      <c r="M15" s="20">
        <v>31495</v>
      </c>
      <c r="N15" s="20">
        <v>31495</v>
      </c>
      <c r="O15" s="20"/>
      <c r="P15" s="20"/>
      <c r="Q15" s="20"/>
      <c r="R15" s="20"/>
      <c r="S15" s="20"/>
      <c r="T15" s="20"/>
      <c r="U15" s="20"/>
      <c r="V15" s="20"/>
      <c r="W15" s="20">
        <v>31495</v>
      </c>
      <c r="X15" s="20">
        <v>50000</v>
      </c>
      <c r="Y15" s="20">
        <v>-18505</v>
      </c>
      <c r="Z15" s="21">
        <v>-37.01</v>
      </c>
      <c r="AA15" s="22">
        <v>100000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21043150</v>
      </c>
      <c r="D19" s="18"/>
      <c r="E19" s="19">
        <v>23500000</v>
      </c>
      <c r="F19" s="20">
        <v>23500000</v>
      </c>
      <c r="G19" s="20">
        <v>21098842</v>
      </c>
      <c r="H19" s="20">
        <v>21043150</v>
      </c>
      <c r="I19" s="20">
        <v>21043150</v>
      </c>
      <c r="J19" s="20">
        <v>21043150</v>
      </c>
      <c r="K19" s="20">
        <v>21043150</v>
      </c>
      <c r="L19" s="20">
        <v>21043150</v>
      </c>
      <c r="M19" s="20">
        <v>21119802</v>
      </c>
      <c r="N19" s="20">
        <v>21119802</v>
      </c>
      <c r="O19" s="20"/>
      <c r="P19" s="20"/>
      <c r="Q19" s="20"/>
      <c r="R19" s="20"/>
      <c r="S19" s="20"/>
      <c r="T19" s="20"/>
      <c r="U19" s="20"/>
      <c r="V19" s="20"/>
      <c r="W19" s="20">
        <v>21119802</v>
      </c>
      <c r="X19" s="20">
        <v>11750000</v>
      </c>
      <c r="Y19" s="20">
        <v>9369802</v>
      </c>
      <c r="Z19" s="21">
        <v>79.74</v>
      </c>
      <c r="AA19" s="22">
        <v>23500000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161134</v>
      </c>
      <c r="D22" s="18"/>
      <c r="E22" s="19">
        <v>613200</v>
      </c>
      <c r="F22" s="20">
        <v>613200</v>
      </c>
      <c r="G22" s="20">
        <v>154488</v>
      </c>
      <c r="H22" s="20">
        <v>161134</v>
      </c>
      <c r="I22" s="20">
        <v>161134</v>
      </c>
      <c r="J22" s="20">
        <v>161134</v>
      </c>
      <c r="K22" s="20">
        <v>161134</v>
      </c>
      <c r="L22" s="20">
        <v>161134</v>
      </c>
      <c r="M22" s="20">
        <v>556550</v>
      </c>
      <c r="N22" s="20">
        <v>556550</v>
      </c>
      <c r="O22" s="20"/>
      <c r="P22" s="20"/>
      <c r="Q22" s="20"/>
      <c r="R22" s="20"/>
      <c r="S22" s="20"/>
      <c r="T22" s="20"/>
      <c r="U22" s="20"/>
      <c r="V22" s="20"/>
      <c r="W22" s="20">
        <v>556550</v>
      </c>
      <c r="X22" s="20">
        <v>306600</v>
      </c>
      <c r="Y22" s="20">
        <v>249950</v>
      </c>
      <c r="Z22" s="21">
        <v>81.52</v>
      </c>
      <c r="AA22" s="22">
        <v>613200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21235779</v>
      </c>
      <c r="D24" s="29">
        <f>SUM(D15:D23)</f>
        <v>0</v>
      </c>
      <c r="E24" s="36">
        <f t="shared" si="1"/>
        <v>24213200</v>
      </c>
      <c r="F24" s="37">
        <f t="shared" si="1"/>
        <v>24213200</v>
      </c>
      <c r="G24" s="37">
        <f t="shared" si="1"/>
        <v>21277396</v>
      </c>
      <c r="H24" s="37">
        <f t="shared" si="1"/>
        <v>21235779</v>
      </c>
      <c r="I24" s="37">
        <f t="shared" si="1"/>
        <v>21235779</v>
      </c>
      <c r="J24" s="37">
        <f t="shared" si="1"/>
        <v>21235779</v>
      </c>
      <c r="K24" s="37">
        <f t="shared" si="1"/>
        <v>21235780</v>
      </c>
      <c r="L24" s="37">
        <f t="shared" si="1"/>
        <v>21235780</v>
      </c>
      <c r="M24" s="37">
        <f t="shared" si="1"/>
        <v>21707847</v>
      </c>
      <c r="N24" s="37">
        <f t="shared" si="1"/>
        <v>21707847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21707847</v>
      </c>
      <c r="X24" s="37">
        <f t="shared" si="1"/>
        <v>12106600</v>
      </c>
      <c r="Y24" s="37">
        <f t="shared" si="1"/>
        <v>9601247</v>
      </c>
      <c r="Z24" s="38">
        <f>+IF(X24&lt;&gt;0,+(Y24/X24)*100,0)</f>
        <v>79.30589100160243</v>
      </c>
      <c r="AA24" s="39">
        <f>SUM(AA15:AA23)</f>
        <v>24213200</v>
      </c>
    </row>
    <row r="25" spans="1:27" ht="12.75">
      <c r="A25" s="27" t="s">
        <v>51</v>
      </c>
      <c r="B25" s="28"/>
      <c r="C25" s="29">
        <f aca="true" t="shared" si="2" ref="C25:Y25">+C12+C24</f>
        <v>22624337</v>
      </c>
      <c r="D25" s="29">
        <f>+D12+D24</f>
        <v>0</v>
      </c>
      <c r="E25" s="30">
        <f t="shared" si="2"/>
        <v>28383200</v>
      </c>
      <c r="F25" s="31">
        <f t="shared" si="2"/>
        <v>28383200</v>
      </c>
      <c r="G25" s="31">
        <f t="shared" si="2"/>
        <v>42018931</v>
      </c>
      <c r="H25" s="31">
        <f t="shared" si="2"/>
        <v>22624337</v>
      </c>
      <c r="I25" s="31">
        <f t="shared" si="2"/>
        <v>22624337</v>
      </c>
      <c r="J25" s="31">
        <f t="shared" si="2"/>
        <v>22624337</v>
      </c>
      <c r="K25" s="31">
        <f t="shared" si="2"/>
        <v>27816828</v>
      </c>
      <c r="L25" s="31">
        <f t="shared" si="2"/>
        <v>21975643</v>
      </c>
      <c r="M25" s="31">
        <f t="shared" si="2"/>
        <v>36216445</v>
      </c>
      <c r="N25" s="31">
        <f t="shared" si="2"/>
        <v>36216445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36216445</v>
      </c>
      <c r="X25" s="31">
        <f t="shared" si="2"/>
        <v>14191600</v>
      </c>
      <c r="Y25" s="31">
        <f t="shared" si="2"/>
        <v>22024845</v>
      </c>
      <c r="Z25" s="32">
        <f>+IF(X25&lt;&gt;0,+(Y25/X25)*100,0)</f>
        <v>155.19634854420926</v>
      </c>
      <c r="AA25" s="33">
        <f>+AA12+AA24</f>
        <v>28383200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817423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18040938</v>
      </c>
      <c r="D32" s="18"/>
      <c r="E32" s="19">
        <v>16600000</v>
      </c>
      <c r="F32" s="20">
        <v>16600000</v>
      </c>
      <c r="G32" s="20">
        <v>9318069</v>
      </c>
      <c r="H32" s="20">
        <v>17820054</v>
      </c>
      <c r="I32" s="20">
        <v>17820054</v>
      </c>
      <c r="J32" s="20">
        <v>17820054</v>
      </c>
      <c r="K32" s="20">
        <v>20268329</v>
      </c>
      <c r="L32" s="20">
        <v>13609721</v>
      </c>
      <c r="M32" s="20">
        <v>4662369</v>
      </c>
      <c r="N32" s="20">
        <v>4662369</v>
      </c>
      <c r="O32" s="20"/>
      <c r="P32" s="20"/>
      <c r="Q32" s="20"/>
      <c r="R32" s="20"/>
      <c r="S32" s="20"/>
      <c r="T32" s="20"/>
      <c r="U32" s="20"/>
      <c r="V32" s="20"/>
      <c r="W32" s="20">
        <v>4662369</v>
      </c>
      <c r="X32" s="20">
        <v>8300000</v>
      </c>
      <c r="Y32" s="20">
        <v>-3637631</v>
      </c>
      <c r="Z32" s="21">
        <v>-43.83</v>
      </c>
      <c r="AA32" s="22">
        <v>16600000</v>
      </c>
    </row>
    <row r="33" spans="1:27" ht="12.75">
      <c r="A33" s="23" t="s">
        <v>58</v>
      </c>
      <c r="B33" s="17"/>
      <c r="C33" s="18">
        <v>2655848</v>
      </c>
      <c r="D33" s="18"/>
      <c r="E33" s="19">
        <v>2500000</v>
      </c>
      <c r="F33" s="20">
        <v>2500000</v>
      </c>
      <c r="G33" s="20">
        <v>2655848</v>
      </c>
      <c r="H33" s="20">
        <v>2655848</v>
      </c>
      <c r="I33" s="20">
        <v>2655848</v>
      </c>
      <c r="J33" s="20">
        <v>2655848</v>
      </c>
      <c r="K33" s="20">
        <v>2655848</v>
      </c>
      <c r="L33" s="20">
        <v>2655848</v>
      </c>
      <c r="M33" s="20">
        <v>2517698</v>
      </c>
      <c r="N33" s="20">
        <v>2517698</v>
      </c>
      <c r="O33" s="20"/>
      <c r="P33" s="20"/>
      <c r="Q33" s="20"/>
      <c r="R33" s="20"/>
      <c r="S33" s="20"/>
      <c r="T33" s="20"/>
      <c r="U33" s="20"/>
      <c r="V33" s="20"/>
      <c r="W33" s="20">
        <v>2517698</v>
      </c>
      <c r="X33" s="20">
        <v>1250000</v>
      </c>
      <c r="Y33" s="20">
        <v>1267698</v>
      </c>
      <c r="Z33" s="21">
        <v>101.42</v>
      </c>
      <c r="AA33" s="22">
        <v>2500000</v>
      </c>
    </row>
    <row r="34" spans="1:27" ht="12.75">
      <c r="A34" s="27" t="s">
        <v>59</v>
      </c>
      <c r="B34" s="28"/>
      <c r="C34" s="29">
        <f aca="true" t="shared" si="3" ref="C34:Y34">SUM(C29:C33)</f>
        <v>20696786</v>
      </c>
      <c r="D34" s="29">
        <f>SUM(D29:D33)</f>
        <v>0</v>
      </c>
      <c r="E34" s="30">
        <f t="shared" si="3"/>
        <v>19100000</v>
      </c>
      <c r="F34" s="31">
        <f t="shared" si="3"/>
        <v>19100000</v>
      </c>
      <c r="G34" s="31">
        <f t="shared" si="3"/>
        <v>11973917</v>
      </c>
      <c r="H34" s="31">
        <f t="shared" si="3"/>
        <v>20475902</v>
      </c>
      <c r="I34" s="31">
        <f t="shared" si="3"/>
        <v>20475902</v>
      </c>
      <c r="J34" s="31">
        <f t="shared" si="3"/>
        <v>20475902</v>
      </c>
      <c r="K34" s="31">
        <f t="shared" si="3"/>
        <v>22924177</v>
      </c>
      <c r="L34" s="31">
        <f t="shared" si="3"/>
        <v>17082992</v>
      </c>
      <c r="M34" s="31">
        <f t="shared" si="3"/>
        <v>7180067</v>
      </c>
      <c r="N34" s="31">
        <f t="shared" si="3"/>
        <v>7180067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7180067</v>
      </c>
      <c r="X34" s="31">
        <f t="shared" si="3"/>
        <v>9550000</v>
      </c>
      <c r="Y34" s="31">
        <f t="shared" si="3"/>
        <v>-2369933</v>
      </c>
      <c r="Z34" s="32">
        <f>+IF(X34&lt;&gt;0,+(Y34/X34)*100,0)</f>
        <v>-24.816052356020943</v>
      </c>
      <c r="AA34" s="33">
        <f>SUM(AA29:AA33)</f>
        <v>19100000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34805970</v>
      </c>
      <c r="D38" s="18"/>
      <c r="E38" s="19">
        <v>34591498</v>
      </c>
      <c r="F38" s="20">
        <v>34591498</v>
      </c>
      <c r="G38" s="20">
        <v>34354967</v>
      </c>
      <c r="H38" s="20">
        <v>34805970</v>
      </c>
      <c r="I38" s="20">
        <v>34805970</v>
      </c>
      <c r="J38" s="20">
        <v>34805970</v>
      </c>
      <c r="K38" s="20">
        <v>34805970</v>
      </c>
      <c r="L38" s="20">
        <v>34805970</v>
      </c>
      <c r="M38" s="20">
        <v>34805970</v>
      </c>
      <c r="N38" s="20">
        <v>34805970</v>
      </c>
      <c r="O38" s="20"/>
      <c r="P38" s="20"/>
      <c r="Q38" s="20"/>
      <c r="R38" s="20"/>
      <c r="S38" s="20"/>
      <c r="T38" s="20"/>
      <c r="U38" s="20"/>
      <c r="V38" s="20"/>
      <c r="W38" s="20">
        <v>34805970</v>
      </c>
      <c r="X38" s="20">
        <v>17295749</v>
      </c>
      <c r="Y38" s="20">
        <v>17510221</v>
      </c>
      <c r="Z38" s="21">
        <v>101.24</v>
      </c>
      <c r="AA38" s="22">
        <v>34591498</v>
      </c>
    </row>
    <row r="39" spans="1:27" ht="12.75">
      <c r="A39" s="27" t="s">
        <v>61</v>
      </c>
      <c r="B39" s="35"/>
      <c r="C39" s="29">
        <f aca="true" t="shared" si="4" ref="C39:Y39">SUM(C37:C38)</f>
        <v>34805970</v>
      </c>
      <c r="D39" s="29">
        <f>SUM(D37:D38)</f>
        <v>0</v>
      </c>
      <c r="E39" s="36">
        <f t="shared" si="4"/>
        <v>34591498</v>
      </c>
      <c r="F39" s="37">
        <f t="shared" si="4"/>
        <v>34591498</v>
      </c>
      <c r="G39" s="37">
        <f t="shared" si="4"/>
        <v>34354967</v>
      </c>
      <c r="H39" s="37">
        <f t="shared" si="4"/>
        <v>34805970</v>
      </c>
      <c r="I39" s="37">
        <f t="shared" si="4"/>
        <v>34805970</v>
      </c>
      <c r="J39" s="37">
        <f t="shared" si="4"/>
        <v>34805970</v>
      </c>
      <c r="K39" s="37">
        <f t="shared" si="4"/>
        <v>34805970</v>
      </c>
      <c r="L39" s="37">
        <f t="shared" si="4"/>
        <v>34805970</v>
      </c>
      <c r="M39" s="37">
        <f t="shared" si="4"/>
        <v>34805970</v>
      </c>
      <c r="N39" s="37">
        <f t="shared" si="4"/>
        <v>34805970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34805970</v>
      </c>
      <c r="X39" s="37">
        <f t="shared" si="4"/>
        <v>17295749</v>
      </c>
      <c r="Y39" s="37">
        <f t="shared" si="4"/>
        <v>17510221</v>
      </c>
      <c r="Z39" s="38">
        <f>+IF(X39&lt;&gt;0,+(Y39/X39)*100,0)</f>
        <v>101.24002724600132</v>
      </c>
      <c r="AA39" s="39">
        <f>SUM(AA37:AA38)</f>
        <v>34591498</v>
      </c>
    </row>
    <row r="40" spans="1:27" ht="12.75">
      <c r="A40" s="27" t="s">
        <v>62</v>
      </c>
      <c r="B40" s="28"/>
      <c r="C40" s="29">
        <f aca="true" t="shared" si="5" ref="C40:Y40">+C34+C39</f>
        <v>55502756</v>
      </c>
      <c r="D40" s="29">
        <f>+D34+D39</f>
        <v>0</v>
      </c>
      <c r="E40" s="30">
        <f t="shared" si="5"/>
        <v>53691498</v>
      </c>
      <c r="F40" s="31">
        <f t="shared" si="5"/>
        <v>53691498</v>
      </c>
      <c r="G40" s="31">
        <f t="shared" si="5"/>
        <v>46328884</v>
      </c>
      <c r="H40" s="31">
        <f t="shared" si="5"/>
        <v>55281872</v>
      </c>
      <c r="I40" s="31">
        <f t="shared" si="5"/>
        <v>55281872</v>
      </c>
      <c r="J40" s="31">
        <f t="shared" si="5"/>
        <v>55281872</v>
      </c>
      <c r="K40" s="31">
        <f t="shared" si="5"/>
        <v>57730147</v>
      </c>
      <c r="L40" s="31">
        <f t="shared" si="5"/>
        <v>51888962</v>
      </c>
      <c r="M40" s="31">
        <f t="shared" si="5"/>
        <v>41986037</v>
      </c>
      <c r="N40" s="31">
        <f t="shared" si="5"/>
        <v>41986037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41986037</v>
      </c>
      <c r="X40" s="31">
        <f t="shared" si="5"/>
        <v>26845749</v>
      </c>
      <c r="Y40" s="31">
        <f t="shared" si="5"/>
        <v>15140288</v>
      </c>
      <c r="Z40" s="32">
        <f>+IF(X40&lt;&gt;0,+(Y40/X40)*100,0)</f>
        <v>56.3973387369449</v>
      </c>
      <c r="AA40" s="33">
        <f>+AA34+AA39</f>
        <v>53691498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-32878419</v>
      </c>
      <c r="D42" s="43">
        <f>+D25-D40</f>
        <v>0</v>
      </c>
      <c r="E42" s="44">
        <f t="shared" si="6"/>
        <v>-25308298</v>
      </c>
      <c r="F42" s="45">
        <f t="shared" si="6"/>
        <v>-25308298</v>
      </c>
      <c r="G42" s="45">
        <f t="shared" si="6"/>
        <v>-4309953</v>
      </c>
      <c r="H42" s="45">
        <f t="shared" si="6"/>
        <v>-32657535</v>
      </c>
      <c r="I42" s="45">
        <f t="shared" si="6"/>
        <v>-32657535</v>
      </c>
      <c r="J42" s="45">
        <f t="shared" si="6"/>
        <v>-32657535</v>
      </c>
      <c r="K42" s="45">
        <f t="shared" si="6"/>
        <v>-29913319</v>
      </c>
      <c r="L42" s="45">
        <f t="shared" si="6"/>
        <v>-29913319</v>
      </c>
      <c r="M42" s="45">
        <f t="shared" si="6"/>
        <v>-5769592</v>
      </c>
      <c r="N42" s="45">
        <f t="shared" si="6"/>
        <v>-5769592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-5769592</v>
      </c>
      <c r="X42" s="45">
        <f t="shared" si="6"/>
        <v>-12654149</v>
      </c>
      <c r="Y42" s="45">
        <f t="shared" si="6"/>
        <v>6884557</v>
      </c>
      <c r="Z42" s="46">
        <f>+IF(X42&lt;&gt;0,+(Y42/X42)*100,0)</f>
        <v>-54.405531339958145</v>
      </c>
      <c r="AA42" s="47">
        <f>+AA25-AA40</f>
        <v>-25308298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-32878419</v>
      </c>
      <c r="D45" s="18"/>
      <c r="E45" s="19">
        <v>-25308297</v>
      </c>
      <c r="F45" s="20">
        <v>-25308297</v>
      </c>
      <c r="G45" s="20">
        <v>-4309953</v>
      </c>
      <c r="H45" s="20">
        <v>-32657535</v>
      </c>
      <c r="I45" s="20">
        <v>-32657535</v>
      </c>
      <c r="J45" s="20">
        <v>-32657535</v>
      </c>
      <c r="K45" s="20">
        <v>-29913319</v>
      </c>
      <c r="L45" s="20">
        <v>-29913319</v>
      </c>
      <c r="M45" s="20">
        <v>-5769592</v>
      </c>
      <c r="N45" s="20">
        <v>-5769592</v>
      </c>
      <c r="O45" s="20"/>
      <c r="P45" s="20"/>
      <c r="Q45" s="20"/>
      <c r="R45" s="20"/>
      <c r="S45" s="20"/>
      <c r="T45" s="20"/>
      <c r="U45" s="20"/>
      <c r="V45" s="20"/>
      <c r="W45" s="20">
        <v>-5769592</v>
      </c>
      <c r="X45" s="20">
        <v>-12654149</v>
      </c>
      <c r="Y45" s="20">
        <v>6884557</v>
      </c>
      <c r="Z45" s="48">
        <v>-54.41</v>
      </c>
      <c r="AA45" s="22">
        <v>-25308297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-32878419</v>
      </c>
      <c r="D48" s="51">
        <f>SUM(D45:D47)</f>
        <v>0</v>
      </c>
      <c r="E48" s="52">
        <f t="shared" si="7"/>
        <v>-25308297</v>
      </c>
      <c r="F48" s="53">
        <f t="shared" si="7"/>
        <v>-25308297</v>
      </c>
      <c r="G48" s="53">
        <f t="shared" si="7"/>
        <v>-4309953</v>
      </c>
      <c r="H48" s="53">
        <f t="shared" si="7"/>
        <v>-32657535</v>
      </c>
      <c r="I48" s="53">
        <f t="shared" si="7"/>
        <v>-32657535</v>
      </c>
      <c r="J48" s="53">
        <f t="shared" si="7"/>
        <v>-32657535</v>
      </c>
      <c r="K48" s="53">
        <f t="shared" si="7"/>
        <v>-29913319</v>
      </c>
      <c r="L48" s="53">
        <f t="shared" si="7"/>
        <v>-29913319</v>
      </c>
      <c r="M48" s="53">
        <f t="shared" si="7"/>
        <v>-5769592</v>
      </c>
      <c r="N48" s="53">
        <f t="shared" si="7"/>
        <v>-5769592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-5769592</v>
      </c>
      <c r="X48" s="53">
        <f t="shared" si="7"/>
        <v>-12654149</v>
      </c>
      <c r="Y48" s="53">
        <f t="shared" si="7"/>
        <v>6884557</v>
      </c>
      <c r="Z48" s="54">
        <f>+IF(X48&lt;&gt;0,+(Y48/X48)*100,0)</f>
        <v>-54.405531339958145</v>
      </c>
      <c r="AA48" s="55">
        <f>SUM(AA45:AA47)</f>
        <v>-25308297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135240198</v>
      </c>
      <c r="D6" s="18"/>
      <c r="E6" s="19">
        <v>183583871</v>
      </c>
      <c r="F6" s="20">
        <v>183583871</v>
      </c>
      <c r="G6" s="20">
        <v>215241305</v>
      </c>
      <c r="H6" s="20">
        <v>182943327</v>
      </c>
      <c r="I6" s="20">
        <v>113708178</v>
      </c>
      <c r="J6" s="20">
        <v>113708178</v>
      </c>
      <c r="K6" s="20">
        <v>101996300</v>
      </c>
      <c r="L6" s="20">
        <v>120300405</v>
      </c>
      <c r="M6" s="20">
        <v>128881980</v>
      </c>
      <c r="N6" s="20">
        <v>128881980</v>
      </c>
      <c r="O6" s="20"/>
      <c r="P6" s="20"/>
      <c r="Q6" s="20"/>
      <c r="R6" s="20"/>
      <c r="S6" s="20"/>
      <c r="T6" s="20"/>
      <c r="U6" s="20"/>
      <c r="V6" s="20"/>
      <c r="W6" s="20">
        <v>128881980</v>
      </c>
      <c r="X6" s="20">
        <v>91791936</v>
      </c>
      <c r="Y6" s="20">
        <v>37090044</v>
      </c>
      <c r="Z6" s="21">
        <v>40.41</v>
      </c>
      <c r="AA6" s="22">
        <v>183583871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823389837</v>
      </c>
      <c r="D8" s="18"/>
      <c r="E8" s="19">
        <v>505520666</v>
      </c>
      <c r="F8" s="20">
        <v>505520666</v>
      </c>
      <c r="G8" s="20">
        <v>396350272</v>
      </c>
      <c r="H8" s="20">
        <v>889197007</v>
      </c>
      <c r="I8" s="20">
        <v>414959122</v>
      </c>
      <c r="J8" s="20">
        <v>414959122</v>
      </c>
      <c r="K8" s="20">
        <v>426525135</v>
      </c>
      <c r="L8" s="20">
        <v>448333370</v>
      </c>
      <c r="M8" s="20">
        <v>469757144</v>
      </c>
      <c r="N8" s="20">
        <v>469757144</v>
      </c>
      <c r="O8" s="20"/>
      <c r="P8" s="20"/>
      <c r="Q8" s="20"/>
      <c r="R8" s="20"/>
      <c r="S8" s="20"/>
      <c r="T8" s="20"/>
      <c r="U8" s="20"/>
      <c r="V8" s="20"/>
      <c r="W8" s="20">
        <v>469757144</v>
      </c>
      <c r="X8" s="20">
        <v>252760333</v>
      </c>
      <c r="Y8" s="20">
        <v>216996811</v>
      </c>
      <c r="Z8" s="21">
        <v>85.85</v>
      </c>
      <c r="AA8" s="22">
        <v>505520666</v>
      </c>
    </row>
    <row r="9" spans="1:27" ht="12.75">
      <c r="A9" s="23" t="s">
        <v>36</v>
      </c>
      <c r="B9" s="17"/>
      <c r="C9" s="18">
        <v>489327249</v>
      </c>
      <c r="D9" s="18"/>
      <c r="E9" s="19">
        <v>729631315</v>
      </c>
      <c r="F9" s="20">
        <v>729631315</v>
      </c>
      <c r="G9" s="20">
        <v>1047186389</v>
      </c>
      <c r="H9" s="20">
        <v>655201952</v>
      </c>
      <c r="I9" s="20">
        <v>934661466</v>
      </c>
      <c r="J9" s="20">
        <v>934661466</v>
      </c>
      <c r="K9" s="20">
        <v>932623220</v>
      </c>
      <c r="L9" s="20">
        <v>849195414</v>
      </c>
      <c r="M9" s="20">
        <v>841066789</v>
      </c>
      <c r="N9" s="20">
        <v>841066789</v>
      </c>
      <c r="O9" s="20"/>
      <c r="P9" s="20"/>
      <c r="Q9" s="20"/>
      <c r="R9" s="20"/>
      <c r="S9" s="20"/>
      <c r="T9" s="20"/>
      <c r="U9" s="20"/>
      <c r="V9" s="20"/>
      <c r="W9" s="20">
        <v>841066789</v>
      </c>
      <c r="X9" s="20">
        <v>364815658</v>
      </c>
      <c r="Y9" s="20">
        <v>476251131</v>
      </c>
      <c r="Z9" s="21">
        <v>130.55</v>
      </c>
      <c r="AA9" s="22">
        <v>729631315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36166686</v>
      </c>
      <c r="D11" s="18"/>
      <c r="E11" s="19">
        <v>35209066</v>
      </c>
      <c r="F11" s="20">
        <v>35209066</v>
      </c>
      <c r="G11" s="20">
        <v>36556072</v>
      </c>
      <c r="H11" s="20">
        <v>35732901</v>
      </c>
      <c r="I11" s="20">
        <v>35167201</v>
      </c>
      <c r="J11" s="20">
        <v>35167201</v>
      </c>
      <c r="K11" s="20">
        <v>36027407</v>
      </c>
      <c r="L11" s="20">
        <v>35907241</v>
      </c>
      <c r="M11" s="20">
        <v>35240822</v>
      </c>
      <c r="N11" s="20">
        <v>35240822</v>
      </c>
      <c r="O11" s="20"/>
      <c r="P11" s="20"/>
      <c r="Q11" s="20"/>
      <c r="R11" s="20"/>
      <c r="S11" s="20"/>
      <c r="T11" s="20"/>
      <c r="U11" s="20"/>
      <c r="V11" s="20"/>
      <c r="W11" s="20">
        <v>35240822</v>
      </c>
      <c r="X11" s="20">
        <v>17604533</v>
      </c>
      <c r="Y11" s="20">
        <v>17636289</v>
      </c>
      <c r="Z11" s="21">
        <v>100.18</v>
      </c>
      <c r="AA11" s="22">
        <v>35209066</v>
      </c>
    </row>
    <row r="12" spans="1:27" ht="12.75">
      <c r="A12" s="27" t="s">
        <v>39</v>
      </c>
      <c r="B12" s="28"/>
      <c r="C12" s="29">
        <f aca="true" t="shared" si="0" ref="C12:Y12">SUM(C6:C11)</f>
        <v>1484123970</v>
      </c>
      <c r="D12" s="29">
        <f>SUM(D6:D11)</f>
        <v>0</v>
      </c>
      <c r="E12" s="30">
        <f t="shared" si="0"/>
        <v>1453944918</v>
      </c>
      <c r="F12" s="31">
        <f t="shared" si="0"/>
        <v>1453944918</v>
      </c>
      <c r="G12" s="31">
        <f t="shared" si="0"/>
        <v>1695334038</v>
      </c>
      <c r="H12" s="31">
        <f t="shared" si="0"/>
        <v>1763075187</v>
      </c>
      <c r="I12" s="31">
        <f t="shared" si="0"/>
        <v>1498495967</v>
      </c>
      <c r="J12" s="31">
        <f t="shared" si="0"/>
        <v>1498495967</v>
      </c>
      <c r="K12" s="31">
        <f t="shared" si="0"/>
        <v>1497172062</v>
      </c>
      <c r="L12" s="31">
        <f t="shared" si="0"/>
        <v>1453736430</v>
      </c>
      <c r="M12" s="31">
        <f t="shared" si="0"/>
        <v>1474946735</v>
      </c>
      <c r="N12" s="31">
        <f t="shared" si="0"/>
        <v>1474946735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1474946735</v>
      </c>
      <c r="X12" s="31">
        <f t="shared" si="0"/>
        <v>726972460</v>
      </c>
      <c r="Y12" s="31">
        <f t="shared" si="0"/>
        <v>747974275</v>
      </c>
      <c r="Z12" s="32">
        <f>+IF(X12&lt;&gt;0,+(Y12/X12)*100,0)</f>
        <v>102.88894231289036</v>
      </c>
      <c r="AA12" s="33">
        <f>SUM(AA6:AA11)</f>
        <v>1453944918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9844837</v>
      </c>
      <c r="D15" s="18"/>
      <c r="E15" s="19">
        <v>7817307</v>
      </c>
      <c r="F15" s="20">
        <v>7817307</v>
      </c>
      <c r="G15" s="20"/>
      <c r="H15" s="20">
        <v>7032853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3908654</v>
      </c>
      <c r="Y15" s="20">
        <v>-3908654</v>
      </c>
      <c r="Z15" s="21">
        <v>-100</v>
      </c>
      <c r="AA15" s="22">
        <v>7817307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194125578</v>
      </c>
      <c r="D17" s="18"/>
      <c r="E17" s="19">
        <v>191987897</v>
      </c>
      <c r="F17" s="20">
        <v>191987897</v>
      </c>
      <c r="G17" s="20">
        <v>196699093</v>
      </c>
      <c r="H17" s="20">
        <v>194125578</v>
      </c>
      <c r="I17" s="20">
        <v>194125578</v>
      </c>
      <c r="J17" s="20">
        <v>194125578</v>
      </c>
      <c r="K17" s="20">
        <v>194125578</v>
      </c>
      <c r="L17" s="20">
        <v>194125578</v>
      </c>
      <c r="M17" s="20">
        <v>194125578</v>
      </c>
      <c r="N17" s="20">
        <v>194125578</v>
      </c>
      <c r="O17" s="20"/>
      <c r="P17" s="20"/>
      <c r="Q17" s="20"/>
      <c r="R17" s="20"/>
      <c r="S17" s="20"/>
      <c r="T17" s="20"/>
      <c r="U17" s="20"/>
      <c r="V17" s="20"/>
      <c r="W17" s="20">
        <v>194125578</v>
      </c>
      <c r="X17" s="20">
        <v>95993949</v>
      </c>
      <c r="Y17" s="20">
        <v>98131629</v>
      </c>
      <c r="Z17" s="21">
        <v>102.23</v>
      </c>
      <c r="AA17" s="22">
        <v>191987897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1647079959</v>
      </c>
      <c r="D19" s="18"/>
      <c r="E19" s="19">
        <v>1870185603</v>
      </c>
      <c r="F19" s="20">
        <v>1870185603</v>
      </c>
      <c r="G19" s="20">
        <v>1732925770</v>
      </c>
      <c r="H19" s="20">
        <v>1660660522</v>
      </c>
      <c r="I19" s="20">
        <v>1670904210</v>
      </c>
      <c r="J19" s="20">
        <v>1670904210</v>
      </c>
      <c r="K19" s="20">
        <v>1682291563</v>
      </c>
      <c r="L19" s="20">
        <v>1691570651</v>
      </c>
      <c r="M19" s="20">
        <v>1719449648</v>
      </c>
      <c r="N19" s="20">
        <v>1719449648</v>
      </c>
      <c r="O19" s="20"/>
      <c r="P19" s="20"/>
      <c r="Q19" s="20"/>
      <c r="R19" s="20"/>
      <c r="S19" s="20"/>
      <c r="T19" s="20"/>
      <c r="U19" s="20"/>
      <c r="V19" s="20"/>
      <c r="W19" s="20">
        <v>1719449648</v>
      </c>
      <c r="X19" s="20">
        <v>935092802</v>
      </c>
      <c r="Y19" s="20">
        <v>784356846</v>
      </c>
      <c r="Z19" s="21">
        <v>83.88</v>
      </c>
      <c r="AA19" s="22">
        <v>1870185603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11052314</v>
      </c>
      <c r="D22" s="18"/>
      <c r="E22" s="19">
        <v>3960585</v>
      </c>
      <c r="F22" s="20">
        <v>3960585</v>
      </c>
      <c r="G22" s="20">
        <v>4431514</v>
      </c>
      <c r="H22" s="20">
        <v>11052314</v>
      </c>
      <c r="I22" s="20">
        <v>11052314</v>
      </c>
      <c r="J22" s="20">
        <v>11052314</v>
      </c>
      <c r="K22" s="20">
        <v>11052314</v>
      </c>
      <c r="L22" s="20">
        <v>11052314</v>
      </c>
      <c r="M22" s="20">
        <v>11052314</v>
      </c>
      <c r="N22" s="20">
        <v>11052314</v>
      </c>
      <c r="O22" s="20"/>
      <c r="P22" s="20"/>
      <c r="Q22" s="20"/>
      <c r="R22" s="20"/>
      <c r="S22" s="20"/>
      <c r="T22" s="20"/>
      <c r="U22" s="20"/>
      <c r="V22" s="20"/>
      <c r="W22" s="20">
        <v>11052314</v>
      </c>
      <c r="X22" s="20">
        <v>1980293</v>
      </c>
      <c r="Y22" s="20">
        <v>9072021</v>
      </c>
      <c r="Z22" s="21">
        <v>458.12</v>
      </c>
      <c r="AA22" s="22">
        <v>3960585</v>
      </c>
    </row>
    <row r="23" spans="1:27" ht="12.75">
      <c r="A23" s="23" t="s">
        <v>49</v>
      </c>
      <c r="B23" s="17"/>
      <c r="C23" s="18">
        <v>7863705</v>
      </c>
      <c r="D23" s="18"/>
      <c r="E23" s="19">
        <v>7863705</v>
      </c>
      <c r="F23" s="20">
        <v>7863705</v>
      </c>
      <c r="G23" s="24">
        <v>7863705</v>
      </c>
      <c r="H23" s="24">
        <v>7863705</v>
      </c>
      <c r="I23" s="24">
        <v>7863705</v>
      </c>
      <c r="J23" s="20">
        <v>7863705</v>
      </c>
      <c r="K23" s="24">
        <v>7863705</v>
      </c>
      <c r="L23" s="24">
        <v>7863705</v>
      </c>
      <c r="M23" s="20">
        <v>7863705</v>
      </c>
      <c r="N23" s="24">
        <v>7863705</v>
      </c>
      <c r="O23" s="24"/>
      <c r="P23" s="24"/>
      <c r="Q23" s="20"/>
      <c r="R23" s="24"/>
      <c r="S23" s="24"/>
      <c r="T23" s="20"/>
      <c r="U23" s="24"/>
      <c r="V23" s="24"/>
      <c r="W23" s="24">
        <v>7863705</v>
      </c>
      <c r="X23" s="20">
        <v>3931853</v>
      </c>
      <c r="Y23" s="24">
        <v>3931852</v>
      </c>
      <c r="Z23" s="25">
        <v>100</v>
      </c>
      <c r="AA23" s="26">
        <v>7863705</v>
      </c>
    </row>
    <row r="24" spans="1:27" ht="12.75">
      <c r="A24" s="27" t="s">
        <v>50</v>
      </c>
      <c r="B24" s="35"/>
      <c r="C24" s="29">
        <f aca="true" t="shared" si="1" ref="C24:Y24">SUM(C15:C23)</f>
        <v>1869966393</v>
      </c>
      <c r="D24" s="29">
        <f>SUM(D15:D23)</f>
        <v>0</v>
      </c>
      <c r="E24" s="36">
        <f t="shared" si="1"/>
        <v>2081815097</v>
      </c>
      <c r="F24" s="37">
        <f t="shared" si="1"/>
        <v>2081815097</v>
      </c>
      <c r="G24" s="37">
        <f t="shared" si="1"/>
        <v>1941920082</v>
      </c>
      <c r="H24" s="37">
        <f t="shared" si="1"/>
        <v>1880734972</v>
      </c>
      <c r="I24" s="37">
        <f t="shared" si="1"/>
        <v>1883945807</v>
      </c>
      <c r="J24" s="37">
        <f t="shared" si="1"/>
        <v>1883945807</v>
      </c>
      <c r="K24" s="37">
        <f t="shared" si="1"/>
        <v>1895333160</v>
      </c>
      <c r="L24" s="37">
        <f t="shared" si="1"/>
        <v>1904612248</v>
      </c>
      <c r="M24" s="37">
        <f t="shared" si="1"/>
        <v>1932491245</v>
      </c>
      <c r="N24" s="37">
        <f t="shared" si="1"/>
        <v>1932491245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1932491245</v>
      </c>
      <c r="X24" s="37">
        <f t="shared" si="1"/>
        <v>1040907551</v>
      </c>
      <c r="Y24" s="37">
        <f t="shared" si="1"/>
        <v>891583694</v>
      </c>
      <c r="Z24" s="38">
        <f>+IF(X24&lt;&gt;0,+(Y24/X24)*100,0)</f>
        <v>85.65445539745153</v>
      </c>
      <c r="AA24" s="39">
        <f>SUM(AA15:AA23)</f>
        <v>2081815097</v>
      </c>
    </row>
    <row r="25" spans="1:27" ht="12.75">
      <c r="A25" s="27" t="s">
        <v>51</v>
      </c>
      <c r="B25" s="28"/>
      <c r="C25" s="29">
        <f aca="true" t="shared" si="2" ref="C25:Y25">+C12+C24</f>
        <v>3354090363</v>
      </c>
      <c r="D25" s="29">
        <f>+D12+D24</f>
        <v>0</v>
      </c>
      <c r="E25" s="30">
        <f t="shared" si="2"/>
        <v>3535760015</v>
      </c>
      <c r="F25" s="31">
        <f t="shared" si="2"/>
        <v>3535760015</v>
      </c>
      <c r="G25" s="31">
        <f t="shared" si="2"/>
        <v>3637254120</v>
      </c>
      <c r="H25" s="31">
        <f t="shared" si="2"/>
        <v>3643810159</v>
      </c>
      <c r="I25" s="31">
        <f t="shared" si="2"/>
        <v>3382441774</v>
      </c>
      <c r="J25" s="31">
        <f t="shared" si="2"/>
        <v>3382441774</v>
      </c>
      <c r="K25" s="31">
        <f t="shared" si="2"/>
        <v>3392505222</v>
      </c>
      <c r="L25" s="31">
        <f t="shared" si="2"/>
        <v>3358348678</v>
      </c>
      <c r="M25" s="31">
        <f t="shared" si="2"/>
        <v>3407437980</v>
      </c>
      <c r="N25" s="31">
        <f t="shared" si="2"/>
        <v>3407437980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3407437980</v>
      </c>
      <c r="X25" s="31">
        <f t="shared" si="2"/>
        <v>1767880011</v>
      </c>
      <c r="Y25" s="31">
        <f t="shared" si="2"/>
        <v>1639557969</v>
      </c>
      <c r="Z25" s="32">
        <f>+IF(X25&lt;&gt;0,+(Y25/X25)*100,0)</f>
        <v>92.7414733352059</v>
      </c>
      <c r="AA25" s="33">
        <f>+AA12+AA24</f>
        <v>3535760015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12680140</v>
      </c>
      <c r="D30" s="18"/>
      <c r="E30" s="19">
        <v>9399494</v>
      </c>
      <c r="F30" s="20">
        <v>9399494</v>
      </c>
      <c r="G30" s="20">
        <v>9250510</v>
      </c>
      <c r="H30" s="20">
        <v>12680140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4699747</v>
      </c>
      <c r="Y30" s="20">
        <v>-4699747</v>
      </c>
      <c r="Z30" s="21">
        <v>-100</v>
      </c>
      <c r="AA30" s="22">
        <v>9399494</v>
      </c>
    </row>
    <row r="31" spans="1:27" ht="12.75">
      <c r="A31" s="23" t="s">
        <v>56</v>
      </c>
      <c r="B31" s="17"/>
      <c r="C31" s="18">
        <v>32340693</v>
      </c>
      <c r="D31" s="18"/>
      <c r="E31" s="19">
        <v>31392227</v>
      </c>
      <c r="F31" s="20">
        <v>31392227</v>
      </c>
      <c r="G31" s="20">
        <v>32473997</v>
      </c>
      <c r="H31" s="20">
        <v>32549022</v>
      </c>
      <c r="I31" s="20">
        <v>32708767</v>
      </c>
      <c r="J31" s="20">
        <v>32708767</v>
      </c>
      <c r="K31" s="20">
        <v>32973171</v>
      </c>
      <c r="L31" s="20">
        <v>33601891</v>
      </c>
      <c r="M31" s="20">
        <v>33680801</v>
      </c>
      <c r="N31" s="20">
        <v>33680801</v>
      </c>
      <c r="O31" s="20"/>
      <c r="P31" s="20"/>
      <c r="Q31" s="20"/>
      <c r="R31" s="20"/>
      <c r="S31" s="20"/>
      <c r="T31" s="20"/>
      <c r="U31" s="20"/>
      <c r="V31" s="20"/>
      <c r="W31" s="20">
        <v>33680801</v>
      </c>
      <c r="X31" s="20">
        <v>15696114</v>
      </c>
      <c r="Y31" s="20">
        <v>17984687</v>
      </c>
      <c r="Z31" s="21">
        <v>114.58</v>
      </c>
      <c r="AA31" s="22">
        <v>31392227</v>
      </c>
    </row>
    <row r="32" spans="1:27" ht="12.75">
      <c r="A32" s="23" t="s">
        <v>57</v>
      </c>
      <c r="B32" s="17"/>
      <c r="C32" s="18">
        <v>239220026</v>
      </c>
      <c r="D32" s="18"/>
      <c r="E32" s="19">
        <v>221172267</v>
      </c>
      <c r="F32" s="20">
        <v>221172267</v>
      </c>
      <c r="G32" s="20">
        <v>142687601</v>
      </c>
      <c r="H32" s="20">
        <v>271510787</v>
      </c>
      <c r="I32" s="20">
        <v>286996104</v>
      </c>
      <c r="J32" s="20">
        <v>286996104</v>
      </c>
      <c r="K32" s="20">
        <v>321073598</v>
      </c>
      <c r="L32" s="20">
        <v>309835850</v>
      </c>
      <c r="M32" s="20">
        <v>342618928</v>
      </c>
      <c r="N32" s="20">
        <v>342618928</v>
      </c>
      <c r="O32" s="20"/>
      <c r="P32" s="20"/>
      <c r="Q32" s="20"/>
      <c r="R32" s="20"/>
      <c r="S32" s="20"/>
      <c r="T32" s="20"/>
      <c r="U32" s="20"/>
      <c r="V32" s="20"/>
      <c r="W32" s="20">
        <v>342618928</v>
      </c>
      <c r="X32" s="20">
        <v>110586134</v>
      </c>
      <c r="Y32" s="20">
        <v>232032794</v>
      </c>
      <c r="Z32" s="21">
        <v>209.82</v>
      </c>
      <c r="AA32" s="22">
        <v>221172267</v>
      </c>
    </row>
    <row r="33" spans="1:27" ht="12.75">
      <c r="A33" s="23" t="s">
        <v>58</v>
      </c>
      <c r="B33" s="17"/>
      <c r="C33" s="18">
        <v>59895519</v>
      </c>
      <c r="D33" s="18"/>
      <c r="E33" s="19">
        <v>11658357</v>
      </c>
      <c r="F33" s="20">
        <v>11658357</v>
      </c>
      <c r="G33" s="20">
        <v>26747952</v>
      </c>
      <c r="H33" s="20">
        <v>11486636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5829179</v>
      </c>
      <c r="Y33" s="20">
        <v>-5829179</v>
      </c>
      <c r="Z33" s="21">
        <v>-100</v>
      </c>
      <c r="AA33" s="22">
        <v>11658357</v>
      </c>
    </row>
    <row r="34" spans="1:27" ht="12.75">
      <c r="A34" s="27" t="s">
        <v>59</v>
      </c>
      <c r="B34" s="28"/>
      <c r="C34" s="29">
        <f aca="true" t="shared" si="3" ref="C34:Y34">SUM(C29:C33)</f>
        <v>344136378</v>
      </c>
      <c r="D34" s="29">
        <f>SUM(D29:D33)</f>
        <v>0</v>
      </c>
      <c r="E34" s="30">
        <f t="shared" si="3"/>
        <v>273622345</v>
      </c>
      <c r="F34" s="31">
        <f t="shared" si="3"/>
        <v>273622345</v>
      </c>
      <c r="G34" s="31">
        <f t="shared" si="3"/>
        <v>211160060</v>
      </c>
      <c r="H34" s="31">
        <f t="shared" si="3"/>
        <v>328226585</v>
      </c>
      <c r="I34" s="31">
        <f t="shared" si="3"/>
        <v>319704871</v>
      </c>
      <c r="J34" s="31">
        <f t="shared" si="3"/>
        <v>319704871</v>
      </c>
      <c r="K34" s="31">
        <f t="shared" si="3"/>
        <v>354046769</v>
      </c>
      <c r="L34" s="31">
        <f t="shared" si="3"/>
        <v>343437741</v>
      </c>
      <c r="M34" s="31">
        <f t="shared" si="3"/>
        <v>376299729</v>
      </c>
      <c r="N34" s="31">
        <f t="shared" si="3"/>
        <v>376299729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376299729</v>
      </c>
      <c r="X34" s="31">
        <f t="shared" si="3"/>
        <v>136811174</v>
      </c>
      <c r="Y34" s="31">
        <f t="shared" si="3"/>
        <v>239488555</v>
      </c>
      <c r="Z34" s="32">
        <f>+IF(X34&lt;&gt;0,+(Y34/X34)*100,0)</f>
        <v>175.0504348424055</v>
      </c>
      <c r="AA34" s="33">
        <f>SUM(AA29:AA33)</f>
        <v>273622345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204225630</v>
      </c>
      <c r="D37" s="18"/>
      <c r="E37" s="19">
        <v>182534120</v>
      </c>
      <c r="F37" s="20">
        <v>182534120</v>
      </c>
      <c r="G37" s="20">
        <v>201175713</v>
      </c>
      <c r="H37" s="20">
        <v>204225630</v>
      </c>
      <c r="I37" s="20">
        <v>210426223</v>
      </c>
      <c r="J37" s="20">
        <v>210426223</v>
      </c>
      <c r="K37" s="20">
        <v>210426223</v>
      </c>
      <c r="L37" s="20">
        <v>210426223</v>
      </c>
      <c r="M37" s="20">
        <v>206039086</v>
      </c>
      <c r="N37" s="20">
        <v>206039086</v>
      </c>
      <c r="O37" s="20"/>
      <c r="P37" s="20"/>
      <c r="Q37" s="20"/>
      <c r="R37" s="20"/>
      <c r="S37" s="20"/>
      <c r="T37" s="20"/>
      <c r="U37" s="20"/>
      <c r="V37" s="20"/>
      <c r="W37" s="20">
        <v>206039086</v>
      </c>
      <c r="X37" s="20">
        <v>91267060</v>
      </c>
      <c r="Y37" s="20">
        <v>114772026</v>
      </c>
      <c r="Z37" s="21">
        <v>125.75</v>
      </c>
      <c r="AA37" s="22">
        <v>182534120</v>
      </c>
    </row>
    <row r="38" spans="1:27" ht="12.75">
      <c r="A38" s="23" t="s">
        <v>58</v>
      </c>
      <c r="B38" s="17"/>
      <c r="C38" s="18">
        <v>237080867</v>
      </c>
      <c r="D38" s="18"/>
      <c r="E38" s="19">
        <v>297390446</v>
      </c>
      <c r="F38" s="20">
        <v>297390446</v>
      </c>
      <c r="G38" s="20">
        <v>230111648</v>
      </c>
      <c r="H38" s="20">
        <v>237289990</v>
      </c>
      <c r="I38" s="20">
        <v>231646276</v>
      </c>
      <c r="J38" s="20">
        <v>231646276</v>
      </c>
      <c r="K38" s="20">
        <v>231646276</v>
      </c>
      <c r="L38" s="20">
        <v>231646276</v>
      </c>
      <c r="M38" s="20">
        <v>231646276</v>
      </c>
      <c r="N38" s="20">
        <v>231646276</v>
      </c>
      <c r="O38" s="20"/>
      <c r="P38" s="20"/>
      <c r="Q38" s="20"/>
      <c r="R38" s="20"/>
      <c r="S38" s="20"/>
      <c r="T38" s="20"/>
      <c r="U38" s="20"/>
      <c r="V38" s="20"/>
      <c r="W38" s="20">
        <v>231646276</v>
      </c>
      <c r="X38" s="20">
        <v>148695223</v>
      </c>
      <c r="Y38" s="20">
        <v>82951053</v>
      </c>
      <c r="Z38" s="21">
        <v>55.79</v>
      </c>
      <c r="AA38" s="22">
        <v>297390446</v>
      </c>
    </row>
    <row r="39" spans="1:27" ht="12.75">
      <c r="A39" s="27" t="s">
        <v>61</v>
      </c>
      <c r="B39" s="35"/>
      <c r="C39" s="29">
        <f aca="true" t="shared" si="4" ref="C39:Y39">SUM(C37:C38)</f>
        <v>441306497</v>
      </c>
      <c r="D39" s="29">
        <f>SUM(D37:D38)</f>
        <v>0</v>
      </c>
      <c r="E39" s="36">
        <f t="shared" si="4"/>
        <v>479924566</v>
      </c>
      <c r="F39" s="37">
        <f t="shared" si="4"/>
        <v>479924566</v>
      </c>
      <c r="G39" s="37">
        <f t="shared" si="4"/>
        <v>431287361</v>
      </c>
      <c r="H39" s="37">
        <f t="shared" si="4"/>
        <v>441515620</v>
      </c>
      <c r="I39" s="37">
        <f t="shared" si="4"/>
        <v>442072499</v>
      </c>
      <c r="J39" s="37">
        <f t="shared" si="4"/>
        <v>442072499</v>
      </c>
      <c r="K39" s="37">
        <f t="shared" si="4"/>
        <v>442072499</v>
      </c>
      <c r="L39" s="37">
        <f t="shared" si="4"/>
        <v>442072499</v>
      </c>
      <c r="M39" s="37">
        <f t="shared" si="4"/>
        <v>437685362</v>
      </c>
      <c r="N39" s="37">
        <f t="shared" si="4"/>
        <v>437685362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437685362</v>
      </c>
      <c r="X39" s="37">
        <f t="shared" si="4"/>
        <v>239962283</v>
      </c>
      <c r="Y39" s="37">
        <f t="shared" si="4"/>
        <v>197723079</v>
      </c>
      <c r="Z39" s="38">
        <f>+IF(X39&lt;&gt;0,+(Y39/X39)*100,0)</f>
        <v>82.3975653707212</v>
      </c>
      <c r="AA39" s="39">
        <f>SUM(AA37:AA38)</f>
        <v>479924566</v>
      </c>
    </row>
    <row r="40" spans="1:27" ht="12.75">
      <c r="A40" s="27" t="s">
        <v>62</v>
      </c>
      <c r="B40" s="28"/>
      <c r="C40" s="29">
        <f aca="true" t="shared" si="5" ref="C40:Y40">+C34+C39</f>
        <v>785442875</v>
      </c>
      <c r="D40" s="29">
        <f>+D34+D39</f>
        <v>0</v>
      </c>
      <c r="E40" s="30">
        <f t="shared" si="5"/>
        <v>753546911</v>
      </c>
      <c r="F40" s="31">
        <f t="shared" si="5"/>
        <v>753546911</v>
      </c>
      <c r="G40" s="31">
        <f t="shared" si="5"/>
        <v>642447421</v>
      </c>
      <c r="H40" s="31">
        <f t="shared" si="5"/>
        <v>769742205</v>
      </c>
      <c r="I40" s="31">
        <f t="shared" si="5"/>
        <v>761777370</v>
      </c>
      <c r="J40" s="31">
        <f t="shared" si="5"/>
        <v>761777370</v>
      </c>
      <c r="K40" s="31">
        <f t="shared" si="5"/>
        <v>796119268</v>
      </c>
      <c r="L40" s="31">
        <f t="shared" si="5"/>
        <v>785510240</v>
      </c>
      <c r="M40" s="31">
        <f t="shared" si="5"/>
        <v>813985091</v>
      </c>
      <c r="N40" s="31">
        <f t="shared" si="5"/>
        <v>813985091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813985091</v>
      </c>
      <c r="X40" s="31">
        <f t="shared" si="5"/>
        <v>376773457</v>
      </c>
      <c r="Y40" s="31">
        <f t="shared" si="5"/>
        <v>437211634</v>
      </c>
      <c r="Z40" s="32">
        <f>+IF(X40&lt;&gt;0,+(Y40/X40)*100,0)</f>
        <v>116.04098587019097</v>
      </c>
      <c r="AA40" s="33">
        <f>+AA34+AA39</f>
        <v>753546911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2568647488</v>
      </c>
      <c r="D42" s="43">
        <f>+D25-D40</f>
        <v>0</v>
      </c>
      <c r="E42" s="44">
        <f t="shared" si="6"/>
        <v>2782213104</v>
      </c>
      <c r="F42" s="45">
        <f t="shared" si="6"/>
        <v>2782213104</v>
      </c>
      <c r="G42" s="45">
        <f t="shared" si="6"/>
        <v>2994806699</v>
      </c>
      <c r="H42" s="45">
        <f t="shared" si="6"/>
        <v>2874067954</v>
      </c>
      <c r="I42" s="45">
        <f t="shared" si="6"/>
        <v>2620664404</v>
      </c>
      <c r="J42" s="45">
        <f t="shared" si="6"/>
        <v>2620664404</v>
      </c>
      <c r="K42" s="45">
        <f t="shared" si="6"/>
        <v>2596385954</v>
      </c>
      <c r="L42" s="45">
        <f t="shared" si="6"/>
        <v>2572838438</v>
      </c>
      <c r="M42" s="45">
        <f t="shared" si="6"/>
        <v>2593452889</v>
      </c>
      <c r="N42" s="45">
        <f t="shared" si="6"/>
        <v>2593452889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2593452889</v>
      </c>
      <c r="X42" s="45">
        <f t="shared" si="6"/>
        <v>1391106554</v>
      </c>
      <c r="Y42" s="45">
        <f t="shared" si="6"/>
        <v>1202346335</v>
      </c>
      <c r="Z42" s="46">
        <f>+IF(X42&lt;&gt;0,+(Y42/X42)*100,0)</f>
        <v>86.43093022189873</v>
      </c>
      <c r="AA42" s="47">
        <f>+AA25-AA40</f>
        <v>2782213104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2468281712</v>
      </c>
      <c r="D45" s="18"/>
      <c r="E45" s="19">
        <v>2686713104</v>
      </c>
      <c r="F45" s="20">
        <v>2686713104</v>
      </c>
      <c r="G45" s="20">
        <v>2867426909</v>
      </c>
      <c r="H45" s="20">
        <v>2773702178</v>
      </c>
      <c r="I45" s="20">
        <v>2520298628</v>
      </c>
      <c r="J45" s="20">
        <v>2520298628</v>
      </c>
      <c r="K45" s="20">
        <v>2496020178</v>
      </c>
      <c r="L45" s="20">
        <v>2472472662</v>
      </c>
      <c r="M45" s="20">
        <v>2493087113</v>
      </c>
      <c r="N45" s="20">
        <v>2493087113</v>
      </c>
      <c r="O45" s="20"/>
      <c r="P45" s="20"/>
      <c r="Q45" s="20"/>
      <c r="R45" s="20"/>
      <c r="S45" s="20"/>
      <c r="T45" s="20"/>
      <c r="U45" s="20"/>
      <c r="V45" s="20"/>
      <c r="W45" s="20">
        <v>2493087113</v>
      </c>
      <c r="X45" s="20">
        <v>1343356552</v>
      </c>
      <c r="Y45" s="20">
        <v>1149730561</v>
      </c>
      <c r="Z45" s="48">
        <v>85.59</v>
      </c>
      <c r="AA45" s="22">
        <v>2686713104</v>
      </c>
    </row>
    <row r="46" spans="1:27" ht="12.75">
      <c r="A46" s="23" t="s">
        <v>67</v>
      </c>
      <c r="B46" s="17"/>
      <c r="C46" s="18">
        <v>100365776</v>
      </c>
      <c r="D46" s="18"/>
      <c r="E46" s="19">
        <v>95500000</v>
      </c>
      <c r="F46" s="20">
        <v>95500000</v>
      </c>
      <c r="G46" s="20">
        <v>127379790</v>
      </c>
      <c r="H46" s="20">
        <v>100365776</v>
      </c>
      <c r="I46" s="20">
        <v>100365776</v>
      </c>
      <c r="J46" s="20">
        <v>100365776</v>
      </c>
      <c r="K46" s="20">
        <v>100365776</v>
      </c>
      <c r="L46" s="20">
        <v>100365776</v>
      </c>
      <c r="M46" s="20">
        <v>100365776</v>
      </c>
      <c r="N46" s="20">
        <v>100365776</v>
      </c>
      <c r="O46" s="20"/>
      <c r="P46" s="20"/>
      <c r="Q46" s="20"/>
      <c r="R46" s="20"/>
      <c r="S46" s="20"/>
      <c r="T46" s="20"/>
      <c r="U46" s="20"/>
      <c r="V46" s="20"/>
      <c r="W46" s="20">
        <v>100365776</v>
      </c>
      <c r="X46" s="20">
        <v>47750000</v>
      </c>
      <c r="Y46" s="20">
        <v>52615776</v>
      </c>
      <c r="Z46" s="48">
        <v>110.19</v>
      </c>
      <c r="AA46" s="22">
        <v>95500000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2568647488</v>
      </c>
      <c r="D48" s="51">
        <f>SUM(D45:D47)</f>
        <v>0</v>
      </c>
      <c r="E48" s="52">
        <f t="shared" si="7"/>
        <v>2782213104</v>
      </c>
      <c r="F48" s="53">
        <f t="shared" si="7"/>
        <v>2782213104</v>
      </c>
      <c r="G48" s="53">
        <f t="shared" si="7"/>
        <v>2994806699</v>
      </c>
      <c r="H48" s="53">
        <f t="shared" si="7"/>
        <v>2874067954</v>
      </c>
      <c r="I48" s="53">
        <f t="shared" si="7"/>
        <v>2620664404</v>
      </c>
      <c r="J48" s="53">
        <f t="shared" si="7"/>
        <v>2620664404</v>
      </c>
      <c r="K48" s="53">
        <f t="shared" si="7"/>
        <v>2596385954</v>
      </c>
      <c r="L48" s="53">
        <f t="shared" si="7"/>
        <v>2572838438</v>
      </c>
      <c r="M48" s="53">
        <f t="shared" si="7"/>
        <v>2593452889</v>
      </c>
      <c r="N48" s="53">
        <f t="shared" si="7"/>
        <v>2593452889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2593452889</v>
      </c>
      <c r="X48" s="53">
        <f t="shared" si="7"/>
        <v>1391106552</v>
      </c>
      <c r="Y48" s="53">
        <f t="shared" si="7"/>
        <v>1202346337</v>
      </c>
      <c r="Z48" s="54">
        <f>+IF(X48&lt;&gt;0,+(Y48/X48)*100,0)</f>
        <v>86.4309304899313</v>
      </c>
      <c r="AA48" s="55">
        <f>SUM(AA45:AA47)</f>
        <v>2782213104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1067709</v>
      </c>
      <c r="D6" s="18"/>
      <c r="E6" s="19">
        <v>-13438355</v>
      </c>
      <c r="F6" s="20">
        <v>-13438355</v>
      </c>
      <c r="G6" s="20">
        <v>631420</v>
      </c>
      <c r="H6" s="20">
        <v>452072</v>
      </c>
      <c r="I6" s="20">
        <v>213498</v>
      </c>
      <c r="J6" s="20">
        <v>213498</v>
      </c>
      <c r="K6" s="20">
        <v>398148</v>
      </c>
      <c r="L6" s="20">
        <v>-74766</v>
      </c>
      <c r="M6" s="20">
        <v>12345712</v>
      </c>
      <c r="N6" s="20">
        <v>12345712</v>
      </c>
      <c r="O6" s="20"/>
      <c r="P6" s="20"/>
      <c r="Q6" s="20"/>
      <c r="R6" s="20"/>
      <c r="S6" s="20"/>
      <c r="T6" s="20"/>
      <c r="U6" s="20"/>
      <c r="V6" s="20"/>
      <c r="W6" s="20">
        <v>12345712</v>
      </c>
      <c r="X6" s="20">
        <v>-6719178</v>
      </c>
      <c r="Y6" s="20">
        <v>19064890</v>
      </c>
      <c r="Z6" s="21">
        <v>-283.74</v>
      </c>
      <c r="AA6" s="22">
        <v>-13438355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53450723</v>
      </c>
      <c r="D8" s="18"/>
      <c r="E8" s="19">
        <v>80717897</v>
      </c>
      <c r="F8" s="20">
        <v>80717897</v>
      </c>
      <c r="G8" s="20">
        <v>7330185</v>
      </c>
      <c r="H8" s="20">
        <v>7698216</v>
      </c>
      <c r="I8" s="20">
        <v>8281633</v>
      </c>
      <c r="J8" s="20">
        <v>8281633</v>
      </c>
      <c r="K8" s="20">
        <v>7649641</v>
      </c>
      <c r="L8" s="20">
        <v>8017431</v>
      </c>
      <c r="M8" s="20">
        <v>6486213</v>
      </c>
      <c r="N8" s="20">
        <v>6486213</v>
      </c>
      <c r="O8" s="20"/>
      <c r="P8" s="20"/>
      <c r="Q8" s="20"/>
      <c r="R8" s="20"/>
      <c r="S8" s="20"/>
      <c r="T8" s="20"/>
      <c r="U8" s="20"/>
      <c r="V8" s="20"/>
      <c r="W8" s="20">
        <v>6486213</v>
      </c>
      <c r="X8" s="20">
        <v>40358949</v>
      </c>
      <c r="Y8" s="20">
        <v>-33872736</v>
      </c>
      <c r="Z8" s="21">
        <v>-83.93</v>
      </c>
      <c r="AA8" s="22">
        <v>80717897</v>
      </c>
    </row>
    <row r="9" spans="1:27" ht="12.75">
      <c r="A9" s="23" t="s">
        <v>36</v>
      </c>
      <c r="B9" s="17"/>
      <c r="C9" s="18">
        <v>59568660</v>
      </c>
      <c r="D9" s="18"/>
      <c r="E9" s="19"/>
      <c r="F9" s="20"/>
      <c r="G9" s="20">
        <v>32347453</v>
      </c>
      <c r="H9" s="20">
        <v>2695621</v>
      </c>
      <c r="I9" s="20">
        <v>2695621</v>
      </c>
      <c r="J9" s="20">
        <v>2695621</v>
      </c>
      <c r="K9" s="20">
        <v>2695621</v>
      </c>
      <c r="L9" s="20">
        <v>1746683</v>
      </c>
      <c r="M9" s="20">
        <v>1746683</v>
      </c>
      <c r="N9" s="20">
        <v>1746683</v>
      </c>
      <c r="O9" s="20"/>
      <c r="P9" s="20"/>
      <c r="Q9" s="20"/>
      <c r="R9" s="20"/>
      <c r="S9" s="20"/>
      <c r="T9" s="20"/>
      <c r="U9" s="20"/>
      <c r="V9" s="20"/>
      <c r="W9" s="20">
        <v>1746683</v>
      </c>
      <c r="X9" s="20"/>
      <c r="Y9" s="20">
        <v>1746683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1546224</v>
      </c>
      <c r="D11" s="18"/>
      <c r="E11" s="19">
        <v>22582</v>
      </c>
      <c r="F11" s="20">
        <v>22582</v>
      </c>
      <c r="G11" s="20">
        <v>137239</v>
      </c>
      <c r="H11" s="20">
        <v>1126827</v>
      </c>
      <c r="I11" s="20">
        <v>1085834</v>
      </c>
      <c r="J11" s="20">
        <v>1085834</v>
      </c>
      <c r="K11" s="20">
        <v>1075920</v>
      </c>
      <c r="L11" s="20">
        <v>817660</v>
      </c>
      <c r="M11" s="20">
        <v>912413</v>
      </c>
      <c r="N11" s="20">
        <v>912413</v>
      </c>
      <c r="O11" s="20"/>
      <c r="P11" s="20"/>
      <c r="Q11" s="20"/>
      <c r="R11" s="20"/>
      <c r="S11" s="20"/>
      <c r="T11" s="20"/>
      <c r="U11" s="20"/>
      <c r="V11" s="20"/>
      <c r="W11" s="20">
        <v>912413</v>
      </c>
      <c r="X11" s="20">
        <v>11291</v>
      </c>
      <c r="Y11" s="20">
        <v>901122</v>
      </c>
      <c r="Z11" s="21">
        <v>7980.89</v>
      </c>
      <c r="AA11" s="22">
        <v>22582</v>
      </c>
    </row>
    <row r="12" spans="1:27" ht="12.75">
      <c r="A12" s="27" t="s">
        <v>39</v>
      </c>
      <c r="B12" s="28"/>
      <c r="C12" s="29">
        <f aca="true" t="shared" si="0" ref="C12:Y12">SUM(C6:C11)</f>
        <v>115633316</v>
      </c>
      <c r="D12" s="29">
        <f>SUM(D6:D11)</f>
        <v>0</v>
      </c>
      <c r="E12" s="30">
        <f t="shared" si="0"/>
        <v>67302124</v>
      </c>
      <c r="F12" s="31">
        <f t="shared" si="0"/>
        <v>67302124</v>
      </c>
      <c r="G12" s="31">
        <f t="shared" si="0"/>
        <v>40446297</v>
      </c>
      <c r="H12" s="31">
        <f t="shared" si="0"/>
        <v>11972736</v>
      </c>
      <c r="I12" s="31">
        <f t="shared" si="0"/>
        <v>12276586</v>
      </c>
      <c r="J12" s="31">
        <f t="shared" si="0"/>
        <v>12276586</v>
      </c>
      <c r="K12" s="31">
        <f t="shared" si="0"/>
        <v>11819330</v>
      </c>
      <c r="L12" s="31">
        <f t="shared" si="0"/>
        <v>10507008</v>
      </c>
      <c r="M12" s="31">
        <f t="shared" si="0"/>
        <v>21491021</v>
      </c>
      <c r="N12" s="31">
        <f t="shared" si="0"/>
        <v>21491021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21491021</v>
      </c>
      <c r="X12" s="31">
        <f t="shared" si="0"/>
        <v>33651062</v>
      </c>
      <c r="Y12" s="31">
        <f t="shared" si="0"/>
        <v>-12160041</v>
      </c>
      <c r="Z12" s="32">
        <f>+IF(X12&lt;&gt;0,+(Y12/X12)*100,0)</f>
        <v>-36.13568273120177</v>
      </c>
      <c r="AA12" s="33">
        <f>SUM(AA6:AA11)</f>
        <v>67302124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50033619</v>
      </c>
      <c r="D17" s="18"/>
      <c r="E17" s="19">
        <v>44258941</v>
      </c>
      <c r="F17" s="20">
        <v>44258941</v>
      </c>
      <c r="G17" s="20">
        <v>46218774</v>
      </c>
      <c r="H17" s="20">
        <v>46218774</v>
      </c>
      <c r="I17" s="20">
        <v>46218774</v>
      </c>
      <c r="J17" s="20">
        <v>46218774</v>
      </c>
      <c r="K17" s="20">
        <v>46218774</v>
      </c>
      <c r="L17" s="20">
        <v>50033619</v>
      </c>
      <c r="M17" s="20">
        <v>50033619</v>
      </c>
      <c r="N17" s="20">
        <v>50033619</v>
      </c>
      <c r="O17" s="20"/>
      <c r="P17" s="20"/>
      <c r="Q17" s="20"/>
      <c r="R17" s="20"/>
      <c r="S17" s="20"/>
      <c r="T17" s="20"/>
      <c r="U17" s="20"/>
      <c r="V17" s="20"/>
      <c r="W17" s="20">
        <v>50033619</v>
      </c>
      <c r="X17" s="20">
        <v>22129471</v>
      </c>
      <c r="Y17" s="20">
        <v>27904148</v>
      </c>
      <c r="Z17" s="21">
        <v>126.09</v>
      </c>
      <c r="AA17" s="22">
        <v>44258941</v>
      </c>
    </row>
    <row r="18" spans="1:27" ht="12.75">
      <c r="A18" s="23" t="s">
        <v>44</v>
      </c>
      <c r="B18" s="17"/>
      <c r="C18" s="18">
        <v>9509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620476229</v>
      </c>
      <c r="D19" s="18"/>
      <c r="E19" s="19">
        <v>507898279</v>
      </c>
      <c r="F19" s="20">
        <v>507898279</v>
      </c>
      <c r="G19" s="20">
        <v>529353518</v>
      </c>
      <c r="H19" s="20">
        <v>529353518</v>
      </c>
      <c r="I19" s="20">
        <v>529353518</v>
      </c>
      <c r="J19" s="20">
        <v>529353518</v>
      </c>
      <c r="K19" s="20">
        <v>529353518</v>
      </c>
      <c r="L19" s="20">
        <v>620476229</v>
      </c>
      <c r="M19" s="20">
        <v>620476229</v>
      </c>
      <c r="N19" s="20">
        <v>620476229</v>
      </c>
      <c r="O19" s="20"/>
      <c r="P19" s="20"/>
      <c r="Q19" s="20"/>
      <c r="R19" s="20"/>
      <c r="S19" s="20"/>
      <c r="T19" s="20"/>
      <c r="U19" s="20"/>
      <c r="V19" s="20"/>
      <c r="W19" s="20">
        <v>620476229</v>
      </c>
      <c r="X19" s="20">
        <v>253949140</v>
      </c>
      <c r="Y19" s="20">
        <v>366527089</v>
      </c>
      <c r="Z19" s="21">
        <v>144.33</v>
      </c>
      <c r="AA19" s="22">
        <v>507898279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35794</v>
      </c>
      <c r="D22" s="18"/>
      <c r="E22" s="19">
        <v>39185</v>
      </c>
      <c r="F22" s="20">
        <v>39185</v>
      </c>
      <c r="G22" s="20">
        <v>48981</v>
      </c>
      <c r="H22" s="20">
        <v>48981</v>
      </c>
      <c r="I22" s="20">
        <v>48981</v>
      </c>
      <c r="J22" s="20">
        <v>48981</v>
      </c>
      <c r="K22" s="20">
        <v>48981</v>
      </c>
      <c r="L22" s="20">
        <v>35794</v>
      </c>
      <c r="M22" s="20">
        <v>35794</v>
      </c>
      <c r="N22" s="20">
        <v>35794</v>
      </c>
      <c r="O22" s="20"/>
      <c r="P22" s="20"/>
      <c r="Q22" s="20"/>
      <c r="R22" s="20"/>
      <c r="S22" s="20"/>
      <c r="T22" s="20"/>
      <c r="U22" s="20"/>
      <c r="V22" s="20"/>
      <c r="W22" s="20">
        <v>35794</v>
      </c>
      <c r="X22" s="20">
        <v>19593</v>
      </c>
      <c r="Y22" s="20">
        <v>16201</v>
      </c>
      <c r="Z22" s="21">
        <v>82.69</v>
      </c>
      <c r="AA22" s="22">
        <v>39185</v>
      </c>
    </row>
    <row r="23" spans="1:27" ht="12.75">
      <c r="A23" s="23" t="s">
        <v>49</v>
      </c>
      <c r="B23" s="17"/>
      <c r="C23" s="18">
        <v>12183752</v>
      </c>
      <c r="D23" s="18"/>
      <c r="E23" s="19"/>
      <c r="F23" s="20"/>
      <c r="G23" s="24">
        <v>12183752</v>
      </c>
      <c r="H23" s="24">
        <v>12183752</v>
      </c>
      <c r="I23" s="24">
        <v>12183752</v>
      </c>
      <c r="J23" s="20">
        <v>12183752</v>
      </c>
      <c r="K23" s="24">
        <v>12183752</v>
      </c>
      <c r="L23" s="24">
        <v>12183752</v>
      </c>
      <c r="M23" s="20">
        <v>12183752</v>
      </c>
      <c r="N23" s="24">
        <v>12183752</v>
      </c>
      <c r="O23" s="24"/>
      <c r="P23" s="24"/>
      <c r="Q23" s="20"/>
      <c r="R23" s="24"/>
      <c r="S23" s="24"/>
      <c r="T23" s="20"/>
      <c r="U23" s="24"/>
      <c r="V23" s="24"/>
      <c r="W23" s="24">
        <v>12183752</v>
      </c>
      <c r="X23" s="20"/>
      <c r="Y23" s="24">
        <v>12183752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682738903</v>
      </c>
      <c r="D24" s="29">
        <f>SUM(D15:D23)</f>
        <v>0</v>
      </c>
      <c r="E24" s="36">
        <f t="shared" si="1"/>
        <v>552196405</v>
      </c>
      <c r="F24" s="37">
        <f t="shared" si="1"/>
        <v>552196405</v>
      </c>
      <c r="G24" s="37">
        <f t="shared" si="1"/>
        <v>587805025</v>
      </c>
      <c r="H24" s="37">
        <f t="shared" si="1"/>
        <v>587805025</v>
      </c>
      <c r="I24" s="37">
        <f t="shared" si="1"/>
        <v>587805025</v>
      </c>
      <c r="J24" s="37">
        <f t="shared" si="1"/>
        <v>587805025</v>
      </c>
      <c r="K24" s="37">
        <f t="shared" si="1"/>
        <v>587805025</v>
      </c>
      <c r="L24" s="37">
        <f t="shared" si="1"/>
        <v>682729394</v>
      </c>
      <c r="M24" s="37">
        <f t="shared" si="1"/>
        <v>682729394</v>
      </c>
      <c r="N24" s="37">
        <f t="shared" si="1"/>
        <v>682729394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682729394</v>
      </c>
      <c r="X24" s="37">
        <f t="shared" si="1"/>
        <v>276098204</v>
      </c>
      <c r="Y24" s="37">
        <f t="shared" si="1"/>
        <v>406631190</v>
      </c>
      <c r="Z24" s="38">
        <f>+IF(X24&lt;&gt;0,+(Y24/X24)*100,0)</f>
        <v>147.2777381775363</v>
      </c>
      <c r="AA24" s="39">
        <f>SUM(AA15:AA23)</f>
        <v>552196405</v>
      </c>
    </row>
    <row r="25" spans="1:27" ht="12.75">
      <c r="A25" s="27" t="s">
        <v>51</v>
      </c>
      <c r="B25" s="28"/>
      <c r="C25" s="29">
        <f aca="true" t="shared" si="2" ref="C25:Y25">+C12+C24</f>
        <v>798372219</v>
      </c>
      <c r="D25" s="29">
        <f>+D12+D24</f>
        <v>0</v>
      </c>
      <c r="E25" s="30">
        <f t="shared" si="2"/>
        <v>619498529</v>
      </c>
      <c r="F25" s="31">
        <f t="shared" si="2"/>
        <v>619498529</v>
      </c>
      <c r="G25" s="31">
        <f t="shared" si="2"/>
        <v>628251322</v>
      </c>
      <c r="H25" s="31">
        <f t="shared" si="2"/>
        <v>599777761</v>
      </c>
      <c r="I25" s="31">
        <f t="shared" si="2"/>
        <v>600081611</v>
      </c>
      <c r="J25" s="31">
        <f t="shared" si="2"/>
        <v>600081611</v>
      </c>
      <c r="K25" s="31">
        <f t="shared" si="2"/>
        <v>599624355</v>
      </c>
      <c r="L25" s="31">
        <f t="shared" si="2"/>
        <v>693236402</v>
      </c>
      <c r="M25" s="31">
        <f t="shared" si="2"/>
        <v>704220415</v>
      </c>
      <c r="N25" s="31">
        <f t="shared" si="2"/>
        <v>704220415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704220415</v>
      </c>
      <c r="X25" s="31">
        <f t="shared" si="2"/>
        <v>309749266</v>
      </c>
      <c r="Y25" s="31">
        <f t="shared" si="2"/>
        <v>394471149</v>
      </c>
      <c r="Z25" s="32">
        <f>+IF(X25&lt;&gt;0,+(Y25/X25)*100,0)</f>
        <v>127.35176231216639</v>
      </c>
      <c r="AA25" s="33">
        <f>+AA12+AA24</f>
        <v>619498529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125594</v>
      </c>
      <c r="D30" s="18"/>
      <c r="E30" s="19">
        <v>105216</v>
      </c>
      <c r="F30" s="20">
        <v>105216</v>
      </c>
      <c r="G30" s="20">
        <v>8957</v>
      </c>
      <c r="H30" s="20">
        <v>8957</v>
      </c>
      <c r="I30" s="20">
        <v>18206</v>
      </c>
      <c r="J30" s="20">
        <v>18206</v>
      </c>
      <c r="K30" s="20"/>
      <c r="L30" s="20"/>
      <c r="M30" s="20">
        <v>8999</v>
      </c>
      <c r="N30" s="20">
        <v>8999</v>
      </c>
      <c r="O30" s="20"/>
      <c r="P30" s="20"/>
      <c r="Q30" s="20"/>
      <c r="R30" s="20"/>
      <c r="S30" s="20"/>
      <c r="T30" s="20"/>
      <c r="U30" s="20"/>
      <c r="V30" s="20"/>
      <c r="W30" s="20">
        <v>8999</v>
      </c>
      <c r="X30" s="20">
        <v>52608</v>
      </c>
      <c r="Y30" s="20">
        <v>-43609</v>
      </c>
      <c r="Z30" s="21">
        <v>-82.89</v>
      </c>
      <c r="AA30" s="22">
        <v>105216</v>
      </c>
    </row>
    <row r="31" spans="1:27" ht="12.75">
      <c r="A31" s="23" t="s">
        <v>56</v>
      </c>
      <c r="B31" s="17"/>
      <c r="C31" s="18">
        <v>555779</v>
      </c>
      <c r="D31" s="18"/>
      <c r="E31" s="19"/>
      <c r="F31" s="20"/>
      <c r="G31" s="20">
        <v>535497</v>
      </c>
      <c r="H31" s="20">
        <v>972</v>
      </c>
      <c r="I31" s="20">
        <v>27869</v>
      </c>
      <c r="J31" s="20">
        <v>27869</v>
      </c>
      <c r="K31" s="20"/>
      <c r="L31" s="20">
        <v>46315</v>
      </c>
      <c r="M31" s="20">
        <v>486</v>
      </c>
      <c r="N31" s="20">
        <v>486</v>
      </c>
      <c r="O31" s="20"/>
      <c r="P31" s="20"/>
      <c r="Q31" s="20"/>
      <c r="R31" s="20"/>
      <c r="S31" s="20"/>
      <c r="T31" s="20"/>
      <c r="U31" s="20"/>
      <c r="V31" s="20"/>
      <c r="W31" s="20">
        <v>486</v>
      </c>
      <c r="X31" s="20"/>
      <c r="Y31" s="20">
        <v>486</v>
      </c>
      <c r="Z31" s="21"/>
      <c r="AA31" s="22"/>
    </row>
    <row r="32" spans="1:27" ht="12.75">
      <c r="A32" s="23" t="s">
        <v>57</v>
      </c>
      <c r="B32" s="17"/>
      <c r="C32" s="18">
        <v>139408638</v>
      </c>
      <c r="D32" s="18"/>
      <c r="E32" s="19">
        <v>108000000</v>
      </c>
      <c r="F32" s="20">
        <v>108000000</v>
      </c>
      <c r="G32" s="20">
        <v>21276563</v>
      </c>
      <c r="H32" s="20">
        <v>20659097</v>
      </c>
      <c r="I32" s="20">
        <v>19384176</v>
      </c>
      <c r="J32" s="20">
        <v>19384176</v>
      </c>
      <c r="K32" s="20">
        <v>24378656</v>
      </c>
      <c r="L32" s="20">
        <v>23697389</v>
      </c>
      <c r="M32" s="20">
        <v>11127480</v>
      </c>
      <c r="N32" s="20">
        <v>11127480</v>
      </c>
      <c r="O32" s="20"/>
      <c r="P32" s="20"/>
      <c r="Q32" s="20"/>
      <c r="R32" s="20"/>
      <c r="S32" s="20"/>
      <c r="T32" s="20"/>
      <c r="U32" s="20"/>
      <c r="V32" s="20"/>
      <c r="W32" s="20">
        <v>11127480</v>
      </c>
      <c r="X32" s="20">
        <v>54000000</v>
      </c>
      <c r="Y32" s="20">
        <v>-42872520</v>
      </c>
      <c r="Z32" s="21">
        <v>-79.39</v>
      </c>
      <c r="AA32" s="22">
        <v>108000000</v>
      </c>
    </row>
    <row r="33" spans="1:27" ht="12.75">
      <c r="A33" s="23" t="s">
        <v>58</v>
      </c>
      <c r="B33" s="17"/>
      <c r="C33" s="18">
        <v>404000</v>
      </c>
      <c r="D33" s="18"/>
      <c r="E33" s="19">
        <v>257631039</v>
      </c>
      <c r="F33" s="20">
        <v>257631039</v>
      </c>
      <c r="G33" s="20">
        <v>329000</v>
      </c>
      <c r="H33" s="20">
        <v>27417</v>
      </c>
      <c r="I33" s="20">
        <v>27417</v>
      </c>
      <c r="J33" s="20">
        <v>27417</v>
      </c>
      <c r="K33" s="20">
        <v>27417</v>
      </c>
      <c r="L33" s="20">
        <v>33667</v>
      </c>
      <c r="M33" s="20">
        <v>33667</v>
      </c>
      <c r="N33" s="20">
        <v>33667</v>
      </c>
      <c r="O33" s="20"/>
      <c r="P33" s="20"/>
      <c r="Q33" s="20"/>
      <c r="R33" s="20"/>
      <c r="S33" s="20"/>
      <c r="T33" s="20"/>
      <c r="U33" s="20"/>
      <c r="V33" s="20"/>
      <c r="W33" s="20">
        <v>33667</v>
      </c>
      <c r="X33" s="20">
        <v>128815520</v>
      </c>
      <c r="Y33" s="20">
        <v>-128781853</v>
      </c>
      <c r="Z33" s="21">
        <v>-99.97</v>
      </c>
      <c r="AA33" s="22">
        <v>257631039</v>
      </c>
    </row>
    <row r="34" spans="1:27" ht="12.75">
      <c r="A34" s="27" t="s">
        <v>59</v>
      </c>
      <c r="B34" s="28"/>
      <c r="C34" s="29">
        <f aca="true" t="shared" si="3" ref="C34:Y34">SUM(C29:C33)</f>
        <v>140494011</v>
      </c>
      <c r="D34" s="29">
        <f>SUM(D29:D33)</f>
        <v>0</v>
      </c>
      <c r="E34" s="30">
        <f t="shared" si="3"/>
        <v>365736255</v>
      </c>
      <c r="F34" s="31">
        <f t="shared" si="3"/>
        <v>365736255</v>
      </c>
      <c r="G34" s="31">
        <f t="shared" si="3"/>
        <v>22150017</v>
      </c>
      <c r="H34" s="31">
        <f t="shared" si="3"/>
        <v>20696443</v>
      </c>
      <c r="I34" s="31">
        <f t="shared" si="3"/>
        <v>19457668</v>
      </c>
      <c r="J34" s="31">
        <f t="shared" si="3"/>
        <v>19457668</v>
      </c>
      <c r="K34" s="31">
        <f t="shared" si="3"/>
        <v>24406073</v>
      </c>
      <c r="L34" s="31">
        <f t="shared" si="3"/>
        <v>23777371</v>
      </c>
      <c r="M34" s="31">
        <f t="shared" si="3"/>
        <v>11170632</v>
      </c>
      <c r="N34" s="31">
        <f t="shared" si="3"/>
        <v>11170632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11170632</v>
      </c>
      <c r="X34" s="31">
        <f t="shared" si="3"/>
        <v>182868128</v>
      </c>
      <c r="Y34" s="31">
        <f t="shared" si="3"/>
        <v>-171697496</v>
      </c>
      <c r="Z34" s="32">
        <f>+IF(X34&lt;&gt;0,+(Y34/X34)*100,0)</f>
        <v>-93.89142759748708</v>
      </c>
      <c r="AA34" s="33">
        <f>SUM(AA29:AA33)</f>
        <v>365736255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1184940</v>
      </c>
      <c r="D37" s="18"/>
      <c r="E37" s="19">
        <v>1050352</v>
      </c>
      <c r="F37" s="20">
        <v>1050352</v>
      </c>
      <c r="G37" s="20">
        <v>1252188</v>
      </c>
      <c r="H37" s="20">
        <v>1243231</v>
      </c>
      <c r="I37" s="20">
        <v>1215945</v>
      </c>
      <c r="J37" s="20">
        <v>1215945</v>
      </c>
      <c r="K37" s="20">
        <v>1215945</v>
      </c>
      <c r="L37" s="20">
        <v>1215945</v>
      </c>
      <c r="M37" s="20">
        <v>1215945</v>
      </c>
      <c r="N37" s="20">
        <v>1215945</v>
      </c>
      <c r="O37" s="20"/>
      <c r="P37" s="20"/>
      <c r="Q37" s="20"/>
      <c r="R37" s="20"/>
      <c r="S37" s="20"/>
      <c r="T37" s="20"/>
      <c r="U37" s="20"/>
      <c r="V37" s="20"/>
      <c r="W37" s="20">
        <v>1215945</v>
      </c>
      <c r="X37" s="20">
        <v>525176</v>
      </c>
      <c r="Y37" s="20">
        <v>690769</v>
      </c>
      <c r="Z37" s="21">
        <v>131.53</v>
      </c>
      <c r="AA37" s="22">
        <v>1050352</v>
      </c>
    </row>
    <row r="38" spans="1:27" ht="12.75">
      <c r="A38" s="23" t="s">
        <v>58</v>
      </c>
      <c r="B38" s="17"/>
      <c r="C38" s="18">
        <v>19357640</v>
      </c>
      <c r="D38" s="18"/>
      <c r="E38" s="19">
        <v>44661836</v>
      </c>
      <c r="F38" s="20">
        <v>44661836</v>
      </c>
      <c r="G38" s="20">
        <v>28222836</v>
      </c>
      <c r="H38" s="20">
        <v>2351903</v>
      </c>
      <c r="I38" s="20">
        <v>2351903</v>
      </c>
      <c r="J38" s="20">
        <v>2351903</v>
      </c>
      <c r="K38" s="20">
        <v>2351903</v>
      </c>
      <c r="L38" s="20">
        <v>1280887</v>
      </c>
      <c r="M38" s="20">
        <v>1280887</v>
      </c>
      <c r="N38" s="20">
        <v>1280887</v>
      </c>
      <c r="O38" s="20"/>
      <c r="P38" s="20"/>
      <c r="Q38" s="20"/>
      <c r="R38" s="20"/>
      <c r="S38" s="20"/>
      <c r="T38" s="20"/>
      <c r="U38" s="20"/>
      <c r="V38" s="20"/>
      <c r="W38" s="20">
        <v>1280887</v>
      </c>
      <c r="X38" s="20">
        <v>22330918</v>
      </c>
      <c r="Y38" s="20">
        <v>-21050031</v>
      </c>
      <c r="Z38" s="21">
        <v>-94.26</v>
      </c>
      <c r="AA38" s="22">
        <v>44661836</v>
      </c>
    </row>
    <row r="39" spans="1:27" ht="12.75">
      <c r="A39" s="27" t="s">
        <v>61</v>
      </c>
      <c r="B39" s="35"/>
      <c r="C39" s="29">
        <f aca="true" t="shared" si="4" ref="C39:Y39">SUM(C37:C38)</f>
        <v>20542580</v>
      </c>
      <c r="D39" s="29">
        <f>SUM(D37:D38)</f>
        <v>0</v>
      </c>
      <c r="E39" s="36">
        <f t="shared" si="4"/>
        <v>45712188</v>
      </c>
      <c r="F39" s="37">
        <f t="shared" si="4"/>
        <v>45712188</v>
      </c>
      <c r="G39" s="37">
        <f t="shared" si="4"/>
        <v>29475024</v>
      </c>
      <c r="H39" s="37">
        <f t="shared" si="4"/>
        <v>3595134</v>
      </c>
      <c r="I39" s="37">
        <f t="shared" si="4"/>
        <v>3567848</v>
      </c>
      <c r="J39" s="37">
        <f t="shared" si="4"/>
        <v>3567848</v>
      </c>
      <c r="K39" s="37">
        <f t="shared" si="4"/>
        <v>3567848</v>
      </c>
      <c r="L39" s="37">
        <f t="shared" si="4"/>
        <v>2496832</v>
      </c>
      <c r="M39" s="37">
        <f t="shared" si="4"/>
        <v>2496832</v>
      </c>
      <c r="N39" s="37">
        <f t="shared" si="4"/>
        <v>2496832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2496832</v>
      </c>
      <c r="X39" s="37">
        <f t="shared" si="4"/>
        <v>22856094</v>
      </c>
      <c r="Y39" s="37">
        <f t="shared" si="4"/>
        <v>-20359262</v>
      </c>
      <c r="Z39" s="38">
        <f>+IF(X39&lt;&gt;0,+(Y39/X39)*100,0)</f>
        <v>-89.07585871846693</v>
      </c>
      <c r="AA39" s="39">
        <f>SUM(AA37:AA38)</f>
        <v>45712188</v>
      </c>
    </row>
    <row r="40" spans="1:27" ht="12.75">
      <c r="A40" s="27" t="s">
        <v>62</v>
      </c>
      <c r="B40" s="28"/>
      <c r="C40" s="29">
        <f aca="true" t="shared" si="5" ref="C40:Y40">+C34+C39</f>
        <v>161036591</v>
      </c>
      <c r="D40" s="29">
        <f>+D34+D39</f>
        <v>0</v>
      </c>
      <c r="E40" s="30">
        <f t="shared" si="5"/>
        <v>411448443</v>
      </c>
      <c r="F40" s="31">
        <f t="shared" si="5"/>
        <v>411448443</v>
      </c>
      <c r="G40" s="31">
        <f t="shared" si="5"/>
        <v>51625041</v>
      </c>
      <c r="H40" s="31">
        <f t="shared" si="5"/>
        <v>24291577</v>
      </c>
      <c r="I40" s="31">
        <f t="shared" si="5"/>
        <v>23025516</v>
      </c>
      <c r="J40" s="31">
        <f t="shared" si="5"/>
        <v>23025516</v>
      </c>
      <c r="K40" s="31">
        <f t="shared" si="5"/>
        <v>27973921</v>
      </c>
      <c r="L40" s="31">
        <f t="shared" si="5"/>
        <v>26274203</v>
      </c>
      <c r="M40" s="31">
        <f t="shared" si="5"/>
        <v>13667464</v>
      </c>
      <c r="N40" s="31">
        <f t="shared" si="5"/>
        <v>13667464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13667464</v>
      </c>
      <c r="X40" s="31">
        <f t="shared" si="5"/>
        <v>205724222</v>
      </c>
      <c r="Y40" s="31">
        <f t="shared" si="5"/>
        <v>-192056758</v>
      </c>
      <c r="Z40" s="32">
        <f>+IF(X40&lt;&gt;0,+(Y40/X40)*100,0)</f>
        <v>-93.35641478328206</v>
      </c>
      <c r="AA40" s="33">
        <f>+AA34+AA39</f>
        <v>411448443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637335628</v>
      </c>
      <c r="D42" s="43">
        <f>+D25-D40</f>
        <v>0</v>
      </c>
      <c r="E42" s="44">
        <f t="shared" si="6"/>
        <v>208050086</v>
      </c>
      <c r="F42" s="45">
        <f t="shared" si="6"/>
        <v>208050086</v>
      </c>
      <c r="G42" s="45">
        <f t="shared" si="6"/>
        <v>576626281</v>
      </c>
      <c r="H42" s="45">
        <f t="shared" si="6"/>
        <v>575486184</v>
      </c>
      <c r="I42" s="45">
        <f t="shared" si="6"/>
        <v>577056095</v>
      </c>
      <c r="J42" s="45">
        <f t="shared" si="6"/>
        <v>577056095</v>
      </c>
      <c r="K42" s="45">
        <f t="shared" si="6"/>
        <v>571650434</v>
      </c>
      <c r="L42" s="45">
        <f t="shared" si="6"/>
        <v>666962199</v>
      </c>
      <c r="M42" s="45">
        <f t="shared" si="6"/>
        <v>690552951</v>
      </c>
      <c r="N42" s="45">
        <f t="shared" si="6"/>
        <v>690552951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690552951</v>
      </c>
      <c r="X42" s="45">
        <f t="shared" si="6"/>
        <v>104025044</v>
      </c>
      <c r="Y42" s="45">
        <f t="shared" si="6"/>
        <v>586527907</v>
      </c>
      <c r="Z42" s="46">
        <f>+IF(X42&lt;&gt;0,+(Y42/X42)*100,0)</f>
        <v>563.8333659344571</v>
      </c>
      <c r="AA42" s="47">
        <f>+AA25-AA40</f>
        <v>208050086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637335628</v>
      </c>
      <c r="D45" s="18"/>
      <c r="E45" s="19">
        <v>208050086</v>
      </c>
      <c r="F45" s="20">
        <v>208050086</v>
      </c>
      <c r="G45" s="20">
        <v>576626281</v>
      </c>
      <c r="H45" s="20">
        <v>575486184</v>
      </c>
      <c r="I45" s="20">
        <v>577056095</v>
      </c>
      <c r="J45" s="20">
        <v>577056095</v>
      </c>
      <c r="K45" s="20">
        <v>571650434</v>
      </c>
      <c r="L45" s="20">
        <v>666962199</v>
      </c>
      <c r="M45" s="20">
        <v>690552951</v>
      </c>
      <c r="N45" s="20">
        <v>690552951</v>
      </c>
      <c r="O45" s="20"/>
      <c r="P45" s="20"/>
      <c r="Q45" s="20"/>
      <c r="R45" s="20"/>
      <c r="S45" s="20"/>
      <c r="T45" s="20"/>
      <c r="U45" s="20"/>
      <c r="V45" s="20"/>
      <c r="W45" s="20">
        <v>690552951</v>
      </c>
      <c r="X45" s="20">
        <v>104025043</v>
      </c>
      <c r="Y45" s="20">
        <v>586527908</v>
      </c>
      <c r="Z45" s="48">
        <v>563.83</v>
      </c>
      <c r="AA45" s="22">
        <v>208050086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637335628</v>
      </c>
      <c r="D48" s="51">
        <f>SUM(D45:D47)</f>
        <v>0</v>
      </c>
      <c r="E48" s="52">
        <f t="shared" si="7"/>
        <v>208050086</v>
      </c>
      <c r="F48" s="53">
        <f t="shared" si="7"/>
        <v>208050086</v>
      </c>
      <c r="G48" s="53">
        <f t="shared" si="7"/>
        <v>576626281</v>
      </c>
      <c r="H48" s="53">
        <f t="shared" si="7"/>
        <v>575486184</v>
      </c>
      <c r="I48" s="53">
        <f t="shared" si="7"/>
        <v>577056095</v>
      </c>
      <c r="J48" s="53">
        <f t="shared" si="7"/>
        <v>577056095</v>
      </c>
      <c r="K48" s="53">
        <f t="shared" si="7"/>
        <v>571650434</v>
      </c>
      <c r="L48" s="53">
        <f t="shared" si="7"/>
        <v>666962199</v>
      </c>
      <c r="M48" s="53">
        <f t="shared" si="7"/>
        <v>690552951</v>
      </c>
      <c r="N48" s="53">
        <f t="shared" si="7"/>
        <v>690552951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690552951</v>
      </c>
      <c r="X48" s="53">
        <f t="shared" si="7"/>
        <v>104025043</v>
      </c>
      <c r="Y48" s="53">
        <f t="shared" si="7"/>
        <v>586527908</v>
      </c>
      <c r="Z48" s="54">
        <f>+IF(X48&lt;&gt;0,+(Y48/X48)*100,0)</f>
        <v>563.8333723159335</v>
      </c>
      <c r="AA48" s="55">
        <f>SUM(AA45:AA47)</f>
        <v>208050086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11688188</v>
      </c>
      <c r="D6" s="18"/>
      <c r="E6" s="19">
        <v>38886845</v>
      </c>
      <c r="F6" s="20">
        <v>38886845</v>
      </c>
      <c r="G6" s="20">
        <v>86985014</v>
      </c>
      <c r="H6" s="20">
        <v>71523421</v>
      </c>
      <c r="I6" s="20">
        <v>43686206</v>
      </c>
      <c r="J6" s="20">
        <v>43686206</v>
      </c>
      <c r="K6" s="20">
        <v>36943322</v>
      </c>
      <c r="L6" s="20">
        <v>9760306</v>
      </c>
      <c r="M6" s="20">
        <v>38598458</v>
      </c>
      <c r="N6" s="20">
        <v>38598458</v>
      </c>
      <c r="O6" s="20"/>
      <c r="P6" s="20"/>
      <c r="Q6" s="20"/>
      <c r="R6" s="20"/>
      <c r="S6" s="20"/>
      <c r="T6" s="20"/>
      <c r="U6" s="20"/>
      <c r="V6" s="20"/>
      <c r="W6" s="20">
        <v>38598458</v>
      </c>
      <c r="X6" s="20">
        <v>19443423</v>
      </c>
      <c r="Y6" s="20">
        <v>19155035</v>
      </c>
      <c r="Z6" s="21">
        <v>98.52</v>
      </c>
      <c r="AA6" s="22">
        <v>38886845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65858333</v>
      </c>
      <c r="D8" s="18"/>
      <c r="E8" s="19">
        <v>28606000</v>
      </c>
      <c r="F8" s="20">
        <v>28606000</v>
      </c>
      <c r="G8" s="20">
        <v>36516409</v>
      </c>
      <c r="H8" s="20">
        <v>11450181</v>
      </c>
      <c r="I8" s="20">
        <v>7476963</v>
      </c>
      <c r="J8" s="20">
        <v>7476963</v>
      </c>
      <c r="K8" s="20">
        <v>112108027</v>
      </c>
      <c r="L8" s="20">
        <v>114703340</v>
      </c>
      <c r="M8" s="20">
        <v>114399914</v>
      </c>
      <c r="N8" s="20">
        <v>114399914</v>
      </c>
      <c r="O8" s="20"/>
      <c r="P8" s="20"/>
      <c r="Q8" s="20"/>
      <c r="R8" s="20"/>
      <c r="S8" s="20"/>
      <c r="T8" s="20"/>
      <c r="U8" s="20"/>
      <c r="V8" s="20"/>
      <c r="W8" s="20">
        <v>114399914</v>
      </c>
      <c r="X8" s="20">
        <v>14303000</v>
      </c>
      <c r="Y8" s="20">
        <v>100096914</v>
      </c>
      <c r="Z8" s="21">
        <v>699.83</v>
      </c>
      <c r="AA8" s="22">
        <v>28606000</v>
      </c>
    </row>
    <row r="9" spans="1:27" ht="12.75">
      <c r="A9" s="23" t="s">
        <v>36</v>
      </c>
      <c r="B9" s="17"/>
      <c r="C9" s="18">
        <v>17189868</v>
      </c>
      <c r="D9" s="18"/>
      <c r="E9" s="19">
        <v>42325266</v>
      </c>
      <c r="F9" s="20">
        <v>42325266</v>
      </c>
      <c r="G9" s="20">
        <v>3527105</v>
      </c>
      <c r="H9" s="20">
        <v>7054211</v>
      </c>
      <c r="I9" s="20">
        <v>10581316</v>
      </c>
      <c r="J9" s="20">
        <v>10581316</v>
      </c>
      <c r="K9" s="20">
        <v>10527774</v>
      </c>
      <c r="L9" s="20">
        <v>17635527</v>
      </c>
      <c r="M9" s="20">
        <v>21162633</v>
      </c>
      <c r="N9" s="20">
        <v>21162633</v>
      </c>
      <c r="O9" s="20"/>
      <c r="P9" s="20"/>
      <c r="Q9" s="20"/>
      <c r="R9" s="20"/>
      <c r="S9" s="20"/>
      <c r="T9" s="20"/>
      <c r="U9" s="20"/>
      <c r="V9" s="20"/>
      <c r="W9" s="20">
        <v>21162633</v>
      </c>
      <c r="X9" s="20">
        <v>21162633</v>
      </c>
      <c r="Y9" s="20"/>
      <c r="Z9" s="21"/>
      <c r="AA9" s="22">
        <v>42325266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53804637</v>
      </c>
      <c r="D11" s="18"/>
      <c r="E11" s="19">
        <v>33048213</v>
      </c>
      <c r="F11" s="20">
        <v>33048213</v>
      </c>
      <c r="G11" s="20">
        <v>398110</v>
      </c>
      <c r="H11" s="20">
        <v>5508035</v>
      </c>
      <c r="I11" s="20">
        <v>8262053</v>
      </c>
      <c r="J11" s="20">
        <v>8262053</v>
      </c>
      <c r="K11" s="20">
        <v>8262053</v>
      </c>
      <c r="L11" s="20">
        <v>33048213</v>
      </c>
      <c r="M11" s="20">
        <v>16524106</v>
      </c>
      <c r="N11" s="20">
        <v>16524106</v>
      </c>
      <c r="O11" s="20"/>
      <c r="P11" s="20"/>
      <c r="Q11" s="20"/>
      <c r="R11" s="20"/>
      <c r="S11" s="20"/>
      <c r="T11" s="20"/>
      <c r="U11" s="20"/>
      <c r="V11" s="20"/>
      <c r="W11" s="20">
        <v>16524106</v>
      </c>
      <c r="X11" s="20">
        <v>16524107</v>
      </c>
      <c r="Y11" s="20">
        <v>-1</v>
      </c>
      <c r="Z11" s="21"/>
      <c r="AA11" s="22">
        <v>33048213</v>
      </c>
    </row>
    <row r="12" spans="1:27" ht="12.75">
      <c r="A12" s="27" t="s">
        <v>39</v>
      </c>
      <c r="B12" s="28"/>
      <c r="C12" s="29">
        <f aca="true" t="shared" si="0" ref="C12:Y12">SUM(C6:C11)</f>
        <v>148541026</v>
      </c>
      <c r="D12" s="29">
        <f>SUM(D6:D11)</f>
        <v>0</v>
      </c>
      <c r="E12" s="30">
        <f t="shared" si="0"/>
        <v>142866324</v>
      </c>
      <c r="F12" s="31">
        <f t="shared" si="0"/>
        <v>142866324</v>
      </c>
      <c r="G12" s="31">
        <f t="shared" si="0"/>
        <v>127426638</v>
      </c>
      <c r="H12" s="31">
        <f t="shared" si="0"/>
        <v>95535848</v>
      </c>
      <c r="I12" s="31">
        <f t="shared" si="0"/>
        <v>70006538</v>
      </c>
      <c r="J12" s="31">
        <f t="shared" si="0"/>
        <v>70006538</v>
      </c>
      <c r="K12" s="31">
        <f t="shared" si="0"/>
        <v>167841176</v>
      </c>
      <c r="L12" s="31">
        <f t="shared" si="0"/>
        <v>175147386</v>
      </c>
      <c r="M12" s="31">
        <f t="shared" si="0"/>
        <v>190685111</v>
      </c>
      <c r="N12" s="31">
        <f t="shared" si="0"/>
        <v>190685111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190685111</v>
      </c>
      <c r="X12" s="31">
        <f t="shared" si="0"/>
        <v>71433163</v>
      </c>
      <c r="Y12" s="31">
        <f t="shared" si="0"/>
        <v>119251948</v>
      </c>
      <c r="Z12" s="32">
        <f>+IF(X12&lt;&gt;0,+(Y12/X12)*100,0)</f>
        <v>166.94199583462378</v>
      </c>
      <c r="AA12" s="33">
        <f>SUM(AA6:AA11)</f>
        <v>142866324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6756100</v>
      </c>
      <c r="D17" s="18"/>
      <c r="E17" s="19">
        <v>6961100</v>
      </c>
      <c r="F17" s="20">
        <v>6961100</v>
      </c>
      <c r="G17" s="20">
        <v>6961100</v>
      </c>
      <c r="H17" s="20">
        <v>6961100</v>
      </c>
      <c r="I17" s="20">
        <v>6961100</v>
      </c>
      <c r="J17" s="20">
        <v>6961100</v>
      </c>
      <c r="K17" s="20">
        <v>6961100</v>
      </c>
      <c r="L17" s="20">
        <v>6961100</v>
      </c>
      <c r="M17" s="20">
        <v>6961100</v>
      </c>
      <c r="N17" s="20">
        <v>6961100</v>
      </c>
      <c r="O17" s="20"/>
      <c r="P17" s="20"/>
      <c r="Q17" s="20"/>
      <c r="R17" s="20"/>
      <c r="S17" s="20"/>
      <c r="T17" s="20"/>
      <c r="U17" s="20"/>
      <c r="V17" s="20"/>
      <c r="W17" s="20">
        <v>6961100</v>
      </c>
      <c r="X17" s="20">
        <v>3480550</v>
      </c>
      <c r="Y17" s="20">
        <v>3480550</v>
      </c>
      <c r="Z17" s="21">
        <v>100</v>
      </c>
      <c r="AA17" s="22">
        <v>6961100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1256171559</v>
      </c>
      <c r="D19" s="18"/>
      <c r="E19" s="19">
        <v>1279413473</v>
      </c>
      <c r="F19" s="20">
        <v>1279413473</v>
      </c>
      <c r="G19" s="20">
        <v>106617789</v>
      </c>
      <c r="H19" s="20">
        <v>231235578</v>
      </c>
      <c r="I19" s="20">
        <v>319853368</v>
      </c>
      <c r="J19" s="20">
        <v>319853368</v>
      </c>
      <c r="K19" s="20">
        <v>319853368</v>
      </c>
      <c r="L19" s="20">
        <v>319853368</v>
      </c>
      <c r="M19" s="20">
        <v>219385511</v>
      </c>
      <c r="N19" s="20">
        <v>219385511</v>
      </c>
      <c r="O19" s="20"/>
      <c r="P19" s="20"/>
      <c r="Q19" s="20"/>
      <c r="R19" s="20"/>
      <c r="S19" s="20"/>
      <c r="T19" s="20"/>
      <c r="U19" s="20"/>
      <c r="V19" s="20"/>
      <c r="W19" s="20">
        <v>219385511</v>
      </c>
      <c r="X19" s="20">
        <v>639706737</v>
      </c>
      <c r="Y19" s="20">
        <v>-420321226</v>
      </c>
      <c r="Z19" s="21">
        <v>-65.71</v>
      </c>
      <c r="AA19" s="22">
        <v>1279413473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350553</v>
      </c>
      <c r="D22" s="18"/>
      <c r="E22" s="19">
        <v>703105</v>
      </c>
      <c r="F22" s="20">
        <v>703105</v>
      </c>
      <c r="G22" s="20">
        <v>573105</v>
      </c>
      <c r="H22" s="20">
        <v>703105</v>
      </c>
      <c r="I22" s="20">
        <v>703105</v>
      </c>
      <c r="J22" s="20">
        <v>703105</v>
      </c>
      <c r="K22" s="20">
        <v>703105</v>
      </c>
      <c r="L22" s="20">
        <v>703105</v>
      </c>
      <c r="M22" s="20">
        <v>351552</v>
      </c>
      <c r="N22" s="20">
        <v>351552</v>
      </c>
      <c r="O22" s="20"/>
      <c r="P22" s="20"/>
      <c r="Q22" s="20"/>
      <c r="R22" s="20"/>
      <c r="S22" s="20"/>
      <c r="T22" s="20"/>
      <c r="U22" s="20"/>
      <c r="V22" s="20"/>
      <c r="W22" s="20">
        <v>351552</v>
      </c>
      <c r="X22" s="20">
        <v>351553</v>
      </c>
      <c r="Y22" s="20">
        <v>-1</v>
      </c>
      <c r="Z22" s="21"/>
      <c r="AA22" s="22">
        <v>703105</v>
      </c>
    </row>
    <row r="23" spans="1:27" ht="12.75">
      <c r="A23" s="23" t="s">
        <v>49</v>
      </c>
      <c r="B23" s="17"/>
      <c r="C23" s="18">
        <v>1655642</v>
      </c>
      <c r="D23" s="18"/>
      <c r="E23" s="19">
        <v>1655642</v>
      </c>
      <c r="F23" s="20">
        <v>1655642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827821</v>
      </c>
      <c r="Y23" s="24">
        <v>-827821</v>
      </c>
      <c r="Z23" s="25">
        <v>-100</v>
      </c>
      <c r="AA23" s="26">
        <v>1655642</v>
      </c>
    </row>
    <row r="24" spans="1:27" ht="12.75">
      <c r="A24" s="27" t="s">
        <v>50</v>
      </c>
      <c r="B24" s="35"/>
      <c r="C24" s="29">
        <f aca="true" t="shared" si="1" ref="C24:Y24">SUM(C15:C23)</f>
        <v>1264933854</v>
      </c>
      <c r="D24" s="29">
        <f>SUM(D15:D23)</f>
        <v>0</v>
      </c>
      <c r="E24" s="36">
        <f t="shared" si="1"/>
        <v>1288733320</v>
      </c>
      <c r="F24" s="37">
        <f t="shared" si="1"/>
        <v>1288733320</v>
      </c>
      <c r="G24" s="37">
        <f t="shared" si="1"/>
        <v>114151994</v>
      </c>
      <c r="H24" s="37">
        <f t="shared" si="1"/>
        <v>238899783</v>
      </c>
      <c r="I24" s="37">
        <f t="shared" si="1"/>
        <v>327517573</v>
      </c>
      <c r="J24" s="37">
        <f t="shared" si="1"/>
        <v>327517573</v>
      </c>
      <c r="K24" s="37">
        <f t="shared" si="1"/>
        <v>327517573</v>
      </c>
      <c r="L24" s="37">
        <f t="shared" si="1"/>
        <v>327517573</v>
      </c>
      <c r="M24" s="37">
        <f t="shared" si="1"/>
        <v>226698163</v>
      </c>
      <c r="N24" s="37">
        <f t="shared" si="1"/>
        <v>226698163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226698163</v>
      </c>
      <c r="X24" s="37">
        <f t="shared" si="1"/>
        <v>644366661</v>
      </c>
      <c r="Y24" s="37">
        <f t="shared" si="1"/>
        <v>-417668498</v>
      </c>
      <c r="Z24" s="38">
        <f>+IF(X24&lt;&gt;0,+(Y24/X24)*100,0)</f>
        <v>-64.81845248663478</v>
      </c>
      <c r="AA24" s="39">
        <f>SUM(AA15:AA23)</f>
        <v>1288733320</v>
      </c>
    </row>
    <row r="25" spans="1:27" ht="12.75">
      <c r="A25" s="27" t="s">
        <v>51</v>
      </c>
      <c r="B25" s="28"/>
      <c r="C25" s="29">
        <f aca="true" t="shared" si="2" ref="C25:Y25">+C12+C24</f>
        <v>1413474880</v>
      </c>
      <c r="D25" s="29">
        <f>+D12+D24</f>
        <v>0</v>
      </c>
      <c r="E25" s="30">
        <f t="shared" si="2"/>
        <v>1431599644</v>
      </c>
      <c r="F25" s="31">
        <f t="shared" si="2"/>
        <v>1431599644</v>
      </c>
      <c r="G25" s="31">
        <f t="shared" si="2"/>
        <v>241578632</v>
      </c>
      <c r="H25" s="31">
        <f t="shared" si="2"/>
        <v>334435631</v>
      </c>
      <c r="I25" s="31">
        <f t="shared" si="2"/>
        <v>397524111</v>
      </c>
      <c r="J25" s="31">
        <f t="shared" si="2"/>
        <v>397524111</v>
      </c>
      <c r="K25" s="31">
        <f t="shared" si="2"/>
        <v>495358749</v>
      </c>
      <c r="L25" s="31">
        <f t="shared" si="2"/>
        <v>502664959</v>
      </c>
      <c r="M25" s="31">
        <f t="shared" si="2"/>
        <v>417383274</v>
      </c>
      <c r="N25" s="31">
        <f t="shared" si="2"/>
        <v>417383274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417383274</v>
      </c>
      <c r="X25" s="31">
        <f t="shared" si="2"/>
        <v>715799824</v>
      </c>
      <c r="Y25" s="31">
        <f t="shared" si="2"/>
        <v>-298416550</v>
      </c>
      <c r="Z25" s="32">
        <f>+IF(X25&lt;&gt;0,+(Y25/X25)*100,0)</f>
        <v>-41.68994458987182</v>
      </c>
      <c r="AA25" s="33">
        <f>+AA12+AA24</f>
        <v>1431599644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12224660</v>
      </c>
      <c r="D30" s="18"/>
      <c r="E30" s="19">
        <v>5947531</v>
      </c>
      <c r="F30" s="20">
        <v>5947531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2973766</v>
      </c>
      <c r="Y30" s="20">
        <v>-2973766</v>
      </c>
      <c r="Z30" s="21">
        <v>-100</v>
      </c>
      <c r="AA30" s="22">
        <v>5947531</v>
      </c>
    </row>
    <row r="31" spans="1:27" ht="12.75">
      <c r="A31" s="23" t="s">
        <v>56</v>
      </c>
      <c r="B31" s="17"/>
      <c r="C31" s="18">
        <v>5334319</v>
      </c>
      <c r="D31" s="18"/>
      <c r="E31" s="19">
        <v>3781051</v>
      </c>
      <c r="F31" s="20">
        <v>3781051</v>
      </c>
      <c r="G31" s="20">
        <v>95210</v>
      </c>
      <c r="H31" s="20">
        <v>630175</v>
      </c>
      <c r="I31" s="20">
        <v>630175</v>
      </c>
      <c r="J31" s="20">
        <v>630175</v>
      </c>
      <c r="K31" s="20">
        <v>630175</v>
      </c>
      <c r="L31" s="20">
        <v>630175</v>
      </c>
      <c r="M31" s="20">
        <v>80109</v>
      </c>
      <c r="N31" s="20">
        <v>80109</v>
      </c>
      <c r="O31" s="20"/>
      <c r="P31" s="20"/>
      <c r="Q31" s="20"/>
      <c r="R31" s="20"/>
      <c r="S31" s="20"/>
      <c r="T31" s="20"/>
      <c r="U31" s="20"/>
      <c r="V31" s="20"/>
      <c r="W31" s="20">
        <v>80109</v>
      </c>
      <c r="X31" s="20">
        <v>1890526</v>
      </c>
      <c r="Y31" s="20">
        <v>-1810417</v>
      </c>
      <c r="Z31" s="21">
        <v>-95.76</v>
      </c>
      <c r="AA31" s="22">
        <v>3781051</v>
      </c>
    </row>
    <row r="32" spans="1:27" ht="12.75">
      <c r="A32" s="23" t="s">
        <v>57</v>
      </c>
      <c r="B32" s="17"/>
      <c r="C32" s="18">
        <v>127367524</v>
      </c>
      <c r="D32" s="18"/>
      <c r="E32" s="19">
        <v>54656756</v>
      </c>
      <c r="F32" s="20">
        <v>54656756</v>
      </c>
      <c r="G32" s="20">
        <v>46935154</v>
      </c>
      <c r="H32" s="20">
        <v>93992820</v>
      </c>
      <c r="I32" s="20">
        <v>93365751</v>
      </c>
      <c r="J32" s="20">
        <v>93365751</v>
      </c>
      <c r="K32" s="20">
        <v>99771608</v>
      </c>
      <c r="L32" s="20">
        <v>106044319</v>
      </c>
      <c r="M32" s="20">
        <v>104041541</v>
      </c>
      <c r="N32" s="20">
        <v>104041541</v>
      </c>
      <c r="O32" s="20"/>
      <c r="P32" s="20"/>
      <c r="Q32" s="20"/>
      <c r="R32" s="20"/>
      <c r="S32" s="20"/>
      <c r="T32" s="20"/>
      <c r="U32" s="20"/>
      <c r="V32" s="20"/>
      <c r="W32" s="20">
        <v>104041541</v>
      </c>
      <c r="X32" s="20">
        <v>27328378</v>
      </c>
      <c r="Y32" s="20">
        <v>76713163</v>
      </c>
      <c r="Z32" s="21">
        <v>280.71</v>
      </c>
      <c r="AA32" s="22">
        <v>54656756</v>
      </c>
    </row>
    <row r="33" spans="1:27" ht="12.75">
      <c r="A33" s="23" t="s">
        <v>58</v>
      </c>
      <c r="B33" s="17"/>
      <c r="C33" s="18">
        <v>1618925</v>
      </c>
      <c r="D33" s="18"/>
      <c r="E33" s="19">
        <v>2996839</v>
      </c>
      <c r="F33" s="20">
        <v>2996839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1498420</v>
      </c>
      <c r="Y33" s="20">
        <v>-1498420</v>
      </c>
      <c r="Z33" s="21">
        <v>-100</v>
      </c>
      <c r="AA33" s="22">
        <v>2996839</v>
      </c>
    </row>
    <row r="34" spans="1:27" ht="12.75">
      <c r="A34" s="27" t="s">
        <v>59</v>
      </c>
      <c r="B34" s="28"/>
      <c r="C34" s="29">
        <f aca="true" t="shared" si="3" ref="C34:Y34">SUM(C29:C33)</f>
        <v>146545428</v>
      </c>
      <c r="D34" s="29">
        <f>SUM(D29:D33)</f>
        <v>0</v>
      </c>
      <c r="E34" s="30">
        <f t="shared" si="3"/>
        <v>67382177</v>
      </c>
      <c r="F34" s="31">
        <f t="shared" si="3"/>
        <v>67382177</v>
      </c>
      <c r="G34" s="31">
        <f t="shared" si="3"/>
        <v>47030364</v>
      </c>
      <c r="H34" s="31">
        <f t="shared" si="3"/>
        <v>94622995</v>
      </c>
      <c r="I34" s="31">
        <f t="shared" si="3"/>
        <v>93995926</v>
      </c>
      <c r="J34" s="31">
        <f t="shared" si="3"/>
        <v>93995926</v>
      </c>
      <c r="K34" s="31">
        <f t="shared" si="3"/>
        <v>100401783</v>
      </c>
      <c r="L34" s="31">
        <f t="shared" si="3"/>
        <v>106674494</v>
      </c>
      <c r="M34" s="31">
        <f t="shared" si="3"/>
        <v>104121650</v>
      </c>
      <c r="N34" s="31">
        <f t="shared" si="3"/>
        <v>104121650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104121650</v>
      </c>
      <c r="X34" s="31">
        <f t="shared" si="3"/>
        <v>33691090</v>
      </c>
      <c r="Y34" s="31">
        <f t="shared" si="3"/>
        <v>70430560</v>
      </c>
      <c r="Z34" s="32">
        <f>+IF(X34&lt;&gt;0,+(Y34/X34)*100,0)</f>
        <v>209.04803020620585</v>
      </c>
      <c r="AA34" s="33">
        <f>SUM(AA29:AA33)</f>
        <v>67382177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20600913</v>
      </c>
      <c r="D37" s="18"/>
      <c r="E37" s="19">
        <v>16868481</v>
      </c>
      <c r="F37" s="20">
        <v>16868481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8434241</v>
      </c>
      <c r="Y37" s="20">
        <v>-8434241</v>
      </c>
      <c r="Z37" s="21">
        <v>-100</v>
      </c>
      <c r="AA37" s="22">
        <v>16868481</v>
      </c>
    </row>
    <row r="38" spans="1:27" ht="12.75">
      <c r="A38" s="23" t="s">
        <v>58</v>
      </c>
      <c r="B38" s="17"/>
      <c r="C38" s="18">
        <v>38243929</v>
      </c>
      <c r="D38" s="18"/>
      <c r="E38" s="19">
        <v>35282152</v>
      </c>
      <c r="F38" s="20">
        <v>35282152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17641076</v>
      </c>
      <c r="Y38" s="20">
        <v>-17641076</v>
      </c>
      <c r="Z38" s="21">
        <v>-100</v>
      </c>
      <c r="AA38" s="22">
        <v>35282152</v>
      </c>
    </row>
    <row r="39" spans="1:27" ht="12.75">
      <c r="A39" s="27" t="s">
        <v>61</v>
      </c>
      <c r="B39" s="35"/>
      <c r="C39" s="29">
        <f aca="true" t="shared" si="4" ref="C39:Y39">SUM(C37:C38)</f>
        <v>58844842</v>
      </c>
      <c r="D39" s="29">
        <f>SUM(D37:D38)</f>
        <v>0</v>
      </c>
      <c r="E39" s="36">
        <f t="shared" si="4"/>
        <v>52150633</v>
      </c>
      <c r="F39" s="37">
        <f t="shared" si="4"/>
        <v>52150633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26075317</v>
      </c>
      <c r="Y39" s="37">
        <f t="shared" si="4"/>
        <v>-26075317</v>
      </c>
      <c r="Z39" s="38">
        <f>+IF(X39&lt;&gt;0,+(Y39/X39)*100,0)</f>
        <v>-100</v>
      </c>
      <c r="AA39" s="39">
        <f>SUM(AA37:AA38)</f>
        <v>52150633</v>
      </c>
    </row>
    <row r="40" spans="1:27" ht="12.75">
      <c r="A40" s="27" t="s">
        <v>62</v>
      </c>
      <c r="B40" s="28"/>
      <c r="C40" s="29">
        <f aca="true" t="shared" si="5" ref="C40:Y40">+C34+C39</f>
        <v>205390270</v>
      </c>
      <c r="D40" s="29">
        <f>+D34+D39</f>
        <v>0</v>
      </c>
      <c r="E40" s="30">
        <f t="shared" si="5"/>
        <v>119532810</v>
      </c>
      <c r="F40" s="31">
        <f t="shared" si="5"/>
        <v>119532810</v>
      </c>
      <c r="G40" s="31">
        <f t="shared" si="5"/>
        <v>47030364</v>
      </c>
      <c r="H40" s="31">
        <f t="shared" si="5"/>
        <v>94622995</v>
      </c>
      <c r="I40" s="31">
        <f t="shared" si="5"/>
        <v>93995926</v>
      </c>
      <c r="J40" s="31">
        <f t="shared" si="5"/>
        <v>93995926</v>
      </c>
      <c r="K40" s="31">
        <f t="shared" si="5"/>
        <v>100401783</v>
      </c>
      <c r="L40" s="31">
        <f t="shared" si="5"/>
        <v>106674494</v>
      </c>
      <c r="M40" s="31">
        <f t="shared" si="5"/>
        <v>104121650</v>
      </c>
      <c r="N40" s="31">
        <f t="shared" si="5"/>
        <v>104121650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104121650</v>
      </c>
      <c r="X40" s="31">
        <f t="shared" si="5"/>
        <v>59766407</v>
      </c>
      <c r="Y40" s="31">
        <f t="shared" si="5"/>
        <v>44355243</v>
      </c>
      <c r="Z40" s="32">
        <f>+IF(X40&lt;&gt;0,+(Y40/X40)*100,0)</f>
        <v>74.21433749564366</v>
      </c>
      <c r="AA40" s="33">
        <f>+AA34+AA39</f>
        <v>119532810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1208084610</v>
      </c>
      <c r="D42" s="43">
        <f>+D25-D40</f>
        <v>0</v>
      </c>
      <c r="E42" s="44">
        <f t="shared" si="6"/>
        <v>1312066834</v>
      </c>
      <c r="F42" s="45">
        <f t="shared" si="6"/>
        <v>1312066834</v>
      </c>
      <c r="G42" s="45">
        <f t="shared" si="6"/>
        <v>194548268</v>
      </c>
      <c r="H42" s="45">
        <f t="shared" si="6"/>
        <v>239812636</v>
      </c>
      <c r="I42" s="45">
        <f t="shared" si="6"/>
        <v>303528185</v>
      </c>
      <c r="J42" s="45">
        <f t="shared" si="6"/>
        <v>303528185</v>
      </c>
      <c r="K42" s="45">
        <f t="shared" si="6"/>
        <v>394956966</v>
      </c>
      <c r="L42" s="45">
        <f t="shared" si="6"/>
        <v>395990465</v>
      </c>
      <c r="M42" s="45">
        <f t="shared" si="6"/>
        <v>313261624</v>
      </c>
      <c r="N42" s="45">
        <f t="shared" si="6"/>
        <v>313261624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313261624</v>
      </c>
      <c r="X42" s="45">
        <f t="shared" si="6"/>
        <v>656033417</v>
      </c>
      <c r="Y42" s="45">
        <f t="shared" si="6"/>
        <v>-342771793</v>
      </c>
      <c r="Z42" s="46">
        <f>+IF(X42&lt;&gt;0,+(Y42/X42)*100,0)</f>
        <v>-52.249136113747696</v>
      </c>
      <c r="AA42" s="47">
        <f>+AA25-AA40</f>
        <v>1312066834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1193249195</v>
      </c>
      <c r="D45" s="18"/>
      <c r="E45" s="19">
        <v>1312066834</v>
      </c>
      <c r="F45" s="20">
        <v>1312066834</v>
      </c>
      <c r="G45" s="20">
        <v>194548268</v>
      </c>
      <c r="H45" s="20">
        <v>239812636</v>
      </c>
      <c r="I45" s="20">
        <v>303528185</v>
      </c>
      <c r="J45" s="20">
        <v>303528185</v>
      </c>
      <c r="K45" s="20">
        <v>394956966</v>
      </c>
      <c r="L45" s="20">
        <v>395990465</v>
      </c>
      <c r="M45" s="20">
        <v>313261624</v>
      </c>
      <c r="N45" s="20">
        <v>313261624</v>
      </c>
      <c r="O45" s="20"/>
      <c r="P45" s="20"/>
      <c r="Q45" s="20"/>
      <c r="R45" s="20"/>
      <c r="S45" s="20"/>
      <c r="T45" s="20"/>
      <c r="U45" s="20"/>
      <c r="V45" s="20"/>
      <c r="W45" s="20">
        <v>313261624</v>
      </c>
      <c r="X45" s="20">
        <v>656033417</v>
      </c>
      <c r="Y45" s="20">
        <v>-342771793</v>
      </c>
      <c r="Z45" s="48">
        <v>-52.25</v>
      </c>
      <c r="AA45" s="22">
        <v>1312066834</v>
      </c>
    </row>
    <row r="46" spans="1:27" ht="12.75">
      <c r="A46" s="23" t="s">
        <v>67</v>
      </c>
      <c r="B46" s="17"/>
      <c r="C46" s="18">
        <v>14835415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1208084610</v>
      </c>
      <c r="D48" s="51">
        <f>SUM(D45:D47)</f>
        <v>0</v>
      </c>
      <c r="E48" s="52">
        <f t="shared" si="7"/>
        <v>1312066834</v>
      </c>
      <c r="F48" s="53">
        <f t="shared" si="7"/>
        <v>1312066834</v>
      </c>
      <c r="G48" s="53">
        <f t="shared" si="7"/>
        <v>194548268</v>
      </c>
      <c r="H48" s="53">
        <f t="shared" si="7"/>
        <v>239812636</v>
      </c>
      <c r="I48" s="53">
        <f t="shared" si="7"/>
        <v>303528185</v>
      </c>
      <c r="J48" s="53">
        <f t="shared" si="7"/>
        <v>303528185</v>
      </c>
      <c r="K48" s="53">
        <f t="shared" si="7"/>
        <v>394956966</v>
      </c>
      <c r="L48" s="53">
        <f t="shared" si="7"/>
        <v>395990465</v>
      </c>
      <c r="M48" s="53">
        <f t="shared" si="7"/>
        <v>313261624</v>
      </c>
      <c r="N48" s="53">
        <f t="shared" si="7"/>
        <v>313261624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313261624</v>
      </c>
      <c r="X48" s="53">
        <f t="shared" si="7"/>
        <v>656033417</v>
      </c>
      <c r="Y48" s="53">
        <f t="shared" si="7"/>
        <v>-342771793</v>
      </c>
      <c r="Z48" s="54">
        <f>+IF(X48&lt;&gt;0,+(Y48/X48)*100,0)</f>
        <v>-52.249136113747696</v>
      </c>
      <c r="AA48" s="55">
        <f>SUM(AA45:AA47)</f>
        <v>1312066834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3887003</v>
      </c>
      <c r="D6" s="18"/>
      <c r="E6" s="19">
        <v>2136961</v>
      </c>
      <c r="F6" s="20">
        <v>2136961</v>
      </c>
      <c r="G6" s="20">
        <v>3887003</v>
      </c>
      <c r="H6" s="20">
        <v>3887003</v>
      </c>
      <c r="I6" s="20">
        <v>3887003</v>
      </c>
      <c r="J6" s="20">
        <v>3887003</v>
      </c>
      <c r="K6" s="20">
        <v>3887003</v>
      </c>
      <c r="L6" s="20">
        <v>3887003</v>
      </c>
      <c r="M6" s="20">
        <v>3887003</v>
      </c>
      <c r="N6" s="20">
        <v>3887003</v>
      </c>
      <c r="O6" s="20"/>
      <c r="P6" s="20"/>
      <c r="Q6" s="20"/>
      <c r="R6" s="20"/>
      <c r="S6" s="20"/>
      <c r="T6" s="20"/>
      <c r="U6" s="20"/>
      <c r="V6" s="20"/>
      <c r="W6" s="20">
        <v>3887003</v>
      </c>
      <c r="X6" s="20">
        <v>1068481</v>
      </c>
      <c r="Y6" s="20">
        <v>2818522</v>
      </c>
      <c r="Z6" s="21">
        <v>263.79</v>
      </c>
      <c r="AA6" s="22">
        <v>2136961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8751999</v>
      </c>
      <c r="D8" s="18"/>
      <c r="E8" s="19">
        <v>88957651</v>
      </c>
      <c r="F8" s="20">
        <v>88957651</v>
      </c>
      <c r="G8" s="20">
        <v>15239986</v>
      </c>
      <c r="H8" s="20">
        <v>15239986</v>
      </c>
      <c r="I8" s="20">
        <v>15239986</v>
      </c>
      <c r="J8" s="20">
        <v>15239986</v>
      </c>
      <c r="K8" s="20">
        <v>15239986</v>
      </c>
      <c r="L8" s="20">
        <v>15239986</v>
      </c>
      <c r="M8" s="20">
        <v>15239986</v>
      </c>
      <c r="N8" s="20">
        <v>15239986</v>
      </c>
      <c r="O8" s="20"/>
      <c r="P8" s="20"/>
      <c r="Q8" s="20"/>
      <c r="R8" s="20"/>
      <c r="S8" s="20"/>
      <c r="T8" s="20"/>
      <c r="U8" s="20"/>
      <c r="V8" s="20"/>
      <c r="W8" s="20">
        <v>15239986</v>
      </c>
      <c r="X8" s="20">
        <v>44478826</v>
      </c>
      <c r="Y8" s="20">
        <v>-29238840</v>
      </c>
      <c r="Z8" s="21">
        <v>-65.74</v>
      </c>
      <c r="AA8" s="22">
        <v>88957651</v>
      </c>
    </row>
    <row r="9" spans="1:27" ht="12.75">
      <c r="A9" s="23" t="s">
        <v>36</v>
      </c>
      <c r="B9" s="17"/>
      <c r="C9" s="18">
        <v>21796887</v>
      </c>
      <c r="D9" s="18"/>
      <c r="E9" s="19">
        <v>16168715</v>
      </c>
      <c r="F9" s="20">
        <v>16168715</v>
      </c>
      <c r="G9" s="20">
        <v>16063411</v>
      </c>
      <c r="H9" s="20">
        <v>16063411</v>
      </c>
      <c r="I9" s="20">
        <v>16063411</v>
      </c>
      <c r="J9" s="20">
        <v>16063411</v>
      </c>
      <c r="K9" s="20">
        <v>16063411</v>
      </c>
      <c r="L9" s="20">
        <v>16063411</v>
      </c>
      <c r="M9" s="20">
        <v>16063411</v>
      </c>
      <c r="N9" s="20">
        <v>16063411</v>
      </c>
      <c r="O9" s="20"/>
      <c r="P9" s="20"/>
      <c r="Q9" s="20"/>
      <c r="R9" s="20"/>
      <c r="S9" s="20"/>
      <c r="T9" s="20"/>
      <c r="U9" s="20"/>
      <c r="V9" s="20"/>
      <c r="W9" s="20">
        <v>16063411</v>
      </c>
      <c r="X9" s="20">
        <v>8084358</v>
      </c>
      <c r="Y9" s="20">
        <v>7979053</v>
      </c>
      <c r="Z9" s="21">
        <v>98.7</v>
      </c>
      <c r="AA9" s="22">
        <v>16168715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17291</v>
      </c>
      <c r="H10" s="24">
        <v>17291</v>
      </c>
      <c r="I10" s="24">
        <v>17291</v>
      </c>
      <c r="J10" s="20">
        <v>17291</v>
      </c>
      <c r="K10" s="24">
        <v>17291</v>
      </c>
      <c r="L10" s="24">
        <v>17291</v>
      </c>
      <c r="M10" s="20">
        <v>17291</v>
      </c>
      <c r="N10" s="24">
        <v>17291</v>
      </c>
      <c r="O10" s="24"/>
      <c r="P10" s="24"/>
      <c r="Q10" s="20"/>
      <c r="R10" s="24"/>
      <c r="S10" s="24"/>
      <c r="T10" s="20"/>
      <c r="U10" s="24"/>
      <c r="V10" s="24"/>
      <c r="W10" s="24">
        <v>17291</v>
      </c>
      <c r="X10" s="20"/>
      <c r="Y10" s="24">
        <v>17291</v>
      </c>
      <c r="Z10" s="25"/>
      <c r="AA10" s="26"/>
    </row>
    <row r="11" spans="1:27" ht="12.75">
      <c r="A11" s="23" t="s">
        <v>38</v>
      </c>
      <c r="B11" s="17"/>
      <c r="C11" s="18">
        <v>556930</v>
      </c>
      <c r="D11" s="18"/>
      <c r="E11" s="19">
        <v>21766</v>
      </c>
      <c r="F11" s="20">
        <v>21766</v>
      </c>
      <c r="G11" s="20">
        <v>556930</v>
      </c>
      <c r="H11" s="20">
        <v>556930</v>
      </c>
      <c r="I11" s="20">
        <v>556930</v>
      </c>
      <c r="J11" s="20">
        <v>556930</v>
      </c>
      <c r="K11" s="20">
        <v>556930</v>
      </c>
      <c r="L11" s="20">
        <v>556930</v>
      </c>
      <c r="M11" s="20">
        <v>556930</v>
      </c>
      <c r="N11" s="20">
        <v>556930</v>
      </c>
      <c r="O11" s="20"/>
      <c r="P11" s="20"/>
      <c r="Q11" s="20"/>
      <c r="R11" s="20"/>
      <c r="S11" s="20"/>
      <c r="T11" s="20"/>
      <c r="U11" s="20"/>
      <c r="V11" s="20"/>
      <c r="W11" s="20">
        <v>556930</v>
      </c>
      <c r="X11" s="20">
        <v>10883</v>
      </c>
      <c r="Y11" s="20">
        <v>546047</v>
      </c>
      <c r="Z11" s="21">
        <v>5017.43</v>
      </c>
      <c r="AA11" s="22">
        <v>21766</v>
      </c>
    </row>
    <row r="12" spans="1:27" ht="12.75">
      <c r="A12" s="27" t="s">
        <v>39</v>
      </c>
      <c r="B12" s="28"/>
      <c r="C12" s="29">
        <f aca="true" t="shared" si="0" ref="C12:Y12">SUM(C6:C11)</f>
        <v>34992819</v>
      </c>
      <c r="D12" s="29">
        <f>SUM(D6:D11)</f>
        <v>0</v>
      </c>
      <c r="E12" s="30">
        <f t="shared" si="0"/>
        <v>107285093</v>
      </c>
      <c r="F12" s="31">
        <f t="shared" si="0"/>
        <v>107285093</v>
      </c>
      <c r="G12" s="31">
        <f t="shared" si="0"/>
        <v>35764621</v>
      </c>
      <c r="H12" s="31">
        <f t="shared" si="0"/>
        <v>35764621</v>
      </c>
      <c r="I12" s="31">
        <f t="shared" si="0"/>
        <v>35764621</v>
      </c>
      <c r="J12" s="31">
        <f t="shared" si="0"/>
        <v>35764621</v>
      </c>
      <c r="K12" s="31">
        <f t="shared" si="0"/>
        <v>35764621</v>
      </c>
      <c r="L12" s="31">
        <f t="shared" si="0"/>
        <v>35764621</v>
      </c>
      <c r="M12" s="31">
        <f t="shared" si="0"/>
        <v>35764621</v>
      </c>
      <c r="N12" s="31">
        <f t="shared" si="0"/>
        <v>35764621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35764621</v>
      </c>
      <c r="X12" s="31">
        <f t="shared" si="0"/>
        <v>53642548</v>
      </c>
      <c r="Y12" s="31">
        <f t="shared" si="0"/>
        <v>-17877927</v>
      </c>
      <c r="Z12" s="32">
        <f>+IF(X12&lt;&gt;0,+(Y12/X12)*100,0)</f>
        <v>-33.32788554339365</v>
      </c>
      <c r="AA12" s="33">
        <f>SUM(AA6:AA11)</f>
        <v>107285093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8890803</v>
      </c>
      <c r="D17" s="18"/>
      <c r="E17" s="19">
        <v>8890803</v>
      </c>
      <c r="F17" s="20">
        <v>8890803</v>
      </c>
      <c r="G17" s="20">
        <v>8890803</v>
      </c>
      <c r="H17" s="20">
        <v>8890803</v>
      </c>
      <c r="I17" s="20">
        <v>8890803</v>
      </c>
      <c r="J17" s="20">
        <v>8890803</v>
      </c>
      <c r="K17" s="20">
        <v>8890803</v>
      </c>
      <c r="L17" s="20">
        <v>8890803</v>
      </c>
      <c r="M17" s="20">
        <v>8890803</v>
      </c>
      <c r="N17" s="20">
        <v>8890803</v>
      </c>
      <c r="O17" s="20"/>
      <c r="P17" s="20"/>
      <c r="Q17" s="20"/>
      <c r="R17" s="20"/>
      <c r="S17" s="20"/>
      <c r="T17" s="20"/>
      <c r="U17" s="20"/>
      <c r="V17" s="20"/>
      <c r="W17" s="20">
        <v>8890803</v>
      </c>
      <c r="X17" s="20">
        <v>4445402</v>
      </c>
      <c r="Y17" s="20">
        <v>4445401</v>
      </c>
      <c r="Z17" s="21">
        <v>100</v>
      </c>
      <c r="AA17" s="22">
        <v>8890803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239751803</v>
      </c>
      <c r="D19" s="18"/>
      <c r="E19" s="19">
        <v>107560447</v>
      </c>
      <c r="F19" s="20">
        <v>107560447</v>
      </c>
      <c r="G19" s="20">
        <v>237708765</v>
      </c>
      <c r="H19" s="20">
        <v>237708765</v>
      </c>
      <c r="I19" s="20">
        <v>237708765</v>
      </c>
      <c r="J19" s="20">
        <v>237708765</v>
      </c>
      <c r="K19" s="20">
        <v>237708765</v>
      </c>
      <c r="L19" s="20">
        <v>237708765</v>
      </c>
      <c r="M19" s="20">
        <v>237708765</v>
      </c>
      <c r="N19" s="20">
        <v>237708765</v>
      </c>
      <c r="O19" s="20"/>
      <c r="P19" s="20"/>
      <c r="Q19" s="20"/>
      <c r="R19" s="20"/>
      <c r="S19" s="20"/>
      <c r="T19" s="20"/>
      <c r="U19" s="20"/>
      <c r="V19" s="20"/>
      <c r="W19" s="20">
        <v>237708765</v>
      </c>
      <c r="X19" s="20">
        <v>53780224</v>
      </c>
      <c r="Y19" s="20">
        <v>183928541</v>
      </c>
      <c r="Z19" s="21">
        <v>342</v>
      </c>
      <c r="AA19" s="22">
        <v>107560447</v>
      </c>
    </row>
    <row r="20" spans="1:27" ht="12.75">
      <c r="A20" s="23" t="s">
        <v>46</v>
      </c>
      <c r="B20" s="17"/>
      <c r="C20" s="18">
        <v>370999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237485</v>
      </c>
      <c r="D22" s="18"/>
      <c r="E22" s="19">
        <v>299099</v>
      </c>
      <c r="F22" s="20">
        <v>299099</v>
      </c>
      <c r="G22" s="20">
        <v>237485</v>
      </c>
      <c r="H22" s="20">
        <v>237485</v>
      </c>
      <c r="I22" s="20">
        <v>237485</v>
      </c>
      <c r="J22" s="20">
        <v>237485</v>
      </c>
      <c r="K22" s="20">
        <v>237485</v>
      </c>
      <c r="L22" s="20">
        <v>237485</v>
      </c>
      <c r="M22" s="20">
        <v>237485</v>
      </c>
      <c r="N22" s="20">
        <v>237485</v>
      </c>
      <c r="O22" s="20"/>
      <c r="P22" s="20"/>
      <c r="Q22" s="20"/>
      <c r="R22" s="20"/>
      <c r="S22" s="20"/>
      <c r="T22" s="20"/>
      <c r="U22" s="20"/>
      <c r="V22" s="20"/>
      <c r="W22" s="20">
        <v>237485</v>
      </c>
      <c r="X22" s="20">
        <v>149550</v>
      </c>
      <c r="Y22" s="20">
        <v>87935</v>
      </c>
      <c r="Z22" s="21">
        <v>58.8</v>
      </c>
      <c r="AA22" s="22">
        <v>299099</v>
      </c>
    </row>
    <row r="23" spans="1:27" ht="12.75">
      <c r="A23" s="23" t="s">
        <v>49</v>
      </c>
      <c r="B23" s="17"/>
      <c r="C23" s="18"/>
      <c r="D23" s="18"/>
      <c r="E23" s="19">
        <v>370999</v>
      </c>
      <c r="F23" s="20">
        <v>370999</v>
      </c>
      <c r="G23" s="24">
        <v>370999</v>
      </c>
      <c r="H23" s="24">
        <v>370999</v>
      </c>
      <c r="I23" s="24">
        <v>370999</v>
      </c>
      <c r="J23" s="20">
        <v>370999</v>
      </c>
      <c r="K23" s="24">
        <v>370999</v>
      </c>
      <c r="L23" s="24">
        <v>370999</v>
      </c>
      <c r="M23" s="20">
        <v>370999</v>
      </c>
      <c r="N23" s="24">
        <v>370999</v>
      </c>
      <c r="O23" s="24"/>
      <c r="P23" s="24"/>
      <c r="Q23" s="20"/>
      <c r="R23" s="24"/>
      <c r="S23" s="24"/>
      <c r="T23" s="20"/>
      <c r="U23" s="24"/>
      <c r="V23" s="24"/>
      <c r="W23" s="24">
        <v>370999</v>
      </c>
      <c r="X23" s="20">
        <v>185500</v>
      </c>
      <c r="Y23" s="24">
        <v>185499</v>
      </c>
      <c r="Z23" s="25">
        <v>100</v>
      </c>
      <c r="AA23" s="26">
        <v>370999</v>
      </c>
    </row>
    <row r="24" spans="1:27" ht="12.75">
      <c r="A24" s="27" t="s">
        <v>50</v>
      </c>
      <c r="B24" s="35"/>
      <c r="C24" s="29">
        <f aca="true" t="shared" si="1" ref="C24:Y24">SUM(C15:C23)</f>
        <v>249251090</v>
      </c>
      <c r="D24" s="29">
        <f>SUM(D15:D23)</f>
        <v>0</v>
      </c>
      <c r="E24" s="36">
        <f t="shared" si="1"/>
        <v>117121348</v>
      </c>
      <c r="F24" s="37">
        <f t="shared" si="1"/>
        <v>117121348</v>
      </c>
      <c r="G24" s="37">
        <f t="shared" si="1"/>
        <v>247208052</v>
      </c>
      <c r="H24" s="37">
        <f t="shared" si="1"/>
        <v>247208052</v>
      </c>
      <c r="I24" s="37">
        <f t="shared" si="1"/>
        <v>247208052</v>
      </c>
      <c r="J24" s="37">
        <f t="shared" si="1"/>
        <v>247208052</v>
      </c>
      <c r="K24" s="37">
        <f t="shared" si="1"/>
        <v>247208052</v>
      </c>
      <c r="L24" s="37">
        <f t="shared" si="1"/>
        <v>247208052</v>
      </c>
      <c r="M24" s="37">
        <f t="shared" si="1"/>
        <v>247208052</v>
      </c>
      <c r="N24" s="37">
        <f t="shared" si="1"/>
        <v>247208052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247208052</v>
      </c>
      <c r="X24" s="37">
        <f t="shared" si="1"/>
        <v>58560676</v>
      </c>
      <c r="Y24" s="37">
        <f t="shared" si="1"/>
        <v>188647376</v>
      </c>
      <c r="Z24" s="38">
        <f>+IF(X24&lt;&gt;0,+(Y24/X24)*100,0)</f>
        <v>322.1400244764934</v>
      </c>
      <c r="AA24" s="39">
        <f>SUM(AA15:AA23)</f>
        <v>117121348</v>
      </c>
    </row>
    <row r="25" spans="1:27" ht="12.75">
      <c r="A25" s="27" t="s">
        <v>51</v>
      </c>
      <c r="B25" s="28"/>
      <c r="C25" s="29">
        <f aca="true" t="shared" si="2" ref="C25:Y25">+C12+C24</f>
        <v>284243909</v>
      </c>
      <c r="D25" s="29">
        <f>+D12+D24</f>
        <v>0</v>
      </c>
      <c r="E25" s="30">
        <f t="shared" si="2"/>
        <v>224406441</v>
      </c>
      <c r="F25" s="31">
        <f t="shared" si="2"/>
        <v>224406441</v>
      </c>
      <c r="G25" s="31">
        <f t="shared" si="2"/>
        <v>282972673</v>
      </c>
      <c r="H25" s="31">
        <f t="shared" si="2"/>
        <v>282972673</v>
      </c>
      <c r="I25" s="31">
        <f t="shared" si="2"/>
        <v>282972673</v>
      </c>
      <c r="J25" s="31">
        <f t="shared" si="2"/>
        <v>282972673</v>
      </c>
      <c r="K25" s="31">
        <f t="shared" si="2"/>
        <v>282972673</v>
      </c>
      <c r="L25" s="31">
        <f t="shared" si="2"/>
        <v>282972673</v>
      </c>
      <c r="M25" s="31">
        <f t="shared" si="2"/>
        <v>282972673</v>
      </c>
      <c r="N25" s="31">
        <f t="shared" si="2"/>
        <v>282972673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282972673</v>
      </c>
      <c r="X25" s="31">
        <f t="shared" si="2"/>
        <v>112203224</v>
      </c>
      <c r="Y25" s="31">
        <f t="shared" si="2"/>
        <v>170769449</v>
      </c>
      <c r="Z25" s="32">
        <f>+IF(X25&lt;&gt;0,+(Y25/X25)*100,0)</f>
        <v>152.19656166029597</v>
      </c>
      <c r="AA25" s="33">
        <f>+AA12+AA24</f>
        <v>224406441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900478</v>
      </c>
      <c r="D31" s="18"/>
      <c r="E31" s="19">
        <v>871411</v>
      </c>
      <c r="F31" s="20">
        <v>871411</v>
      </c>
      <c r="G31" s="20">
        <v>900478</v>
      </c>
      <c r="H31" s="20">
        <v>900478</v>
      </c>
      <c r="I31" s="20">
        <v>900478</v>
      </c>
      <c r="J31" s="20">
        <v>900478</v>
      </c>
      <c r="K31" s="20">
        <v>900478</v>
      </c>
      <c r="L31" s="20">
        <v>900478</v>
      </c>
      <c r="M31" s="20">
        <v>900478</v>
      </c>
      <c r="N31" s="20">
        <v>900478</v>
      </c>
      <c r="O31" s="20"/>
      <c r="P31" s="20"/>
      <c r="Q31" s="20"/>
      <c r="R31" s="20"/>
      <c r="S31" s="20"/>
      <c r="T31" s="20"/>
      <c r="U31" s="20"/>
      <c r="V31" s="20"/>
      <c r="W31" s="20">
        <v>900478</v>
      </c>
      <c r="X31" s="20">
        <v>435706</v>
      </c>
      <c r="Y31" s="20">
        <v>464772</v>
      </c>
      <c r="Z31" s="21">
        <v>106.67</v>
      </c>
      <c r="AA31" s="22">
        <v>871411</v>
      </c>
    </row>
    <row r="32" spans="1:27" ht="12.75">
      <c r="A32" s="23" t="s">
        <v>57</v>
      </c>
      <c r="B32" s="17"/>
      <c r="C32" s="18">
        <v>154146161</v>
      </c>
      <c r="D32" s="18"/>
      <c r="E32" s="19">
        <v>107258979</v>
      </c>
      <c r="F32" s="20">
        <v>107258979</v>
      </c>
      <c r="G32" s="20">
        <v>145187169</v>
      </c>
      <c r="H32" s="20">
        <v>145187169</v>
      </c>
      <c r="I32" s="20">
        <v>145187169</v>
      </c>
      <c r="J32" s="20">
        <v>145187169</v>
      </c>
      <c r="K32" s="20">
        <v>145187169</v>
      </c>
      <c r="L32" s="20">
        <v>145187169</v>
      </c>
      <c r="M32" s="20">
        <v>145187169</v>
      </c>
      <c r="N32" s="20">
        <v>145187169</v>
      </c>
      <c r="O32" s="20"/>
      <c r="P32" s="20"/>
      <c r="Q32" s="20"/>
      <c r="R32" s="20"/>
      <c r="S32" s="20"/>
      <c r="T32" s="20"/>
      <c r="U32" s="20"/>
      <c r="V32" s="20"/>
      <c r="W32" s="20">
        <v>145187169</v>
      </c>
      <c r="X32" s="20">
        <v>53629490</v>
      </c>
      <c r="Y32" s="20">
        <v>91557679</v>
      </c>
      <c r="Z32" s="21">
        <v>170.72</v>
      </c>
      <c r="AA32" s="22">
        <v>107258979</v>
      </c>
    </row>
    <row r="33" spans="1:27" ht="12.75">
      <c r="A33" s="23" t="s">
        <v>58</v>
      </c>
      <c r="B33" s="17"/>
      <c r="C33" s="18">
        <v>1397000</v>
      </c>
      <c r="D33" s="18"/>
      <c r="E33" s="19">
        <v>1545000</v>
      </c>
      <c r="F33" s="20">
        <v>1545000</v>
      </c>
      <c r="G33" s="20">
        <v>10351160</v>
      </c>
      <c r="H33" s="20">
        <v>10351160</v>
      </c>
      <c r="I33" s="20">
        <v>10351160</v>
      </c>
      <c r="J33" s="20">
        <v>10351160</v>
      </c>
      <c r="K33" s="20">
        <v>10351160</v>
      </c>
      <c r="L33" s="20">
        <v>10351160</v>
      </c>
      <c r="M33" s="20">
        <v>10351160</v>
      </c>
      <c r="N33" s="20">
        <v>10351160</v>
      </c>
      <c r="O33" s="20"/>
      <c r="P33" s="20"/>
      <c r="Q33" s="20"/>
      <c r="R33" s="20"/>
      <c r="S33" s="20"/>
      <c r="T33" s="20"/>
      <c r="U33" s="20"/>
      <c r="V33" s="20"/>
      <c r="W33" s="20">
        <v>10351160</v>
      </c>
      <c r="X33" s="20">
        <v>772500</v>
      </c>
      <c r="Y33" s="20">
        <v>9578660</v>
      </c>
      <c r="Z33" s="21">
        <v>1239.96</v>
      </c>
      <c r="AA33" s="22">
        <v>1545000</v>
      </c>
    </row>
    <row r="34" spans="1:27" ht="12.75">
      <c r="A34" s="27" t="s">
        <v>59</v>
      </c>
      <c r="B34" s="28"/>
      <c r="C34" s="29">
        <f aca="true" t="shared" si="3" ref="C34:Y34">SUM(C29:C33)</f>
        <v>156443639</v>
      </c>
      <c r="D34" s="29">
        <f>SUM(D29:D33)</f>
        <v>0</v>
      </c>
      <c r="E34" s="30">
        <f t="shared" si="3"/>
        <v>109675390</v>
      </c>
      <c r="F34" s="31">
        <f t="shared" si="3"/>
        <v>109675390</v>
      </c>
      <c r="G34" s="31">
        <f t="shared" si="3"/>
        <v>156438807</v>
      </c>
      <c r="H34" s="31">
        <f t="shared" si="3"/>
        <v>156438807</v>
      </c>
      <c r="I34" s="31">
        <f t="shared" si="3"/>
        <v>156438807</v>
      </c>
      <c r="J34" s="31">
        <f t="shared" si="3"/>
        <v>156438807</v>
      </c>
      <c r="K34" s="31">
        <f t="shared" si="3"/>
        <v>156438807</v>
      </c>
      <c r="L34" s="31">
        <f t="shared" si="3"/>
        <v>156438807</v>
      </c>
      <c r="M34" s="31">
        <f t="shared" si="3"/>
        <v>156438807</v>
      </c>
      <c r="N34" s="31">
        <f t="shared" si="3"/>
        <v>156438807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156438807</v>
      </c>
      <c r="X34" s="31">
        <f t="shared" si="3"/>
        <v>54837696</v>
      </c>
      <c r="Y34" s="31">
        <f t="shared" si="3"/>
        <v>101601111</v>
      </c>
      <c r="Z34" s="32">
        <f>+IF(X34&lt;&gt;0,+(Y34/X34)*100,0)</f>
        <v>185.27603894955763</v>
      </c>
      <c r="AA34" s="33">
        <f>SUM(AA29:AA33)</f>
        <v>109675390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20766262</v>
      </c>
      <c r="D38" s="18"/>
      <c r="E38" s="19">
        <v>20316730</v>
      </c>
      <c r="F38" s="20">
        <v>20316730</v>
      </c>
      <c r="G38" s="20">
        <v>20921262</v>
      </c>
      <c r="H38" s="20">
        <v>20921262</v>
      </c>
      <c r="I38" s="20">
        <v>20921262</v>
      </c>
      <c r="J38" s="20">
        <v>20921262</v>
      </c>
      <c r="K38" s="20">
        <v>20921262</v>
      </c>
      <c r="L38" s="20">
        <v>20921262</v>
      </c>
      <c r="M38" s="20">
        <v>20921262</v>
      </c>
      <c r="N38" s="20">
        <v>20921262</v>
      </c>
      <c r="O38" s="20"/>
      <c r="P38" s="20"/>
      <c r="Q38" s="20"/>
      <c r="R38" s="20"/>
      <c r="S38" s="20"/>
      <c r="T38" s="20"/>
      <c r="U38" s="20"/>
      <c r="V38" s="20"/>
      <c r="W38" s="20">
        <v>20921262</v>
      </c>
      <c r="X38" s="20">
        <v>10158365</v>
      </c>
      <c r="Y38" s="20">
        <v>10762897</v>
      </c>
      <c r="Z38" s="21">
        <v>105.95</v>
      </c>
      <c r="AA38" s="22">
        <v>20316730</v>
      </c>
    </row>
    <row r="39" spans="1:27" ht="12.75">
      <c r="A39" s="27" t="s">
        <v>61</v>
      </c>
      <c r="B39" s="35"/>
      <c r="C39" s="29">
        <f aca="true" t="shared" si="4" ref="C39:Y39">SUM(C37:C38)</f>
        <v>20766262</v>
      </c>
      <c r="D39" s="29">
        <f>SUM(D37:D38)</f>
        <v>0</v>
      </c>
      <c r="E39" s="36">
        <f t="shared" si="4"/>
        <v>20316730</v>
      </c>
      <c r="F39" s="37">
        <f t="shared" si="4"/>
        <v>20316730</v>
      </c>
      <c r="G39" s="37">
        <f t="shared" si="4"/>
        <v>20921262</v>
      </c>
      <c r="H39" s="37">
        <f t="shared" si="4"/>
        <v>20921262</v>
      </c>
      <c r="I39" s="37">
        <f t="shared" si="4"/>
        <v>20921262</v>
      </c>
      <c r="J39" s="37">
        <f t="shared" si="4"/>
        <v>20921262</v>
      </c>
      <c r="K39" s="37">
        <f t="shared" si="4"/>
        <v>20921262</v>
      </c>
      <c r="L39" s="37">
        <f t="shared" si="4"/>
        <v>20921262</v>
      </c>
      <c r="M39" s="37">
        <f t="shared" si="4"/>
        <v>20921262</v>
      </c>
      <c r="N39" s="37">
        <f t="shared" si="4"/>
        <v>20921262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20921262</v>
      </c>
      <c r="X39" s="37">
        <f t="shared" si="4"/>
        <v>10158365</v>
      </c>
      <c r="Y39" s="37">
        <f t="shared" si="4"/>
        <v>10762897</v>
      </c>
      <c r="Z39" s="38">
        <f>+IF(X39&lt;&gt;0,+(Y39/X39)*100,0)</f>
        <v>105.95107578827891</v>
      </c>
      <c r="AA39" s="39">
        <f>SUM(AA37:AA38)</f>
        <v>20316730</v>
      </c>
    </row>
    <row r="40" spans="1:27" ht="12.75">
      <c r="A40" s="27" t="s">
        <v>62</v>
      </c>
      <c r="B40" s="28"/>
      <c r="C40" s="29">
        <f aca="true" t="shared" si="5" ref="C40:Y40">+C34+C39</f>
        <v>177209901</v>
      </c>
      <c r="D40" s="29">
        <f>+D34+D39</f>
        <v>0</v>
      </c>
      <c r="E40" s="30">
        <f t="shared" si="5"/>
        <v>129992120</v>
      </c>
      <c r="F40" s="31">
        <f t="shared" si="5"/>
        <v>129992120</v>
      </c>
      <c r="G40" s="31">
        <f t="shared" si="5"/>
        <v>177360069</v>
      </c>
      <c r="H40" s="31">
        <f t="shared" si="5"/>
        <v>177360069</v>
      </c>
      <c r="I40" s="31">
        <f t="shared" si="5"/>
        <v>177360069</v>
      </c>
      <c r="J40" s="31">
        <f t="shared" si="5"/>
        <v>177360069</v>
      </c>
      <c r="K40" s="31">
        <f t="shared" si="5"/>
        <v>177360069</v>
      </c>
      <c r="L40" s="31">
        <f t="shared" si="5"/>
        <v>177360069</v>
      </c>
      <c r="M40" s="31">
        <f t="shared" si="5"/>
        <v>177360069</v>
      </c>
      <c r="N40" s="31">
        <f t="shared" si="5"/>
        <v>177360069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177360069</v>
      </c>
      <c r="X40" s="31">
        <f t="shared" si="5"/>
        <v>64996061</v>
      </c>
      <c r="Y40" s="31">
        <f t="shared" si="5"/>
        <v>112364008</v>
      </c>
      <c r="Z40" s="32">
        <f>+IF(X40&lt;&gt;0,+(Y40/X40)*100,0)</f>
        <v>172.87818103315522</v>
      </c>
      <c r="AA40" s="33">
        <f>+AA34+AA39</f>
        <v>129992120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107034008</v>
      </c>
      <c r="D42" s="43">
        <f>+D25-D40</f>
        <v>0</v>
      </c>
      <c r="E42" s="44">
        <f t="shared" si="6"/>
        <v>94414321</v>
      </c>
      <c r="F42" s="45">
        <f t="shared" si="6"/>
        <v>94414321</v>
      </c>
      <c r="G42" s="45">
        <f t="shared" si="6"/>
        <v>105612604</v>
      </c>
      <c r="H42" s="45">
        <f t="shared" si="6"/>
        <v>105612604</v>
      </c>
      <c r="I42" s="45">
        <f t="shared" si="6"/>
        <v>105612604</v>
      </c>
      <c r="J42" s="45">
        <f t="shared" si="6"/>
        <v>105612604</v>
      </c>
      <c r="K42" s="45">
        <f t="shared" si="6"/>
        <v>105612604</v>
      </c>
      <c r="L42" s="45">
        <f t="shared" si="6"/>
        <v>105612604</v>
      </c>
      <c r="M42" s="45">
        <f t="shared" si="6"/>
        <v>105612604</v>
      </c>
      <c r="N42" s="45">
        <f t="shared" si="6"/>
        <v>105612604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105612604</v>
      </c>
      <c r="X42" s="45">
        <f t="shared" si="6"/>
        <v>47207163</v>
      </c>
      <c r="Y42" s="45">
        <f t="shared" si="6"/>
        <v>58405441</v>
      </c>
      <c r="Z42" s="46">
        <f>+IF(X42&lt;&gt;0,+(Y42/X42)*100,0)</f>
        <v>123.72156530567193</v>
      </c>
      <c r="AA42" s="47">
        <f>+AA25-AA40</f>
        <v>94414321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107034008</v>
      </c>
      <c r="D45" s="18"/>
      <c r="E45" s="19">
        <v>94414321</v>
      </c>
      <c r="F45" s="20">
        <v>94414321</v>
      </c>
      <c r="G45" s="20">
        <v>105612604</v>
      </c>
      <c r="H45" s="20">
        <v>105612604</v>
      </c>
      <c r="I45" s="20">
        <v>105612604</v>
      </c>
      <c r="J45" s="20">
        <v>105612604</v>
      </c>
      <c r="K45" s="20">
        <v>105612604</v>
      </c>
      <c r="L45" s="20">
        <v>105612604</v>
      </c>
      <c r="M45" s="20">
        <v>105612604</v>
      </c>
      <c r="N45" s="20">
        <v>105612604</v>
      </c>
      <c r="O45" s="20"/>
      <c r="P45" s="20"/>
      <c r="Q45" s="20"/>
      <c r="R45" s="20"/>
      <c r="S45" s="20"/>
      <c r="T45" s="20"/>
      <c r="U45" s="20"/>
      <c r="V45" s="20"/>
      <c r="W45" s="20">
        <v>105612604</v>
      </c>
      <c r="X45" s="20">
        <v>47207161</v>
      </c>
      <c r="Y45" s="20">
        <v>58405443</v>
      </c>
      <c r="Z45" s="48">
        <v>123.72</v>
      </c>
      <c r="AA45" s="22">
        <v>94414321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107034008</v>
      </c>
      <c r="D48" s="51">
        <f>SUM(D45:D47)</f>
        <v>0</v>
      </c>
      <c r="E48" s="52">
        <f t="shared" si="7"/>
        <v>94414321</v>
      </c>
      <c r="F48" s="53">
        <f t="shared" si="7"/>
        <v>94414321</v>
      </c>
      <c r="G48" s="53">
        <f t="shared" si="7"/>
        <v>105612604</v>
      </c>
      <c r="H48" s="53">
        <f t="shared" si="7"/>
        <v>105612604</v>
      </c>
      <c r="I48" s="53">
        <f t="shared" si="7"/>
        <v>105612604</v>
      </c>
      <c r="J48" s="53">
        <f t="shared" si="7"/>
        <v>105612604</v>
      </c>
      <c r="K48" s="53">
        <f t="shared" si="7"/>
        <v>105612604</v>
      </c>
      <c r="L48" s="53">
        <f t="shared" si="7"/>
        <v>105612604</v>
      </c>
      <c r="M48" s="53">
        <f t="shared" si="7"/>
        <v>105612604</v>
      </c>
      <c r="N48" s="53">
        <f t="shared" si="7"/>
        <v>105612604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105612604</v>
      </c>
      <c r="X48" s="53">
        <f t="shared" si="7"/>
        <v>47207161</v>
      </c>
      <c r="Y48" s="53">
        <f t="shared" si="7"/>
        <v>58405443</v>
      </c>
      <c r="Z48" s="54">
        <f>+IF(X48&lt;&gt;0,+(Y48/X48)*100,0)</f>
        <v>123.72157478396126</v>
      </c>
      <c r="AA48" s="55">
        <f>SUM(AA45:AA47)</f>
        <v>94414321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23665448</v>
      </c>
      <c r="F6" s="20">
        <v>23665448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11832724</v>
      </c>
      <c r="Y6" s="20">
        <v>-11832724</v>
      </c>
      <c r="Z6" s="21">
        <v>-100</v>
      </c>
      <c r="AA6" s="22">
        <v>23665448</v>
      </c>
    </row>
    <row r="7" spans="1:27" ht="12.75">
      <c r="A7" s="23" t="s">
        <v>34</v>
      </c>
      <c r="B7" s="17"/>
      <c r="C7" s="18"/>
      <c r="D7" s="18"/>
      <c r="E7" s="19">
        <v>3130316</v>
      </c>
      <c r="F7" s="20">
        <v>3130316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1565158</v>
      </c>
      <c r="Y7" s="20">
        <v>-1565158</v>
      </c>
      <c r="Z7" s="21">
        <v>-100</v>
      </c>
      <c r="AA7" s="22">
        <v>3130316</v>
      </c>
    </row>
    <row r="8" spans="1:27" ht="12.75">
      <c r="A8" s="23" t="s">
        <v>35</v>
      </c>
      <c r="B8" s="17"/>
      <c r="C8" s="18"/>
      <c r="D8" s="18"/>
      <c r="E8" s="19">
        <v>50934102</v>
      </c>
      <c r="F8" s="20">
        <v>50934102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25467051</v>
      </c>
      <c r="Y8" s="20">
        <v>-25467051</v>
      </c>
      <c r="Z8" s="21">
        <v>-100</v>
      </c>
      <c r="AA8" s="22">
        <v>50934102</v>
      </c>
    </row>
    <row r="9" spans="1:27" ht="12.7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2091012</v>
      </c>
      <c r="F11" s="20">
        <v>2091012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1045506</v>
      </c>
      <c r="Y11" s="20">
        <v>-1045506</v>
      </c>
      <c r="Z11" s="21">
        <v>-100</v>
      </c>
      <c r="AA11" s="22">
        <v>2091012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79820878</v>
      </c>
      <c r="F12" s="31">
        <f t="shared" si="0"/>
        <v>79820878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39910439</v>
      </c>
      <c r="Y12" s="31">
        <f t="shared" si="0"/>
        <v>-39910439</v>
      </c>
      <c r="Z12" s="32">
        <f>+IF(X12&lt;&gt;0,+(Y12/X12)*100,0)</f>
        <v>-100</v>
      </c>
      <c r="AA12" s="33">
        <f>SUM(AA6:AA11)</f>
        <v>79820878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233446058</v>
      </c>
      <c r="F19" s="20">
        <v>233446058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116723029</v>
      </c>
      <c r="Y19" s="20">
        <v>-116723029</v>
      </c>
      <c r="Z19" s="21">
        <v>-100</v>
      </c>
      <c r="AA19" s="22">
        <v>233446058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233446058</v>
      </c>
      <c r="F24" s="37">
        <f t="shared" si="1"/>
        <v>233446058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116723029</v>
      </c>
      <c r="Y24" s="37">
        <f t="shared" si="1"/>
        <v>-116723029</v>
      </c>
      <c r="Z24" s="38">
        <f>+IF(X24&lt;&gt;0,+(Y24/X24)*100,0)</f>
        <v>-100</v>
      </c>
      <c r="AA24" s="39">
        <f>SUM(AA15:AA23)</f>
        <v>233446058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313266936</v>
      </c>
      <c r="F25" s="31">
        <f t="shared" si="2"/>
        <v>313266936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156633468</v>
      </c>
      <c r="Y25" s="31">
        <f t="shared" si="2"/>
        <v>-156633468</v>
      </c>
      <c r="Z25" s="32">
        <f>+IF(X25&lt;&gt;0,+(Y25/X25)*100,0)</f>
        <v>-100</v>
      </c>
      <c r="AA25" s="33">
        <f>+AA12+AA24</f>
        <v>313266936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90971</v>
      </c>
      <c r="F30" s="20">
        <v>90971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45486</v>
      </c>
      <c r="Y30" s="20">
        <v>-45486</v>
      </c>
      <c r="Z30" s="21">
        <v>-100</v>
      </c>
      <c r="AA30" s="22">
        <v>90971</v>
      </c>
    </row>
    <row r="31" spans="1:27" ht="12.75">
      <c r="A31" s="23" t="s">
        <v>56</v>
      </c>
      <c r="B31" s="17"/>
      <c r="C31" s="18"/>
      <c r="D31" s="18"/>
      <c r="E31" s="19">
        <v>3501086</v>
      </c>
      <c r="F31" s="20">
        <v>3501086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1750543</v>
      </c>
      <c r="Y31" s="20">
        <v>-1750543</v>
      </c>
      <c r="Z31" s="21">
        <v>-100</v>
      </c>
      <c r="AA31" s="22">
        <v>3501086</v>
      </c>
    </row>
    <row r="32" spans="1:27" ht="12.75">
      <c r="A32" s="23" t="s">
        <v>57</v>
      </c>
      <c r="B32" s="17"/>
      <c r="C32" s="18"/>
      <c r="D32" s="18"/>
      <c r="E32" s="19">
        <v>166483877</v>
      </c>
      <c r="F32" s="20">
        <v>166483877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83241939</v>
      </c>
      <c r="Y32" s="20">
        <v>-83241939</v>
      </c>
      <c r="Z32" s="21">
        <v>-100</v>
      </c>
      <c r="AA32" s="22">
        <v>166483877</v>
      </c>
    </row>
    <row r="33" spans="1:27" ht="12.75">
      <c r="A33" s="23" t="s">
        <v>58</v>
      </c>
      <c r="B33" s="17"/>
      <c r="C33" s="18"/>
      <c r="D33" s="18"/>
      <c r="E33" s="19">
        <v>30670999</v>
      </c>
      <c r="F33" s="20">
        <v>30670999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15335500</v>
      </c>
      <c r="Y33" s="20">
        <v>-15335500</v>
      </c>
      <c r="Z33" s="21">
        <v>-100</v>
      </c>
      <c r="AA33" s="22">
        <v>30670999</v>
      </c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200746933</v>
      </c>
      <c r="F34" s="31">
        <f t="shared" si="3"/>
        <v>200746933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100373468</v>
      </c>
      <c r="Y34" s="31">
        <f t="shared" si="3"/>
        <v>-100373468</v>
      </c>
      <c r="Z34" s="32">
        <f>+IF(X34&lt;&gt;0,+(Y34/X34)*100,0)</f>
        <v>-100</v>
      </c>
      <c r="AA34" s="33">
        <f>SUM(AA29:AA33)</f>
        <v>200746933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>
        <v>33297067</v>
      </c>
      <c r="F38" s="20">
        <v>33297067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16648534</v>
      </c>
      <c r="Y38" s="20">
        <v>-16648534</v>
      </c>
      <c r="Z38" s="21">
        <v>-100</v>
      </c>
      <c r="AA38" s="22">
        <v>33297067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33297067</v>
      </c>
      <c r="F39" s="37">
        <f t="shared" si="4"/>
        <v>33297067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16648534</v>
      </c>
      <c r="Y39" s="37">
        <f t="shared" si="4"/>
        <v>-16648534</v>
      </c>
      <c r="Z39" s="38">
        <f>+IF(X39&lt;&gt;0,+(Y39/X39)*100,0)</f>
        <v>-100</v>
      </c>
      <c r="AA39" s="39">
        <f>SUM(AA37:AA38)</f>
        <v>33297067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234044000</v>
      </c>
      <c r="F40" s="31">
        <f t="shared" si="5"/>
        <v>234044000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117022002</v>
      </c>
      <c r="Y40" s="31">
        <f t="shared" si="5"/>
        <v>-117022002</v>
      </c>
      <c r="Z40" s="32">
        <f>+IF(X40&lt;&gt;0,+(Y40/X40)*100,0)</f>
        <v>-100</v>
      </c>
      <c r="AA40" s="33">
        <f>+AA34+AA39</f>
        <v>234044000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79222936</v>
      </c>
      <c r="F42" s="45">
        <f t="shared" si="6"/>
        <v>79222936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39611466</v>
      </c>
      <c r="Y42" s="45">
        <f t="shared" si="6"/>
        <v>-39611466</v>
      </c>
      <c r="Z42" s="46">
        <f>+IF(X42&lt;&gt;0,+(Y42/X42)*100,0)</f>
        <v>-100</v>
      </c>
      <c r="AA42" s="47">
        <f>+AA25-AA40</f>
        <v>79222936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79222936</v>
      </c>
      <c r="F45" s="20">
        <v>79222936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39611468</v>
      </c>
      <c r="Y45" s="20">
        <v>-39611468</v>
      </c>
      <c r="Z45" s="48">
        <v>-100</v>
      </c>
      <c r="AA45" s="22">
        <v>79222936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79222936</v>
      </c>
      <c r="F48" s="53">
        <f t="shared" si="7"/>
        <v>79222936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39611468</v>
      </c>
      <c r="Y48" s="53">
        <f t="shared" si="7"/>
        <v>-39611468</v>
      </c>
      <c r="Z48" s="54">
        <f>+IF(X48&lt;&gt;0,+(Y48/X48)*100,0)</f>
        <v>-100</v>
      </c>
      <c r="AA48" s="55">
        <f>SUM(AA45:AA47)</f>
        <v>79222936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57121805</v>
      </c>
      <c r="D6" s="18"/>
      <c r="E6" s="19">
        <v>400980</v>
      </c>
      <c r="F6" s="20">
        <v>400980</v>
      </c>
      <c r="G6" s="20">
        <v>5204865</v>
      </c>
      <c r="H6" s="20">
        <v>58029526</v>
      </c>
      <c r="I6" s="20">
        <v>57433045</v>
      </c>
      <c r="J6" s="20">
        <v>57433045</v>
      </c>
      <c r="K6" s="20">
        <v>588977</v>
      </c>
      <c r="L6" s="20">
        <v>3342206</v>
      </c>
      <c r="M6" s="20">
        <v>1774901</v>
      </c>
      <c r="N6" s="20">
        <v>1774901</v>
      </c>
      <c r="O6" s="20"/>
      <c r="P6" s="20"/>
      <c r="Q6" s="20"/>
      <c r="R6" s="20"/>
      <c r="S6" s="20"/>
      <c r="T6" s="20"/>
      <c r="U6" s="20"/>
      <c r="V6" s="20"/>
      <c r="W6" s="20">
        <v>1774901</v>
      </c>
      <c r="X6" s="20">
        <v>200490</v>
      </c>
      <c r="Y6" s="20">
        <v>1574411</v>
      </c>
      <c r="Z6" s="21">
        <v>785.28</v>
      </c>
      <c r="AA6" s="22">
        <v>400980</v>
      </c>
    </row>
    <row r="7" spans="1:27" ht="12.75">
      <c r="A7" s="23" t="s">
        <v>34</v>
      </c>
      <c r="B7" s="17"/>
      <c r="C7" s="18"/>
      <c r="D7" s="18"/>
      <c r="E7" s="19">
        <v>41000000</v>
      </c>
      <c r="F7" s="20">
        <v>41000000</v>
      </c>
      <c r="G7" s="20">
        <v>87101000</v>
      </c>
      <c r="H7" s="20">
        <v>35649929</v>
      </c>
      <c r="I7" s="20">
        <v>32649929</v>
      </c>
      <c r="J7" s="20">
        <v>32649929</v>
      </c>
      <c r="K7" s="20">
        <v>74051000</v>
      </c>
      <c r="L7" s="20">
        <v>61051000</v>
      </c>
      <c r="M7" s="20">
        <v>90051000</v>
      </c>
      <c r="N7" s="20">
        <v>90051000</v>
      </c>
      <c r="O7" s="20"/>
      <c r="P7" s="20"/>
      <c r="Q7" s="20"/>
      <c r="R7" s="20"/>
      <c r="S7" s="20"/>
      <c r="T7" s="20"/>
      <c r="U7" s="20"/>
      <c r="V7" s="20"/>
      <c r="W7" s="20">
        <v>90051000</v>
      </c>
      <c r="X7" s="20">
        <v>20500000</v>
      </c>
      <c r="Y7" s="20">
        <v>69551000</v>
      </c>
      <c r="Z7" s="21">
        <v>339.27</v>
      </c>
      <c r="AA7" s="22">
        <v>41000000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>
        <v>-57471</v>
      </c>
      <c r="I8" s="20">
        <v>218031</v>
      </c>
      <c r="J8" s="20">
        <v>218031</v>
      </c>
      <c r="K8" s="20">
        <v>909103</v>
      </c>
      <c r="L8" s="20">
        <v>907722</v>
      </c>
      <c r="M8" s="20">
        <v>923653</v>
      </c>
      <c r="N8" s="20">
        <v>923653</v>
      </c>
      <c r="O8" s="20"/>
      <c r="P8" s="20"/>
      <c r="Q8" s="20"/>
      <c r="R8" s="20"/>
      <c r="S8" s="20"/>
      <c r="T8" s="20"/>
      <c r="U8" s="20"/>
      <c r="V8" s="20"/>
      <c r="W8" s="20">
        <v>923653</v>
      </c>
      <c r="X8" s="20"/>
      <c r="Y8" s="20">
        <v>923653</v>
      </c>
      <c r="Z8" s="21"/>
      <c r="AA8" s="22"/>
    </row>
    <row r="9" spans="1:27" ht="12.75">
      <c r="A9" s="23" t="s">
        <v>36</v>
      </c>
      <c r="B9" s="17"/>
      <c r="C9" s="18">
        <v>5550465</v>
      </c>
      <c r="D9" s="18"/>
      <c r="E9" s="19">
        <v>2000000</v>
      </c>
      <c r="F9" s="20">
        <v>2000000</v>
      </c>
      <c r="G9" s="20">
        <v>9697411</v>
      </c>
      <c r="H9" s="20">
        <v>5898610</v>
      </c>
      <c r="I9" s="20">
        <v>6221428</v>
      </c>
      <c r="J9" s="20">
        <v>6221428</v>
      </c>
      <c r="K9" s="20">
        <v>10030571</v>
      </c>
      <c r="L9" s="20">
        <v>10390455</v>
      </c>
      <c r="M9" s="20">
        <v>10682965</v>
      </c>
      <c r="N9" s="20">
        <v>10682965</v>
      </c>
      <c r="O9" s="20"/>
      <c r="P9" s="20"/>
      <c r="Q9" s="20"/>
      <c r="R9" s="20"/>
      <c r="S9" s="20"/>
      <c r="T9" s="20"/>
      <c r="U9" s="20"/>
      <c r="V9" s="20"/>
      <c r="W9" s="20">
        <v>10682965</v>
      </c>
      <c r="X9" s="20">
        <v>1000000</v>
      </c>
      <c r="Y9" s="20">
        <v>9682965</v>
      </c>
      <c r="Z9" s="21">
        <v>968.3</v>
      </c>
      <c r="AA9" s="22">
        <v>2000000</v>
      </c>
    </row>
    <row r="10" spans="1:27" ht="12.75">
      <c r="A10" s="23" t="s">
        <v>37</v>
      </c>
      <c r="B10" s="17"/>
      <c r="C10" s="18">
        <v>819000</v>
      </c>
      <c r="D10" s="18"/>
      <c r="E10" s="19">
        <v>820000</v>
      </c>
      <c r="F10" s="20">
        <v>820000</v>
      </c>
      <c r="G10" s="24">
        <v>819000</v>
      </c>
      <c r="H10" s="24">
        <v>819000</v>
      </c>
      <c r="I10" s="24">
        <v>819000</v>
      </c>
      <c r="J10" s="20">
        <v>819000</v>
      </c>
      <c r="K10" s="24">
        <v>819000</v>
      </c>
      <c r="L10" s="24">
        <v>819000</v>
      </c>
      <c r="M10" s="20">
        <v>819000</v>
      </c>
      <c r="N10" s="24">
        <v>819000</v>
      </c>
      <c r="O10" s="24"/>
      <c r="P10" s="24"/>
      <c r="Q10" s="20"/>
      <c r="R10" s="24"/>
      <c r="S10" s="24"/>
      <c r="T10" s="20"/>
      <c r="U10" s="24"/>
      <c r="V10" s="24"/>
      <c r="W10" s="24">
        <v>819000</v>
      </c>
      <c r="X10" s="20">
        <v>410000</v>
      </c>
      <c r="Y10" s="24">
        <v>409000</v>
      </c>
      <c r="Z10" s="25">
        <v>99.76</v>
      </c>
      <c r="AA10" s="26">
        <v>820000</v>
      </c>
    </row>
    <row r="11" spans="1:27" ht="12.75">
      <c r="A11" s="23" t="s">
        <v>38</v>
      </c>
      <c r="B11" s="17"/>
      <c r="C11" s="18">
        <v>341561</v>
      </c>
      <c r="D11" s="18"/>
      <c r="E11" s="19">
        <v>330000</v>
      </c>
      <c r="F11" s="20">
        <v>330000</v>
      </c>
      <c r="G11" s="20">
        <v>334308</v>
      </c>
      <c r="H11" s="20">
        <v>354060</v>
      </c>
      <c r="I11" s="20">
        <v>341842</v>
      </c>
      <c r="J11" s="20">
        <v>341842</v>
      </c>
      <c r="K11" s="20">
        <v>354338</v>
      </c>
      <c r="L11" s="20">
        <v>397459</v>
      </c>
      <c r="M11" s="20">
        <v>399951</v>
      </c>
      <c r="N11" s="20">
        <v>399951</v>
      </c>
      <c r="O11" s="20"/>
      <c r="P11" s="20"/>
      <c r="Q11" s="20"/>
      <c r="R11" s="20"/>
      <c r="S11" s="20"/>
      <c r="T11" s="20"/>
      <c r="U11" s="20"/>
      <c r="V11" s="20"/>
      <c r="W11" s="20">
        <v>399951</v>
      </c>
      <c r="X11" s="20">
        <v>165000</v>
      </c>
      <c r="Y11" s="20">
        <v>234951</v>
      </c>
      <c r="Z11" s="21">
        <v>142.39</v>
      </c>
      <c r="AA11" s="22">
        <v>330000</v>
      </c>
    </row>
    <row r="12" spans="1:27" ht="12.75">
      <c r="A12" s="27" t="s">
        <v>39</v>
      </c>
      <c r="B12" s="28"/>
      <c r="C12" s="29">
        <f aca="true" t="shared" si="0" ref="C12:Y12">SUM(C6:C11)</f>
        <v>63832831</v>
      </c>
      <c r="D12" s="29">
        <f>SUM(D6:D11)</f>
        <v>0</v>
      </c>
      <c r="E12" s="30">
        <f t="shared" si="0"/>
        <v>44550980</v>
      </c>
      <c r="F12" s="31">
        <f t="shared" si="0"/>
        <v>44550980</v>
      </c>
      <c r="G12" s="31">
        <f t="shared" si="0"/>
        <v>103156584</v>
      </c>
      <c r="H12" s="31">
        <f t="shared" si="0"/>
        <v>100693654</v>
      </c>
      <c r="I12" s="31">
        <f t="shared" si="0"/>
        <v>97683275</v>
      </c>
      <c r="J12" s="31">
        <f t="shared" si="0"/>
        <v>97683275</v>
      </c>
      <c r="K12" s="31">
        <f t="shared" si="0"/>
        <v>86752989</v>
      </c>
      <c r="L12" s="31">
        <f t="shared" si="0"/>
        <v>76907842</v>
      </c>
      <c r="M12" s="31">
        <f t="shared" si="0"/>
        <v>104651470</v>
      </c>
      <c r="N12" s="31">
        <f t="shared" si="0"/>
        <v>104651470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104651470</v>
      </c>
      <c r="X12" s="31">
        <f t="shared" si="0"/>
        <v>22275490</v>
      </c>
      <c r="Y12" s="31">
        <f t="shared" si="0"/>
        <v>82375980</v>
      </c>
      <c r="Z12" s="32">
        <f>+IF(X12&lt;&gt;0,+(Y12/X12)*100,0)</f>
        <v>369.8054678034019</v>
      </c>
      <c r="AA12" s="33">
        <f>SUM(AA6:AA11)</f>
        <v>44550980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7560000</v>
      </c>
      <c r="D15" s="18"/>
      <c r="E15" s="19">
        <v>8000000</v>
      </c>
      <c r="F15" s="20">
        <v>8000000</v>
      </c>
      <c r="G15" s="20">
        <v>8114000</v>
      </c>
      <c r="H15" s="20">
        <v>7560000</v>
      </c>
      <c r="I15" s="20">
        <v>7560000</v>
      </c>
      <c r="J15" s="20">
        <v>7560000</v>
      </c>
      <c r="K15" s="20">
        <v>7560000</v>
      </c>
      <c r="L15" s="20">
        <v>7560000</v>
      </c>
      <c r="M15" s="20">
        <v>7560000</v>
      </c>
      <c r="N15" s="20">
        <v>7560000</v>
      </c>
      <c r="O15" s="20"/>
      <c r="P15" s="20"/>
      <c r="Q15" s="20"/>
      <c r="R15" s="20"/>
      <c r="S15" s="20"/>
      <c r="T15" s="20"/>
      <c r="U15" s="20"/>
      <c r="V15" s="20"/>
      <c r="W15" s="20">
        <v>7560000</v>
      </c>
      <c r="X15" s="20">
        <v>4000000</v>
      </c>
      <c r="Y15" s="20">
        <v>3560000</v>
      </c>
      <c r="Z15" s="21">
        <v>89</v>
      </c>
      <c r="AA15" s="22">
        <v>8000000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5950000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49389895</v>
      </c>
      <c r="D19" s="18"/>
      <c r="E19" s="19">
        <v>56356881</v>
      </c>
      <c r="F19" s="20">
        <v>56356881</v>
      </c>
      <c r="G19" s="20">
        <v>50087018</v>
      </c>
      <c r="H19" s="20">
        <v>51505861</v>
      </c>
      <c r="I19" s="20">
        <v>53057466</v>
      </c>
      <c r="J19" s="20">
        <v>53057466</v>
      </c>
      <c r="K19" s="20">
        <v>53804218</v>
      </c>
      <c r="L19" s="20">
        <v>52992929</v>
      </c>
      <c r="M19" s="20">
        <v>53070863</v>
      </c>
      <c r="N19" s="20">
        <v>53070863</v>
      </c>
      <c r="O19" s="20"/>
      <c r="P19" s="20"/>
      <c r="Q19" s="20"/>
      <c r="R19" s="20"/>
      <c r="S19" s="20"/>
      <c r="T19" s="20"/>
      <c r="U19" s="20"/>
      <c r="V19" s="20"/>
      <c r="W19" s="20">
        <v>53070863</v>
      </c>
      <c r="X19" s="20">
        <v>28178441</v>
      </c>
      <c r="Y19" s="20">
        <v>24892422</v>
      </c>
      <c r="Z19" s="21">
        <v>88.34</v>
      </c>
      <c r="AA19" s="22">
        <v>56356881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579865</v>
      </c>
      <c r="D22" s="18"/>
      <c r="E22" s="19">
        <v>706954</v>
      </c>
      <c r="F22" s="20">
        <v>706954</v>
      </c>
      <c r="G22" s="20">
        <v>430865</v>
      </c>
      <c r="H22" s="20">
        <v>579865</v>
      </c>
      <c r="I22" s="20">
        <v>579865</v>
      </c>
      <c r="J22" s="20">
        <v>579865</v>
      </c>
      <c r="K22" s="20">
        <v>579865</v>
      </c>
      <c r="L22" s="20">
        <v>508764</v>
      </c>
      <c r="M22" s="20">
        <v>508764</v>
      </c>
      <c r="N22" s="20">
        <v>508764</v>
      </c>
      <c r="O22" s="20"/>
      <c r="P22" s="20"/>
      <c r="Q22" s="20"/>
      <c r="R22" s="20"/>
      <c r="S22" s="20"/>
      <c r="T22" s="20"/>
      <c r="U22" s="20"/>
      <c r="V22" s="20"/>
      <c r="W22" s="20">
        <v>508764</v>
      </c>
      <c r="X22" s="20">
        <v>353477</v>
      </c>
      <c r="Y22" s="20">
        <v>155287</v>
      </c>
      <c r="Z22" s="21">
        <v>43.93</v>
      </c>
      <c r="AA22" s="22">
        <v>706954</v>
      </c>
    </row>
    <row r="23" spans="1:27" ht="12.75">
      <c r="A23" s="23" t="s">
        <v>49</v>
      </c>
      <c r="B23" s="17"/>
      <c r="C23" s="18">
        <v>631417</v>
      </c>
      <c r="D23" s="18"/>
      <c r="E23" s="19">
        <v>631417</v>
      </c>
      <c r="F23" s="20">
        <v>631417</v>
      </c>
      <c r="G23" s="24">
        <v>631417</v>
      </c>
      <c r="H23" s="24">
        <v>631417</v>
      </c>
      <c r="I23" s="24">
        <v>631417</v>
      </c>
      <c r="J23" s="20">
        <v>631417</v>
      </c>
      <c r="K23" s="24">
        <v>631417</v>
      </c>
      <c r="L23" s="24">
        <v>631417</v>
      </c>
      <c r="M23" s="20">
        <v>631417</v>
      </c>
      <c r="N23" s="24">
        <v>631417</v>
      </c>
      <c r="O23" s="24"/>
      <c r="P23" s="24"/>
      <c r="Q23" s="20"/>
      <c r="R23" s="24"/>
      <c r="S23" s="24"/>
      <c r="T23" s="20"/>
      <c r="U23" s="24"/>
      <c r="V23" s="24"/>
      <c r="W23" s="24">
        <v>631417</v>
      </c>
      <c r="X23" s="20">
        <v>315709</v>
      </c>
      <c r="Y23" s="24">
        <v>315708</v>
      </c>
      <c r="Z23" s="25">
        <v>100</v>
      </c>
      <c r="AA23" s="26">
        <v>631417</v>
      </c>
    </row>
    <row r="24" spans="1:27" ht="12.75">
      <c r="A24" s="27" t="s">
        <v>50</v>
      </c>
      <c r="B24" s="35"/>
      <c r="C24" s="29">
        <f aca="true" t="shared" si="1" ref="C24:Y24">SUM(C15:C23)</f>
        <v>58161177</v>
      </c>
      <c r="D24" s="29">
        <f>SUM(D15:D23)</f>
        <v>0</v>
      </c>
      <c r="E24" s="36">
        <f t="shared" si="1"/>
        <v>65695252</v>
      </c>
      <c r="F24" s="37">
        <f t="shared" si="1"/>
        <v>65695252</v>
      </c>
      <c r="G24" s="37">
        <f t="shared" si="1"/>
        <v>65213300</v>
      </c>
      <c r="H24" s="37">
        <f t="shared" si="1"/>
        <v>60277143</v>
      </c>
      <c r="I24" s="37">
        <f t="shared" si="1"/>
        <v>61828748</v>
      </c>
      <c r="J24" s="37">
        <f t="shared" si="1"/>
        <v>61828748</v>
      </c>
      <c r="K24" s="37">
        <f t="shared" si="1"/>
        <v>62575500</v>
      </c>
      <c r="L24" s="37">
        <f t="shared" si="1"/>
        <v>61693110</v>
      </c>
      <c r="M24" s="37">
        <f t="shared" si="1"/>
        <v>61771044</v>
      </c>
      <c r="N24" s="37">
        <f t="shared" si="1"/>
        <v>61771044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61771044</v>
      </c>
      <c r="X24" s="37">
        <f t="shared" si="1"/>
        <v>32847627</v>
      </c>
      <c r="Y24" s="37">
        <f t="shared" si="1"/>
        <v>28923417</v>
      </c>
      <c r="Z24" s="38">
        <f>+IF(X24&lt;&gt;0,+(Y24/X24)*100,0)</f>
        <v>88.05329225152246</v>
      </c>
      <c r="AA24" s="39">
        <f>SUM(AA15:AA23)</f>
        <v>65695252</v>
      </c>
    </row>
    <row r="25" spans="1:27" ht="12.75">
      <c r="A25" s="27" t="s">
        <v>51</v>
      </c>
      <c r="B25" s="28"/>
      <c r="C25" s="29">
        <f aca="true" t="shared" si="2" ref="C25:Y25">+C12+C24</f>
        <v>121994008</v>
      </c>
      <c r="D25" s="29">
        <f>+D12+D24</f>
        <v>0</v>
      </c>
      <c r="E25" s="30">
        <f t="shared" si="2"/>
        <v>110246232</v>
      </c>
      <c r="F25" s="31">
        <f t="shared" si="2"/>
        <v>110246232</v>
      </c>
      <c r="G25" s="31">
        <f t="shared" si="2"/>
        <v>168369884</v>
      </c>
      <c r="H25" s="31">
        <f t="shared" si="2"/>
        <v>160970797</v>
      </c>
      <c r="I25" s="31">
        <f t="shared" si="2"/>
        <v>159512023</v>
      </c>
      <c r="J25" s="31">
        <f t="shared" si="2"/>
        <v>159512023</v>
      </c>
      <c r="K25" s="31">
        <f t="shared" si="2"/>
        <v>149328489</v>
      </c>
      <c r="L25" s="31">
        <f t="shared" si="2"/>
        <v>138600952</v>
      </c>
      <c r="M25" s="31">
        <f t="shared" si="2"/>
        <v>166422514</v>
      </c>
      <c r="N25" s="31">
        <f t="shared" si="2"/>
        <v>166422514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166422514</v>
      </c>
      <c r="X25" s="31">
        <f t="shared" si="2"/>
        <v>55123117</v>
      </c>
      <c r="Y25" s="31">
        <f t="shared" si="2"/>
        <v>111299397</v>
      </c>
      <c r="Z25" s="32">
        <f>+IF(X25&lt;&gt;0,+(Y25/X25)*100,0)</f>
        <v>201.91056503571812</v>
      </c>
      <c r="AA25" s="33">
        <f>+AA12+AA24</f>
        <v>110246232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2455416</v>
      </c>
      <c r="D30" s="18"/>
      <c r="E30" s="19"/>
      <c r="F30" s="20"/>
      <c r="G30" s="20">
        <v>2455416</v>
      </c>
      <c r="H30" s="20">
        <v>2455416</v>
      </c>
      <c r="I30" s="20">
        <v>2455416</v>
      </c>
      <c r="J30" s="20">
        <v>2455416</v>
      </c>
      <c r="K30" s="20">
        <v>2455416</v>
      </c>
      <c r="L30" s="20">
        <v>2455416</v>
      </c>
      <c r="M30" s="20">
        <v>1261473</v>
      </c>
      <c r="N30" s="20">
        <v>1261473</v>
      </c>
      <c r="O30" s="20"/>
      <c r="P30" s="20"/>
      <c r="Q30" s="20"/>
      <c r="R30" s="20"/>
      <c r="S30" s="20"/>
      <c r="T30" s="20"/>
      <c r="U30" s="20"/>
      <c r="V30" s="20"/>
      <c r="W30" s="20">
        <v>1261473</v>
      </c>
      <c r="X30" s="20"/>
      <c r="Y30" s="20">
        <v>1261473</v>
      </c>
      <c r="Z30" s="21"/>
      <c r="AA30" s="22"/>
    </row>
    <row r="31" spans="1:27" ht="12.75">
      <c r="A31" s="23" t="s">
        <v>56</v>
      </c>
      <c r="B31" s="17"/>
      <c r="C31" s="18">
        <v>570</v>
      </c>
      <c r="D31" s="18"/>
      <c r="E31" s="19"/>
      <c r="F31" s="20"/>
      <c r="G31" s="20">
        <v>570</v>
      </c>
      <c r="H31" s="20">
        <v>571</v>
      </c>
      <c r="I31" s="20">
        <v>346</v>
      </c>
      <c r="J31" s="20">
        <v>346</v>
      </c>
      <c r="K31" s="20">
        <v>345</v>
      </c>
      <c r="L31" s="20">
        <v>345</v>
      </c>
      <c r="M31" s="20">
        <v>345</v>
      </c>
      <c r="N31" s="20">
        <v>345</v>
      </c>
      <c r="O31" s="20"/>
      <c r="P31" s="20"/>
      <c r="Q31" s="20"/>
      <c r="R31" s="20"/>
      <c r="S31" s="20"/>
      <c r="T31" s="20"/>
      <c r="U31" s="20"/>
      <c r="V31" s="20"/>
      <c r="W31" s="20">
        <v>345</v>
      </c>
      <c r="X31" s="20"/>
      <c r="Y31" s="20">
        <v>345</v>
      </c>
      <c r="Z31" s="21"/>
      <c r="AA31" s="22"/>
    </row>
    <row r="32" spans="1:27" ht="12.75">
      <c r="A32" s="23" t="s">
        <v>57</v>
      </c>
      <c r="B32" s="17"/>
      <c r="C32" s="18">
        <v>6772751</v>
      </c>
      <c r="D32" s="18"/>
      <c r="E32" s="19">
        <v>12757000</v>
      </c>
      <c r="F32" s="20">
        <v>12757000</v>
      </c>
      <c r="G32" s="20">
        <v>55762310</v>
      </c>
      <c r="H32" s="20">
        <v>8190919</v>
      </c>
      <c r="I32" s="20">
        <v>6993458</v>
      </c>
      <c r="J32" s="20">
        <v>6993458</v>
      </c>
      <c r="K32" s="20">
        <v>15017568</v>
      </c>
      <c r="L32" s="20">
        <v>15590601</v>
      </c>
      <c r="M32" s="20">
        <v>52579859</v>
      </c>
      <c r="N32" s="20">
        <v>52579859</v>
      </c>
      <c r="O32" s="20"/>
      <c r="P32" s="20"/>
      <c r="Q32" s="20"/>
      <c r="R32" s="20"/>
      <c r="S32" s="20"/>
      <c r="T32" s="20"/>
      <c r="U32" s="20"/>
      <c r="V32" s="20"/>
      <c r="W32" s="20">
        <v>52579859</v>
      </c>
      <c r="X32" s="20">
        <v>6378500</v>
      </c>
      <c r="Y32" s="20">
        <v>46201359</v>
      </c>
      <c r="Z32" s="21">
        <v>724.33</v>
      </c>
      <c r="AA32" s="22">
        <v>12757000</v>
      </c>
    </row>
    <row r="33" spans="1:27" ht="12.75">
      <c r="A33" s="23" t="s">
        <v>58</v>
      </c>
      <c r="B33" s="17"/>
      <c r="C33" s="18">
        <v>8490003</v>
      </c>
      <c r="D33" s="18"/>
      <c r="E33" s="19">
        <v>12000000</v>
      </c>
      <c r="F33" s="20">
        <v>12000000</v>
      </c>
      <c r="G33" s="20">
        <v>5795422</v>
      </c>
      <c r="H33" s="20">
        <v>8487252</v>
      </c>
      <c r="I33" s="20">
        <v>8471788</v>
      </c>
      <c r="J33" s="20">
        <v>8471788</v>
      </c>
      <c r="K33" s="20">
        <v>6467788</v>
      </c>
      <c r="L33" s="20">
        <v>3290801</v>
      </c>
      <c r="M33" s="20">
        <v>3290801</v>
      </c>
      <c r="N33" s="20">
        <v>3290801</v>
      </c>
      <c r="O33" s="20"/>
      <c r="P33" s="20"/>
      <c r="Q33" s="20"/>
      <c r="R33" s="20"/>
      <c r="S33" s="20"/>
      <c r="T33" s="20"/>
      <c r="U33" s="20"/>
      <c r="V33" s="20"/>
      <c r="W33" s="20">
        <v>3290801</v>
      </c>
      <c r="X33" s="20">
        <v>6000000</v>
      </c>
      <c r="Y33" s="20">
        <v>-2709199</v>
      </c>
      <c r="Z33" s="21">
        <v>-45.15</v>
      </c>
      <c r="AA33" s="22">
        <v>12000000</v>
      </c>
    </row>
    <row r="34" spans="1:27" ht="12.75">
      <c r="A34" s="27" t="s">
        <v>59</v>
      </c>
      <c r="B34" s="28"/>
      <c r="C34" s="29">
        <f aca="true" t="shared" si="3" ref="C34:Y34">SUM(C29:C33)</f>
        <v>17718740</v>
      </c>
      <c r="D34" s="29">
        <f>SUM(D29:D33)</f>
        <v>0</v>
      </c>
      <c r="E34" s="30">
        <f t="shared" si="3"/>
        <v>24757000</v>
      </c>
      <c r="F34" s="31">
        <f t="shared" si="3"/>
        <v>24757000</v>
      </c>
      <c r="G34" s="31">
        <f t="shared" si="3"/>
        <v>64013718</v>
      </c>
      <c r="H34" s="31">
        <f t="shared" si="3"/>
        <v>19134158</v>
      </c>
      <c r="I34" s="31">
        <f t="shared" si="3"/>
        <v>17921008</v>
      </c>
      <c r="J34" s="31">
        <f t="shared" si="3"/>
        <v>17921008</v>
      </c>
      <c r="K34" s="31">
        <f t="shared" si="3"/>
        <v>23941117</v>
      </c>
      <c r="L34" s="31">
        <f t="shared" si="3"/>
        <v>21337163</v>
      </c>
      <c r="M34" s="31">
        <f t="shared" si="3"/>
        <v>57132478</v>
      </c>
      <c r="N34" s="31">
        <f t="shared" si="3"/>
        <v>57132478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57132478</v>
      </c>
      <c r="X34" s="31">
        <f t="shared" si="3"/>
        <v>12378500</v>
      </c>
      <c r="Y34" s="31">
        <f t="shared" si="3"/>
        <v>44753978</v>
      </c>
      <c r="Z34" s="32">
        <f>+IF(X34&lt;&gt;0,+(Y34/X34)*100,0)</f>
        <v>361.5460516217635</v>
      </c>
      <c r="AA34" s="33">
        <f>SUM(AA29:AA33)</f>
        <v>24757000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28380898</v>
      </c>
      <c r="D37" s="18"/>
      <c r="E37" s="19"/>
      <c r="F37" s="20"/>
      <c r="G37" s="20"/>
      <c r="H37" s="20"/>
      <c r="I37" s="20"/>
      <c r="J37" s="20"/>
      <c r="K37" s="20">
        <v>1910066</v>
      </c>
      <c r="L37" s="20">
        <v>1910066</v>
      </c>
      <c r="M37" s="20">
        <v>1910066</v>
      </c>
      <c r="N37" s="20">
        <v>1910066</v>
      </c>
      <c r="O37" s="20"/>
      <c r="P37" s="20"/>
      <c r="Q37" s="20"/>
      <c r="R37" s="20"/>
      <c r="S37" s="20"/>
      <c r="T37" s="20"/>
      <c r="U37" s="20"/>
      <c r="V37" s="20"/>
      <c r="W37" s="20">
        <v>1910066</v>
      </c>
      <c r="X37" s="20"/>
      <c r="Y37" s="20">
        <v>1910066</v>
      </c>
      <c r="Z37" s="21"/>
      <c r="AA37" s="22"/>
    </row>
    <row r="38" spans="1:27" ht="12.75">
      <c r="A38" s="23" t="s">
        <v>58</v>
      </c>
      <c r="B38" s="17"/>
      <c r="C38" s="18">
        <v>108910</v>
      </c>
      <c r="D38" s="18"/>
      <c r="E38" s="19">
        <v>32000000</v>
      </c>
      <c r="F38" s="20">
        <v>32000000</v>
      </c>
      <c r="G38" s="20">
        <v>29136982</v>
      </c>
      <c r="H38" s="20">
        <v>28473079</v>
      </c>
      <c r="I38" s="20">
        <v>28429509</v>
      </c>
      <c r="J38" s="20">
        <v>28429509</v>
      </c>
      <c r="K38" s="20">
        <v>26509999</v>
      </c>
      <c r="L38" s="20">
        <v>26509999</v>
      </c>
      <c r="M38" s="20">
        <v>26509999</v>
      </c>
      <c r="N38" s="20">
        <v>26509999</v>
      </c>
      <c r="O38" s="20"/>
      <c r="P38" s="20"/>
      <c r="Q38" s="20"/>
      <c r="R38" s="20"/>
      <c r="S38" s="20"/>
      <c r="T38" s="20"/>
      <c r="U38" s="20"/>
      <c r="V38" s="20"/>
      <c r="W38" s="20">
        <v>26509999</v>
      </c>
      <c r="X38" s="20">
        <v>16000000</v>
      </c>
      <c r="Y38" s="20">
        <v>10509999</v>
      </c>
      <c r="Z38" s="21">
        <v>65.69</v>
      </c>
      <c r="AA38" s="22">
        <v>32000000</v>
      </c>
    </row>
    <row r="39" spans="1:27" ht="12.75">
      <c r="A39" s="27" t="s">
        <v>61</v>
      </c>
      <c r="B39" s="35"/>
      <c r="C39" s="29">
        <f aca="true" t="shared" si="4" ref="C39:Y39">SUM(C37:C38)</f>
        <v>28489808</v>
      </c>
      <c r="D39" s="29">
        <f>SUM(D37:D38)</f>
        <v>0</v>
      </c>
      <c r="E39" s="36">
        <f t="shared" si="4"/>
        <v>32000000</v>
      </c>
      <c r="F39" s="37">
        <f t="shared" si="4"/>
        <v>32000000</v>
      </c>
      <c r="G39" s="37">
        <f t="shared" si="4"/>
        <v>29136982</v>
      </c>
      <c r="H39" s="37">
        <f t="shared" si="4"/>
        <v>28473079</v>
      </c>
      <c r="I39" s="37">
        <f t="shared" si="4"/>
        <v>28429509</v>
      </c>
      <c r="J39" s="37">
        <f t="shared" si="4"/>
        <v>28429509</v>
      </c>
      <c r="K39" s="37">
        <f t="shared" si="4"/>
        <v>28420065</v>
      </c>
      <c r="L39" s="37">
        <f t="shared" si="4"/>
        <v>28420065</v>
      </c>
      <c r="M39" s="37">
        <f t="shared" si="4"/>
        <v>28420065</v>
      </c>
      <c r="N39" s="37">
        <f t="shared" si="4"/>
        <v>28420065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28420065</v>
      </c>
      <c r="X39" s="37">
        <f t="shared" si="4"/>
        <v>16000000</v>
      </c>
      <c r="Y39" s="37">
        <f t="shared" si="4"/>
        <v>12420065</v>
      </c>
      <c r="Z39" s="38">
        <f>+IF(X39&lt;&gt;0,+(Y39/X39)*100,0)</f>
        <v>77.62540625</v>
      </c>
      <c r="AA39" s="39">
        <f>SUM(AA37:AA38)</f>
        <v>32000000</v>
      </c>
    </row>
    <row r="40" spans="1:27" ht="12.75">
      <c r="A40" s="27" t="s">
        <v>62</v>
      </c>
      <c r="B40" s="28"/>
      <c r="C40" s="29">
        <f aca="true" t="shared" si="5" ref="C40:Y40">+C34+C39</f>
        <v>46208548</v>
      </c>
      <c r="D40" s="29">
        <f>+D34+D39</f>
        <v>0</v>
      </c>
      <c r="E40" s="30">
        <f t="shared" si="5"/>
        <v>56757000</v>
      </c>
      <c r="F40" s="31">
        <f t="shared" si="5"/>
        <v>56757000</v>
      </c>
      <c r="G40" s="31">
        <f t="shared" si="5"/>
        <v>93150700</v>
      </c>
      <c r="H40" s="31">
        <f t="shared" si="5"/>
        <v>47607237</v>
      </c>
      <c r="I40" s="31">
        <f t="shared" si="5"/>
        <v>46350517</v>
      </c>
      <c r="J40" s="31">
        <f t="shared" si="5"/>
        <v>46350517</v>
      </c>
      <c r="K40" s="31">
        <f t="shared" si="5"/>
        <v>52361182</v>
      </c>
      <c r="L40" s="31">
        <f t="shared" si="5"/>
        <v>49757228</v>
      </c>
      <c r="M40" s="31">
        <f t="shared" si="5"/>
        <v>85552543</v>
      </c>
      <c r="N40" s="31">
        <f t="shared" si="5"/>
        <v>85552543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85552543</v>
      </c>
      <c r="X40" s="31">
        <f t="shared" si="5"/>
        <v>28378500</v>
      </c>
      <c r="Y40" s="31">
        <f t="shared" si="5"/>
        <v>57174043</v>
      </c>
      <c r="Z40" s="32">
        <f>+IF(X40&lt;&gt;0,+(Y40/X40)*100,0)</f>
        <v>201.4695737970647</v>
      </c>
      <c r="AA40" s="33">
        <f>+AA34+AA39</f>
        <v>56757000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75785460</v>
      </c>
      <c r="D42" s="43">
        <f>+D25-D40</f>
        <v>0</v>
      </c>
      <c r="E42" s="44">
        <f t="shared" si="6"/>
        <v>53489232</v>
      </c>
      <c r="F42" s="45">
        <f t="shared" si="6"/>
        <v>53489232</v>
      </c>
      <c r="G42" s="45">
        <f t="shared" si="6"/>
        <v>75219184</v>
      </c>
      <c r="H42" s="45">
        <f t="shared" si="6"/>
        <v>113363560</v>
      </c>
      <c r="I42" s="45">
        <f t="shared" si="6"/>
        <v>113161506</v>
      </c>
      <c r="J42" s="45">
        <f t="shared" si="6"/>
        <v>113161506</v>
      </c>
      <c r="K42" s="45">
        <f t="shared" si="6"/>
        <v>96967307</v>
      </c>
      <c r="L42" s="45">
        <f t="shared" si="6"/>
        <v>88843724</v>
      </c>
      <c r="M42" s="45">
        <f t="shared" si="6"/>
        <v>80869971</v>
      </c>
      <c r="N42" s="45">
        <f t="shared" si="6"/>
        <v>80869971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80869971</v>
      </c>
      <c r="X42" s="45">
        <f t="shared" si="6"/>
        <v>26744617</v>
      </c>
      <c r="Y42" s="45">
        <f t="shared" si="6"/>
        <v>54125354</v>
      </c>
      <c r="Z42" s="46">
        <f>+IF(X42&lt;&gt;0,+(Y42/X42)*100,0)</f>
        <v>202.37849732527482</v>
      </c>
      <c r="AA42" s="47">
        <f>+AA25-AA40</f>
        <v>53489232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48053024</v>
      </c>
      <c r="D45" s="18"/>
      <c r="E45" s="19">
        <v>31313472</v>
      </c>
      <c r="F45" s="20">
        <v>31313472</v>
      </c>
      <c r="G45" s="20">
        <v>47486748</v>
      </c>
      <c r="H45" s="20">
        <v>85631124</v>
      </c>
      <c r="I45" s="20">
        <v>85429070</v>
      </c>
      <c r="J45" s="20">
        <v>85429070</v>
      </c>
      <c r="K45" s="20">
        <v>69234871</v>
      </c>
      <c r="L45" s="20">
        <v>61111288</v>
      </c>
      <c r="M45" s="20">
        <v>53137535</v>
      </c>
      <c r="N45" s="20">
        <v>53137535</v>
      </c>
      <c r="O45" s="20"/>
      <c r="P45" s="20"/>
      <c r="Q45" s="20"/>
      <c r="R45" s="20"/>
      <c r="S45" s="20"/>
      <c r="T45" s="20"/>
      <c r="U45" s="20"/>
      <c r="V45" s="20"/>
      <c r="W45" s="20">
        <v>53137535</v>
      </c>
      <c r="X45" s="20">
        <v>15656736</v>
      </c>
      <c r="Y45" s="20">
        <v>37480799</v>
      </c>
      <c r="Z45" s="48">
        <v>239.39</v>
      </c>
      <c r="AA45" s="22">
        <v>31313472</v>
      </c>
    </row>
    <row r="46" spans="1:27" ht="12.75">
      <c r="A46" s="23" t="s">
        <v>67</v>
      </c>
      <c r="B46" s="17"/>
      <c r="C46" s="18">
        <v>27732436</v>
      </c>
      <c r="D46" s="18"/>
      <c r="E46" s="19">
        <v>22175760</v>
      </c>
      <c r="F46" s="20">
        <v>22175760</v>
      </c>
      <c r="G46" s="20">
        <v>27732436</v>
      </c>
      <c r="H46" s="20">
        <v>27732436</v>
      </c>
      <c r="I46" s="20">
        <v>27732436</v>
      </c>
      <c r="J46" s="20">
        <v>27732436</v>
      </c>
      <c r="K46" s="20">
        <v>27732436</v>
      </c>
      <c r="L46" s="20">
        <v>27732436</v>
      </c>
      <c r="M46" s="20">
        <v>27732436</v>
      </c>
      <c r="N46" s="20">
        <v>27732436</v>
      </c>
      <c r="O46" s="20"/>
      <c r="P46" s="20"/>
      <c r="Q46" s="20"/>
      <c r="R46" s="20"/>
      <c r="S46" s="20"/>
      <c r="T46" s="20"/>
      <c r="U46" s="20"/>
      <c r="V46" s="20"/>
      <c r="W46" s="20">
        <v>27732436</v>
      </c>
      <c r="X46" s="20">
        <v>11087880</v>
      </c>
      <c r="Y46" s="20">
        <v>16644556</v>
      </c>
      <c r="Z46" s="48">
        <v>150.11</v>
      </c>
      <c r="AA46" s="22">
        <v>22175760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75785460</v>
      </c>
      <c r="D48" s="51">
        <f>SUM(D45:D47)</f>
        <v>0</v>
      </c>
      <c r="E48" s="52">
        <f t="shared" si="7"/>
        <v>53489232</v>
      </c>
      <c r="F48" s="53">
        <f t="shared" si="7"/>
        <v>53489232</v>
      </c>
      <c r="G48" s="53">
        <f t="shared" si="7"/>
        <v>75219184</v>
      </c>
      <c r="H48" s="53">
        <f t="shared" si="7"/>
        <v>113363560</v>
      </c>
      <c r="I48" s="53">
        <f t="shared" si="7"/>
        <v>113161506</v>
      </c>
      <c r="J48" s="53">
        <f t="shared" si="7"/>
        <v>113161506</v>
      </c>
      <c r="K48" s="53">
        <f t="shared" si="7"/>
        <v>96967307</v>
      </c>
      <c r="L48" s="53">
        <f t="shared" si="7"/>
        <v>88843724</v>
      </c>
      <c r="M48" s="53">
        <f t="shared" si="7"/>
        <v>80869971</v>
      </c>
      <c r="N48" s="53">
        <f t="shared" si="7"/>
        <v>80869971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80869971</v>
      </c>
      <c r="X48" s="53">
        <f t="shared" si="7"/>
        <v>26744616</v>
      </c>
      <c r="Y48" s="53">
        <f t="shared" si="7"/>
        <v>54125355</v>
      </c>
      <c r="Z48" s="54">
        <f>+IF(X48&lt;&gt;0,+(Y48/X48)*100,0)</f>
        <v>202.3785086314195</v>
      </c>
      <c r="AA48" s="55">
        <f>SUM(AA45:AA47)</f>
        <v>53489232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46478352</v>
      </c>
      <c r="D6" s="18"/>
      <c r="E6" s="19">
        <v>2427847</v>
      </c>
      <c r="F6" s="20">
        <v>2427847</v>
      </c>
      <c r="G6" s="20">
        <v>24164831</v>
      </c>
      <c r="H6" s="20"/>
      <c r="I6" s="20">
        <v>65771054</v>
      </c>
      <c r="J6" s="20">
        <v>65771054</v>
      </c>
      <c r="K6" s="20">
        <v>99463200</v>
      </c>
      <c r="L6" s="20">
        <v>25563664</v>
      </c>
      <c r="M6" s="20">
        <v>16455967</v>
      </c>
      <c r="N6" s="20">
        <v>16455967</v>
      </c>
      <c r="O6" s="20"/>
      <c r="P6" s="20"/>
      <c r="Q6" s="20"/>
      <c r="R6" s="20"/>
      <c r="S6" s="20"/>
      <c r="T6" s="20"/>
      <c r="U6" s="20"/>
      <c r="V6" s="20"/>
      <c r="W6" s="20">
        <v>16455967</v>
      </c>
      <c r="X6" s="20">
        <v>1213924</v>
      </c>
      <c r="Y6" s="20">
        <v>15242043</v>
      </c>
      <c r="Z6" s="21">
        <v>1255.6</v>
      </c>
      <c r="AA6" s="22">
        <v>2427847</v>
      </c>
    </row>
    <row r="7" spans="1:27" ht="12.75">
      <c r="A7" s="23" t="s">
        <v>34</v>
      </c>
      <c r="B7" s="17"/>
      <c r="C7" s="18">
        <v>125730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53427654</v>
      </c>
      <c r="D8" s="18"/>
      <c r="E8" s="19">
        <v>70383846</v>
      </c>
      <c r="F8" s="20">
        <v>70383846</v>
      </c>
      <c r="G8" s="20">
        <v>53894109</v>
      </c>
      <c r="H8" s="20"/>
      <c r="I8" s="20">
        <v>239090490</v>
      </c>
      <c r="J8" s="20">
        <v>239090490</v>
      </c>
      <c r="K8" s="20">
        <v>64134383</v>
      </c>
      <c r="L8" s="20">
        <v>40658513</v>
      </c>
      <c r="M8" s="20">
        <v>47172429</v>
      </c>
      <c r="N8" s="20">
        <v>47172429</v>
      </c>
      <c r="O8" s="20"/>
      <c r="P8" s="20"/>
      <c r="Q8" s="20"/>
      <c r="R8" s="20"/>
      <c r="S8" s="20"/>
      <c r="T8" s="20"/>
      <c r="U8" s="20"/>
      <c r="V8" s="20"/>
      <c r="W8" s="20">
        <v>47172429</v>
      </c>
      <c r="X8" s="20">
        <v>35191923</v>
      </c>
      <c r="Y8" s="20">
        <v>11980506</v>
      </c>
      <c r="Z8" s="21">
        <v>34.04</v>
      </c>
      <c r="AA8" s="22">
        <v>70383846</v>
      </c>
    </row>
    <row r="9" spans="1:27" ht="12.75">
      <c r="A9" s="23" t="s">
        <v>36</v>
      </c>
      <c r="B9" s="17"/>
      <c r="C9" s="18">
        <v>49882</v>
      </c>
      <c r="D9" s="18"/>
      <c r="E9" s="19">
        <v>3582245</v>
      </c>
      <c r="F9" s="20">
        <v>3582245</v>
      </c>
      <c r="G9" s="20">
        <v>79132576</v>
      </c>
      <c r="H9" s="20"/>
      <c r="I9" s="20">
        <v>100435835</v>
      </c>
      <c r="J9" s="20">
        <v>100435835</v>
      </c>
      <c r="K9" s="20">
        <v>111065656</v>
      </c>
      <c r="L9" s="20">
        <v>107018383</v>
      </c>
      <c r="M9" s="20">
        <v>114964397</v>
      </c>
      <c r="N9" s="20">
        <v>114964397</v>
      </c>
      <c r="O9" s="20"/>
      <c r="P9" s="20"/>
      <c r="Q9" s="20"/>
      <c r="R9" s="20"/>
      <c r="S9" s="20"/>
      <c r="T9" s="20"/>
      <c r="U9" s="20"/>
      <c r="V9" s="20"/>
      <c r="W9" s="20">
        <v>114964397</v>
      </c>
      <c r="X9" s="20">
        <v>1791123</v>
      </c>
      <c r="Y9" s="20">
        <v>113173274</v>
      </c>
      <c r="Z9" s="21">
        <v>6318.57</v>
      </c>
      <c r="AA9" s="22">
        <v>3582245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564603</v>
      </c>
      <c r="D11" s="18"/>
      <c r="E11" s="19">
        <v>1205016</v>
      </c>
      <c r="F11" s="20">
        <v>1205016</v>
      </c>
      <c r="G11" s="20">
        <v>1078490</v>
      </c>
      <c r="H11" s="20"/>
      <c r="I11" s="20">
        <v>672518</v>
      </c>
      <c r="J11" s="20">
        <v>672518</v>
      </c>
      <c r="K11" s="20">
        <v>427309</v>
      </c>
      <c r="L11" s="20">
        <v>735380</v>
      </c>
      <c r="M11" s="20">
        <v>768921</v>
      </c>
      <c r="N11" s="20">
        <v>768921</v>
      </c>
      <c r="O11" s="20"/>
      <c r="P11" s="20"/>
      <c r="Q11" s="20"/>
      <c r="R11" s="20"/>
      <c r="S11" s="20"/>
      <c r="T11" s="20"/>
      <c r="U11" s="20"/>
      <c r="V11" s="20"/>
      <c r="W11" s="20">
        <v>768921</v>
      </c>
      <c r="X11" s="20">
        <v>602508</v>
      </c>
      <c r="Y11" s="20">
        <v>166413</v>
      </c>
      <c r="Z11" s="21">
        <v>27.62</v>
      </c>
      <c r="AA11" s="22">
        <v>1205016</v>
      </c>
    </row>
    <row r="12" spans="1:27" ht="12.75">
      <c r="A12" s="27" t="s">
        <v>39</v>
      </c>
      <c r="B12" s="28"/>
      <c r="C12" s="29">
        <f aca="true" t="shared" si="0" ref="C12:Y12">SUM(C6:C11)</f>
        <v>100646221</v>
      </c>
      <c r="D12" s="29">
        <f>SUM(D6:D11)</f>
        <v>0</v>
      </c>
      <c r="E12" s="30">
        <f t="shared" si="0"/>
        <v>77598954</v>
      </c>
      <c r="F12" s="31">
        <f t="shared" si="0"/>
        <v>77598954</v>
      </c>
      <c r="G12" s="31">
        <f t="shared" si="0"/>
        <v>158270006</v>
      </c>
      <c r="H12" s="31">
        <f t="shared" si="0"/>
        <v>0</v>
      </c>
      <c r="I12" s="31">
        <f t="shared" si="0"/>
        <v>405969897</v>
      </c>
      <c r="J12" s="31">
        <f t="shared" si="0"/>
        <v>405969897</v>
      </c>
      <c r="K12" s="31">
        <f t="shared" si="0"/>
        <v>275090548</v>
      </c>
      <c r="L12" s="31">
        <f t="shared" si="0"/>
        <v>173975940</v>
      </c>
      <c r="M12" s="31">
        <f t="shared" si="0"/>
        <v>179361714</v>
      </c>
      <c r="N12" s="31">
        <f t="shared" si="0"/>
        <v>179361714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179361714</v>
      </c>
      <c r="X12" s="31">
        <f t="shared" si="0"/>
        <v>38799478</v>
      </c>
      <c r="Y12" s="31">
        <f t="shared" si="0"/>
        <v>140562236</v>
      </c>
      <c r="Z12" s="32">
        <f>+IF(X12&lt;&gt;0,+(Y12/X12)*100,0)</f>
        <v>362.2786780791226</v>
      </c>
      <c r="AA12" s="33">
        <f>SUM(AA6:AA11)</f>
        <v>77598954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206169270</v>
      </c>
      <c r="D17" s="18"/>
      <c r="E17" s="19">
        <v>218401747</v>
      </c>
      <c r="F17" s="20">
        <v>218401747</v>
      </c>
      <c r="G17" s="20">
        <v>206169270</v>
      </c>
      <c r="H17" s="20"/>
      <c r="I17" s="20">
        <v>206169270</v>
      </c>
      <c r="J17" s="20">
        <v>206169270</v>
      </c>
      <c r="K17" s="20">
        <v>206169270</v>
      </c>
      <c r="L17" s="20">
        <v>206169270</v>
      </c>
      <c r="M17" s="20">
        <v>206169270</v>
      </c>
      <c r="N17" s="20">
        <v>206169270</v>
      </c>
      <c r="O17" s="20"/>
      <c r="P17" s="20"/>
      <c r="Q17" s="20"/>
      <c r="R17" s="20"/>
      <c r="S17" s="20"/>
      <c r="T17" s="20"/>
      <c r="U17" s="20"/>
      <c r="V17" s="20"/>
      <c r="W17" s="20">
        <v>206169270</v>
      </c>
      <c r="X17" s="20">
        <v>109200874</v>
      </c>
      <c r="Y17" s="20">
        <v>96968396</v>
      </c>
      <c r="Z17" s="21">
        <v>88.8</v>
      </c>
      <c r="AA17" s="22">
        <v>218401747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942870318</v>
      </c>
      <c r="D19" s="18"/>
      <c r="E19" s="19">
        <v>944224805</v>
      </c>
      <c r="F19" s="20">
        <v>944224805</v>
      </c>
      <c r="G19" s="20">
        <v>836791898</v>
      </c>
      <c r="H19" s="20"/>
      <c r="I19" s="20">
        <v>836804258</v>
      </c>
      <c r="J19" s="20">
        <v>836804258</v>
      </c>
      <c r="K19" s="20">
        <v>837076119</v>
      </c>
      <c r="L19" s="20">
        <v>845621979</v>
      </c>
      <c r="M19" s="20">
        <v>846926246</v>
      </c>
      <c r="N19" s="20">
        <v>846926246</v>
      </c>
      <c r="O19" s="20"/>
      <c r="P19" s="20"/>
      <c r="Q19" s="20"/>
      <c r="R19" s="20"/>
      <c r="S19" s="20"/>
      <c r="T19" s="20"/>
      <c r="U19" s="20"/>
      <c r="V19" s="20"/>
      <c r="W19" s="20">
        <v>846926246</v>
      </c>
      <c r="X19" s="20">
        <v>472112403</v>
      </c>
      <c r="Y19" s="20">
        <v>374813843</v>
      </c>
      <c r="Z19" s="21">
        <v>79.39</v>
      </c>
      <c r="AA19" s="22">
        <v>944224805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1044438</v>
      </c>
      <c r="D22" s="18"/>
      <c r="E22" s="19">
        <v>2632437</v>
      </c>
      <c r="F22" s="20">
        <v>2632437</v>
      </c>
      <c r="G22" s="20">
        <v>1044437</v>
      </c>
      <c r="H22" s="20"/>
      <c r="I22" s="20">
        <v>1044437</v>
      </c>
      <c r="J22" s="20">
        <v>1044437</v>
      </c>
      <c r="K22" s="20">
        <v>1044437</v>
      </c>
      <c r="L22" s="20">
        <v>1044437</v>
      </c>
      <c r="M22" s="20">
        <v>1044437</v>
      </c>
      <c r="N22" s="20">
        <v>1044437</v>
      </c>
      <c r="O22" s="20"/>
      <c r="P22" s="20"/>
      <c r="Q22" s="20"/>
      <c r="R22" s="20"/>
      <c r="S22" s="20"/>
      <c r="T22" s="20"/>
      <c r="U22" s="20"/>
      <c r="V22" s="20"/>
      <c r="W22" s="20">
        <v>1044437</v>
      </c>
      <c r="X22" s="20">
        <v>1316219</v>
      </c>
      <c r="Y22" s="20">
        <v>-271782</v>
      </c>
      <c r="Z22" s="21">
        <v>-20.65</v>
      </c>
      <c r="AA22" s="22">
        <v>2632437</v>
      </c>
    </row>
    <row r="23" spans="1:27" ht="12.75">
      <c r="A23" s="23" t="s">
        <v>49</v>
      </c>
      <c r="B23" s="17"/>
      <c r="C23" s="18">
        <v>74581</v>
      </c>
      <c r="D23" s="18"/>
      <c r="E23" s="19"/>
      <c r="F23" s="20"/>
      <c r="G23" s="24">
        <v>121736943</v>
      </c>
      <c r="H23" s="24"/>
      <c r="I23" s="24">
        <v>123610449</v>
      </c>
      <c r="J23" s="20">
        <v>123610449</v>
      </c>
      <c r="K23" s="24">
        <v>123610449</v>
      </c>
      <c r="L23" s="24">
        <v>124982566</v>
      </c>
      <c r="M23" s="20">
        <v>125420815</v>
      </c>
      <c r="N23" s="24">
        <v>125420815</v>
      </c>
      <c r="O23" s="24"/>
      <c r="P23" s="24"/>
      <c r="Q23" s="20"/>
      <c r="R23" s="24"/>
      <c r="S23" s="24"/>
      <c r="T23" s="20"/>
      <c r="U23" s="24"/>
      <c r="V23" s="24"/>
      <c r="W23" s="24">
        <v>125420815</v>
      </c>
      <c r="X23" s="20"/>
      <c r="Y23" s="24">
        <v>125420815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1150158607</v>
      </c>
      <c r="D24" s="29">
        <f>SUM(D15:D23)</f>
        <v>0</v>
      </c>
      <c r="E24" s="36">
        <f t="shared" si="1"/>
        <v>1165258989</v>
      </c>
      <c r="F24" s="37">
        <f t="shared" si="1"/>
        <v>1165258989</v>
      </c>
      <c r="G24" s="37">
        <f t="shared" si="1"/>
        <v>1165742548</v>
      </c>
      <c r="H24" s="37">
        <f t="shared" si="1"/>
        <v>0</v>
      </c>
      <c r="I24" s="37">
        <f t="shared" si="1"/>
        <v>1167628414</v>
      </c>
      <c r="J24" s="37">
        <f t="shared" si="1"/>
        <v>1167628414</v>
      </c>
      <c r="K24" s="37">
        <f t="shared" si="1"/>
        <v>1167900275</v>
      </c>
      <c r="L24" s="37">
        <f t="shared" si="1"/>
        <v>1177818252</v>
      </c>
      <c r="M24" s="37">
        <f t="shared" si="1"/>
        <v>1179560768</v>
      </c>
      <c r="N24" s="37">
        <f t="shared" si="1"/>
        <v>1179560768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1179560768</v>
      </c>
      <c r="X24" s="37">
        <f t="shared" si="1"/>
        <v>582629496</v>
      </c>
      <c r="Y24" s="37">
        <f t="shared" si="1"/>
        <v>596931272</v>
      </c>
      <c r="Z24" s="38">
        <f>+IF(X24&lt;&gt;0,+(Y24/X24)*100,0)</f>
        <v>102.45469481002726</v>
      </c>
      <c r="AA24" s="39">
        <f>SUM(AA15:AA23)</f>
        <v>1165258989</v>
      </c>
    </row>
    <row r="25" spans="1:27" ht="12.75">
      <c r="A25" s="27" t="s">
        <v>51</v>
      </c>
      <c r="B25" s="28"/>
      <c r="C25" s="29">
        <f aca="true" t="shared" si="2" ref="C25:Y25">+C12+C24</f>
        <v>1250804828</v>
      </c>
      <c r="D25" s="29">
        <f>+D12+D24</f>
        <v>0</v>
      </c>
      <c r="E25" s="30">
        <f t="shared" si="2"/>
        <v>1242857943</v>
      </c>
      <c r="F25" s="31">
        <f t="shared" si="2"/>
        <v>1242857943</v>
      </c>
      <c r="G25" s="31">
        <f t="shared" si="2"/>
        <v>1324012554</v>
      </c>
      <c r="H25" s="31">
        <f t="shared" si="2"/>
        <v>0</v>
      </c>
      <c r="I25" s="31">
        <f t="shared" si="2"/>
        <v>1573598311</v>
      </c>
      <c r="J25" s="31">
        <f t="shared" si="2"/>
        <v>1573598311</v>
      </c>
      <c r="K25" s="31">
        <f t="shared" si="2"/>
        <v>1442990823</v>
      </c>
      <c r="L25" s="31">
        <f t="shared" si="2"/>
        <v>1351794192</v>
      </c>
      <c r="M25" s="31">
        <f t="shared" si="2"/>
        <v>1358922482</v>
      </c>
      <c r="N25" s="31">
        <f t="shared" si="2"/>
        <v>1358922482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1358922482</v>
      </c>
      <c r="X25" s="31">
        <f t="shared" si="2"/>
        <v>621428974</v>
      </c>
      <c r="Y25" s="31">
        <f t="shared" si="2"/>
        <v>737493508</v>
      </c>
      <c r="Z25" s="32">
        <f>+IF(X25&lt;&gt;0,+(Y25/X25)*100,0)</f>
        <v>118.67703934898924</v>
      </c>
      <c r="AA25" s="33">
        <f>+AA12+AA24</f>
        <v>1242857943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4904783</v>
      </c>
      <c r="F30" s="20">
        <v>4904783</v>
      </c>
      <c r="G30" s="20">
        <v>31764099</v>
      </c>
      <c r="H30" s="20"/>
      <c r="I30" s="20">
        <v>31764099</v>
      </c>
      <c r="J30" s="20">
        <v>31764099</v>
      </c>
      <c r="K30" s="20">
        <v>31764099</v>
      </c>
      <c r="L30" s="20">
        <v>31764099</v>
      </c>
      <c r="M30" s="20">
        <v>31764099</v>
      </c>
      <c r="N30" s="20">
        <v>31764099</v>
      </c>
      <c r="O30" s="20"/>
      <c r="P30" s="20"/>
      <c r="Q30" s="20"/>
      <c r="R30" s="20"/>
      <c r="S30" s="20"/>
      <c r="T30" s="20"/>
      <c r="U30" s="20"/>
      <c r="V30" s="20"/>
      <c r="W30" s="20">
        <v>31764099</v>
      </c>
      <c r="X30" s="20">
        <v>2452392</v>
      </c>
      <c r="Y30" s="20">
        <v>29311707</v>
      </c>
      <c r="Z30" s="21">
        <v>1195.23</v>
      </c>
      <c r="AA30" s="22">
        <v>4904783</v>
      </c>
    </row>
    <row r="31" spans="1:27" ht="12.75">
      <c r="A31" s="23" t="s">
        <v>56</v>
      </c>
      <c r="B31" s="17"/>
      <c r="C31" s="18">
        <v>4271636</v>
      </c>
      <c r="D31" s="18"/>
      <c r="E31" s="19">
        <v>29969564</v>
      </c>
      <c r="F31" s="20">
        <v>29969564</v>
      </c>
      <c r="G31" s="20">
        <v>6501099</v>
      </c>
      <c r="H31" s="20"/>
      <c r="I31" s="20">
        <v>6383859</v>
      </c>
      <c r="J31" s="20">
        <v>6383859</v>
      </c>
      <c r="K31" s="20">
        <v>6386631</v>
      </c>
      <c r="L31" s="20">
        <v>5992997</v>
      </c>
      <c r="M31" s="20">
        <v>6011033</v>
      </c>
      <c r="N31" s="20">
        <v>6011033</v>
      </c>
      <c r="O31" s="20"/>
      <c r="P31" s="20"/>
      <c r="Q31" s="20"/>
      <c r="R31" s="20"/>
      <c r="S31" s="20"/>
      <c r="T31" s="20"/>
      <c r="U31" s="20"/>
      <c r="V31" s="20"/>
      <c r="W31" s="20">
        <v>6011033</v>
      </c>
      <c r="X31" s="20">
        <v>14984782</v>
      </c>
      <c r="Y31" s="20">
        <v>-8973749</v>
      </c>
      <c r="Z31" s="21">
        <v>-59.89</v>
      </c>
      <c r="AA31" s="22">
        <v>29969564</v>
      </c>
    </row>
    <row r="32" spans="1:27" ht="12.75">
      <c r="A32" s="23" t="s">
        <v>57</v>
      </c>
      <c r="B32" s="17"/>
      <c r="C32" s="18">
        <v>389792569</v>
      </c>
      <c r="D32" s="18"/>
      <c r="E32" s="19">
        <v>68000000</v>
      </c>
      <c r="F32" s="20">
        <v>68000000</v>
      </c>
      <c r="G32" s="20">
        <v>430207810</v>
      </c>
      <c r="H32" s="20"/>
      <c r="I32" s="20">
        <v>484303648</v>
      </c>
      <c r="J32" s="20">
        <v>484303648</v>
      </c>
      <c r="K32" s="20">
        <v>512799799</v>
      </c>
      <c r="L32" s="20">
        <v>464629612</v>
      </c>
      <c r="M32" s="20">
        <v>461769354</v>
      </c>
      <c r="N32" s="20">
        <v>461769354</v>
      </c>
      <c r="O32" s="20"/>
      <c r="P32" s="20"/>
      <c r="Q32" s="20"/>
      <c r="R32" s="20"/>
      <c r="S32" s="20"/>
      <c r="T32" s="20"/>
      <c r="U32" s="20"/>
      <c r="V32" s="20"/>
      <c r="W32" s="20">
        <v>461769354</v>
      </c>
      <c r="X32" s="20">
        <v>34000000</v>
      </c>
      <c r="Y32" s="20">
        <v>427769354</v>
      </c>
      <c r="Z32" s="21">
        <v>1258.15</v>
      </c>
      <c r="AA32" s="22">
        <v>68000000</v>
      </c>
    </row>
    <row r="33" spans="1:27" ht="12.75">
      <c r="A33" s="23" t="s">
        <v>58</v>
      </c>
      <c r="B33" s="17"/>
      <c r="C33" s="18">
        <v>39098548</v>
      </c>
      <c r="D33" s="18"/>
      <c r="E33" s="19">
        <v>2919565</v>
      </c>
      <c r="F33" s="20">
        <v>2919565</v>
      </c>
      <c r="G33" s="20">
        <v>101774037</v>
      </c>
      <c r="H33" s="20"/>
      <c r="I33" s="20">
        <v>101774037</v>
      </c>
      <c r="J33" s="20">
        <v>101774037</v>
      </c>
      <c r="K33" s="20">
        <v>101774037</v>
      </c>
      <c r="L33" s="20">
        <v>101774037</v>
      </c>
      <c r="M33" s="20">
        <v>101774037</v>
      </c>
      <c r="N33" s="20">
        <v>101774037</v>
      </c>
      <c r="O33" s="20"/>
      <c r="P33" s="20"/>
      <c r="Q33" s="20"/>
      <c r="R33" s="20"/>
      <c r="S33" s="20"/>
      <c r="T33" s="20"/>
      <c r="U33" s="20"/>
      <c r="V33" s="20"/>
      <c r="W33" s="20">
        <v>101774037</v>
      </c>
      <c r="X33" s="20">
        <v>1459783</v>
      </c>
      <c r="Y33" s="20">
        <v>100314254</v>
      </c>
      <c r="Z33" s="21">
        <v>6871.86</v>
      </c>
      <c r="AA33" s="22">
        <v>2919565</v>
      </c>
    </row>
    <row r="34" spans="1:27" ht="12.75">
      <c r="A34" s="27" t="s">
        <v>59</v>
      </c>
      <c r="B34" s="28"/>
      <c r="C34" s="29">
        <f aca="true" t="shared" si="3" ref="C34:Y34">SUM(C29:C33)</f>
        <v>433162753</v>
      </c>
      <c r="D34" s="29">
        <f>SUM(D29:D33)</f>
        <v>0</v>
      </c>
      <c r="E34" s="30">
        <f t="shared" si="3"/>
        <v>105793912</v>
      </c>
      <c r="F34" s="31">
        <f t="shared" si="3"/>
        <v>105793912</v>
      </c>
      <c r="G34" s="31">
        <f t="shared" si="3"/>
        <v>570247045</v>
      </c>
      <c r="H34" s="31">
        <f t="shared" si="3"/>
        <v>0</v>
      </c>
      <c r="I34" s="31">
        <f t="shared" si="3"/>
        <v>624225643</v>
      </c>
      <c r="J34" s="31">
        <f t="shared" si="3"/>
        <v>624225643</v>
      </c>
      <c r="K34" s="31">
        <f t="shared" si="3"/>
        <v>652724566</v>
      </c>
      <c r="L34" s="31">
        <f t="shared" si="3"/>
        <v>604160745</v>
      </c>
      <c r="M34" s="31">
        <f t="shared" si="3"/>
        <v>601318523</v>
      </c>
      <c r="N34" s="31">
        <f t="shared" si="3"/>
        <v>601318523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601318523</v>
      </c>
      <c r="X34" s="31">
        <f t="shared" si="3"/>
        <v>52896957</v>
      </c>
      <c r="Y34" s="31">
        <f t="shared" si="3"/>
        <v>548421566</v>
      </c>
      <c r="Z34" s="32">
        <f>+IF(X34&lt;&gt;0,+(Y34/X34)*100,0)</f>
        <v>1036.7733743171652</v>
      </c>
      <c r="AA34" s="33">
        <f>SUM(AA29:AA33)</f>
        <v>105793912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18896487</v>
      </c>
      <c r="D37" s="18"/>
      <c r="E37" s="19">
        <v>4254493</v>
      </c>
      <c r="F37" s="20">
        <v>4254493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2127247</v>
      </c>
      <c r="Y37" s="20">
        <v>-2127247</v>
      </c>
      <c r="Z37" s="21">
        <v>-100</v>
      </c>
      <c r="AA37" s="22">
        <v>4254493</v>
      </c>
    </row>
    <row r="38" spans="1:27" ht="12.75">
      <c r="A38" s="23" t="s">
        <v>58</v>
      </c>
      <c r="B38" s="17"/>
      <c r="C38" s="18">
        <v>46025675</v>
      </c>
      <c r="D38" s="18"/>
      <c r="E38" s="19">
        <v>49225694</v>
      </c>
      <c r="F38" s="20">
        <v>49225694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24612847</v>
      </c>
      <c r="Y38" s="20">
        <v>-24612847</v>
      </c>
      <c r="Z38" s="21">
        <v>-100</v>
      </c>
      <c r="AA38" s="22">
        <v>49225694</v>
      </c>
    </row>
    <row r="39" spans="1:27" ht="12.75">
      <c r="A39" s="27" t="s">
        <v>61</v>
      </c>
      <c r="B39" s="35"/>
      <c r="C39" s="29">
        <f aca="true" t="shared" si="4" ref="C39:Y39">SUM(C37:C38)</f>
        <v>64922162</v>
      </c>
      <c r="D39" s="29">
        <f>SUM(D37:D38)</f>
        <v>0</v>
      </c>
      <c r="E39" s="36">
        <f t="shared" si="4"/>
        <v>53480187</v>
      </c>
      <c r="F39" s="37">
        <f t="shared" si="4"/>
        <v>53480187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26740094</v>
      </c>
      <c r="Y39" s="37">
        <f t="shared" si="4"/>
        <v>-26740094</v>
      </c>
      <c r="Z39" s="38">
        <f>+IF(X39&lt;&gt;0,+(Y39/X39)*100,0)</f>
        <v>-100</v>
      </c>
      <c r="AA39" s="39">
        <f>SUM(AA37:AA38)</f>
        <v>53480187</v>
      </c>
    </row>
    <row r="40" spans="1:27" ht="12.75">
      <c r="A40" s="27" t="s">
        <v>62</v>
      </c>
      <c r="B40" s="28"/>
      <c r="C40" s="29">
        <f aca="true" t="shared" si="5" ref="C40:Y40">+C34+C39</f>
        <v>498084915</v>
      </c>
      <c r="D40" s="29">
        <f>+D34+D39</f>
        <v>0</v>
      </c>
      <c r="E40" s="30">
        <f t="shared" si="5"/>
        <v>159274099</v>
      </c>
      <c r="F40" s="31">
        <f t="shared" si="5"/>
        <v>159274099</v>
      </c>
      <c r="G40" s="31">
        <f t="shared" si="5"/>
        <v>570247045</v>
      </c>
      <c r="H40" s="31">
        <f t="shared" si="5"/>
        <v>0</v>
      </c>
      <c r="I40" s="31">
        <f t="shared" si="5"/>
        <v>624225643</v>
      </c>
      <c r="J40" s="31">
        <f t="shared" si="5"/>
        <v>624225643</v>
      </c>
      <c r="K40" s="31">
        <f t="shared" si="5"/>
        <v>652724566</v>
      </c>
      <c r="L40" s="31">
        <f t="shared" si="5"/>
        <v>604160745</v>
      </c>
      <c r="M40" s="31">
        <f t="shared" si="5"/>
        <v>601318523</v>
      </c>
      <c r="N40" s="31">
        <f t="shared" si="5"/>
        <v>601318523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601318523</v>
      </c>
      <c r="X40" s="31">
        <f t="shared" si="5"/>
        <v>79637051</v>
      </c>
      <c r="Y40" s="31">
        <f t="shared" si="5"/>
        <v>521681472</v>
      </c>
      <c r="Z40" s="32">
        <f>+IF(X40&lt;&gt;0,+(Y40/X40)*100,0)</f>
        <v>655.0738198480001</v>
      </c>
      <c r="AA40" s="33">
        <f>+AA34+AA39</f>
        <v>159274099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752719913</v>
      </c>
      <c r="D42" s="43">
        <f>+D25-D40</f>
        <v>0</v>
      </c>
      <c r="E42" s="44">
        <f t="shared" si="6"/>
        <v>1083583844</v>
      </c>
      <c r="F42" s="45">
        <f t="shared" si="6"/>
        <v>1083583844</v>
      </c>
      <c r="G42" s="45">
        <f t="shared" si="6"/>
        <v>753765509</v>
      </c>
      <c r="H42" s="45">
        <f t="shared" si="6"/>
        <v>0</v>
      </c>
      <c r="I42" s="45">
        <f t="shared" si="6"/>
        <v>949372668</v>
      </c>
      <c r="J42" s="45">
        <f t="shared" si="6"/>
        <v>949372668</v>
      </c>
      <c r="K42" s="45">
        <f t="shared" si="6"/>
        <v>790266257</v>
      </c>
      <c r="L42" s="45">
        <f t="shared" si="6"/>
        <v>747633447</v>
      </c>
      <c r="M42" s="45">
        <f t="shared" si="6"/>
        <v>757603959</v>
      </c>
      <c r="N42" s="45">
        <f t="shared" si="6"/>
        <v>757603959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757603959</v>
      </c>
      <c r="X42" s="45">
        <f t="shared" si="6"/>
        <v>541791923</v>
      </c>
      <c r="Y42" s="45">
        <f t="shared" si="6"/>
        <v>215812036</v>
      </c>
      <c r="Z42" s="46">
        <f>+IF(X42&lt;&gt;0,+(Y42/X42)*100,0)</f>
        <v>39.8330109472673</v>
      </c>
      <c r="AA42" s="47">
        <f>+AA25-AA40</f>
        <v>1083583844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752719913</v>
      </c>
      <c r="D45" s="18"/>
      <c r="E45" s="19">
        <v>1083583843</v>
      </c>
      <c r="F45" s="20">
        <v>1083583843</v>
      </c>
      <c r="G45" s="20">
        <v>753765508</v>
      </c>
      <c r="H45" s="20"/>
      <c r="I45" s="20">
        <v>949372669</v>
      </c>
      <c r="J45" s="20">
        <v>949372669</v>
      </c>
      <c r="K45" s="20">
        <v>790266258</v>
      </c>
      <c r="L45" s="20">
        <v>747633447</v>
      </c>
      <c r="M45" s="20">
        <v>757603960</v>
      </c>
      <c r="N45" s="20">
        <v>757603960</v>
      </c>
      <c r="O45" s="20"/>
      <c r="P45" s="20"/>
      <c r="Q45" s="20"/>
      <c r="R45" s="20"/>
      <c r="S45" s="20"/>
      <c r="T45" s="20"/>
      <c r="U45" s="20"/>
      <c r="V45" s="20"/>
      <c r="W45" s="20">
        <v>757603960</v>
      </c>
      <c r="X45" s="20">
        <v>541791922</v>
      </c>
      <c r="Y45" s="20">
        <v>215812038</v>
      </c>
      <c r="Z45" s="48">
        <v>39.83</v>
      </c>
      <c r="AA45" s="22">
        <v>1083583843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752719913</v>
      </c>
      <c r="D48" s="51">
        <f>SUM(D45:D47)</f>
        <v>0</v>
      </c>
      <c r="E48" s="52">
        <f t="shared" si="7"/>
        <v>1083583843</v>
      </c>
      <c r="F48" s="53">
        <f t="shared" si="7"/>
        <v>1083583843</v>
      </c>
      <c r="G48" s="53">
        <f t="shared" si="7"/>
        <v>753765508</v>
      </c>
      <c r="H48" s="53">
        <f t="shared" si="7"/>
        <v>0</v>
      </c>
      <c r="I48" s="53">
        <f t="shared" si="7"/>
        <v>949372669</v>
      </c>
      <c r="J48" s="53">
        <f t="shared" si="7"/>
        <v>949372669</v>
      </c>
      <c r="K48" s="53">
        <f t="shared" si="7"/>
        <v>790266258</v>
      </c>
      <c r="L48" s="53">
        <f t="shared" si="7"/>
        <v>747633447</v>
      </c>
      <c r="M48" s="53">
        <f t="shared" si="7"/>
        <v>757603960</v>
      </c>
      <c r="N48" s="53">
        <f t="shared" si="7"/>
        <v>757603960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757603960</v>
      </c>
      <c r="X48" s="53">
        <f t="shared" si="7"/>
        <v>541791922</v>
      </c>
      <c r="Y48" s="53">
        <f t="shared" si="7"/>
        <v>215812038</v>
      </c>
      <c r="Z48" s="54">
        <f>+IF(X48&lt;&gt;0,+(Y48/X48)*100,0)</f>
        <v>39.83301138993357</v>
      </c>
      <c r="AA48" s="55">
        <f>SUM(AA45:AA47)</f>
        <v>1083583843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97393</v>
      </c>
      <c r="D6" s="18"/>
      <c r="E6" s="19">
        <v>213000</v>
      </c>
      <c r="F6" s="20">
        <v>213000</v>
      </c>
      <c r="G6" s="20">
        <v>585560</v>
      </c>
      <c r="H6" s="20">
        <v>1437107</v>
      </c>
      <c r="I6" s="20">
        <v>358282</v>
      </c>
      <c r="J6" s="20">
        <v>358282</v>
      </c>
      <c r="K6" s="20">
        <v>1840138</v>
      </c>
      <c r="L6" s="20">
        <v>974306</v>
      </c>
      <c r="M6" s="20">
        <v>1026304</v>
      </c>
      <c r="N6" s="20">
        <v>1026304</v>
      </c>
      <c r="O6" s="20"/>
      <c r="P6" s="20"/>
      <c r="Q6" s="20"/>
      <c r="R6" s="20"/>
      <c r="S6" s="20"/>
      <c r="T6" s="20"/>
      <c r="U6" s="20"/>
      <c r="V6" s="20"/>
      <c r="W6" s="20">
        <v>1026304</v>
      </c>
      <c r="X6" s="20">
        <v>106500</v>
      </c>
      <c r="Y6" s="20">
        <v>919804</v>
      </c>
      <c r="Z6" s="21">
        <v>863.67</v>
      </c>
      <c r="AA6" s="22">
        <v>213000</v>
      </c>
    </row>
    <row r="7" spans="1:27" ht="12.75">
      <c r="A7" s="23" t="s">
        <v>34</v>
      </c>
      <c r="B7" s="17"/>
      <c r="C7" s="18"/>
      <c r="D7" s="18"/>
      <c r="E7" s="19">
        <v>7183000</v>
      </c>
      <c r="F7" s="20">
        <v>7183000</v>
      </c>
      <c r="G7" s="20">
        <v>25573323</v>
      </c>
      <c r="H7" s="20">
        <v>21233007</v>
      </c>
      <c r="I7" s="20">
        <v>18110331</v>
      </c>
      <c r="J7" s="20">
        <v>18110331</v>
      </c>
      <c r="K7" s="20">
        <v>5010325</v>
      </c>
      <c r="L7" s="20">
        <v>44291</v>
      </c>
      <c r="M7" s="20">
        <v>16208460</v>
      </c>
      <c r="N7" s="20">
        <v>16208460</v>
      </c>
      <c r="O7" s="20"/>
      <c r="P7" s="20"/>
      <c r="Q7" s="20"/>
      <c r="R7" s="20"/>
      <c r="S7" s="20"/>
      <c r="T7" s="20"/>
      <c r="U7" s="20"/>
      <c r="V7" s="20"/>
      <c r="W7" s="20">
        <v>16208460</v>
      </c>
      <c r="X7" s="20">
        <v>3591500</v>
      </c>
      <c r="Y7" s="20">
        <v>12616960</v>
      </c>
      <c r="Z7" s="21">
        <v>351.3</v>
      </c>
      <c r="AA7" s="22">
        <v>7183000</v>
      </c>
    </row>
    <row r="8" spans="1:27" ht="12.75">
      <c r="A8" s="23" t="s">
        <v>35</v>
      </c>
      <c r="B8" s="17"/>
      <c r="C8" s="18"/>
      <c r="D8" s="18"/>
      <c r="E8" s="19">
        <v>18145678</v>
      </c>
      <c r="F8" s="20">
        <v>18145678</v>
      </c>
      <c r="G8" s="20">
        <v>11450635</v>
      </c>
      <c r="H8" s="20">
        <v>11340149</v>
      </c>
      <c r="I8" s="20">
        <v>11179287</v>
      </c>
      <c r="J8" s="20">
        <v>11179287</v>
      </c>
      <c r="K8" s="20">
        <v>11433568</v>
      </c>
      <c r="L8" s="20">
        <v>12003307</v>
      </c>
      <c r="M8" s="20">
        <v>12105355</v>
      </c>
      <c r="N8" s="20">
        <v>12105355</v>
      </c>
      <c r="O8" s="20"/>
      <c r="P8" s="20"/>
      <c r="Q8" s="20"/>
      <c r="R8" s="20"/>
      <c r="S8" s="20"/>
      <c r="T8" s="20"/>
      <c r="U8" s="20"/>
      <c r="V8" s="20"/>
      <c r="W8" s="20">
        <v>12105355</v>
      </c>
      <c r="X8" s="20">
        <v>9072839</v>
      </c>
      <c r="Y8" s="20">
        <v>3032516</v>
      </c>
      <c r="Z8" s="21">
        <v>33.42</v>
      </c>
      <c r="AA8" s="22">
        <v>18145678</v>
      </c>
    </row>
    <row r="9" spans="1:27" ht="12.75">
      <c r="A9" s="23" t="s">
        <v>36</v>
      </c>
      <c r="B9" s="17"/>
      <c r="C9" s="18">
        <v>12465205</v>
      </c>
      <c r="D9" s="18"/>
      <c r="E9" s="19"/>
      <c r="F9" s="20"/>
      <c r="G9" s="20">
        <v>1616271</v>
      </c>
      <c r="H9" s="20">
        <v>2246265</v>
      </c>
      <c r="I9" s="20">
        <v>2527426</v>
      </c>
      <c r="J9" s="20">
        <v>2527426</v>
      </c>
      <c r="K9" s="20">
        <v>2737576</v>
      </c>
      <c r="L9" s="20">
        <v>2060240</v>
      </c>
      <c r="M9" s="20">
        <v>2185987</v>
      </c>
      <c r="N9" s="20">
        <v>2185987</v>
      </c>
      <c r="O9" s="20"/>
      <c r="P9" s="20"/>
      <c r="Q9" s="20"/>
      <c r="R9" s="20"/>
      <c r="S9" s="20"/>
      <c r="T9" s="20"/>
      <c r="U9" s="20"/>
      <c r="V9" s="20"/>
      <c r="W9" s="20">
        <v>2185987</v>
      </c>
      <c r="X9" s="20"/>
      <c r="Y9" s="20">
        <v>2185987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8491346</v>
      </c>
      <c r="D11" s="18"/>
      <c r="E11" s="19"/>
      <c r="F11" s="20"/>
      <c r="G11" s="20">
        <v>11552959</v>
      </c>
      <c r="H11" s="20">
        <v>11552959</v>
      </c>
      <c r="I11" s="20">
        <v>11552959</v>
      </c>
      <c r="J11" s="20">
        <v>11552959</v>
      </c>
      <c r="K11" s="20">
        <v>11552959</v>
      </c>
      <c r="L11" s="20">
        <v>11552959</v>
      </c>
      <c r="M11" s="20">
        <v>11552959</v>
      </c>
      <c r="N11" s="20">
        <v>11552959</v>
      </c>
      <c r="O11" s="20"/>
      <c r="P11" s="20"/>
      <c r="Q11" s="20"/>
      <c r="R11" s="20"/>
      <c r="S11" s="20"/>
      <c r="T11" s="20"/>
      <c r="U11" s="20"/>
      <c r="V11" s="20"/>
      <c r="W11" s="20">
        <v>11552959</v>
      </c>
      <c r="X11" s="20"/>
      <c r="Y11" s="20">
        <v>11552959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21053944</v>
      </c>
      <c r="D12" s="29">
        <f>SUM(D6:D11)</f>
        <v>0</v>
      </c>
      <c r="E12" s="30">
        <f t="shared" si="0"/>
        <v>25541678</v>
      </c>
      <c r="F12" s="31">
        <f t="shared" si="0"/>
        <v>25541678</v>
      </c>
      <c r="G12" s="31">
        <f t="shared" si="0"/>
        <v>50778748</v>
      </c>
      <c r="H12" s="31">
        <f t="shared" si="0"/>
        <v>47809487</v>
      </c>
      <c r="I12" s="31">
        <f t="shared" si="0"/>
        <v>43728285</v>
      </c>
      <c r="J12" s="31">
        <f t="shared" si="0"/>
        <v>43728285</v>
      </c>
      <c r="K12" s="31">
        <f t="shared" si="0"/>
        <v>32574566</v>
      </c>
      <c r="L12" s="31">
        <f t="shared" si="0"/>
        <v>26635103</v>
      </c>
      <c r="M12" s="31">
        <f t="shared" si="0"/>
        <v>43079065</v>
      </c>
      <c r="N12" s="31">
        <f t="shared" si="0"/>
        <v>43079065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43079065</v>
      </c>
      <c r="X12" s="31">
        <f t="shared" si="0"/>
        <v>12770839</v>
      </c>
      <c r="Y12" s="31">
        <f t="shared" si="0"/>
        <v>30308226</v>
      </c>
      <c r="Z12" s="32">
        <f>+IF(X12&lt;&gt;0,+(Y12/X12)*100,0)</f>
        <v>237.32368719079457</v>
      </c>
      <c r="AA12" s="33">
        <f>SUM(AA6:AA11)</f>
        <v>25541678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6664000</v>
      </c>
      <c r="D17" s="18"/>
      <c r="E17" s="19"/>
      <c r="F17" s="20"/>
      <c r="G17" s="20">
        <v>6664000</v>
      </c>
      <c r="H17" s="20">
        <v>6664000</v>
      </c>
      <c r="I17" s="20">
        <v>6664000</v>
      </c>
      <c r="J17" s="20">
        <v>6664000</v>
      </c>
      <c r="K17" s="20">
        <v>6664000</v>
      </c>
      <c r="L17" s="20">
        <v>6664000</v>
      </c>
      <c r="M17" s="20">
        <v>6664000</v>
      </c>
      <c r="N17" s="20">
        <v>6664000</v>
      </c>
      <c r="O17" s="20"/>
      <c r="P17" s="20"/>
      <c r="Q17" s="20"/>
      <c r="R17" s="20"/>
      <c r="S17" s="20"/>
      <c r="T17" s="20"/>
      <c r="U17" s="20"/>
      <c r="V17" s="20"/>
      <c r="W17" s="20">
        <v>6664000</v>
      </c>
      <c r="X17" s="20"/>
      <c r="Y17" s="20">
        <v>6664000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74336458</v>
      </c>
      <c r="D19" s="18"/>
      <c r="E19" s="19">
        <v>69204281</v>
      </c>
      <c r="F19" s="20">
        <v>69204281</v>
      </c>
      <c r="G19" s="20">
        <v>74052879</v>
      </c>
      <c r="H19" s="20">
        <v>74153529</v>
      </c>
      <c r="I19" s="20">
        <v>73774849</v>
      </c>
      <c r="J19" s="20">
        <v>73774849</v>
      </c>
      <c r="K19" s="20">
        <v>73342168</v>
      </c>
      <c r="L19" s="20">
        <v>73074162</v>
      </c>
      <c r="M19" s="20">
        <v>73074162</v>
      </c>
      <c r="N19" s="20">
        <v>73074162</v>
      </c>
      <c r="O19" s="20"/>
      <c r="P19" s="20"/>
      <c r="Q19" s="20"/>
      <c r="R19" s="20"/>
      <c r="S19" s="20"/>
      <c r="T19" s="20"/>
      <c r="U19" s="20"/>
      <c r="V19" s="20"/>
      <c r="W19" s="20">
        <v>73074162</v>
      </c>
      <c r="X19" s="20">
        <v>34602141</v>
      </c>
      <c r="Y19" s="20">
        <v>38472021</v>
      </c>
      <c r="Z19" s="21">
        <v>111.18</v>
      </c>
      <c r="AA19" s="22">
        <v>69204281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6842282</v>
      </c>
      <c r="D21" s="18"/>
      <c r="E21" s="19"/>
      <c r="F21" s="20"/>
      <c r="G21" s="20">
        <v>6842282</v>
      </c>
      <c r="H21" s="20">
        <v>6842282</v>
      </c>
      <c r="I21" s="20">
        <v>6842282</v>
      </c>
      <c r="J21" s="20">
        <v>6842282</v>
      </c>
      <c r="K21" s="20">
        <v>6842282</v>
      </c>
      <c r="L21" s="20">
        <v>6842282</v>
      </c>
      <c r="M21" s="20">
        <v>6842282</v>
      </c>
      <c r="N21" s="20">
        <v>6842282</v>
      </c>
      <c r="O21" s="20"/>
      <c r="P21" s="20"/>
      <c r="Q21" s="20"/>
      <c r="R21" s="20"/>
      <c r="S21" s="20"/>
      <c r="T21" s="20"/>
      <c r="U21" s="20"/>
      <c r="V21" s="20"/>
      <c r="W21" s="20">
        <v>6842282</v>
      </c>
      <c r="X21" s="20"/>
      <c r="Y21" s="20">
        <v>6842282</v>
      </c>
      <c r="Z21" s="21"/>
      <c r="AA21" s="22"/>
    </row>
    <row r="22" spans="1:27" ht="12.75">
      <c r="A22" s="23" t="s">
        <v>48</v>
      </c>
      <c r="B22" s="17"/>
      <c r="C22" s="18">
        <v>391498</v>
      </c>
      <c r="D22" s="18"/>
      <c r="E22" s="19"/>
      <c r="F22" s="20"/>
      <c r="G22" s="20">
        <v>336860</v>
      </c>
      <c r="H22" s="20">
        <v>336860</v>
      </c>
      <c r="I22" s="20">
        <v>415830</v>
      </c>
      <c r="J22" s="20">
        <v>415830</v>
      </c>
      <c r="K22" s="20">
        <v>307250</v>
      </c>
      <c r="L22" s="20">
        <v>297380</v>
      </c>
      <c r="M22" s="20">
        <v>297380</v>
      </c>
      <c r="N22" s="20">
        <v>297380</v>
      </c>
      <c r="O22" s="20"/>
      <c r="P22" s="20"/>
      <c r="Q22" s="20"/>
      <c r="R22" s="20"/>
      <c r="S22" s="20"/>
      <c r="T22" s="20"/>
      <c r="U22" s="20"/>
      <c r="V22" s="20"/>
      <c r="W22" s="20">
        <v>297380</v>
      </c>
      <c r="X22" s="20"/>
      <c r="Y22" s="20">
        <v>297380</v>
      </c>
      <c r="Z22" s="21"/>
      <c r="AA22" s="22"/>
    </row>
    <row r="23" spans="1:27" ht="12.75">
      <c r="A23" s="23" t="s">
        <v>49</v>
      </c>
      <c r="B23" s="17"/>
      <c r="C23" s="18">
        <v>19750</v>
      </c>
      <c r="D23" s="18"/>
      <c r="E23" s="19"/>
      <c r="F23" s="20"/>
      <c r="G23" s="24">
        <v>19750</v>
      </c>
      <c r="H23" s="24">
        <v>19750</v>
      </c>
      <c r="I23" s="24">
        <v>19750</v>
      </c>
      <c r="J23" s="20">
        <v>19750</v>
      </c>
      <c r="K23" s="24">
        <v>19750</v>
      </c>
      <c r="L23" s="24">
        <v>19750</v>
      </c>
      <c r="M23" s="20">
        <v>19750</v>
      </c>
      <c r="N23" s="24">
        <v>19750</v>
      </c>
      <c r="O23" s="24"/>
      <c r="P23" s="24"/>
      <c r="Q23" s="20"/>
      <c r="R23" s="24"/>
      <c r="S23" s="24"/>
      <c r="T23" s="20"/>
      <c r="U23" s="24"/>
      <c r="V23" s="24"/>
      <c r="W23" s="24">
        <v>19750</v>
      </c>
      <c r="X23" s="20"/>
      <c r="Y23" s="24">
        <v>19750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88253988</v>
      </c>
      <c r="D24" s="29">
        <f>SUM(D15:D23)</f>
        <v>0</v>
      </c>
      <c r="E24" s="36">
        <f t="shared" si="1"/>
        <v>69204281</v>
      </c>
      <c r="F24" s="37">
        <f t="shared" si="1"/>
        <v>69204281</v>
      </c>
      <c r="G24" s="37">
        <f t="shared" si="1"/>
        <v>87915771</v>
      </c>
      <c r="H24" s="37">
        <f t="shared" si="1"/>
        <v>88016421</v>
      </c>
      <c r="I24" s="37">
        <f t="shared" si="1"/>
        <v>87716711</v>
      </c>
      <c r="J24" s="37">
        <f t="shared" si="1"/>
        <v>87716711</v>
      </c>
      <c r="K24" s="37">
        <f t="shared" si="1"/>
        <v>87175450</v>
      </c>
      <c r="L24" s="37">
        <f t="shared" si="1"/>
        <v>86897574</v>
      </c>
      <c r="M24" s="37">
        <f t="shared" si="1"/>
        <v>86897574</v>
      </c>
      <c r="N24" s="37">
        <f t="shared" si="1"/>
        <v>86897574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86897574</v>
      </c>
      <c r="X24" s="37">
        <f t="shared" si="1"/>
        <v>34602141</v>
      </c>
      <c r="Y24" s="37">
        <f t="shared" si="1"/>
        <v>52295433</v>
      </c>
      <c r="Z24" s="38">
        <f>+IF(X24&lt;&gt;0,+(Y24/X24)*100,0)</f>
        <v>151.1335180097671</v>
      </c>
      <c r="AA24" s="39">
        <f>SUM(AA15:AA23)</f>
        <v>69204281</v>
      </c>
    </row>
    <row r="25" spans="1:27" ht="12.75">
      <c r="A25" s="27" t="s">
        <v>51</v>
      </c>
      <c r="B25" s="28"/>
      <c r="C25" s="29">
        <f aca="true" t="shared" si="2" ref="C25:Y25">+C12+C24</f>
        <v>109307932</v>
      </c>
      <c r="D25" s="29">
        <f>+D12+D24</f>
        <v>0</v>
      </c>
      <c r="E25" s="30">
        <f t="shared" si="2"/>
        <v>94745959</v>
      </c>
      <c r="F25" s="31">
        <f t="shared" si="2"/>
        <v>94745959</v>
      </c>
      <c r="G25" s="31">
        <f t="shared" si="2"/>
        <v>138694519</v>
      </c>
      <c r="H25" s="31">
        <f t="shared" si="2"/>
        <v>135825908</v>
      </c>
      <c r="I25" s="31">
        <f t="shared" si="2"/>
        <v>131444996</v>
      </c>
      <c r="J25" s="31">
        <f t="shared" si="2"/>
        <v>131444996</v>
      </c>
      <c r="K25" s="31">
        <f t="shared" si="2"/>
        <v>119750016</v>
      </c>
      <c r="L25" s="31">
        <f t="shared" si="2"/>
        <v>113532677</v>
      </c>
      <c r="M25" s="31">
        <f t="shared" si="2"/>
        <v>129976639</v>
      </c>
      <c r="N25" s="31">
        <f t="shared" si="2"/>
        <v>129976639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129976639</v>
      </c>
      <c r="X25" s="31">
        <f t="shared" si="2"/>
        <v>47372980</v>
      </c>
      <c r="Y25" s="31">
        <f t="shared" si="2"/>
        <v>82603659</v>
      </c>
      <c r="Z25" s="32">
        <f>+IF(X25&lt;&gt;0,+(Y25/X25)*100,0)</f>
        <v>174.36872031271835</v>
      </c>
      <c r="AA25" s="33">
        <f>+AA12+AA24</f>
        <v>94745959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475216</v>
      </c>
      <c r="D30" s="18"/>
      <c r="E30" s="19">
        <v>515823</v>
      </c>
      <c r="F30" s="20">
        <v>515823</v>
      </c>
      <c r="G30" s="20">
        <v>475215</v>
      </c>
      <c r="H30" s="20">
        <v>475215</v>
      </c>
      <c r="I30" s="20">
        <v>475215</v>
      </c>
      <c r="J30" s="20">
        <v>475215</v>
      </c>
      <c r="K30" s="20">
        <v>475215</v>
      </c>
      <c r="L30" s="20">
        <v>475215</v>
      </c>
      <c r="M30" s="20">
        <v>475215</v>
      </c>
      <c r="N30" s="20">
        <v>475215</v>
      </c>
      <c r="O30" s="20"/>
      <c r="P30" s="20"/>
      <c r="Q30" s="20"/>
      <c r="R30" s="20"/>
      <c r="S30" s="20"/>
      <c r="T30" s="20"/>
      <c r="U30" s="20"/>
      <c r="V30" s="20"/>
      <c r="W30" s="20">
        <v>475215</v>
      </c>
      <c r="X30" s="20">
        <v>257912</v>
      </c>
      <c r="Y30" s="20">
        <v>217303</v>
      </c>
      <c r="Z30" s="21">
        <v>84.25</v>
      </c>
      <c r="AA30" s="22">
        <v>515823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14899246</v>
      </c>
      <c r="D32" s="18"/>
      <c r="E32" s="19">
        <v>16774497</v>
      </c>
      <c r="F32" s="20">
        <v>16774497</v>
      </c>
      <c r="G32" s="20">
        <v>3475039</v>
      </c>
      <c r="H32" s="20">
        <v>6570050</v>
      </c>
      <c r="I32" s="20">
        <v>3705264</v>
      </c>
      <c r="J32" s="20">
        <v>3705264</v>
      </c>
      <c r="K32" s="20">
        <v>5013310</v>
      </c>
      <c r="L32" s="20">
        <v>4069413</v>
      </c>
      <c r="M32" s="20">
        <v>4415298</v>
      </c>
      <c r="N32" s="20">
        <v>4415298</v>
      </c>
      <c r="O32" s="20"/>
      <c r="P32" s="20"/>
      <c r="Q32" s="20"/>
      <c r="R32" s="20"/>
      <c r="S32" s="20"/>
      <c r="T32" s="20"/>
      <c r="U32" s="20"/>
      <c r="V32" s="20"/>
      <c r="W32" s="20">
        <v>4415298</v>
      </c>
      <c r="X32" s="20">
        <v>8387249</v>
      </c>
      <c r="Y32" s="20">
        <v>-3971951</v>
      </c>
      <c r="Z32" s="21">
        <v>-47.36</v>
      </c>
      <c r="AA32" s="22">
        <v>16774497</v>
      </c>
    </row>
    <row r="33" spans="1:27" ht="12.75">
      <c r="A33" s="23" t="s">
        <v>58</v>
      </c>
      <c r="B33" s="17"/>
      <c r="C33" s="18">
        <v>3313480</v>
      </c>
      <c r="D33" s="18"/>
      <c r="E33" s="19"/>
      <c r="F33" s="20"/>
      <c r="G33" s="20">
        <v>8131554</v>
      </c>
      <c r="H33" s="20">
        <v>8131554</v>
      </c>
      <c r="I33" s="20">
        <v>8131554</v>
      </c>
      <c r="J33" s="20">
        <v>8131554</v>
      </c>
      <c r="K33" s="20">
        <v>8131554</v>
      </c>
      <c r="L33" s="20">
        <v>8131554</v>
      </c>
      <c r="M33" s="20">
        <v>8131554</v>
      </c>
      <c r="N33" s="20">
        <v>8131554</v>
      </c>
      <c r="O33" s="20"/>
      <c r="P33" s="20"/>
      <c r="Q33" s="20"/>
      <c r="R33" s="20"/>
      <c r="S33" s="20"/>
      <c r="T33" s="20"/>
      <c r="U33" s="20"/>
      <c r="V33" s="20"/>
      <c r="W33" s="20">
        <v>8131554</v>
      </c>
      <c r="X33" s="20"/>
      <c r="Y33" s="20">
        <v>8131554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18687942</v>
      </c>
      <c r="D34" s="29">
        <f>SUM(D29:D33)</f>
        <v>0</v>
      </c>
      <c r="E34" s="30">
        <f t="shared" si="3"/>
        <v>17290320</v>
      </c>
      <c r="F34" s="31">
        <f t="shared" si="3"/>
        <v>17290320</v>
      </c>
      <c r="G34" s="31">
        <f t="shared" si="3"/>
        <v>12081808</v>
      </c>
      <c r="H34" s="31">
        <f t="shared" si="3"/>
        <v>15176819</v>
      </c>
      <c r="I34" s="31">
        <f t="shared" si="3"/>
        <v>12312033</v>
      </c>
      <c r="J34" s="31">
        <f t="shared" si="3"/>
        <v>12312033</v>
      </c>
      <c r="K34" s="31">
        <f t="shared" si="3"/>
        <v>13620079</v>
      </c>
      <c r="L34" s="31">
        <f t="shared" si="3"/>
        <v>12676182</v>
      </c>
      <c r="M34" s="31">
        <f t="shared" si="3"/>
        <v>13022067</v>
      </c>
      <c r="N34" s="31">
        <f t="shared" si="3"/>
        <v>13022067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13022067</v>
      </c>
      <c r="X34" s="31">
        <f t="shared" si="3"/>
        <v>8645161</v>
      </c>
      <c r="Y34" s="31">
        <f t="shared" si="3"/>
        <v>4376906</v>
      </c>
      <c r="Z34" s="32">
        <f>+IF(X34&lt;&gt;0,+(Y34/X34)*100,0)</f>
        <v>50.62839199871466</v>
      </c>
      <c r="AA34" s="33">
        <f>SUM(AA29:AA33)</f>
        <v>17290320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1007987</v>
      </c>
      <c r="D37" s="18"/>
      <c r="E37" s="19">
        <v>1373610</v>
      </c>
      <c r="F37" s="20">
        <v>1373610</v>
      </c>
      <c r="G37" s="20">
        <v>1007987</v>
      </c>
      <c r="H37" s="20">
        <v>1007987</v>
      </c>
      <c r="I37" s="20">
        <v>1007987</v>
      </c>
      <c r="J37" s="20">
        <v>1007987</v>
      </c>
      <c r="K37" s="20">
        <v>1007987</v>
      </c>
      <c r="L37" s="20">
        <v>1007987</v>
      </c>
      <c r="M37" s="20">
        <v>1007987</v>
      </c>
      <c r="N37" s="20">
        <v>1007987</v>
      </c>
      <c r="O37" s="20"/>
      <c r="P37" s="20"/>
      <c r="Q37" s="20"/>
      <c r="R37" s="20"/>
      <c r="S37" s="20"/>
      <c r="T37" s="20"/>
      <c r="U37" s="20"/>
      <c r="V37" s="20"/>
      <c r="W37" s="20">
        <v>1007987</v>
      </c>
      <c r="X37" s="20">
        <v>686805</v>
      </c>
      <c r="Y37" s="20">
        <v>321182</v>
      </c>
      <c r="Z37" s="21">
        <v>46.76</v>
      </c>
      <c r="AA37" s="22">
        <v>1373610</v>
      </c>
    </row>
    <row r="38" spans="1:27" ht="12.75">
      <c r="A38" s="23" t="s">
        <v>58</v>
      </c>
      <c r="B38" s="17"/>
      <c r="C38" s="18">
        <v>4623799</v>
      </c>
      <c r="D38" s="18"/>
      <c r="E38" s="19">
        <v>4318458</v>
      </c>
      <c r="F38" s="20">
        <v>4318458</v>
      </c>
      <c r="G38" s="20">
        <v>4127057</v>
      </c>
      <c r="H38" s="20">
        <v>4127057</v>
      </c>
      <c r="I38" s="20">
        <v>4127057</v>
      </c>
      <c r="J38" s="20">
        <v>4127057</v>
      </c>
      <c r="K38" s="20">
        <v>4127057</v>
      </c>
      <c r="L38" s="20">
        <v>4127057</v>
      </c>
      <c r="M38" s="20">
        <v>4127057</v>
      </c>
      <c r="N38" s="20">
        <v>4127057</v>
      </c>
      <c r="O38" s="20"/>
      <c r="P38" s="20"/>
      <c r="Q38" s="20"/>
      <c r="R38" s="20"/>
      <c r="S38" s="20"/>
      <c r="T38" s="20"/>
      <c r="U38" s="20"/>
      <c r="V38" s="20"/>
      <c r="W38" s="20">
        <v>4127057</v>
      </c>
      <c r="X38" s="20">
        <v>2159229</v>
      </c>
      <c r="Y38" s="20">
        <v>1967828</v>
      </c>
      <c r="Z38" s="21">
        <v>91.14</v>
      </c>
      <c r="AA38" s="22">
        <v>4318458</v>
      </c>
    </row>
    <row r="39" spans="1:27" ht="12.75">
      <c r="A39" s="27" t="s">
        <v>61</v>
      </c>
      <c r="B39" s="35"/>
      <c r="C39" s="29">
        <f aca="true" t="shared" si="4" ref="C39:Y39">SUM(C37:C38)</f>
        <v>5631786</v>
      </c>
      <c r="D39" s="29">
        <f>SUM(D37:D38)</f>
        <v>0</v>
      </c>
      <c r="E39" s="36">
        <f t="shared" si="4"/>
        <v>5692068</v>
      </c>
      <c r="F39" s="37">
        <f t="shared" si="4"/>
        <v>5692068</v>
      </c>
      <c r="G39" s="37">
        <f t="shared" si="4"/>
        <v>5135044</v>
      </c>
      <c r="H39" s="37">
        <f t="shared" si="4"/>
        <v>5135044</v>
      </c>
      <c r="I39" s="37">
        <f t="shared" si="4"/>
        <v>5135044</v>
      </c>
      <c r="J39" s="37">
        <f t="shared" si="4"/>
        <v>5135044</v>
      </c>
      <c r="K39" s="37">
        <f t="shared" si="4"/>
        <v>5135044</v>
      </c>
      <c r="L39" s="37">
        <f t="shared" si="4"/>
        <v>5135044</v>
      </c>
      <c r="M39" s="37">
        <f t="shared" si="4"/>
        <v>5135044</v>
      </c>
      <c r="N39" s="37">
        <f t="shared" si="4"/>
        <v>5135044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5135044</v>
      </c>
      <c r="X39" s="37">
        <f t="shared" si="4"/>
        <v>2846034</v>
      </c>
      <c r="Y39" s="37">
        <f t="shared" si="4"/>
        <v>2289010</v>
      </c>
      <c r="Z39" s="38">
        <f>+IF(X39&lt;&gt;0,+(Y39/X39)*100,0)</f>
        <v>80.42806234922</v>
      </c>
      <c r="AA39" s="39">
        <f>SUM(AA37:AA38)</f>
        <v>5692068</v>
      </c>
    </row>
    <row r="40" spans="1:27" ht="12.75">
      <c r="A40" s="27" t="s">
        <v>62</v>
      </c>
      <c r="B40" s="28"/>
      <c r="C40" s="29">
        <f aca="true" t="shared" si="5" ref="C40:Y40">+C34+C39</f>
        <v>24319728</v>
      </c>
      <c r="D40" s="29">
        <f>+D34+D39</f>
        <v>0</v>
      </c>
      <c r="E40" s="30">
        <f t="shared" si="5"/>
        <v>22982388</v>
      </c>
      <c r="F40" s="31">
        <f t="shared" si="5"/>
        <v>22982388</v>
      </c>
      <c r="G40" s="31">
        <f t="shared" si="5"/>
        <v>17216852</v>
      </c>
      <c r="H40" s="31">
        <f t="shared" si="5"/>
        <v>20311863</v>
      </c>
      <c r="I40" s="31">
        <f t="shared" si="5"/>
        <v>17447077</v>
      </c>
      <c r="J40" s="31">
        <f t="shared" si="5"/>
        <v>17447077</v>
      </c>
      <c r="K40" s="31">
        <f t="shared" si="5"/>
        <v>18755123</v>
      </c>
      <c r="L40" s="31">
        <f t="shared" si="5"/>
        <v>17811226</v>
      </c>
      <c r="M40" s="31">
        <f t="shared" si="5"/>
        <v>18157111</v>
      </c>
      <c r="N40" s="31">
        <f t="shared" si="5"/>
        <v>18157111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18157111</v>
      </c>
      <c r="X40" s="31">
        <f t="shared" si="5"/>
        <v>11491195</v>
      </c>
      <c r="Y40" s="31">
        <f t="shared" si="5"/>
        <v>6665916</v>
      </c>
      <c r="Z40" s="32">
        <f>+IF(X40&lt;&gt;0,+(Y40/X40)*100,0)</f>
        <v>58.00890159813667</v>
      </c>
      <c r="AA40" s="33">
        <f>+AA34+AA39</f>
        <v>22982388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84988204</v>
      </c>
      <c r="D42" s="43">
        <f>+D25-D40</f>
        <v>0</v>
      </c>
      <c r="E42" s="44">
        <f t="shared" si="6"/>
        <v>71763571</v>
      </c>
      <c r="F42" s="45">
        <f t="shared" si="6"/>
        <v>71763571</v>
      </c>
      <c r="G42" s="45">
        <f t="shared" si="6"/>
        <v>121477667</v>
      </c>
      <c r="H42" s="45">
        <f t="shared" si="6"/>
        <v>115514045</v>
      </c>
      <c r="I42" s="45">
        <f t="shared" si="6"/>
        <v>113997919</v>
      </c>
      <c r="J42" s="45">
        <f t="shared" si="6"/>
        <v>113997919</v>
      </c>
      <c r="K42" s="45">
        <f t="shared" si="6"/>
        <v>100994893</v>
      </c>
      <c r="L42" s="45">
        <f t="shared" si="6"/>
        <v>95721451</v>
      </c>
      <c r="M42" s="45">
        <f t="shared" si="6"/>
        <v>111819528</v>
      </c>
      <c r="N42" s="45">
        <f t="shared" si="6"/>
        <v>111819528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111819528</v>
      </c>
      <c r="X42" s="45">
        <f t="shared" si="6"/>
        <v>35881785</v>
      </c>
      <c r="Y42" s="45">
        <f t="shared" si="6"/>
        <v>75937743</v>
      </c>
      <c r="Z42" s="46">
        <f>+IF(X42&lt;&gt;0,+(Y42/X42)*100,0)</f>
        <v>211.63312527512218</v>
      </c>
      <c r="AA42" s="47">
        <f>+AA25-AA40</f>
        <v>71763571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29601584</v>
      </c>
      <c r="D45" s="18"/>
      <c r="E45" s="19">
        <v>33939283</v>
      </c>
      <c r="F45" s="20">
        <v>33939283</v>
      </c>
      <c r="G45" s="20">
        <v>66091047</v>
      </c>
      <c r="H45" s="20">
        <v>60127425</v>
      </c>
      <c r="I45" s="20">
        <v>58611299</v>
      </c>
      <c r="J45" s="20">
        <v>58611299</v>
      </c>
      <c r="K45" s="20">
        <v>45608273</v>
      </c>
      <c r="L45" s="20">
        <v>40334831</v>
      </c>
      <c r="M45" s="20">
        <v>56432908</v>
      </c>
      <c r="N45" s="20">
        <v>56432908</v>
      </c>
      <c r="O45" s="20"/>
      <c r="P45" s="20"/>
      <c r="Q45" s="20"/>
      <c r="R45" s="20"/>
      <c r="S45" s="20"/>
      <c r="T45" s="20"/>
      <c r="U45" s="20"/>
      <c r="V45" s="20"/>
      <c r="W45" s="20">
        <v>56432908</v>
      </c>
      <c r="X45" s="20">
        <v>16969642</v>
      </c>
      <c r="Y45" s="20">
        <v>39463266</v>
      </c>
      <c r="Z45" s="48">
        <v>232.55</v>
      </c>
      <c r="AA45" s="22">
        <v>33939283</v>
      </c>
    </row>
    <row r="46" spans="1:27" ht="12.75">
      <c r="A46" s="23" t="s">
        <v>67</v>
      </c>
      <c r="B46" s="17"/>
      <c r="C46" s="18">
        <v>55386620</v>
      </c>
      <c r="D46" s="18"/>
      <c r="E46" s="19">
        <v>37824288</v>
      </c>
      <c r="F46" s="20">
        <v>37824288</v>
      </c>
      <c r="G46" s="20">
        <v>55386620</v>
      </c>
      <c r="H46" s="20">
        <v>55386620</v>
      </c>
      <c r="I46" s="20">
        <v>55386620</v>
      </c>
      <c r="J46" s="20">
        <v>55386620</v>
      </c>
      <c r="K46" s="20">
        <v>55386620</v>
      </c>
      <c r="L46" s="20">
        <v>55386620</v>
      </c>
      <c r="M46" s="20">
        <v>55386620</v>
      </c>
      <c r="N46" s="20">
        <v>55386620</v>
      </c>
      <c r="O46" s="20"/>
      <c r="P46" s="20"/>
      <c r="Q46" s="20"/>
      <c r="R46" s="20"/>
      <c r="S46" s="20"/>
      <c r="T46" s="20"/>
      <c r="U46" s="20"/>
      <c r="V46" s="20"/>
      <c r="W46" s="20">
        <v>55386620</v>
      </c>
      <c r="X46" s="20">
        <v>18912144</v>
      </c>
      <c r="Y46" s="20">
        <v>36474476</v>
      </c>
      <c r="Z46" s="48">
        <v>192.86</v>
      </c>
      <c r="AA46" s="22">
        <v>37824288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84988204</v>
      </c>
      <c r="D48" s="51">
        <f>SUM(D45:D47)</f>
        <v>0</v>
      </c>
      <c r="E48" s="52">
        <f t="shared" si="7"/>
        <v>71763571</v>
      </c>
      <c r="F48" s="53">
        <f t="shared" si="7"/>
        <v>71763571</v>
      </c>
      <c r="G48" s="53">
        <f t="shared" si="7"/>
        <v>121477667</v>
      </c>
      <c r="H48" s="53">
        <f t="shared" si="7"/>
        <v>115514045</v>
      </c>
      <c r="I48" s="53">
        <f t="shared" si="7"/>
        <v>113997919</v>
      </c>
      <c r="J48" s="53">
        <f t="shared" si="7"/>
        <v>113997919</v>
      </c>
      <c r="K48" s="53">
        <f t="shared" si="7"/>
        <v>100994893</v>
      </c>
      <c r="L48" s="53">
        <f t="shared" si="7"/>
        <v>95721451</v>
      </c>
      <c r="M48" s="53">
        <f t="shared" si="7"/>
        <v>111819528</v>
      </c>
      <c r="N48" s="53">
        <f t="shared" si="7"/>
        <v>111819528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111819528</v>
      </c>
      <c r="X48" s="53">
        <f t="shared" si="7"/>
        <v>35881786</v>
      </c>
      <c r="Y48" s="53">
        <f t="shared" si="7"/>
        <v>75937742</v>
      </c>
      <c r="Z48" s="54">
        <f>+IF(X48&lt;&gt;0,+(Y48/X48)*100,0)</f>
        <v>211.63311659012737</v>
      </c>
      <c r="AA48" s="55">
        <f>SUM(AA45:AA47)</f>
        <v>71763571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289786</v>
      </c>
      <c r="D6" s="18"/>
      <c r="E6" s="19">
        <v>4663581</v>
      </c>
      <c r="F6" s="20">
        <v>4663581</v>
      </c>
      <c r="G6" s="20">
        <v>-43908</v>
      </c>
      <c r="H6" s="20">
        <v>-53630</v>
      </c>
      <c r="I6" s="20">
        <v>-856935</v>
      </c>
      <c r="J6" s="20">
        <v>-856935</v>
      </c>
      <c r="K6" s="20">
        <v>991943</v>
      </c>
      <c r="L6" s="20">
        <v>129775</v>
      </c>
      <c r="M6" s="20">
        <v>-477212</v>
      </c>
      <c r="N6" s="20">
        <v>-477212</v>
      </c>
      <c r="O6" s="20"/>
      <c r="P6" s="20"/>
      <c r="Q6" s="20"/>
      <c r="R6" s="20"/>
      <c r="S6" s="20"/>
      <c r="T6" s="20"/>
      <c r="U6" s="20"/>
      <c r="V6" s="20"/>
      <c r="W6" s="20">
        <v>-477212</v>
      </c>
      <c r="X6" s="20">
        <v>2331791</v>
      </c>
      <c r="Y6" s="20">
        <v>-2809003</v>
      </c>
      <c r="Z6" s="21">
        <v>-120.47</v>
      </c>
      <c r="AA6" s="22">
        <v>4663581</v>
      </c>
    </row>
    <row r="7" spans="1:27" ht="12.75">
      <c r="A7" s="23" t="s">
        <v>34</v>
      </c>
      <c r="B7" s="17"/>
      <c r="C7" s="18">
        <v>3030163</v>
      </c>
      <c r="D7" s="18"/>
      <c r="E7" s="19"/>
      <c r="F7" s="20"/>
      <c r="G7" s="20">
        <v>-8807252</v>
      </c>
      <c r="H7" s="20">
        <v>5492659</v>
      </c>
      <c r="I7" s="20">
        <v>613013</v>
      </c>
      <c r="J7" s="20">
        <v>613013</v>
      </c>
      <c r="K7" s="20">
        <v>-2098787</v>
      </c>
      <c r="L7" s="20">
        <v>1965946</v>
      </c>
      <c r="M7" s="20">
        <v>-184650</v>
      </c>
      <c r="N7" s="20">
        <v>-184650</v>
      </c>
      <c r="O7" s="20"/>
      <c r="P7" s="20"/>
      <c r="Q7" s="20"/>
      <c r="R7" s="20"/>
      <c r="S7" s="20"/>
      <c r="T7" s="20"/>
      <c r="U7" s="20"/>
      <c r="V7" s="20"/>
      <c r="W7" s="20">
        <v>-184650</v>
      </c>
      <c r="X7" s="20"/>
      <c r="Y7" s="20">
        <v>-184650</v>
      </c>
      <c r="Z7" s="21"/>
      <c r="AA7" s="22"/>
    </row>
    <row r="8" spans="1:27" ht="12.75">
      <c r="A8" s="23" t="s">
        <v>35</v>
      </c>
      <c r="B8" s="17"/>
      <c r="C8" s="18">
        <v>5712221</v>
      </c>
      <c r="D8" s="18"/>
      <c r="E8" s="19">
        <v>4149613</v>
      </c>
      <c r="F8" s="20">
        <v>4149613</v>
      </c>
      <c r="G8" s="20">
        <v>66651</v>
      </c>
      <c r="H8" s="20">
        <v>-109987</v>
      </c>
      <c r="I8" s="20">
        <v>1616558</v>
      </c>
      <c r="J8" s="20">
        <v>1616558</v>
      </c>
      <c r="K8" s="20">
        <v>550058</v>
      </c>
      <c r="L8" s="20">
        <v>-101788</v>
      </c>
      <c r="M8" s="20">
        <v>-226901</v>
      </c>
      <c r="N8" s="20">
        <v>-226901</v>
      </c>
      <c r="O8" s="20"/>
      <c r="P8" s="20"/>
      <c r="Q8" s="20"/>
      <c r="R8" s="20"/>
      <c r="S8" s="20"/>
      <c r="T8" s="20"/>
      <c r="U8" s="20"/>
      <c r="V8" s="20"/>
      <c r="W8" s="20">
        <v>-226901</v>
      </c>
      <c r="X8" s="20">
        <v>2074807</v>
      </c>
      <c r="Y8" s="20">
        <v>-2301708</v>
      </c>
      <c r="Z8" s="21">
        <v>-110.94</v>
      </c>
      <c r="AA8" s="22">
        <v>4149613</v>
      </c>
    </row>
    <row r="9" spans="1:27" ht="12.75">
      <c r="A9" s="23" t="s">
        <v>36</v>
      </c>
      <c r="B9" s="17"/>
      <c r="C9" s="18">
        <v>3039219</v>
      </c>
      <c r="D9" s="18"/>
      <c r="E9" s="19">
        <v>1111107</v>
      </c>
      <c r="F9" s="20">
        <v>1111107</v>
      </c>
      <c r="G9" s="20">
        <v>3418</v>
      </c>
      <c r="H9" s="20">
        <v>-4559</v>
      </c>
      <c r="I9" s="20">
        <v>-4430</v>
      </c>
      <c r="J9" s="20">
        <v>-4430</v>
      </c>
      <c r="K9" s="20">
        <v>-22037</v>
      </c>
      <c r="L9" s="20">
        <v>6686</v>
      </c>
      <c r="M9" s="20">
        <v>-28910</v>
      </c>
      <c r="N9" s="20">
        <v>-28910</v>
      </c>
      <c r="O9" s="20"/>
      <c r="P9" s="20"/>
      <c r="Q9" s="20"/>
      <c r="R9" s="20"/>
      <c r="S9" s="20"/>
      <c r="T9" s="20"/>
      <c r="U9" s="20"/>
      <c r="V9" s="20"/>
      <c r="W9" s="20">
        <v>-28910</v>
      </c>
      <c r="X9" s="20">
        <v>555554</v>
      </c>
      <c r="Y9" s="20">
        <v>-584464</v>
      </c>
      <c r="Z9" s="21">
        <v>-105.2</v>
      </c>
      <c r="AA9" s="22">
        <v>1111107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558480</v>
      </c>
      <c r="D11" s="18"/>
      <c r="E11" s="19">
        <v>339686</v>
      </c>
      <c r="F11" s="20">
        <v>339686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169843</v>
      </c>
      <c r="Y11" s="20">
        <v>-169843</v>
      </c>
      <c r="Z11" s="21">
        <v>-100</v>
      </c>
      <c r="AA11" s="22">
        <v>339686</v>
      </c>
    </row>
    <row r="12" spans="1:27" ht="12.75">
      <c r="A12" s="27" t="s">
        <v>39</v>
      </c>
      <c r="B12" s="28"/>
      <c r="C12" s="29">
        <f aca="true" t="shared" si="0" ref="C12:Y12">SUM(C6:C11)</f>
        <v>12629869</v>
      </c>
      <c r="D12" s="29">
        <f>SUM(D6:D11)</f>
        <v>0</v>
      </c>
      <c r="E12" s="30">
        <f t="shared" si="0"/>
        <v>10263987</v>
      </c>
      <c r="F12" s="31">
        <f t="shared" si="0"/>
        <v>10263987</v>
      </c>
      <c r="G12" s="31">
        <f t="shared" si="0"/>
        <v>-8781091</v>
      </c>
      <c r="H12" s="31">
        <f t="shared" si="0"/>
        <v>5324483</v>
      </c>
      <c r="I12" s="31">
        <f t="shared" si="0"/>
        <v>1368206</v>
      </c>
      <c r="J12" s="31">
        <f t="shared" si="0"/>
        <v>1368206</v>
      </c>
      <c r="K12" s="31">
        <f t="shared" si="0"/>
        <v>-578823</v>
      </c>
      <c r="L12" s="31">
        <f t="shared" si="0"/>
        <v>2000619</v>
      </c>
      <c r="M12" s="31">
        <f t="shared" si="0"/>
        <v>-917673</v>
      </c>
      <c r="N12" s="31">
        <f t="shared" si="0"/>
        <v>-917673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-917673</v>
      </c>
      <c r="X12" s="31">
        <f t="shared" si="0"/>
        <v>5131995</v>
      </c>
      <c r="Y12" s="31">
        <f t="shared" si="0"/>
        <v>-6049668</v>
      </c>
      <c r="Z12" s="32">
        <f>+IF(X12&lt;&gt;0,+(Y12/X12)*100,0)</f>
        <v>-117.88140869194143</v>
      </c>
      <c r="AA12" s="33">
        <f>SUM(AA6:AA11)</f>
        <v>10263987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37755412</v>
      </c>
      <c r="D17" s="18"/>
      <c r="E17" s="19">
        <v>37555511</v>
      </c>
      <c r="F17" s="20">
        <v>37555511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18777756</v>
      </c>
      <c r="Y17" s="20">
        <v>-18777756</v>
      </c>
      <c r="Z17" s="21">
        <v>-100</v>
      </c>
      <c r="AA17" s="22">
        <v>37555511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191705133</v>
      </c>
      <c r="D19" s="18"/>
      <c r="E19" s="19">
        <v>134028466</v>
      </c>
      <c r="F19" s="20">
        <v>134028466</v>
      </c>
      <c r="G19" s="20">
        <v>-39614</v>
      </c>
      <c r="H19" s="20">
        <v>-243317</v>
      </c>
      <c r="I19" s="20">
        <v>-582214</v>
      </c>
      <c r="J19" s="20">
        <v>-582214</v>
      </c>
      <c r="K19" s="20">
        <v>-208238</v>
      </c>
      <c r="L19" s="20">
        <v>-251077</v>
      </c>
      <c r="M19" s="20">
        <v>-245651</v>
      </c>
      <c r="N19" s="20">
        <v>-245651</v>
      </c>
      <c r="O19" s="20"/>
      <c r="P19" s="20"/>
      <c r="Q19" s="20"/>
      <c r="R19" s="20"/>
      <c r="S19" s="20"/>
      <c r="T19" s="20"/>
      <c r="U19" s="20"/>
      <c r="V19" s="20"/>
      <c r="W19" s="20">
        <v>-245651</v>
      </c>
      <c r="X19" s="20">
        <v>67014233</v>
      </c>
      <c r="Y19" s="20">
        <v>-67259884</v>
      </c>
      <c r="Z19" s="21">
        <v>-100.37</v>
      </c>
      <c r="AA19" s="22">
        <v>134028466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170364</v>
      </c>
      <c r="D22" s="18"/>
      <c r="E22" s="19">
        <v>199616</v>
      </c>
      <c r="F22" s="20">
        <v>199616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99808</v>
      </c>
      <c r="Y22" s="20">
        <v>-99808</v>
      </c>
      <c r="Z22" s="21">
        <v>-100</v>
      </c>
      <c r="AA22" s="22">
        <v>199616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229630909</v>
      </c>
      <c r="D24" s="29">
        <f>SUM(D15:D23)</f>
        <v>0</v>
      </c>
      <c r="E24" s="36">
        <f t="shared" si="1"/>
        <v>171783593</v>
      </c>
      <c r="F24" s="37">
        <f t="shared" si="1"/>
        <v>171783593</v>
      </c>
      <c r="G24" s="37">
        <f t="shared" si="1"/>
        <v>-39614</v>
      </c>
      <c r="H24" s="37">
        <f t="shared" si="1"/>
        <v>-243317</v>
      </c>
      <c r="I24" s="37">
        <f t="shared" si="1"/>
        <v>-582214</v>
      </c>
      <c r="J24" s="37">
        <f t="shared" si="1"/>
        <v>-582214</v>
      </c>
      <c r="K24" s="37">
        <f t="shared" si="1"/>
        <v>-208238</v>
      </c>
      <c r="L24" s="37">
        <f t="shared" si="1"/>
        <v>-251077</v>
      </c>
      <c r="M24" s="37">
        <f t="shared" si="1"/>
        <v>-245651</v>
      </c>
      <c r="N24" s="37">
        <f t="shared" si="1"/>
        <v>-245651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-245651</v>
      </c>
      <c r="X24" s="37">
        <f t="shared" si="1"/>
        <v>85891797</v>
      </c>
      <c r="Y24" s="37">
        <f t="shared" si="1"/>
        <v>-86137448</v>
      </c>
      <c r="Z24" s="38">
        <f>+IF(X24&lt;&gt;0,+(Y24/X24)*100,0)</f>
        <v>-100.28600053623282</v>
      </c>
      <c r="AA24" s="39">
        <f>SUM(AA15:AA23)</f>
        <v>171783593</v>
      </c>
    </row>
    <row r="25" spans="1:27" ht="12.75">
      <c r="A25" s="27" t="s">
        <v>51</v>
      </c>
      <c r="B25" s="28"/>
      <c r="C25" s="29">
        <f aca="true" t="shared" si="2" ref="C25:Y25">+C12+C24</f>
        <v>242260778</v>
      </c>
      <c r="D25" s="29">
        <f>+D12+D24</f>
        <v>0</v>
      </c>
      <c r="E25" s="30">
        <f t="shared" si="2"/>
        <v>182047580</v>
      </c>
      <c r="F25" s="31">
        <f t="shared" si="2"/>
        <v>182047580</v>
      </c>
      <c r="G25" s="31">
        <f t="shared" si="2"/>
        <v>-8820705</v>
      </c>
      <c r="H25" s="31">
        <f t="shared" si="2"/>
        <v>5081166</v>
      </c>
      <c r="I25" s="31">
        <f t="shared" si="2"/>
        <v>785992</v>
      </c>
      <c r="J25" s="31">
        <f t="shared" si="2"/>
        <v>785992</v>
      </c>
      <c r="K25" s="31">
        <f t="shared" si="2"/>
        <v>-787061</v>
      </c>
      <c r="L25" s="31">
        <f t="shared" si="2"/>
        <v>1749542</v>
      </c>
      <c r="M25" s="31">
        <f t="shared" si="2"/>
        <v>-1163324</v>
      </c>
      <c r="N25" s="31">
        <f t="shared" si="2"/>
        <v>-1163324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-1163324</v>
      </c>
      <c r="X25" s="31">
        <f t="shared" si="2"/>
        <v>91023792</v>
      </c>
      <c r="Y25" s="31">
        <f t="shared" si="2"/>
        <v>-92187116</v>
      </c>
      <c r="Z25" s="32">
        <f>+IF(X25&lt;&gt;0,+(Y25/X25)*100,0)</f>
        <v>-101.27804387670423</v>
      </c>
      <c r="AA25" s="33">
        <f>+AA12+AA24</f>
        <v>182047580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1554830</v>
      </c>
      <c r="D30" s="18"/>
      <c r="E30" s="19">
        <v>1399434</v>
      </c>
      <c r="F30" s="20">
        <v>1399434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699717</v>
      </c>
      <c r="Y30" s="20">
        <v>-699717</v>
      </c>
      <c r="Z30" s="21">
        <v>-100</v>
      </c>
      <c r="AA30" s="22">
        <v>1399434</v>
      </c>
    </row>
    <row r="31" spans="1:27" ht="12.75">
      <c r="A31" s="23" t="s">
        <v>56</v>
      </c>
      <c r="B31" s="17"/>
      <c r="C31" s="18">
        <v>1408660</v>
      </c>
      <c r="D31" s="18"/>
      <c r="E31" s="19">
        <v>959935</v>
      </c>
      <c r="F31" s="20">
        <v>959935</v>
      </c>
      <c r="G31" s="20">
        <v>-3489</v>
      </c>
      <c r="H31" s="20">
        <v>-2271</v>
      </c>
      <c r="I31" s="20">
        <v>-26</v>
      </c>
      <c r="J31" s="20">
        <v>-26</v>
      </c>
      <c r="K31" s="20">
        <v>-4656</v>
      </c>
      <c r="L31" s="20">
        <v>-1366</v>
      </c>
      <c r="M31" s="20">
        <v>1588</v>
      </c>
      <c r="N31" s="20">
        <v>1588</v>
      </c>
      <c r="O31" s="20"/>
      <c r="P31" s="20"/>
      <c r="Q31" s="20"/>
      <c r="R31" s="20"/>
      <c r="S31" s="20"/>
      <c r="T31" s="20"/>
      <c r="U31" s="20"/>
      <c r="V31" s="20"/>
      <c r="W31" s="20">
        <v>1588</v>
      </c>
      <c r="X31" s="20">
        <v>479968</v>
      </c>
      <c r="Y31" s="20">
        <v>-478380</v>
      </c>
      <c r="Z31" s="21">
        <v>-99.67</v>
      </c>
      <c r="AA31" s="22">
        <v>959935</v>
      </c>
    </row>
    <row r="32" spans="1:27" ht="12.75">
      <c r="A32" s="23" t="s">
        <v>57</v>
      </c>
      <c r="B32" s="17"/>
      <c r="C32" s="18">
        <v>20746379</v>
      </c>
      <c r="D32" s="18"/>
      <c r="E32" s="19">
        <v>8136237</v>
      </c>
      <c r="F32" s="20">
        <v>8136237</v>
      </c>
      <c r="G32" s="20">
        <v>-4724316</v>
      </c>
      <c r="H32" s="20">
        <v>4533944</v>
      </c>
      <c r="I32" s="20">
        <v>-758199</v>
      </c>
      <c r="J32" s="20">
        <v>-758199</v>
      </c>
      <c r="K32" s="20">
        <v>-2848150</v>
      </c>
      <c r="L32" s="20">
        <v>202411</v>
      </c>
      <c r="M32" s="20">
        <v>2318698</v>
      </c>
      <c r="N32" s="20">
        <v>2318698</v>
      </c>
      <c r="O32" s="20"/>
      <c r="P32" s="20"/>
      <c r="Q32" s="20"/>
      <c r="R32" s="20"/>
      <c r="S32" s="20"/>
      <c r="T32" s="20"/>
      <c r="U32" s="20"/>
      <c r="V32" s="20"/>
      <c r="W32" s="20">
        <v>2318698</v>
      </c>
      <c r="X32" s="20">
        <v>4068119</v>
      </c>
      <c r="Y32" s="20">
        <v>-1749421</v>
      </c>
      <c r="Z32" s="21">
        <v>-43</v>
      </c>
      <c r="AA32" s="22">
        <v>8136237</v>
      </c>
    </row>
    <row r="33" spans="1:27" ht="12.75">
      <c r="A33" s="23" t="s">
        <v>58</v>
      </c>
      <c r="B33" s="17"/>
      <c r="C33" s="18">
        <v>2539674</v>
      </c>
      <c r="D33" s="18"/>
      <c r="E33" s="19">
        <v>2545897</v>
      </c>
      <c r="F33" s="20">
        <v>2545897</v>
      </c>
      <c r="G33" s="20">
        <v>-43298</v>
      </c>
      <c r="H33" s="20">
        <v>-69912</v>
      </c>
      <c r="I33" s="20">
        <v>-25103</v>
      </c>
      <c r="J33" s="20">
        <v>-25103</v>
      </c>
      <c r="K33" s="20">
        <v>-21415</v>
      </c>
      <c r="L33" s="20">
        <v>-2596</v>
      </c>
      <c r="M33" s="20">
        <v>-14232</v>
      </c>
      <c r="N33" s="20">
        <v>-14232</v>
      </c>
      <c r="O33" s="20"/>
      <c r="P33" s="20"/>
      <c r="Q33" s="20"/>
      <c r="R33" s="20"/>
      <c r="S33" s="20"/>
      <c r="T33" s="20"/>
      <c r="U33" s="20"/>
      <c r="V33" s="20"/>
      <c r="W33" s="20">
        <v>-14232</v>
      </c>
      <c r="X33" s="20">
        <v>1272949</v>
      </c>
      <c r="Y33" s="20">
        <v>-1287181</v>
      </c>
      <c r="Z33" s="21">
        <v>-101.12</v>
      </c>
      <c r="AA33" s="22">
        <v>2545897</v>
      </c>
    </row>
    <row r="34" spans="1:27" ht="12.75">
      <c r="A34" s="27" t="s">
        <v>59</v>
      </c>
      <c r="B34" s="28"/>
      <c r="C34" s="29">
        <f aca="true" t="shared" si="3" ref="C34:Y34">SUM(C29:C33)</f>
        <v>26249543</v>
      </c>
      <c r="D34" s="29">
        <f>SUM(D29:D33)</f>
        <v>0</v>
      </c>
      <c r="E34" s="30">
        <f t="shared" si="3"/>
        <v>13041503</v>
      </c>
      <c r="F34" s="31">
        <f t="shared" si="3"/>
        <v>13041503</v>
      </c>
      <c r="G34" s="31">
        <f t="shared" si="3"/>
        <v>-4771103</v>
      </c>
      <c r="H34" s="31">
        <f t="shared" si="3"/>
        <v>4461761</v>
      </c>
      <c r="I34" s="31">
        <f t="shared" si="3"/>
        <v>-783328</v>
      </c>
      <c r="J34" s="31">
        <f t="shared" si="3"/>
        <v>-783328</v>
      </c>
      <c r="K34" s="31">
        <f t="shared" si="3"/>
        <v>-2874221</v>
      </c>
      <c r="L34" s="31">
        <f t="shared" si="3"/>
        <v>198449</v>
      </c>
      <c r="M34" s="31">
        <f t="shared" si="3"/>
        <v>2306054</v>
      </c>
      <c r="N34" s="31">
        <f t="shared" si="3"/>
        <v>2306054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2306054</v>
      </c>
      <c r="X34" s="31">
        <f t="shared" si="3"/>
        <v>6520753</v>
      </c>
      <c r="Y34" s="31">
        <f t="shared" si="3"/>
        <v>-4214699</v>
      </c>
      <c r="Z34" s="32">
        <f>+IF(X34&lt;&gt;0,+(Y34/X34)*100,0)</f>
        <v>-64.63515793344725</v>
      </c>
      <c r="AA34" s="33">
        <f>SUM(AA29:AA33)</f>
        <v>13041503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547407</v>
      </c>
      <c r="D37" s="18"/>
      <c r="E37" s="19"/>
      <c r="F37" s="20"/>
      <c r="G37" s="20">
        <v>145871</v>
      </c>
      <c r="H37" s="20">
        <v>145871</v>
      </c>
      <c r="I37" s="20">
        <v>145871</v>
      </c>
      <c r="J37" s="20">
        <v>145871</v>
      </c>
      <c r="K37" s="20">
        <v>145871</v>
      </c>
      <c r="L37" s="20">
        <v>145871</v>
      </c>
      <c r="M37" s="20">
        <v>145871</v>
      </c>
      <c r="N37" s="20">
        <v>145871</v>
      </c>
      <c r="O37" s="20"/>
      <c r="P37" s="20"/>
      <c r="Q37" s="20"/>
      <c r="R37" s="20"/>
      <c r="S37" s="20"/>
      <c r="T37" s="20"/>
      <c r="U37" s="20"/>
      <c r="V37" s="20"/>
      <c r="W37" s="20">
        <v>145871</v>
      </c>
      <c r="X37" s="20"/>
      <c r="Y37" s="20">
        <v>145871</v>
      </c>
      <c r="Z37" s="21"/>
      <c r="AA37" s="22"/>
    </row>
    <row r="38" spans="1:27" ht="12.75">
      <c r="A38" s="23" t="s">
        <v>58</v>
      </c>
      <c r="B38" s="17"/>
      <c r="C38" s="18">
        <v>34287244</v>
      </c>
      <c r="D38" s="18"/>
      <c r="E38" s="19">
        <v>21831944</v>
      </c>
      <c r="F38" s="20">
        <v>21831944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10915972</v>
      </c>
      <c r="Y38" s="20">
        <v>-10915972</v>
      </c>
      <c r="Z38" s="21">
        <v>-100</v>
      </c>
      <c r="AA38" s="22">
        <v>21831944</v>
      </c>
    </row>
    <row r="39" spans="1:27" ht="12.75">
      <c r="A39" s="27" t="s">
        <v>61</v>
      </c>
      <c r="B39" s="35"/>
      <c r="C39" s="29">
        <f aca="true" t="shared" si="4" ref="C39:Y39">SUM(C37:C38)</f>
        <v>34834651</v>
      </c>
      <c r="D39" s="29">
        <f>SUM(D37:D38)</f>
        <v>0</v>
      </c>
      <c r="E39" s="36">
        <f t="shared" si="4"/>
        <v>21831944</v>
      </c>
      <c r="F39" s="37">
        <f t="shared" si="4"/>
        <v>21831944</v>
      </c>
      <c r="G39" s="37">
        <f t="shared" si="4"/>
        <v>145871</v>
      </c>
      <c r="H39" s="37">
        <f t="shared" si="4"/>
        <v>145871</v>
      </c>
      <c r="I39" s="37">
        <f t="shared" si="4"/>
        <v>145871</v>
      </c>
      <c r="J39" s="37">
        <f t="shared" si="4"/>
        <v>145871</v>
      </c>
      <c r="K39" s="37">
        <f t="shared" si="4"/>
        <v>145871</v>
      </c>
      <c r="L39" s="37">
        <f t="shared" si="4"/>
        <v>145871</v>
      </c>
      <c r="M39" s="37">
        <f t="shared" si="4"/>
        <v>145871</v>
      </c>
      <c r="N39" s="37">
        <f t="shared" si="4"/>
        <v>145871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145871</v>
      </c>
      <c r="X39" s="37">
        <f t="shared" si="4"/>
        <v>10915972</v>
      </c>
      <c r="Y39" s="37">
        <f t="shared" si="4"/>
        <v>-10770101</v>
      </c>
      <c r="Z39" s="38">
        <f>+IF(X39&lt;&gt;0,+(Y39/X39)*100,0)</f>
        <v>-98.66369206516836</v>
      </c>
      <c r="AA39" s="39">
        <f>SUM(AA37:AA38)</f>
        <v>21831944</v>
      </c>
    </row>
    <row r="40" spans="1:27" ht="12.75">
      <c r="A40" s="27" t="s">
        <v>62</v>
      </c>
      <c r="B40" s="28"/>
      <c r="C40" s="29">
        <f aca="true" t="shared" si="5" ref="C40:Y40">+C34+C39</f>
        <v>61084194</v>
      </c>
      <c r="D40" s="29">
        <f>+D34+D39</f>
        <v>0</v>
      </c>
      <c r="E40" s="30">
        <f t="shared" si="5"/>
        <v>34873447</v>
      </c>
      <c r="F40" s="31">
        <f t="shared" si="5"/>
        <v>34873447</v>
      </c>
      <c r="G40" s="31">
        <f t="shared" si="5"/>
        <v>-4625232</v>
      </c>
      <c r="H40" s="31">
        <f t="shared" si="5"/>
        <v>4607632</v>
      </c>
      <c r="I40" s="31">
        <f t="shared" si="5"/>
        <v>-637457</v>
      </c>
      <c r="J40" s="31">
        <f t="shared" si="5"/>
        <v>-637457</v>
      </c>
      <c r="K40" s="31">
        <f t="shared" si="5"/>
        <v>-2728350</v>
      </c>
      <c r="L40" s="31">
        <f t="shared" si="5"/>
        <v>344320</v>
      </c>
      <c r="M40" s="31">
        <f t="shared" si="5"/>
        <v>2451925</v>
      </c>
      <c r="N40" s="31">
        <f t="shared" si="5"/>
        <v>2451925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2451925</v>
      </c>
      <c r="X40" s="31">
        <f t="shared" si="5"/>
        <v>17436725</v>
      </c>
      <c r="Y40" s="31">
        <f t="shared" si="5"/>
        <v>-14984800</v>
      </c>
      <c r="Z40" s="32">
        <f>+IF(X40&lt;&gt;0,+(Y40/X40)*100,0)</f>
        <v>-85.93815639118012</v>
      </c>
      <c r="AA40" s="33">
        <f>+AA34+AA39</f>
        <v>34873447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181176584</v>
      </c>
      <c r="D42" s="43">
        <f>+D25-D40</f>
        <v>0</v>
      </c>
      <c r="E42" s="44">
        <f t="shared" si="6"/>
        <v>147174133</v>
      </c>
      <c r="F42" s="45">
        <f t="shared" si="6"/>
        <v>147174133</v>
      </c>
      <c r="G42" s="45">
        <f t="shared" si="6"/>
        <v>-4195473</v>
      </c>
      <c r="H42" s="45">
        <f t="shared" si="6"/>
        <v>473534</v>
      </c>
      <c r="I42" s="45">
        <f t="shared" si="6"/>
        <v>1423449</v>
      </c>
      <c r="J42" s="45">
        <f t="shared" si="6"/>
        <v>1423449</v>
      </c>
      <c r="K42" s="45">
        <f t="shared" si="6"/>
        <v>1941289</v>
      </c>
      <c r="L42" s="45">
        <f t="shared" si="6"/>
        <v>1405222</v>
      </c>
      <c r="M42" s="45">
        <f t="shared" si="6"/>
        <v>-3615249</v>
      </c>
      <c r="N42" s="45">
        <f t="shared" si="6"/>
        <v>-3615249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-3615249</v>
      </c>
      <c r="X42" s="45">
        <f t="shared" si="6"/>
        <v>73587067</v>
      </c>
      <c r="Y42" s="45">
        <f t="shared" si="6"/>
        <v>-77202316</v>
      </c>
      <c r="Z42" s="46">
        <f>+IF(X42&lt;&gt;0,+(Y42/X42)*100,0)</f>
        <v>-104.91288639075668</v>
      </c>
      <c r="AA42" s="47">
        <f>+AA25-AA40</f>
        <v>147174133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180720786</v>
      </c>
      <c r="D45" s="18"/>
      <c r="E45" s="19">
        <v>146719073</v>
      </c>
      <c r="F45" s="20">
        <v>146719073</v>
      </c>
      <c r="G45" s="20">
        <v>-4195473</v>
      </c>
      <c r="H45" s="20">
        <v>473534</v>
      </c>
      <c r="I45" s="20">
        <v>1423449</v>
      </c>
      <c r="J45" s="20">
        <v>1423449</v>
      </c>
      <c r="K45" s="20">
        <v>1941289</v>
      </c>
      <c r="L45" s="20">
        <v>1405221</v>
      </c>
      <c r="M45" s="20">
        <v>-3615248</v>
      </c>
      <c r="N45" s="20">
        <v>-3615248</v>
      </c>
      <c r="O45" s="20"/>
      <c r="P45" s="20"/>
      <c r="Q45" s="20"/>
      <c r="R45" s="20"/>
      <c r="S45" s="20"/>
      <c r="T45" s="20"/>
      <c r="U45" s="20"/>
      <c r="V45" s="20"/>
      <c r="W45" s="20">
        <v>-3615248</v>
      </c>
      <c r="X45" s="20">
        <v>73359537</v>
      </c>
      <c r="Y45" s="20">
        <v>-76974785</v>
      </c>
      <c r="Z45" s="48">
        <v>-104.93</v>
      </c>
      <c r="AA45" s="22">
        <v>146719073</v>
      </c>
    </row>
    <row r="46" spans="1:27" ht="12.75">
      <c r="A46" s="23" t="s">
        <v>67</v>
      </c>
      <c r="B46" s="17"/>
      <c r="C46" s="18">
        <v>455798</v>
      </c>
      <c r="D46" s="18"/>
      <c r="E46" s="19">
        <v>455060</v>
      </c>
      <c r="F46" s="20">
        <v>455060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227530</v>
      </c>
      <c r="Y46" s="20">
        <v>-227530</v>
      </c>
      <c r="Z46" s="48">
        <v>-100</v>
      </c>
      <c r="AA46" s="22">
        <v>455060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181176584</v>
      </c>
      <c r="D48" s="51">
        <f>SUM(D45:D47)</f>
        <v>0</v>
      </c>
      <c r="E48" s="52">
        <f t="shared" si="7"/>
        <v>147174133</v>
      </c>
      <c r="F48" s="53">
        <f t="shared" si="7"/>
        <v>147174133</v>
      </c>
      <c r="G48" s="53">
        <f t="shared" si="7"/>
        <v>-4195473</v>
      </c>
      <c r="H48" s="53">
        <f t="shared" si="7"/>
        <v>473534</v>
      </c>
      <c r="I48" s="53">
        <f t="shared" si="7"/>
        <v>1423449</v>
      </c>
      <c r="J48" s="53">
        <f t="shared" si="7"/>
        <v>1423449</v>
      </c>
      <c r="K48" s="53">
        <f t="shared" si="7"/>
        <v>1941289</v>
      </c>
      <c r="L48" s="53">
        <f t="shared" si="7"/>
        <v>1405221</v>
      </c>
      <c r="M48" s="53">
        <f t="shared" si="7"/>
        <v>-3615248</v>
      </c>
      <c r="N48" s="53">
        <f t="shared" si="7"/>
        <v>-3615248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-3615248</v>
      </c>
      <c r="X48" s="53">
        <f t="shared" si="7"/>
        <v>73587067</v>
      </c>
      <c r="Y48" s="53">
        <f t="shared" si="7"/>
        <v>-77202315</v>
      </c>
      <c r="Z48" s="54">
        <f>+IF(X48&lt;&gt;0,+(Y48/X48)*100,0)</f>
        <v>-104.91288503182223</v>
      </c>
      <c r="AA48" s="55">
        <f>SUM(AA45:AA47)</f>
        <v>147174133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16059267</v>
      </c>
      <c r="D6" s="18"/>
      <c r="E6" s="19">
        <v>16915794</v>
      </c>
      <c r="F6" s="20">
        <v>16915794</v>
      </c>
      <c r="G6" s="20">
        <v>15009597</v>
      </c>
      <c r="H6" s="20">
        <v>2640282</v>
      </c>
      <c r="I6" s="20">
        <v>-3195828</v>
      </c>
      <c r="J6" s="20">
        <v>-3195828</v>
      </c>
      <c r="K6" s="20">
        <v>-4616830</v>
      </c>
      <c r="L6" s="20">
        <v>2871582</v>
      </c>
      <c r="M6" s="20">
        <v>3370722</v>
      </c>
      <c r="N6" s="20">
        <v>3370722</v>
      </c>
      <c r="O6" s="20"/>
      <c r="P6" s="20"/>
      <c r="Q6" s="20"/>
      <c r="R6" s="20"/>
      <c r="S6" s="20"/>
      <c r="T6" s="20"/>
      <c r="U6" s="20"/>
      <c r="V6" s="20"/>
      <c r="W6" s="20">
        <v>3370722</v>
      </c>
      <c r="X6" s="20">
        <v>8457897</v>
      </c>
      <c r="Y6" s="20">
        <v>-5087175</v>
      </c>
      <c r="Z6" s="21">
        <v>-60.15</v>
      </c>
      <c r="AA6" s="22">
        <v>16915794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11465576</v>
      </c>
      <c r="D8" s="18"/>
      <c r="E8" s="19">
        <v>19262418</v>
      </c>
      <c r="F8" s="20">
        <v>19262418</v>
      </c>
      <c r="G8" s="20">
        <v>47243513</v>
      </c>
      <c r="H8" s="20">
        <v>-1566512</v>
      </c>
      <c r="I8" s="20">
        <v>-3781849</v>
      </c>
      <c r="J8" s="20">
        <v>-3781849</v>
      </c>
      <c r="K8" s="20">
        <v>-2343132</v>
      </c>
      <c r="L8" s="20">
        <v>-6147166</v>
      </c>
      <c r="M8" s="20">
        <v>-524662</v>
      </c>
      <c r="N8" s="20">
        <v>-524662</v>
      </c>
      <c r="O8" s="20"/>
      <c r="P8" s="20"/>
      <c r="Q8" s="20"/>
      <c r="R8" s="20"/>
      <c r="S8" s="20"/>
      <c r="T8" s="20"/>
      <c r="U8" s="20"/>
      <c r="V8" s="20"/>
      <c r="W8" s="20">
        <v>-524662</v>
      </c>
      <c r="X8" s="20">
        <v>9631209</v>
      </c>
      <c r="Y8" s="20">
        <v>-10155871</v>
      </c>
      <c r="Z8" s="21">
        <v>-105.45</v>
      </c>
      <c r="AA8" s="22">
        <v>19262418</v>
      </c>
    </row>
    <row r="9" spans="1:27" ht="12.75">
      <c r="A9" s="23" t="s">
        <v>36</v>
      </c>
      <c r="B9" s="17"/>
      <c r="C9" s="18">
        <v>13128934</v>
      </c>
      <c r="D9" s="18"/>
      <c r="E9" s="19">
        <v>12581327</v>
      </c>
      <c r="F9" s="20">
        <v>12581327</v>
      </c>
      <c r="G9" s="20">
        <v>-620912</v>
      </c>
      <c r="H9" s="20">
        <v>112569</v>
      </c>
      <c r="I9" s="20">
        <v>87306</v>
      </c>
      <c r="J9" s="20">
        <v>87306</v>
      </c>
      <c r="K9" s="20">
        <v>85688</v>
      </c>
      <c r="L9" s="20">
        <v>167508</v>
      </c>
      <c r="M9" s="20">
        <v>108153</v>
      </c>
      <c r="N9" s="20">
        <v>108153</v>
      </c>
      <c r="O9" s="20"/>
      <c r="P9" s="20"/>
      <c r="Q9" s="20"/>
      <c r="R9" s="20"/>
      <c r="S9" s="20"/>
      <c r="T9" s="20"/>
      <c r="U9" s="20"/>
      <c r="V9" s="20"/>
      <c r="W9" s="20">
        <v>108153</v>
      </c>
      <c r="X9" s="20">
        <v>6290664</v>
      </c>
      <c r="Y9" s="20">
        <v>-6182511</v>
      </c>
      <c r="Z9" s="21">
        <v>-98.28</v>
      </c>
      <c r="AA9" s="22">
        <v>12581327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44890303</v>
      </c>
      <c r="D11" s="18"/>
      <c r="E11" s="19">
        <v>1017321</v>
      </c>
      <c r="F11" s="20">
        <v>1017321</v>
      </c>
      <c r="G11" s="20">
        <v>-12220</v>
      </c>
      <c r="H11" s="20">
        <v>10852</v>
      </c>
      <c r="I11" s="20">
        <v>134044</v>
      </c>
      <c r="J11" s="20">
        <v>134044</v>
      </c>
      <c r="K11" s="20">
        <v>123578</v>
      </c>
      <c r="L11" s="20">
        <v>165898</v>
      </c>
      <c r="M11" s="20">
        <v>227694</v>
      </c>
      <c r="N11" s="20">
        <v>227694</v>
      </c>
      <c r="O11" s="20"/>
      <c r="P11" s="20"/>
      <c r="Q11" s="20"/>
      <c r="R11" s="20"/>
      <c r="S11" s="20"/>
      <c r="T11" s="20"/>
      <c r="U11" s="20"/>
      <c r="V11" s="20"/>
      <c r="W11" s="20">
        <v>227694</v>
      </c>
      <c r="X11" s="20">
        <v>508661</v>
      </c>
      <c r="Y11" s="20">
        <v>-280967</v>
      </c>
      <c r="Z11" s="21">
        <v>-55.24</v>
      </c>
      <c r="AA11" s="22">
        <v>1017321</v>
      </c>
    </row>
    <row r="12" spans="1:27" ht="12.75">
      <c r="A12" s="27" t="s">
        <v>39</v>
      </c>
      <c r="B12" s="28"/>
      <c r="C12" s="29">
        <f aca="true" t="shared" si="0" ref="C12:Y12">SUM(C6:C11)</f>
        <v>85544080</v>
      </c>
      <c r="D12" s="29">
        <f>SUM(D6:D11)</f>
        <v>0</v>
      </c>
      <c r="E12" s="30">
        <f t="shared" si="0"/>
        <v>49776860</v>
      </c>
      <c r="F12" s="31">
        <f t="shared" si="0"/>
        <v>49776860</v>
      </c>
      <c r="G12" s="31">
        <f t="shared" si="0"/>
        <v>61619978</v>
      </c>
      <c r="H12" s="31">
        <f t="shared" si="0"/>
        <v>1197191</v>
      </c>
      <c r="I12" s="31">
        <f t="shared" si="0"/>
        <v>-6756327</v>
      </c>
      <c r="J12" s="31">
        <f t="shared" si="0"/>
        <v>-6756327</v>
      </c>
      <c r="K12" s="31">
        <f t="shared" si="0"/>
        <v>-6750696</v>
      </c>
      <c r="L12" s="31">
        <f t="shared" si="0"/>
        <v>-2942178</v>
      </c>
      <c r="M12" s="31">
        <f t="shared" si="0"/>
        <v>3181907</v>
      </c>
      <c r="N12" s="31">
        <f t="shared" si="0"/>
        <v>3181907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3181907</v>
      </c>
      <c r="X12" s="31">
        <f t="shared" si="0"/>
        <v>24888431</v>
      </c>
      <c r="Y12" s="31">
        <f t="shared" si="0"/>
        <v>-21706524</v>
      </c>
      <c r="Z12" s="32">
        <f>+IF(X12&lt;&gt;0,+(Y12/X12)*100,0)</f>
        <v>-87.21531702822087</v>
      </c>
      <c r="AA12" s="33">
        <f>SUM(AA6:AA11)</f>
        <v>49776860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-57650</v>
      </c>
      <c r="H15" s="20">
        <v>-365308</v>
      </c>
      <c r="I15" s="20">
        <v>3220</v>
      </c>
      <c r="J15" s="20">
        <v>3220</v>
      </c>
      <c r="K15" s="20">
        <v>-124686</v>
      </c>
      <c r="L15" s="20">
        <v>-38143</v>
      </c>
      <c r="M15" s="20">
        <v>-43849</v>
      </c>
      <c r="N15" s="20">
        <v>-43849</v>
      </c>
      <c r="O15" s="20"/>
      <c r="P15" s="20"/>
      <c r="Q15" s="20"/>
      <c r="R15" s="20"/>
      <c r="S15" s="20"/>
      <c r="T15" s="20"/>
      <c r="U15" s="20"/>
      <c r="V15" s="20"/>
      <c r="W15" s="20">
        <v>-43849</v>
      </c>
      <c r="X15" s="20"/>
      <c r="Y15" s="20">
        <v>-43849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123444704</v>
      </c>
      <c r="D17" s="18"/>
      <c r="E17" s="19">
        <v>123444704</v>
      </c>
      <c r="F17" s="20">
        <v>123444704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61722352</v>
      </c>
      <c r="Y17" s="20">
        <v>-61722352</v>
      </c>
      <c r="Z17" s="21">
        <v>-100</v>
      </c>
      <c r="AA17" s="22">
        <v>123444704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643115212</v>
      </c>
      <c r="D19" s="18"/>
      <c r="E19" s="19">
        <v>627912868</v>
      </c>
      <c r="F19" s="20">
        <v>627912868</v>
      </c>
      <c r="G19" s="20">
        <v>781292</v>
      </c>
      <c r="H19" s="20">
        <v>2704883</v>
      </c>
      <c r="I19" s="20">
        <v>618914</v>
      </c>
      <c r="J19" s="20">
        <v>618914</v>
      </c>
      <c r="K19" s="20">
        <v>750667</v>
      </c>
      <c r="L19" s="20">
        <v>782286</v>
      </c>
      <c r="M19" s="20">
        <v>1547095</v>
      </c>
      <c r="N19" s="20">
        <v>1547095</v>
      </c>
      <c r="O19" s="20"/>
      <c r="P19" s="20"/>
      <c r="Q19" s="20"/>
      <c r="R19" s="20"/>
      <c r="S19" s="20"/>
      <c r="T19" s="20"/>
      <c r="U19" s="20"/>
      <c r="V19" s="20"/>
      <c r="W19" s="20">
        <v>1547095</v>
      </c>
      <c r="X19" s="20">
        <v>313956434</v>
      </c>
      <c r="Y19" s="20">
        <v>-312409339</v>
      </c>
      <c r="Z19" s="21">
        <v>-99.51</v>
      </c>
      <c r="AA19" s="22">
        <v>627912868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65156</v>
      </c>
      <c r="D22" s="18"/>
      <c r="E22" s="19">
        <v>63994</v>
      </c>
      <c r="F22" s="20">
        <v>63994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31997</v>
      </c>
      <c r="Y22" s="20">
        <v>-31997</v>
      </c>
      <c r="Z22" s="21">
        <v>-100</v>
      </c>
      <c r="AA22" s="22">
        <v>63994</v>
      </c>
    </row>
    <row r="23" spans="1:27" ht="12.75">
      <c r="A23" s="23" t="s">
        <v>49</v>
      </c>
      <c r="B23" s="17"/>
      <c r="C23" s="18">
        <v>1038799</v>
      </c>
      <c r="D23" s="18"/>
      <c r="E23" s="19">
        <v>1038554</v>
      </c>
      <c r="F23" s="20">
        <v>1038554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519277</v>
      </c>
      <c r="Y23" s="24">
        <v>-519277</v>
      </c>
      <c r="Z23" s="25">
        <v>-100</v>
      </c>
      <c r="AA23" s="26">
        <v>1038554</v>
      </c>
    </row>
    <row r="24" spans="1:27" ht="12.75">
      <c r="A24" s="27" t="s">
        <v>50</v>
      </c>
      <c r="B24" s="35"/>
      <c r="C24" s="29">
        <f aca="true" t="shared" si="1" ref="C24:Y24">SUM(C15:C23)</f>
        <v>767663871</v>
      </c>
      <c r="D24" s="29">
        <f>SUM(D15:D23)</f>
        <v>0</v>
      </c>
      <c r="E24" s="36">
        <f t="shared" si="1"/>
        <v>752460120</v>
      </c>
      <c r="F24" s="37">
        <f t="shared" si="1"/>
        <v>752460120</v>
      </c>
      <c r="G24" s="37">
        <f t="shared" si="1"/>
        <v>723642</v>
      </c>
      <c r="H24" s="37">
        <f t="shared" si="1"/>
        <v>2339575</v>
      </c>
      <c r="I24" s="37">
        <f t="shared" si="1"/>
        <v>622134</v>
      </c>
      <c r="J24" s="37">
        <f t="shared" si="1"/>
        <v>622134</v>
      </c>
      <c r="K24" s="37">
        <f t="shared" si="1"/>
        <v>625981</v>
      </c>
      <c r="L24" s="37">
        <f t="shared" si="1"/>
        <v>744143</v>
      </c>
      <c r="M24" s="37">
        <f t="shared" si="1"/>
        <v>1503246</v>
      </c>
      <c r="N24" s="37">
        <f t="shared" si="1"/>
        <v>1503246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1503246</v>
      </c>
      <c r="X24" s="37">
        <f t="shared" si="1"/>
        <v>376230060</v>
      </c>
      <c r="Y24" s="37">
        <f t="shared" si="1"/>
        <v>-374726814</v>
      </c>
      <c r="Z24" s="38">
        <f>+IF(X24&lt;&gt;0,+(Y24/X24)*100,0)</f>
        <v>-99.60044500431465</v>
      </c>
      <c r="AA24" s="39">
        <f>SUM(AA15:AA23)</f>
        <v>752460120</v>
      </c>
    </row>
    <row r="25" spans="1:27" ht="12.75">
      <c r="A25" s="27" t="s">
        <v>51</v>
      </c>
      <c r="B25" s="28"/>
      <c r="C25" s="29">
        <f aca="true" t="shared" si="2" ref="C25:Y25">+C12+C24</f>
        <v>853207951</v>
      </c>
      <c r="D25" s="29">
        <f>+D12+D24</f>
        <v>0</v>
      </c>
      <c r="E25" s="30">
        <f t="shared" si="2"/>
        <v>802236980</v>
      </c>
      <c r="F25" s="31">
        <f t="shared" si="2"/>
        <v>802236980</v>
      </c>
      <c r="G25" s="31">
        <f t="shared" si="2"/>
        <v>62343620</v>
      </c>
      <c r="H25" s="31">
        <f t="shared" si="2"/>
        <v>3536766</v>
      </c>
      <c r="I25" s="31">
        <f t="shared" si="2"/>
        <v>-6134193</v>
      </c>
      <c r="J25" s="31">
        <f t="shared" si="2"/>
        <v>-6134193</v>
      </c>
      <c r="K25" s="31">
        <f t="shared" si="2"/>
        <v>-6124715</v>
      </c>
      <c r="L25" s="31">
        <f t="shared" si="2"/>
        <v>-2198035</v>
      </c>
      <c r="M25" s="31">
        <f t="shared" si="2"/>
        <v>4685153</v>
      </c>
      <c r="N25" s="31">
        <f t="shared" si="2"/>
        <v>4685153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4685153</v>
      </c>
      <c r="X25" s="31">
        <f t="shared" si="2"/>
        <v>401118491</v>
      </c>
      <c r="Y25" s="31">
        <f t="shared" si="2"/>
        <v>-396433338</v>
      </c>
      <c r="Z25" s="32">
        <f>+IF(X25&lt;&gt;0,+(Y25/X25)*100,0)</f>
        <v>-98.83197780578008</v>
      </c>
      <c r="AA25" s="33">
        <f>+AA12+AA24</f>
        <v>802236980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20238</v>
      </c>
      <c r="D30" s="18"/>
      <c r="E30" s="19"/>
      <c r="F30" s="20"/>
      <c r="G30" s="20"/>
      <c r="H30" s="20">
        <v>5000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3126230</v>
      </c>
      <c r="D31" s="18"/>
      <c r="E31" s="19">
        <v>3093620</v>
      </c>
      <c r="F31" s="20">
        <v>3093620</v>
      </c>
      <c r="G31" s="20">
        <v>5252</v>
      </c>
      <c r="H31" s="20">
        <v>2082</v>
      </c>
      <c r="I31" s="20">
        <v>16038</v>
      </c>
      <c r="J31" s="20">
        <v>16038</v>
      </c>
      <c r="K31" s="20">
        <v>5166</v>
      </c>
      <c r="L31" s="20">
        <v>3260</v>
      </c>
      <c r="M31" s="20">
        <v>-1333</v>
      </c>
      <c r="N31" s="20">
        <v>-1333</v>
      </c>
      <c r="O31" s="20"/>
      <c r="P31" s="20"/>
      <c r="Q31" s="20"/>
      <c r="R31" s="20"/>
      <c r="S31" s="20"/>
      <c r="T31" s="20"/>
      <c r="U31" s="20"/>
      <c r="V31" s="20"/>
      <c r="W31" s="20">
        <v>-1333</v>
      </c>
      <c r="X31" s="20">
        <v>1546810</v>
      </c>
      <c r="Y31" s="20">
        <v>-1548143</v>
      </c>
      <c r="Z31" s="21">
        <v>-100.09</v>
      </c>
      <c r="AA31" s="22">
        <v>3093620</v>
      </c>
    </row>
    <row r="32" spans="1:27" ht="12.75">
      <c r="A32" s="23" t="s">
        <v>57</v>
      </c>
      <c r="B32" s="17"/>
      <c r="C32" s="18">
        <v>236358809</v>
      </c>
      <c r="D32" s="18"/>
      <c r="E32" s="19">
        <v>110387047</v>
      </c>
      <c r="F32" s="20">
        <v>110387047</v>
      </c>
      <c r="G32" s="20">
        <v>-5241813</v>
      </c>
      <c r="H32" s="20">
        <v>4241722</v>
      </c>
      <c r="I32" s="20">
        <v>3220265</v>
      </c>
      <c r="J32" s="20">
        <v>3220265</v>
      </c>
      <c r="K32" s="20">
        <v>10336045</v>
      </c>
      <c r="L32" s="20">
        <v>6210001</v>
      </c>
      <c r="M32" s="20">
        <v>-6086078</v>
      </c>
      <c r="N32" s="20">
        <v>-6086078</v>
      </c>
      <c r="O32" s="20"/>
      <c r="P32" s="20"/>
      <c r="Q32" s="20"/>
      <c r="R32" s="20"/>
      <c r="S32" s="20"/>
      <c r="T32" s="20"/>
      <c r="U32" s="20"/>
      <c r="V32" s="20"/>
      <c r="W32" s="20">
        <v>-6086078</v>
      </c>
      <c r="X32" s="20">
        <v>55193524</v>
      </c>
      <c r="Y32" s="20">
        <v>-61279602</v>
      </c>
      <c r="Z32" s="21">
        <v>-111.03</v>
      </c>
      <c r="AA32" s="22">
        <v>110387047</v>
      </c>
    </row>
    <row r="33" spans="1:27" ht="12.75">
      <c r="A33" s="23" t="s">
        <v>58</v>
      </c>
      <c r="B33" s="17"/>
      <c r="C33" s="18">
        <v>21113562</v>
      </c>
      <c r="D33" s="18"/>
      <c r="E33" s="19">
        <v>8921425</v>
      </c>
      <c r="F33" s="20">
        <v>8921425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4460713</v>
      </c>
      <c r="Y33" s="20">
        <v>-4460713</v>
      </c>
      <c r="Z33" s="21">
        <v>-100</v>
      </c>
      <c r="AA33" s="22">
        <v>8921425</v>
      </c>
    </row>
    <row r="34" spans="1:27" ht="12.75">
      <c r="A34" s="27" t="s">
        <v>59</v>
      </c>
      <c r="B34" s="28"/>
      <c r="C34" s="29">
        <f aca="true" t="shared" si="3" ref="C34:Y34">SUM(C29:C33)</f>
        <v>260618839</v>
      </c>
      <c r="D34" s="29">
        <f>SUM(D29:D33)</f>
        <v>0</v>
      </c>
      <c r="E34" s="30">
        <f t="shared" si="3"/>
        <v>122402092</v>
      </c>
      <c r="F34" s="31">
        <f t="shared" si="3"/>
        <v>122402092</v>
      </c>
      <c r="G34" s="31">
        <f t="shared" si="3"/>
        <v>-5236561</v>
      </c>
      <c r="H34" s="31">
        <f t="shared" si="3"/>
        <v>4248804</v>
      </c>
      <c r="I34" s="31">
        <f t="shared" si="3"/>
        <v>3236303</v>
      </c>
      <c r="J34" s="31">
        <f t="shared" si="3"/>
        <v>3236303</v>
      </c>
      <c r="K34" s="31">
        <f t="shared" si="3"/>
        <v>10341211</v>
      </c>
      <c r="L34" s="31">
        <f t="shared" si="3"/>
        <v>6213261</v>
      </c>
      <c r="M34" s="31">
        <f t="shared" si="3"/>
        <v>-6087411</v>
      </c>
      <c r="N34" s="31">
        <f t="shared" si="3"/>
        <v>-6087411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-6087411</v>
      </c>
      <c r="X34" s="31">
        <f t="shared" si="3"/>
        <v>61201047</v>
      </c>
      <c r="Y34" s="31">
        <f t="shared" si="3"/>
        <v>-67288458</v>
      </c>
      <c r="Z34" s="32">
        <f>+IF(X34&lt;&gt;0,+(Y34/X34)*100,0)</f>
        <v>-109.94657983547242</v>
      </c>
      <c r="AA34" s="33">
        <f>SUM(AA29:AA33)</f>
        <v>122402092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43304219</v>
      </c>
      <c r="D38" s="18"/>
      <c r="E38" s="19">
        <v>170514762</v>
      </c>
      <c r="F38" s="20">
        <v>170514762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85257381</v>
      </c>
      <c r="Y38" s="20">
        <v>-85257381</v>
      </c>
      <c r="Z38" s="21">
        <v>-100</v>
      </c>
      <c r="AA38" s="22">
        <v>170514762</v>
      </c>
    </row>
    <row r="39" spans="1:27" ht="12.75">
      <c r="A39" s="27" t="s">
        <v>61</v>
      </c>
      <c r="B39" s="35"/>
      <c r="C39" s="29">
        <f aca="true" t="shared" si="4" ref="C39:Y39">SUM(C37:C38)</f>
        <v>43304219</v>
      </c>
      <c r="D39" s="29">
        <f>SUM(D37:D38)</f>
        <v>0</v>
      </c>
      <c r="E39" s="36">
        <f t="shared" si="4"/>
        <v>170514762</v>
      </c>
      <c r="F39" s="37">
        <f t="shared" si="4"/>
        <v>170514762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85257381</v>
      </c>
      <c r="Y39" s="37">
        <f t="shared" si="4"/>
        <v>-85257381</v>
      </c>
      <c r="Z39" s="38">
        <f>+IF(X39&lt;&gt;0,+(Y39/X39)*100,0)</f>
        <v>-100</v>
      </c>
      <c r="AA39" s="39">
        <f>SUM(AA37:AA38)</f>
        <v>170514762</v>
      </c>
    </row>
    <row r="40" spans="1:27" ht="12.75">
      <c r="A40" s="27" t="s">
        <v>62</v>
      </c>
      <c r="B40" s="28"/>
      <c r="C40" s="29">
        <f aca="true" t="shared" si="5" ref="C40:Y40">+C34+C39</f>
        <v>303923058</v>
      </c>
      <c r="D40" s="29">
        <f>+D34+D39</f>
        <v>0</v>
      </c>
      <c r="E40" s="30">
        <f t="shared" si="5"/>
        <v>292916854</v>
      </c>
      <c r="F40" s="31">
        <f t="shared" si="5"/>
        <v>292916854</v>
      </c>
      <c r="G40" s="31">
        <f t="shared" si="5"/>
        <v>-5236561</v>
      </c>
      <c r="H40" s="31">
        <f t="shared" si="5"/>
        <v>4248804</v>
      </c>
      <c r="I40" s="31">
        <f t="shared" si="5"/>
        <v>3236303</v>
      </c>
      <c r="J40" s="31">
        <f t="shared" si="5"/>
        <v>3236303</v>
      </c>
      <c r="K40" s="31">
        <f t="shared" si="5"/>
        <v>10341211</v>
      </c>
      <c r="L40" s="31">
        <f t="shared" si="5"/>
        <v>6213261</v>
      </c>
      <c r="M40" s="31">
        <f t="shared" si="5"/>
        <v>-6087411</v>
      </c>
      <c r="N40" s="31">
        <f t="shared" si="5"/>
        <v>-6087411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-6087411</v>
      </c>
      <c r="X40" s="31">
        <f t="shared" si="5"/>
        <v>146458428</v>
      </c>
      <c r="Y40" s="31">
        <f t="shared" si="5"/>
        <v>-152545839</v>
      </c>
      <c r="Z40" s="32">
        <f>+IF(X40&lt;&gt;0,+(Y40/X40)*100,0)</f>
        <v>-104.15640880700974</v>
      </c>
      <c r="AA40" s="33">
        <f>+AA34+AA39</f>
        <v>292916854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549284893</v>
      </c>
      <c r="D42" s="43">
        <f>+D25-D40</f>
        <v>0</v>
      </c>
      <c r="E42" s="44">
        <f t="shared" si="6"/>
        <v>509320126</v>
      </c>
      <c r="F42" s="45">
        <f t="shared" si="6"/>
        <v>509320126</v>
      </c>
      <c r="G42" s="45">
        <f t="shared" si="6"/>
        <v>67580181</v>
      </c>
      <c r="H42" s="45">
        <f t="shared" si="6"/>
        <v>-712038</v>
      </c>
      <c r="I42" s="45">
        <f t="shared" si="6"/>
        <v>-9370496</v>
      </c>
      <c r="J42" s="45">
        <f t="shared" si="6"/>
        <v>-9370496</v>
      </c>
      <c r="K42" s="45">
        <f t="shared" si="6"/>
        <v>-16465926</v>
      </c>
      <c r="L42" s="45">
        <f t="shared" si="6"/>
        <v>-8411296</v>
      </c>
      <c r="M42" s="45">
        <f t="shared" si="6"/>
        <v>10772564</v>
      </c>
      <c r="N42" s="45">
        <f t="shared" si="6"/>
        <v>10772564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10772564</v>
      </c>
      <c r="X42" s="45">
        <f t="shared" si="6"/>
        <v>254660063</v>
      </c>
      <c r="Y42" s="45">
        <f t="shared" si="6"/>
        <v>-243887499</v>
      </c>
      <c r="Z42" s="46">
        <f>+IF(X42&lt;&gt;0,+(Y42/X42)*100,0)</f>
        <v>-95.76982591102241</v>
      </c>
      <c r="AA42" s="47">
        <f>+AA25-AA40</f>
        <v>509320126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549284893</v>
      </c>
      <c r="D45" s="18"/>
      <c r="E45" s="19">
        <v>509320126</v>
      </c>
      <c r="F45" s="20">
        <v>509320126</v>
      </c>
      <c r="G45" s="20">
        <v>67580181</v>
      </c>
      <c r="H45" s="20">
        <v>-712038</v>
      </c>
      <c r="I45" s="20">
        <v>-9370496</v>
      </c>
      <c r="J45" s="20">
        <v>-9370496</v>
      </c>
      <c r="K45" s="20">
        <v>-16465926</v>
      </c>
      <c r="L45" s="20">
        <v>-8411296</v>
      </c>
      <c r="M45" s="20">
        <v>10772564</v>
      </c>
      <c r="N45" s="20">
        <v>10772564</v>
      </c>
      <c r="O45" s="20"/>
      <c r="P45" s="20"/>
      <c r="Q45" s="20"/>
      <c r="R45" s="20"/>
      <c r="S45" s="20"/>
      <c r="T45" s="20"/>
      <c r="U45" s="20"/>
      <c r="V45" s="20"/>
      <c r="W45" s="20">
        <v>10772564</v>
      </c>
      <c r="X45" s="20">
        <v>254660063</v>
      </c>
      <c r="Y45" s="20">
        <v>-243887499</v>
      </c>
      <c r="Z45" s="48">
        <v>-95.77</v>
      </c>
      <c r="AA45" s="22">
        <v>509320126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549284893</v>
      </c>
      <c r="D48" s="51">
        <f>SUM(D45:D47)</f>
        <v>0</v>
      </c>
      <c r="E48" s="52">
        <f t="shared" si="7"/>
        <v>509320126</v>
      </c>
      <c r="F48" s="53">
        <f t="shared" si="7"/>
        <v>509320126</v>
      </c>
      <c r="G48" s="53">
        <f t="shared" si="7"/>
        <v>67580181</v>
      </c>
      <c r="H48" s="53">
        <f t="shared" si="7"/>
        <v>-712038</v>
      </c>
      <c r="I48" s="53">
        <f t="shared" si="7"/>
        <v>-9370496</v>
      </c>
      <c r="J48" s="53">
        <f t="shared" si="7"/>
        <v>-9370496</v>
      </c>
      <c r="K48" s="53">
        <f t="shared" si="7"/>
        <v>-16465926</v>
      </c>
      <c r="L48" s="53">
        <f t="shared" si="7"/>
        <v>-8411296</v>
      </c>
      <c r="M48" s="53">
        <f t="shared" si="7"/>
        <v>10772564</v>
      </c>
      <c r="N48" s="53">
        <f t="shared" si="7"/>
        <v>10772564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10772564</v>
      </c>
      <c r="X48" s="53">
        <f t="shared" si="7"/>
        <v>254660063</v>
      </c>
      <c r="Y48" s="53">
        <f t="shared" si="7"/>
        <v>-243887499</v>
      </c>
      <c r="Z48" s="54">
        <f>+IF(X48&lt;&gt;0,+(Y48/X48)*100,0)</f>
        <v>-95.76982591102241</v>
      </c>
      <c r="AA48" s="55">
        <f>SUM(AA45:AA47)</f>
        <v>509320126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420502</v>
      </c>
      <c r="D6" s="18"/>
      <c r="E6" s="19">
        <v>480000</v>
      </c>
      <c r="F6" s="20">
        <v>480000</v>
      </c>
      <c r="G6" s="20">
        <v>-305426</v>
      </c>
      <c r="H6" s="20">
        <v>-1842922</v>
      </c>
      <c r="I6" s="20">
        <v>-6785010</v>
      </c>
      <c r="J6" s="20">
        <v>-6785010</v>
      </c>
      <c r="K6" s="20">
        <v>-2600079</v>
      </c>
      <c r="L6" s="20">
        <v>-2402809</v>
      </c>
      <c r="M6" s="20">
        <v>-2636218</v>
      </c>
      <c r="N6" s="20">
        <v>-2636218</v>
      </c>
      <c r="O6" s="20"/>
      <c r="P6" s="20"/>
      <c r="Q6" s="20"/>
      <c r="R6" s="20"/>
      <c r="S6" s="20"/>
      <c r="T6" s="20"/>
      <c r="U6" s="20"/>
      <c r="V6" s="20"/>
      <c r="W6" s="20">
        <v>-2636218</v>
      </c>
      <c r="X6" s="20">
        <v>240000</v>
      </c>
      <c r="Y6" s="20">
        <v>-2876218</v>
      </c>
      <c r="Z6" s="21">
        <v>-1198.42</v>
      </c>
      <c r="AA6" s="22">
        <v>480000</v>
      </c>
    </row>
    <row r="7" spans="1:27" ht="12.75">
      <c r="A7" s="23" t="s">
        <v>34</v>
      </c>
      <c r="B7" s="17"/>
      <c r="C7" s="18">
        <v>6247029</v>
      </c>
      <c r="D7" s="18"/>
      <c r="E7" s="19">
        <v>8096000</v>
      </c>
      <c r="F7" s="20">
        <v>8096000</v>
      </c>
      <c r="G7" s="20">
        <v>-1259391</v>
      </c>
      <c r="H7" s="20">
        <v>-1434594</v>
      </c>
      <c r="I7" s="20"/>
      <c r="J7" s="20"/>
      <c r="K7" s="20"/>
      <c r="L7" s="20">
        <v>500000</v>
      </c>
      <c r="M7" s="20">
        <v>9600000</v>
      </c>
      <c r="N7" s="20">
        <v>9600000</v>
      </c>
      <c r="O7" s="20"/>
      <c r="P7" s="20"/>
      <c r="Q7" s="20"/>
      <c r="R7" s="20"/>
      <c r="S7" s="20"/>
      <c r="T7" s="20"/>
      <c r="U7" s="20"/>
      <c r="V7" s="20"/>
      <c r="W7" s="20">
        <v>9600000</v>
      </c>
      <c r="X7" s="20">
        <v>4048000</v>
      </c>
      <c r="Y7" s="20">
        <v>5552000</v>
      </c>
      <c r="Z7" s="21">
        <v>137.15</v>
      </c>
      <c r="AA7" s="22">
        <v>8096000</v>
      </c>
    </row>
    <row r="8" spans="1:27" ht="12.75">
      <c r="A8" s="23" t="s">
        <v>35</v>
      </c>
      <c r="B8" s="17"/>
      <c r="C8" s="18">
        <v>2843069</v>
      </c>
      <c r="D8" s="18"/>
      <c r="E8" s="19">
        <v>11653000</v>
      </c>
      <c r="F8" s="20">
        <v>11653000</v>
      </c>
      <c r="G8" s="20">
        <v>132739</v>
      </c>
      <c r="H8" s="20">
        <v>929222</v>
      </c>
      <c r="I8" s="20">
        <v>880808</v>
      </c>
      <c r="J8" s="20">
        <v>880808</v>
      </c>
      <c r="K8" s="20">
        <v>1343150</v>
      </c>
      <c r="L8" s="20">
        <v>1367204</v>
      </c>
      <c r="M8" s="20">
        <v>678070</v>
      </c>
      <c r="N8" s="20">
        <v>678070</v>
      </c>
      <c r="O8" s="20"/>
      <c r="P8" s="20"/>
      <c r="Q8" s="20"/>
      <c r="R8" s="20"/>
      <c r="S8" s="20"/>
      <c r="T8" s="20"/>
      <c r="U8" s="20"/>
      <c r="V8" s="20"/>
      <c r="W8" s="20">
        <v>678070</v>
      </c>
      <c r="X8" s="20">
        <v>5826500</v>
      </c>
      <c r="Y8" s="20">
        <v>-5148430</v>
      </c>
      <c r="Z8" s="21">
        <v>-88.36</v>
      </c>
      <c r="AA8" s="22">
        <v>11653000</v>
      </c>
    </row>
    <row r="9" spans="1:27" ht="12.75">
      <c r="A9" s="23" t="s">
        <v>36</v>
      </c>
      <c r="B9" s="17"/>
      <c r="C9" s="18">
        <v>4176786</v>
      </c>
      <c r="D9" s="18"/>
      <c r="E9" s="19">
        <v>1161000</v>
      </c>
      <c r="F9" s="20">
        <v>1161000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580500</v>
      </c>
      <c r="Y9" s="20">
        <v>-580500</v>
      </c>
      <c r="Z9" s="21">
        <v>-100</v>
      </c>
      <c r="AA9" s="22">
        <v>1161000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294424</v>
      </c>
      <c r="D11" s="18"/>
      <c r="E11" s="19">
        <v>2084000</v>
      </c>
      <c r="F11" s="20">
        <v>2084000</v>
      </c>
      <c r="G11" s="20">
        <v>2507</v>
      </c>
      <c r="H11" s="20">
        <v>3507</v>
      </c>
      <c r="I11" s="20">
        <v>13568</v>
      </c>
      <c r="J11" s="20">
        <v>13568</v>
      </c>
      <c r="K11" s="20">
        <v>13568</v>
      </c>
      <c r="L11" s="20"/>
      <c r="M11" s="20">
        <v>15756</v>
      </c>
      <c r="N11" s="20">
        <v>15756</v>
      </c>
      <c r="O11" s="20"/>
      <c r="P11" s="20"/>
      <c r="Q11" s="20"/>
      <c r="R11" s="20"/>
      <c r="S11" s="20"/>
      <c r="T11" s="20"/>
      <c r="U11" s="20"/>
      <c r="V11" s="20"/>
      <c r="W11" s="20">
        <v>15756</v>
      </c>
      <c r="X11" s="20">
        <v>1042000</v>
      </c>
      <c r="Y11" s="20">
        <v>-1026244</v>
      </c>
      <c r="Z11" s="21">
        <v>-98.49</v>
      </c>
      <c r="AA11" s="22">
        <v>2084000</v>
      </c>
    </row>
    <row r="12" spans="1:27" ht="12.75">
      <c r="A12" s="27" t="s">
        <v>39</v>
      </c>
      <c r="B12" s="28"/>
      <c r="C12" s="29">
        <f aca="true" t="shared" si="0" ref="C12:Y12">SUM(C6:C11)</f>
        <v>13981810</v>
      </c>
      <c r="D12" s="29">
        <f>SUM(D6:D11)</f>
        <v>0</v>
      </c>
      <c r="E12" s="30">
        <f t="shared" si="0"/>
        <v>23474000</v>
      </c>
      <c r="F12" s="31">
        <f t="shared" si="0"/>
        <v>23474000</v>
      </c>
      <c r="G12" s="31">
        <f t="shared" si="0"/>
        <v>-1429571</v>
      </c>
      <c r="H12" s="31">
        <f t="shared" si="0"/>
        <v>-2344787</v>
      </c>
      <c r="I12" s="31">
        <f t="shared" si="0"/>
        <v>-5890634</v>
      </c>
      <c r="J12" s="31">
        <f t="shared" si="0"/>
        <v>-5890634</v>
      </c>
      <c r="K12" s="31">
        <f t="shared" si="0"/>
        <v>-1243361</v>
      </c>
      <c r="L12" s="31">
        <f t="shared" si="0"/>
        <v>-535605</v>
      </c>
      <c r="M12" s="31">
        <f t="shared" si="0"/>
        <v>7657608</v>
      </c>
      <c r="N12" s="31">
        <f t="shared" si="0"/>
        <v>7657608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7657608</v>
      </c>
      <c r="X12" s="31">
        <f t="shared" si="0"/>
        <v>11737000</v>
      </c>
      <c r="Y12" s="31">
        <f t="shared" si="0"/>
        <v>-4079392</v>
      </c>
      <c r="Z12" s="32">
        <f>+IF(X12&lt;&gt;0,+(Y12/X12)*100,0)</f>
        <v>-34.75668399079833</v>
      </c>
      <c r="AA12" s="33">
        <f>SUM(AA6:AA11)</f>
        <v>23474000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24068505</v>
      </c>
      <c r="D17" s="18"/>
      <c r="E17" s="19">
        <v>23752000</v>
      </c>
      <c r="F17" s="20">
        <v>23752000</v>
      </c>
      <c r="G17" s="20">
        <v>1270511</v>
      </c>
      <c r="H17" s="20">
        <v>7358563</v>
      </c>
      <c r="I17" s="20">
        <v>44714</v>
      </c>
      <c r="J17" s="20">
        <v>44714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11876000</v>
      </c>
      <c r="Y17" s="20">
        <v>-11876000</v>
      </c>
      <c r="Z17" s="21">
        <v>-100</v>
      </c>
      <c r="AA17" s="22">
        <v>23752000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2578384</v>
      </c>
      <c r="J18" s="20">
        <v>2578384</v>
      </c>
      <c r="K18" s="20">
        <v>-7863835</v>
      </c>
      <c r="L18" s="20">
        <v>-2711087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192737756</v>
      </c>
      <c r="D19" s="18"/>
      <c r="E19" s="19">
        <v>191177000</v>
      </c>
      <c r="F19" s="20">
        <v>191177000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95588500</v>
      </c>
      <c r="Y19" s="20">
        <v>-95588500</v>
      </c>
      <c r="Z19" s="21">
        <v>-100</v>
      </c>
      <c r="AA19" s="22">
        <v>191177000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97826</v>
      </c>
      <c r="D22" s="18"/>
      <c r="E22" s="19">
        <v>108000</v>
      </c>
      <c r="F22" s="20">
        <v>108000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54000</v>
      </c>
      <c r="Y22" s="20">
        <v>-54000</v>
      </c>
      <c r="Z22" s="21">
        <v>-100</v>
      </c>
      <c r="AA22" s="22">
        <v>108000</v>
      </c>
    </row>
    <row r="23" spans="1:27" ht="12.75">
      <c r="A23" s="23" t="s">
        <v>49</v>
      </c>
      <c r="B23" s="17"/>
      <c r="C23" s="18">
        <v>5400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216909487</v>
      </c>
      <c r="D24" s="29">
        <f>SUM(D15:D23)</f>
        <v>0</v>
      </c>
      <c r="E24" s="36">
        <f t="shared" si="1"/>
        <v>215037000</v>
      </c>
      <c r="F24" s="37">
        <f t="shared" si="1"/>
        <v>215037000</v>
      </c>
      <c r="G24" s="37">
        <f t="shared" si="1"/>
        <v>1270511</v>
      </c>
      <c r="H24" s="37">
        <f t="shared" si="1"/>
        <v>7358563</v>
      </c>
      <c r="I24" s="37">
        <f t="shared" si="1"/>
        <v>2623098</v>
      </c>
      <c r="J24" s="37">
        <f t="shared" si="1"/>
        <v>2623098</v>
      </c>
      <c r="K24" s="37">
        <f t="shared" si="1"/>
        <v>-7863835</v>
      </c>
      <c r="L24" s="37">
        <f t="shared" si="1"/>
        <v>-2711087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107518500</v>
      </c>
      <c r="Y24" s="37">
        <f t="shared" si="1"/>
        <v>-107518500</v>
      </c>
      <c r="Z24" s="38">
        <f>+IF(X24&lt;&gt;0,+(Y24/X24)*100,0)</f>
        <v>-100</v>
      </c>
      <c r="AA24" s="39">
        <f>SUM(AA15:AA23)</f>
        <v>215037000</v>
      </c>
    </row>
    <row r="25" spans="1:27" ht="12.75">
      <c r="A25" s="27" t="s">
        <v>51</v>
      </c>
      <c r="B25" s="28"/>
      <c r="C25" s="29">
        <f aca="true" t="shared" si="2" ref="C25:Y25">+C12+C24</f>
        <v>230891297</v>
      </c>
      <c r="D25" s="29">
        <f>+D12+D24</f>
        <v>0</v>
      </c>
      <c r="E25" s="30">
        <f t="shared" si="2"/>
        <v>238511000</v>
      </c>
      <c r="F25" s="31">
        <f t="shared" si="2"/>
        <v>238511000</v>
      </c>
      <c r="G25" s="31">
        <f t="shared" si="2"/>
        <v>-159060</v>
      </c>
      <c r="H25" s="31">
        <f t="shared" si="2"/>
        <v>5013776</v>
      </c>
      <c r="I25" s="31">
        <f t="shared" si="2"/>
        <v>-3267536</v>
      </c>
      <c r="J25" s="31">
        <f t="shared" si="2"/>
        <v>-3267536</v>
      </c>
      <c r="K25" s="31">
        <f t="shared" si="2"/>
        <v>-9107196</v>
      </c>
      <c r="L25" s="31">
        <f t="shared" si="2"/>
        <v>-3246692</v>
      </c>
      <c r="M25" s="31">
        <f t="shared" si="2"/>
        <v>7657608</v>
      </c>
      <c r="N25" s="31">
        <f t="shared" si="2"/>
        <v>7657608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7657608</v>
      </c>
      <c r="X25" s="31">
        <f t="shared" si="2"/>
        <v>119255500</v>
      </c>
      <c r="Y25" s="31">
        <f t="shared" si="2"/>
        <v>-111597892</v>
      </c>
      <c r="Z25" s="32">
        <f>+IF(X25&lt;&gt;0,+(Y25/X25)*100,0)</f>
        <v>-93.5788219411264</v>
      </c>
      <c r="AA25" s="33">
        <f>+AA12+AA24</f>
        <v>238511000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920030</v>
      </c>
      <c r="D30" s="18"/>
      <c r="E30" s="19">
        <v>831250</v>
      </c>
      <c r="F30" s="20">
        <v>831250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415625</v>
      </c>
      <c r="Y30" s="20">
        <v>-415625</v>
      </c>
      <c r="Z30" s="21">
        <v>-100</v>
      </c>
      <c r="AA30" s="22">
        <v>831250</v>
      </c>
    </row>
    <row r="31" spans="1:27" ht="12.75">
      <c r="A31" s="23" t="s">
        <v>56</v>
      </c>
      <c r="B31" s="17"/>
      <c r="C31" s="18">
        <v>1491918</v>
      </c>
      <c r="D31" s="18"/>
      <c r="E31" s="19">
        <v>1470000</v>
      </c>
      <c r="F31" s="20">
        <v>1470000</v>
      </c>
      <c r="G31" s="20">
        <v>-20252</v>
      </c>
      <c r="H31" s="20">
        <v>-7574</v>
      </c>
      <c r="I31" s="20">
        <v>-7673</v>
      </c>
      <c r="J31" s="20">
        <v>-7673</v>
      </c>
      <c r="K31" s="20">
        <v>-9152</v>
      </c>
      <c r="L31" s="20">
        <v>-9152</v>
      </c>
      <c r="M31" s="20">
        <v>548</v>
      </c>
      <c r="N31" s="20">
        <v>548</v>
      </c>
      <c r="O31" s="20"/>
      <c r="P31" s="20"/>
      <c r="Q31" s="20"/>
      <c r="R31" s="20"/>
      <c r="S31" s="20"/>
      <c r="T31" s="20"/>
      <c r="U31" s="20"/>
      <c r="V31" s="20"/>
      <c r="W31" s="20">
        <v>548</v>
      </c>
      <c r="X31" s="20">
        <v>735000</v>
      </c>
      <c r="Y31" s="20">
        <v>-734452</v>
      </c>
      <c r="Z31" s="21">
        <v>-99.93</v>
      </c>
      <c r="AA31" s="22">
        <v>1470000</v>
      </c>
    </row>
    <row r="32" spans="1:27" ht="12.75">
      <c r="A32" s="23" t="s">
        <v>57</v>
      </c>
      <c r="B32" s="17"/>
      <c r="C32" s="18">
        <v>29551398</v>
      </c>
      <c r="D32" s="18"/>
      <c r="E32" s="19">
        <v>25744250</v>
      </c>
      <c r="F32" s="20">
        <v>25744250</v>
      </c>
      <c r="G32" s="20">
        <v>448090</v>
      </c>
      <c r="H32" s="20">
        <v>1972532</v>
      </c>
      <c r="I32" s="20">
        <v>574326</v>
      </c>
      <c r="J32" s="20">
        <v>574326</v>
      </c>
      <c r="K32" s="20">
        <v>4245504</v>
      </c>
      <c r="L32" s="20">
        <v>2210362</v>
      </c>
      <c r="M32" s="20">
        <v>2516530</v>
      </c>
      <c r="N32" s="20">
        <v>2516530</v>
      </c>
      <c r="O32" s="20"/>
      <c r="P32" s="20"/>
      <c r="Q32" s="20"/>
      <c r="R32" s="20"/>
      <c r="S32" s="20"/>
      <c r="T32" s="20"/>
      <c r="U32" s="20"/>
      <c r="V32" s="20"/>
      <c r="W32" s="20">
        <v>2516530</v>
      </c>
      <c r="X32" s="20">
        <v>12872125</v>
      </c>
      <c r="Y32" s="20">
        <v>-10355595</v>
      </c>
      <c r="Z32" s="21">
        <v>-80.45</v>
      </c>
      <c r="AA32" s="22">
        <v>25744250</v>
      </c>
    </row>
    <row r="33" spans="1:27" ht="12.75">
      <c r="A33" s="23" t="s">
        <v>58</v>
      </c>
      <c r="B33" s="17"/>
      <c r="C33" s="18">
        <v>2114481</v>
      </c>
      <c r="D33" s="18"/>
      <c r="E33" s="19">
        <v>1917000</v>
      </c>
      <c r="F33" s="20">
        <v>1917000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958500</v>
      </c>
      <c r="Y33" s="20">
        <v>-958500</v>
      </c>
      <c r="Z33" s="21">
        <v>-100</v>
      </c>
      <c r="AA33" s="22">
        <v>1917000</v>
      </c>
    </row>
    <row r="34" spans="1:27" ht="12.75">
      <c r="A34" s="27" t="s">
        <v>59</v>
      </c>
      <c r="B34" s="28"/>
      <c r="C34" s="29">
        <f aca="true" t="shared" si="3" ref="C34:Y34">SUM(C29:C33)</f>
        <v>34077827</v>
      </c>
      <c r="D34" s="29">
        <f>SUM(D29:D33)</f>
        <v>0</v>
      </c>
      <c r="E34" s="30">
        <f t="shared" si="3"/>
        <v>29962500</v>
      </c>
      <c r="F34" s="31">
        <f t="shared" si="3"/>
        <v>29962500</v>
      </c>
      <c r="G34" s="31">
        <f t="shared" si="3"/>
        <v>427838</v>
      </c>
      <c r="H34" s="31">
        <f t="shared" si="3"/>
        <v>1964958</v>
      </c>
      <c r="I34" s="31">
        <f t="shared" si="3"/>
        <v>566653</v>
      </c>
      <c r="J34" s="31">
        <f t="shared" si="3"/>
        <v>566653</v>
      </c>
      <c r="K34" s="31">
        <f t="shared" si="3"/>
        <v>4236352</v>
      </c>
      <c r="L34" s="31">
        <f t="shared" si="3"/>
        <v>2201210</v>
      </c>
      <c r="M34" s="31">
        <f t="shared" si="3"/>
        <v>2517078</v>
      </c>
      <c r="N34" s="31">
        <f t="shared" si="3"/>
        <v>2517078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2517078</v>
      </c>
      <c r="X34" s="31">
        <f t="shared" si="3"/>
        <v>14981250</v>
      </c>
      <c r="Y34" s="31">
        <f t="shared" si="3"/>
        <v>-12464172</v>
      </c>
      <c r="Z34" s="32">
        <f>+IF(X34&lt;&gt;0,+(Y34/X34)*100,0)</f>
        <v>-83.19847809762203</v>
      </c>
      <c r="AA34" s="33">
        <f>SUM(AA29:AA33)</f>
        <v>29962500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1004712</v>
      </c>
      <c r="D37" s="18"/>
      <c r="E37" s="19">
        <v>1924250</v>
      </c>
      <c r="F37" s="20">
        <v>1924250</v>
      </c>
      <c r="G37" s="20">
        <v>-954071</v>
      </c>
      <c r="H37" s="20">
        <v>222210</v>
      </c>
      <c r="I37" s="20">
        <v>122822</v>
      </c>
      <c r="J37" s="20">
        <v>122822</v>
      </c>
      <c r="K37" s="20">
        <v>122822</v>
      </c>
      <c r="L37" s="20">
        <v>122822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962125</v>
      </c>
      <c r="Y37" s="20">
        <v>-962125</v>
      </c>
      <c r="Z37" s="21">
        <v>-100</v>
      </c>
      <c r="AA37" s="22">
        <v>1924250</v>
      </c>
    </row>
    <row r="38" spans="1:27" ht="12.75">
      <c r="A38" s="23" t="s">
        <v>58</v>
      </c>
      <c r="B38" s="17"/>
      <c r="C38" s="18">
        <v>16989298</v>
      </c>
      <c r="D38" s="18"/>
      <c r="E38" s="19">
        <v>13312000</v>
      </c>
      <c r="F38" s="20">
        <v>13312000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6656000</v>
      </c>
      <c r="Y38" s="20">
        <v>-6656000</v>
      </c>
      <c r="Z38" s="21">
        <v>-100</v>
      </c>
      <c r="AA38" s="22">
        <v>13312000</v>
      </c>
    </row>
    <row r="39" spans="1:27" ht="12.75">
      <c r="A39" s="27" t="s">
        <v>61</v>
      </c>
      <c r="B39" s="35"/>
      <c r="C39" s="29">
        <f aca="true" t="shared" si="4" ref="C39:Y39">SUM(C37:C38)</f>
        <v>17994010</v>
      </c>
      <c r="D39" s="29">
        <f>SUM(D37:D38)</f>
        <v>0</v>
      </c>
      <c r="E39" s="36">
        <f t="shared" si="4"/>
        <v>15236250</v>
      </c>
      <c r="F39" s="37">
        <f t="shared" si="4"/>
        <v>15236250</v>
      </c>
      <c r="G39" s="37">
        <f t="shared" si="4"/>
        <v>-954071</v>
      </c>
      <c r="H39" s="37">
        <f t="shared" si="4"/>
        <v>222210</v>
      </c>
      <c r="I39" s="37">
        <f t="shared" si="4"/>
        <v>122822</v>
      </c>
      <c r="J39" s="37">
        <f t="shared" si="4"/>
        <v>122822</v>
      </c>
      <c r="K39" s="37">
        <f t="shared" si="4"/>
        <v>122822</v>
      </c>
      <c r="L39" s="37">
        <f t="shared" si="4"/>
        <v>122822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7618125</v>
      </c>
      <c r="Y39" s="37">
        <f t="shared" si="4"/>
        <v>-7618125</v>
      </c>
      <c r="Z39" s="38">
        <f>+IF(X39&lt;&gt;0,+(Y39/X39)*100,0)</f>
        <v>-100</v>
      </c>
      <c r="AA39" s="39">
        <f>SUM(AA37:AA38)</f>
        <v>15236250</v>
      </c>
    </row>
    <row r="40" spans="1:27" ht="12.75">
      <c r="A40" s="27" t="s">
        <v>62</v>
      </c>
      <c r="B40" s="28"/>
      <c r="C40" s="29">
        <f aca="true" t="shared" si="5" ref="C40:Y40">+C34+C39</f>
        <v>52071837</v>
      </c>
      <c r="D40" s="29">
        <f>+D34+D39</f>
        <v>0</v>
      </c>
      <c r="E40" s="30">
        <f t="shared" si="5"/>
        <v>45198750</v>
      </c>
      <c r="F40" s="31">
        <f t="shared" si="5"/>
        <v>45198750</v>
      </c>
      <c r="G40" s="31">
        <f t="shared" si="5"/>
        <v>-526233</v>
      </c>
      <c r="H40" s="31">
        <f t="shared" si="5"/>
        <v>2187168</v>
      </c>
      <c r="I40" s="31">
        <f t="shared" si="5"/>
        <v>689475</v>
      </c>
      <c r="J40" s="31">
        <f t="shared" si="5"/>
        <v>689475</v>
      </c>
      <c r="K40" s="31">
        <f t="shared" si="5"/>
        <v>4359174</v>
      </c>
      <c r="L40" s="31">
        <f t="shared" si="5"/>
        <v>2324032</v>
      </c>
      <c r="M40" s="31">
        <f t="shared" si="5"/>
        <v>2517078</v>
      </c>
      <c r="N40" s="31">
        <f t="shared" si="5"/>
        <v>2517078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2517078</v>
      </c>
      <c r="X40" s="31">
        <f t="shared" si="5"/>
        <v>22599375</v>
      </c>
      <c r="Y40" s="31">
        <f t="shared" si="5"/>
        <v>-20082297</v>
      </c>
      <c r="Z40" s="32">
        <f>+IF(X40&lt;&gt;0,+(Y40/X40)*100,0)</f>
        <v>-88.86217871069442</v>
      </c>
      <c r="AA40" s="33">
        <f>+AA34+AA39</f>
        <v>45198750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178819460</v>
      </c>
      <c r="D42" s="43">
        <f>+D25-D40</f>
        <v>0</v>
      </c>
      <c r="E42" s="44">
        <f t="shared" si="6"/>
        <v>193312250</v>
      </c>
      <c r="F42" s="45">
        <f t="shared" si="6"/>
        <v>193312250</v>
      </c>
      <c r="G42" s="45">
        <f t="shared" si="6"/>
        <v>367173</v>
      </c>
      <c r="H42" s="45">
        <f t="shared" si="6"/>
        <v>2826608</v>
      </c>
      <c r="I42" s="45">
        <f t="shared" si="6"/>
        <v>-3957011</v>
      </c>
      <c r="J42" s="45">
        <f t="shared" si="6"/>
        <v>-3957011</v>
      </c>
      <c r="K42" s="45">
        <f t="shared" si="6"/>
        <v>-13466370</v>
      </c>
      <c r="L42" s="45">
        <f t="shared" si="6"/>
        <v>-5570724</v>
      </c>
      <c r="M42" s="45">
        <f t="shared" si="6"/>
        <v>5140530</v>
      </c>
      <c r="N42" s="45">
        <f t="shared" si="6"/>
        <v>5140530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5140530</v>
      </c>
      <c r="X42" s="45">
        <f t="shared" si="6"/>
        <v>96656125</v>
      </c>
      <c r="Y42" s="45">
        <f t="shared" si="6"/>
        <v>-91515595</v>
      </c>
      <c r="Z42" s="46">
        <f>+IF(X42&lt;&gt;0,+(Y42/X42)*100,0)</f>
        <v>-94.68163036744956</v>
      </c>
      <c r="AA42" s="47">
        <f>+AA25-AA40</f>
        <v>193312250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178819460</v>
      </c>
      <c r="D45" s="18"/>
      <c r="E45" s="19">
        <v>193312250</v>
      </c>
      <c r="F45" s="20">
        <v>193312250</v>
      </c>
      <c r="G45" s="20">
        <v>367173</v>
      </c>
      <c r="H45" s="20">
        <v>2826608</v>
      </c>
      <c r="I45" s="20">
        <v>-3957011</v>
      </c>
      <c r="J45" s="20">
        <v>-3957011</v>
      </c>
      <c r="K45" s="20">
        <v>-13466370</v>
      </c>
      <c r="L45" s="20">
        <v>-5570724</v>
      </c>
      <c r="M45" s="20">
        <v>5140530</v>
      </c>
      <c r="N45" s="20">
        <v>5140530</v>
      </c>
      <c r="O45" s="20"/>
      <c r="P45" s="20"/>
      <c r="Q45" s="20"/>
      <c r="R45" s="20"/>
      <c r="S45" s="20"/>
      <c r="T45" s="20"/>
      <c r="U45" s="20"/>
      <c r="V45" s="20"/>
      <c r="W45" s="20">
        <v>5140530</v>
      </c>
      <c r="X45" s="20">
        <v>96656125</v>
      </c>
      <c r="Y45" s="20">
        <v>-91515595</v>
      </c>
      <c r="Z45" s="48">
        <v>-94.68</v>
      </c>
      <c r="AA45" s="22">
        <v>193312250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178819460</v>
      </c>
      <c r="D48" s="51">
        <f>SUM(D45:D47)</f>
        <v>0</v>
      </c>
      <c r="E48" s="52">
        <f t="shared" si="7"/>
        <v>193312250</v>
      </c>
      <c r="F48" s="53">
        <f t="shared" si="7"/>
        <v>193312250</v>
      </c>
      <c r="G48" s="53">
        <f t="shared" si="7"/>
        <v>367173</v>
      </c>
      <c r="H48" s="53">
        <f t="shared" si="7"/>
        <v>2826608</v>
      </c>
      <c r="I48" s="53">
        <f t="shared" si="7"/>
        <v>-3957011</v>
      </c>
      <c r="J48" s="53">
        <f t="shared" si="7"/>
        <v>-3957011</v>
      </c>
      <c r="K48" s="53">
        <f t="shared" si="7"/>
        <v>-13466370</v>
      </c>
      <c r="L48" s="53">
        <f t="shared" si="7"/>
        <v>-5570724</v>
      </c>
      <c r="M48" s="53">
        <f t="shared" si="7"/>
        <v>5140530</v>
      </c>
      <c r="N48" s="53">
        <f t="shared" si="7"/>
        <v>5140530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5140530</v>
      </c>
      <c r="X48" s="53">
        <f t="shared" si="7"/>
        <v>96656125</v>
      </c>
      <c r="Y48" s="53">
        <f t="shared" si="7"/>
        <v>-91515595</v>
      </c>
      <c r="Z48" s="54">
        <f>+IF(X48&lt;&gt;0,+(Y48/X48)*100,0)</f>
        <v>-94.68163036744956</v>
      </c>
      <c r="AA48" s="55">
        <f>SUM(AA45:AA47)</f>
        <v>193312250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104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7400801</v>
      </c>
      <c r="D6" s="18"/>
      <c r="E6" s="19">
        <v>22778969</v>
      </c>
      <c r="F6" s="20">
        <v>22778969</v>
      </c>
      <c r="G6" s="20">
        <v>376247</v>
      </c>
      <c r="H6" s="20">
        <v>-11912195</v>
      </c>
      <c r="I6" s="20">
        <v>-3991834</v>
      </c>
      <c r="J6" s="20">
        <v>-3991834</v>
      </c>
      <c r="K6" s="20">
        <v>-9396216</v>
      </c>
      <c r="L6" s="20">
        <v>-6189628</v>
      </c>
      <c r="M6" s="20">
        <v>-18420256</v>
      </c>
      <c r="N6" s="20">
        <v>-18420256</v>
      </c>
      <c r="O6" s="20"/>
      <c r="P6" s="20"/>
      <c r="Q6" s="20"/>
      <c r="R6" s="20"/>
      <c r="S6" s="20"/>
      <c r="T6" s="20"/>
      <c r="U6" s="20"/>
      <c r="V6" s="20"/>
      <c r="W6" s="20">
        <v>-18420256</v>
      </c>
      <c r="X6" s="20">
        <v>11389485</v>
      </c>
      <c r="Y6" s="20">
        <v>-29809741</v>
      </c>
      <c r="Z6" s="21">
        <v>-261.73</v>
      </c>
      <c r="AA6" s="22">
        <v>22778969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13608147</v>
      </c>
      <c r="H7" s="20">
        <v>25353058</v>
      </c>
      <c r="I7" s="20">
        <v>17192872</v>
      </c>
      <c r="J7" s="20">
        <v>17192872</v>
      </c>
      <c r="K7" s="20">
        <v>16080116</v>
      </c>
      <c r="L7" s="20">
        <v>9658723</v>
      </c>
      <c r="M7" s="20">
        <v>21657658</v>
      </c>
      <c r="N7" s="20">
        <v>21657658</v>
      </c>
      <c r="O7" s="20"/>
      <c r="P7" s="20"/>
      <c r="Q7" s="20"/>
      <c r="R7" s="20"/>
      <c r="S7" s="20"/>
      <c r="T7" s="20"/>
      <c r="U7" s="20"/>
      <c r="V7" s="20"/>
      <c r="W7" s="20">
        <v>21657658</v>
      </c>
      <c r="X7" s="20"/>
      <c r="Y7" s="20">
        <v>21657658</v>
      </c>
      <c r="Z7" s="21"/>
      <c r="AA7" s="22"/>
    </row>
    <row r="8" spans="1:27" ht="12.75">
      <c r="A8" s="23" t="s">
        <v>35</v>
      </c>
      <c r="B8" s="17"/>
      <c r="C8" s="18">
        <v>3397534</v>
      </c>
      <c r="D8" s="18"/>
      <c r="E8" s="19">
        <v>2100000</v>
      </c>
      <c r="F8" s="20">
        <v>2100000</v>
      </c>
      <c r="G8" s="20">
        <v>18532378</v>
      </c>
      <c r="H8" s="20">
        <v>11151346</v>
      </c>
      <c r="I8" s="20">
        <v>15746461</v>
      </c>
      <c r="J8" s="20">
        <v>15746461</v>
      </c>
      <c r="K8" s="20">
        <v>7259418</v>
      </c>
      <c r="L8" s="20">
        <v>10339218</v>
      </c>
      <c r="M8" s="20">
        <v>10432210</v>
      </c>
      <c r="N8" s="20">
        <v>10432210</v>
      </c>
      <c r="O8" s="20"/>
      <c r="P8" s="20"/>
      <c r="Q8" s="20"/>
      <c r="R8" s="20"/>
      <c r="S8" s="20"/>
      <c r="T8" s="20"/>
      <c r="U8" s="20"/>
      <c r="V8" s="20"/>
      <c r="W8" s="20">
        <v>10432210</v>
      </c>
      <c r="X8" s="20">
        <v>1050000</v>
      </c>
      <c r="Y8" s="20">
        <v>9382210</v>
      </c>
      <c r="Z8" s="21">
        <v>893.54</v>
      </c>
      <c r="AA8" s="22">
        <v>2100000</v>
      </c>
    </row>
    <row r="9" spans="1:27" ht="12.75">
      <c r="A9" s="23" t="s">
        <v>36</v>
      </c>
      <c r="B9" s="17"/>
      <c r="C9" s="18">
        <v>8131920</v>
      </c>
      <c r="D9" s="18"/>
      <c r="E9" s="19">
        <v>5774292</v>
      </c>
      <c r="F9" s="20">
        <v>5774292</v>
      </c>
      <c r="G9" s="20">
        <v>-19676442</v>
      </c>
      <c r="H9" s="20">
        <v>373307</v>
      </c>
      <c r="I9" s="20">
        <v>-411257</v>
      </c>
      <c r="J9" s="20">
        <v>-411257</v>
      </c>
      <c r="K9" s="20">
        <v>2785284</v>
      </c>
      <c r="L9" s="20">
        <v>3617657</v>
      </c>
      <c r="M9" s="20">
        <v>3524562</v>
      </c>
      <c r="N9" s="20">
        <v>3524562</v>
      </c>
      <c r="O9" s="20"/>
      <c r="P9" s="20"/>
      <c r="Q9" s="20"/>
      <c r="R9" s="20"/>
      <c r="S9" s="20"/>
      <c r="T9" s="20"/>
      <c r="U9" s="20"/>
      <c r="V9" s="20"/>
      <c r="W9" s="20">
        <v>3524562</v>
      </c>
      <c r="X9" s="20">
        <v>2887146</v>
      </c>
      <c r="Y9" s="20">
        <v>637416</v>
      </c>
      <c r="Z9" s="21">
        <v>22.08</v>
      </c>
      <c r="AA9" s="22">
        <v>5774292</v>
      </c>
    </row>
    <row r="10" spans="1:27" ht="12.75">
      <c r="A10" s="23" t="s">
        <v>37</v>
      </c>
      <c r="B10" s="17"/>
      <c r="C10" s="18">
        <v>101403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72112</v>
      </c>
      <c r="D11" s="18"/>
      <c r="E11" s="19">
        <v>80173</v>
      </c>
      <c r="F11" s="20">
        <v>80173</v>
      </c>
      <c r="G11" s="20">
        <v>54752</v>
      </c>
      <c r="H11" s="20">
        <v>72111</v>
      </c>
      <c r="I11" s="20">
        <v>72111</v>
      </c>
      <c r="J11" s="20">
        <v>72111</v>
      </c>
      <c r="K11" s="20">
        <v>72111</v>
      </c>
      <c r="L11" s="20">
        <v>72111</v>
      </c>
      <c r="M11" s="20">
        <v>72111</v>
      </c>
      <c r="N11" s="20">
        <v>72111</v>
      </c>
      <c r="O11" s="20"/>
      <c r="P11" s="20"/>
      <c r="Q11" s="20"/>
      <c r="R11" s="20"/>
      <c r="S11" s="20"/>
      <c r="T11" s="20"/>
      <c r="U11" s="20"/>
      <c r="V11" s="20"/>
      <c r="W11" s="20">
        <v>72111</v>
      </c>
      <c r="X11" s="20">
        <v>40087</v>
      </c>
      <c r="Y11" s="20">
        <v>32024</v>
      </c>
      <c r="Z11" s="21">
        <v>79.89</v>
      </c>
      <c r="AA11" s="22">
        <v>80173</v>
      </c>
    </row>
    <row r="12" spans="1:27" ht="12.75">
      <c r="A12" s="27" t="s">
        <v>39</v>
      </c>
      <c r="B12" s="28"/>
      <c r="C12" s="29">
        <f aca="true" t="shared" si="0" ref="C12:Y12">SUM(C6:C11)</f>
        <v>19103770</v>
      </c>
      <c r="D12" s="29">
        <f>SUM(D6:D11)</f>
        <v>0</v>
      </c>
      <c r="E12" s="30">
        <f t="shared" si="0"/>
        <v>30733434</v>
      </c>
      <c r="F12" s="31">
        <f t="shared" si="0"/>
        <v>30733434</v>
      </c>
      <c r="G12" s="31">
        <f t="shared" si="0"/>
        <v>12895082</v>
      </c>
      <c r="H12" s="31">
        <f t="shared" si="0"/>
        <v>25037627</v>
      </c>
      <c r="I12" s="31">
        <f t="shared" si="0"/>
        <v>28608353</v>
      </c>
      <c r="J12" s="31">
        <f t="shared" si="0"/>
        <v>28608353</v>
      </c>
      <c r="K12" s="31">
        <f t="shared" si="0"/>
        <v>16800713</v>
      </c>
      <c r="L12" s="31">
        <f t="shared" si="0"/>
        <v>17498081</v>
      </c>
      <c r="M12" s="31">
        <f t="shared" si="0"/>
        <v>17266285</v>
      </c>
      <c r="N12" s="31">
        <f t="shared" si="0"/>
        <v>17266285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17266285</v>
      </c>
      <c r="X12" s="31">
        <f t="shared" si="0"/>
        <v>15366718</v>
      </c>
      <c r="Y12" s="31">
        <f t="shared" si="0"/>
        <v>1899567</v>
      </c>
      <c r="Z12" s="32">
        <f>+IF(X12&lt;&gt;0,+(Y12/X12)*100,0)</f>
        <v>12.361566080668625</v>
      </c>
      <c r="AA12" s="33">
        <f>SUM(AA6:AA11)</f>
        <v>30733434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124217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36670418</v>
      </c>
      <c r="D17" s="18"/>
      <c r="E17" s="19">
        <v>26346562</v>
      </c>
      <c r="F17" s="20">
        <v>26346562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13173281</v>
      </c>
      <c r="Y17" s="20">
        <v>-13173281</v>
      </c>
      <c r="Z17" s="21">
        <v>-100</v>
      </c>
      <c r="AA17" s="22">
        <v>26346562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280873373</v>
      </c>
      <c r="D19" s="18"/>
      <c r="E19" s="19">
        <v>330235809</v>
      </c>
      <c r="F19" s="20">
        <v>330235809</v>
      </c>
      <c r="G19" s="20">
        <v>306948369</v>
      </c>
      <c r="H19" s="20">
        <v>955489351</v>
      </c>
      <c r="I19" s="20">
        <v>957708011</v>
      </c>
      <c r="J19" s="20">
        <v>957708011</v>
      </c>
      <c r="K19" s="20">
        <v>959055027</v>
      </c>
      <c r="L19" s="20">
        <v>325343632</v>
      </c>
      <c r="M19" s="20">
        <v>325687229</v>
      </c>
      <c r="N19" s="20">
        <v>325687229</v>
      </c>
      <c r="O19" s="20"/>
      <c r="P19" s="20"/>
      <c r="Q19" s="20"/>
      <c r="R19" s="20"/>
      <c r="S19" s="20"/>
      <c r="T19" s="20"/>
      <c r="U19" s="20"/>
      <c r="V19" s="20"/>
      <c r="W19" s="20">
        <v>325687229</v>
      </c>
      <c r="X19" s="20">
        <v>165117905</v>
      </c>
      <c r="Y19" s="20">
        <v>160569324</v>
      </c>
      <c r="Z19" s="21">
        <v>97.25</v>
      </c>
      <c r="AA19" s="22">
        <v>330235809</v>
      </c>
    </row>
    <row r="20" spans="1:27" ht="12.75">
      <c r="A20" s="23" t="s">
        <v>46</v>
      </c>
      <c r="B20" s="17"/>
      <c r="C20" s="18">
        <v>67500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>
        <v>67500</v>
      </c>
      <c r="F21" s="20">
        <v>67500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33750</v>
      </c>
      <c r="Y21" s="20">
        <v>-33750</v>
      </c>
      <c r="Z21" s="21">
        <v>-100</v>
      </c>
      <c r="AA21" s="22">
        <v>67500</v>
      </c>
    </row>
    <row r="22" spans="1:27" ht="12.75">
      <c r="A22" s="23" t="s">
        <v>48</v>
      </c>
      <c r="B22" s="17"/>
      <c r="C22" s="18">
        <v>725218</v>
      </c>
      <c r="D22" s="18"/>
      <c r="E22" s="19">
        <v>120000</v>
      </c>
      <c r="F22" s="20">
        <v>120000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60000</v>
      </c>
      <c r="Y22" s="20">
        <v>-60000</v>
      </c>
      <c r="Z22" s="21">
        <v>-100</v>
      </c>
      <c r="AA22" s="22">
        <v>120000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318460726</v>
      </c>
      <c r="D24" s="29">
        <f>SUM(D15:D23)</f>
        <v>0</v>
      </c>
      <c r="E24" s="36">
        <f t="shared" si="1"/>
        <v>356769871</v>
      </c>
      <c r="F24" s="37">
        <f t="shared" si="1"/>
        <v>356769871</v>
      </c>
      <c r="G24" s="37">
        <f t="shared" si="1"/>
        <v>306948369</v>
      </c>
      <c r="H24" s="37">
        <f t="shared" si="1"/>
        <v>955489351</v>
      </c>
      <c r="I24" s="37">
        <f t="shared" si="1"/>
        <v>957708011</v>
      </c>
      <c r="J24" s="37">
        <f t="shared" si="1"/>
        <v>957708011</v>
      </c>
      <c r="K24" s="37">
        <f t="shared" si="1"/>
        <v>959055027</v>
      </c>
      <c r="L24" s="37">
        <f t="shared" si="1"/>
        <v>325343632</v>
      </c>
      <c r="M24" s="37">
        <f t="shared" si="1"/>
        <v>325687229</v>
      </c>
      <c r="N24" s="37">
        <f t="shared" si="1"/>
        <v>325687229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325687229</v>
      </c>
      <c r="X24" s="37">
        <f t="shared" si="1"/>
        <v>178384936</v>
      </c>
      <c r="Y24" s="37">
        <f t="shared" si="1"/>
        <v>147302293</v>
      </c>
      <c r="Z24" s="38">
        <f>+IF(X24&lt;&gt;0,+(Y24/X24)*100,0)</f>
        <v>82.57552252057876</v>
      </c>
      <c r="AA24" s="39">
        <f>SUM(AA15:AA23)</f>
        <v>356769871</v>
      </c>
    </row>
    <row r="25" spans="1:27" ht="12.75">
      <c r="A25" s="27" t="s">
        <v>51</v>
      </c>
      <c r="B25" s="28"/>
      <c r="C25" s="29">
        <f aca="true" t="shared" si="2" ref="C25:Y25">+C12+C24</f>
        <v>337564496</v>
      </c>
      <c r="D25" s="29">
        <f>+D12+D24</f>
        <v>0</v>
      </c>
      <c r="E25" s="30">
        <f t="shared" si="2"/>
        <v>387503305</v>
      </c>
      <c r="F25" s="31">
        <f t="shared" si="2"/>
        <v>387503305</v>
      </c>
      <c r="G25" s="31">
        <f t="shared" si="2"/>
        <v>319843451</v>
      </c>
      <c r="H25" s="31">
        <f t="shared" si="2"/>
        <v>980526978</v>
      </c>
      <c r="I25" s="31">
        <f t="shared" si="2"/>
        <v>986316364</v>
      </c>
      <c r="J25" s="31">
        <f t="shared" si="2"/>
        <v>986316364</v>
      </c>
      <c r="K25" s="31">
        <f t="shared" si="2"/>
        <v>975855740</v>
      </c>
      <c r="L25" s="31">
        <f t="shared" si="2"/>
        <v>342841713</v>
      </c>
      <c r="M25" s="31">
        <f t="shared" si="2"/>
        <v>342953514</v>
      </c>
      <c r="N25" s="31">
        <f t="shared" si="2"/>
        <v>342953514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342953514</v>
      </c>
      <c r="X25" s="31">
        <f t="shared" si="2"/>
        <v>193751654</v>
      </c>
      <c r="Y25" s="31">
        <f t="shared" si="2"/>
        <v>149201860</v>
      </c>
      <c r="Z25" s="32">
        <f>+IF(X25&lt;&gt;0,+(Y25/X25)*100,0)</f>
        <v>77.00675422363103</v>
      </c>
      <c r="AA25" s="33">
        <f>+AA12+AA24</f>
        <v>387503305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186333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911979</v>
      </c>
      <c r="D31" s="18"/>
      <c r="E31" s="19">
        <v>802000</v>
      </c>
      <c r="F31" s="20">
        <v>802000</v>
      </c>
      <c r="G31" s="20">
        <v>913584</v>
      </c>
      <c r="H31" s="20">
        <v>928389</v>
      </c>
      <c r="I31" s="20">
        <v>934672</v>
      </c>
      <c r="J31" s="20">
        <v>934672</v>
      </c>
      <c r="K31" s="20">
        <v>935122</v>
      </c>
      <c r="L31" s="20">
        <v>949311</v>
      </c>
      <c r="M31" s="20">
        <v>963673</v>
      </c>
      <c r="N31" s="20">
        <v>963673</v>
      </c>
      <c r="O31" s="20"/>
      <c r="P31" s="20"/>
      <c r="Q31" s="20"/>
      <c r="R31" s="20"/>
      <c r="S31" s="20"/>
      <c r="T31" s="20"/>
      <c r="U31" s="20"/>
      <c r="V31" s="20"/>
      <c r="W31" s="20">
        <v>963673</v>
      </c>
      <c r="X31" s="20">
        <v>401000</v>
      </c>
      <c r="Y31" s="20">
        <v>562673</v>
      </c>
      <c r="Z31" s="21">
        <v>140.32</v>
      </c>
      <c r="AA31" s="22">
        <v>802000</v>
      </c>
    </row>
    <row r="32" spans="1:27" ht="12.75">
      <c r="A32" s="23" t="s">
        <v>57</v>
      </c>
      <c r="B32" s="17"/>
      <c r="C32" s="18">
        <v>59396117</v>
      </c>
      <c r="D32" s="18"/>
      <c r="E32" s="19">
        <v>12811180</v>
      </c>
      <c r="F32" s="20">
        <v>12811180</v>
      </c>
      <c r="G32" s="20">
        <v>27695268</v>
      </c>
      <c r="H32" s="20">
        <v>58895430</v>
      </c>
      <c r="I32" s="20">
        <v>70252977</v>
      </c>
      <c r="J32" s="20">
        <v>70252977</v>
      </c>
      <c r="K32" s="20">
        <v>70321739</v>
      </c>
      <c r="L32" s="20">
        <v>72780548</v>
      </c>
      <c r="M32" s="20">
        <v>81019328</v>
      </c>
      <c r="N32" s="20">
        <v>81019328</v>
      </c>
      <c r="O32" s="20"/>
      <c r="P32" s="20"/>
      <c r="Q32" s="20"/>
      <c r="R32" s="20"/>
      <c r="S32" s="20"/>
      <c r="T32" s="20"/>
      <c r="U32" s="20"/>
      <c r="V32" s="20"/>
      <c r="W32" s="20">
        <v>81019328</v>
      </c>
      <c r="X32" s="20">
        <v>6405590</v>
      </c>
      <c r="Y32" s="20">
        <v>74613738</v>
      </c>
      <c r="Z32" s="21">
        <v>1164.82</v>
      </c>
      <c r="AA32" s="22">
        <v>12811180</v>
      </c>
    </row>
    <row r="33" spans="1:27" ht="12.75">
      <c r="A33" s="23" t="s">
        <v>58</v>
      </c>
      <c r="B33" s="17"/>
      <c r="C33" s="18">
        <v>4228285</v>
      </c>
      <c r="D33" s="18"/>
      <c r="E33" s="19">
        <v>2866297</v>
      </c>
      <c r="F33" s="20">
        <v>2866297</v>
      </c>
      <c r="G33" s="20">
        <v>2853499</v>
      </c>
      <c r="H33" s="20">
        <v>2853499</v>
      </c>
      <c r="I33" s="20">
        <v>2853499</v>
      </c>
      <c r="J33" s="20">
        <v>2853499</v>
      </c>
      <c r="K33" s="20">
        <v>2853499</v>
      </c>
      <c r="L33" s="20">
        <v>2853499</v>
      </c>
      <c r="M33" s="20">
        <v>2853499</v>
      </c>
      <c r="N33" s="20">
        <v>2853499</v>
      </c>
      <c r="O33" s="20"/>
      <c r="P33" s="20"/>
      <c r="Q33" s="20"/>
      <c r="R33" s="20"/>
      <c r="S33" s="20"/>
      <c r="T33" s="20"/>
      <c r="U33" s="20"/>
      <c r="V33" s="20"/>
      <c r="W33" s="20">
        <v>2853499</v>
      </c>
      <c r="X33" s="20">
        <v>1433149</v>
      </c>
      <c r="Y33" s="20">
        <v>1420350</v>
      </c>
      <c r="Z33" s="21">
        <v>99.11</v>
      </c>
      <c r="AA33" s="22">
        <v>2866297</v>
      </c>
    </row>
    <row r="34" spans="1:27" ht="12.75">
      <c r="A34" s="27" t="s">
        <v>59</v>
      </c>
      <c r="B34" s="28"/>
      <c r="C34" s="29">
        <f aca="true" t="shared" si="3" ref="C34:Y34">SUM(C29:C33)</f>
        <v>64722714</v>
      </c>
      <c r="D34" s="29">
        <f>SUM(D29:D33)</f>
        <v>0</v>
      </c>
      <c r="E34" s="30">
        <f t="shared" si="3"/>
        <v>16479477</v>
      </c>
      <c r="F34" s="31">
        <f t="shared" si="3"/>
        <v>16479477</v>
      </c>
      <c r="G34" s="31">
        <f t="shared" si="3"/>
        <v>31462351</v>
      </c>
      <c r="H34" s="31">
        <f t="shared" si="3"/>
        <v>62677318</v>
      </c>
      <c r="I34" s="31">
        <f t="shared" si="3"/>
        <v>74041148</v>
      </c>
      <c r="J34" s="31">
        <f t="shared" si="3"/>
        <v>74041148</v>
      </c>
      <c r="K34" s="31">
        <f t="shared" si="3"/>
        <v>74110360</v>
      </c>
      <c r="L34" s="31">
        <f t="shared" si="3"/>
        <v>76583358</v>
      </c>
      <c r="M34" s="31">
        <f t="shared" si="3"/>
        <v>84836500</v>
      </c>
      <c r="N34" s="31">
        <f t="shared" si="3"/>
        <v>84836500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84836500</v>
      </c>
      <c r="X34" s="31">
        <f t="shared" si="3"/>
        <v>8239739</v>
      </c>
      <c r="Y34" s="31">
        <f t="shared" si="3"/>
        <v>76596761</v>
      </c>
      <c r="Z34" s="32">
        <f>+IF(X34&lt;&gt;0,+(Y34/X34)*100,0)</f>
        <v>929.601787143986</v>
      </c>
      <c r="AA34" s="33">
        <f>SUM(AA29:AA33)</f>
        <v>16479477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164440</v>
      </c>
      <c r="D37" s="18"/>
      <c r="E37" s="19">
        <v>1852070</v>
      </c>
      <c r="F37" s="20">
        <v>1852070</v>
      </c>
      <c r="G37" s="20">
        <v>350773</v>
      </c>
      <c r="H37" s="20">
        <v>350773</v>
      </c>
      <c r="I37" s="20">
        <v>350773</v>
      </c>
      <c r="J37" s="20">
        <v>350773</v>
      </c>
      <c r="K37" s="20">
        <v>292940</v>
      </c>
      <c r="L37" s="20">
        <v>279767</v>
      </c>
      <c r="M37" s="20">
        <v>266389</v>
      </c>
      <c r="N37" s="20">
        <v>266389</v>
      </c>
      <c r="O37" s="20"/>
      <c r="P37" s="20"/>
      <c r="Q37" s="20"/>
      <c r="R37" s="20"/>
      <c r="S37" s="20"/>
      <c r="T37" s="20"/>
      <c r="U37" s="20"/>
      <c r="V37" s="20"/>
      <c r="W37" s="20">
        <v>266389</v>
      </c>
      <c r="X37" s="20">
        <v>926035</v>
      </c>
      <c r="Y37" s="20">
        <v>-659646</v>
      </c>
      <c r="Z37" s="21">
        <v>-71.23</v>
      </c>
      <c r="AA37" s="22">
        <v>1852070</v>
      </c>
    </row>
    <row r="38" spans="1:27" ht="12.75">
      <c r="A38" s="23" t="s">
        <v>58</v>
      </c>
      <c r="B38" s="17"/>
      <c r="C38" s="18">
        <v>46847713</v>
      </c>
      <c r="D38" s="18"/>
      <c r="E38" s="19">
        <v>46768737</v>
      </c>
      <c r="F38" s="20">
        <v>46768737</v>
      </c>
      <c r="G38" s="20">
        <v>41574480</v>
      </c>
      <c r="H38" s="20">
        <v>47945928</v>
      </c>
      <c r="I38" s="20">
        <v>47945928</v>
      </c>
      <c r="J38" s="20">
        <v>47945928</v>
      </c>
      <c r="K38" s="20">
        <v>47945928</v>
      </c>
      <c r="L38" s="20">
        <v>47945928</v>
      </c>
      <c r="M38" s="20">
        <v>47945928</v>
      </c>
      <c r="N38" s="20">
        <v>47945928</v>
      </c>
      <c r="O38" s="20"/>
      <c r="P38" s="20"/>
      <c r="Q38" s="20"/>
      <c r="R38" s="20"/>
      <c r="S38" s="20"/>
      <c r="T38" s="20"/>
      <c r="U38" s="20"/>
      <c r="V38" s="20"/>
      <c r="W38" s="20">
        <v>47945928</v>
      </c>
      <c r="X38" s="20">
        <v>23384369</v>
      </c>
      <c r="Y38" s="20">
        <v>24561559</v>
      </c>
      <c r="Z38" s="21">
        <v>105.03</v>
      </c>
      <c r="AA38" s="22">
        <v>46768737</v>
      </c>
    </row>
    <row r="39" spans="1:27" ht="12.75">
      <c r="A39" s="27" t="s">
        <v>61</v>
      </c>
      <c r="B39" s="35"/>
      <c r="C39" s="29">
        <f aca="true" t="shared" si="4" ref="C39:Y39">SUM(C37:C38)</f>
        <v>47012153</v>
      </c>
      <c r="D39" s="29">
        <f>SUM(D37:D38)</f>
        <v>0</v>
      </c>
      <c r="E39" s="36">
        <f t="shared" si="4"/>
        <v>48620807</v>
      </c>
      <c r="F39" s="37">
        <f t="shared" si="4"/>
        <v>48620807</v>
      </c>
      <c r="G39" s="37">
        <f t="shared" si="4"/>
        <v>41925253</v>
      </c>
      <c r="H39" s="37">
        <f t="shared" si="4"/>
        <v>48296701</v>
      </c>
      <c r="I39" s="37">
        <f t="shared" si="4"/>
        <v>48296701</v>
      </c>
      <c r="J39" s="37">
        <f t="shared" si="4"/>
        <v>48296701</v>
      </c>
      <c r="K39" s="37">
        <f t="shared" si="4"/>
        <v>48238868</v>
      </c>
      <c r="L39" s="37">
        <f t="shared" si="4"/>
        <v>48225695</v>
      </c>
      <c r="M39" s="37">
        <f t="shared" si="4"/>
        <v>48212317</v>
      </c>
      <c r="N39" s="37">
        <f t="shared" si="4"/>
        <v>48212317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48212317</v>
      </c>
      <c r="X39" s="37">
        <f t="shared" si="4"/>
        <v>24310404</v>
      </c>
      <c r="Y39" s="37">
        <f t="shared" si="4"/>
        <v>23901913</v>
      </c>
      <c r="Z39" s="38">
        <f>+IF(X39&lt;&gt;0,+(Y39/X39)*100,0)</f>
        <v>98.31968650130207</v>
      </c>
      <c r="AA39" s="39">
        <f>SUM(AA37:AA38)</f>
        <v>48620807</v>
      </c>
    </row>
    <row r="40" spans="1:27" ht="12.75">
      <c r="A40" s="27" t="s">
        <v>62</v>
      </c>
      <c r="B40" s="28"/>
      <c r="C40" s="29">
        <f aca="true" t="shared" si="5" ref="C40:Y40">+C34+C39</f>
        <v>111734867</v>
      </c>
      <c r="D40" s="29">
        <f>+D34+D39</f>
        <v>0</v>
      </c>
      <c r="E40" s="30">
        <f t="shared" si="5"/>
        <v>65100284</v>
      </c>
      <c r="F40" s="31">
        <f t="shared" si="5"/>
        <v>65100284</v>
      </c>
      <c r="G40" s="31">
        <f t="shared" si="5"/>
        <v>73387604</v>
      </c>
      <c r="H40" s="31">
        <f t="shared" si="5"/>
        <v>110974019</v>
      </c>
      <c r="I40" s="31">
        <f t="shared" si="5"/>
        <v>122337849</v>
      </c>
      <c r="J40" s="31">
        <f t="shared" si="5"/>
        <v>122337849</v>
      </c>
      <c r="K40" s="31">
        <f t="shared" si="5"/>
        <v>122349228</v>
      </c>
      <c r="L40" s="31">
        <f t="shared" si="5"/>
        <v>124809053</v>
      </c>
      <c r="M40" s="31">
        <f t="shared" si="5"/>
        <v>133048817</v>
      </c>
      <c r="N40" s="31">
        <f t="shared" si="5"/>
        <v>133048817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133048817</v>
      </c>
      <c r="X40" s="31">
        <f t="shared" si="5"/>
        <v>32550143</v>
      </c>
      <c r="Y40" s="31">
        <f t="shared" si="5"/>
        <v>100498674</v>
      </c>
      <c r="Z40" s="32">
        <f>+IF(X40&lt;&gt;0,+(Y40/X40)*100,0)</f>
        <v>308.7503302212835</v>
      </c>
      <c r="AA40" s="33">
        <f>+AA34+AA39</f>
        <v>65100284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225829629</v>
      </c>
      <c r="D42" s="43">
        <f>+D25-D40</f>
        <v>0</v>
      </c>
      <c r="E42" s="44">
        <f t="shared" si="6"/>
        <v>322403021</v>
      </c>
      <c r="F42" s="45">
        <f t="shared" si="6"/>
        <v>322403021</v>
      </c>
      <c r="G42" s="45">
        <f t="shared" si="6"/>
        <v>246455847</v>
      </c>
      <c r="H42" s="45">
        <f t="shared" si="6"/>
        <v>869552959</v>
      </c>
      <c r="I42" s="45">
        <f t="shared" si="6"/>
        <v>863978515</v>
      </c>
      <c r="J42" s="45">
        <f t="shared" si="6"/>
        <v>863978515</v>
      </c>
      <c r="K42" s="45">
        <f t="shared" si="6"/>
        <v>853506512</v>
      </c>
      <c r="L42" s="45">
        <f t="shared" si="6"/>
        <v>218032660</v>
      </c>
      <c r="M42" s="45">
        <f t="shared" si="6"/>
        <v>209904697</v>
      </c>
      <c r="N42" s="45">
        <f t="shared" si="6"/>
        <v>209904697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209904697</v>
      </c>
      <c r="X42" s="45">
        <f t="shared" si="6"/>
        <v>161201511</v>
      </c>
      <c r="Y42" s="45">
        <f t="shared" si="6"/>
        <v>48703186</v>
      </c>
      <c r="Z42" s="46">
        <f>+IF(X42&lt;&gt;0,+(Y42/X42)*100,0)</f>
        <v>30.212611344567357</v>
      </c>
      <c r="AA42" s="47">
        <f>+AA25-AA40</f>
        <v>322403021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223201453</v>
      </c>
      <c r="D45" s="18"/>
      <c r="E45" s="19">
        <v>319490914</v>
      </c>
      <c r="F45" s="20">
        <v>319490914</v>
      </c>
      <c r="G45" s="20">
        <v>243827671</v>
      </c>
      <c r="H45" s="20">
        <v>866924783</v>
      </c>
      <c r="I45" s="20">
        <v>861350339</v>
      </c>
      <c r="J45" s="20">
        <v>861350339</v>
      </c>
      <c r="K45" s="20">
        <v>850878336</v>
      </c>
      <c r="L45" s="20">
        <v>215404484</v>
      </c>
      <c r="M45" s="20">
        <v>207276521</v>
      </c>
      <c r="N45" s="20">
        <v>207276521</v>
      </c>
      <c r="O45" s="20"/>
      <c r="P45" s="20"/>
      <c r="Q45" s="20"/>
      <c r="R45" s="20"/>
      <c r="S45" s="20"/>
      <c r="T45" s="20"/>
      <c r="U45" s="20"/>
      <c r="V45" s="20"/>
      <c r="W45" s="20">
        <v>207276521</v>
      </c>
      <c r="X45" s="20">
        <v>159745457</v>
      </c>
      <c r="Y45" s="20">
        <v>47531064</v>
      </c>
      <c r="Z45" s="48">
        <v>29.75</v>
      </c>
      <c r="AA45" s="22">
        <v>319490914</v>
      </c>
    </row>
    <row r="46" spans="1:27" ht="12.75">
      <c r="A46" s="23" t="s">
        <v>67</v>
      </c>
      <c r="B46" s="17"/>
      <c r="C46" s="18">
        <v>2628176</v>
      </c>
      <c r="D46" s="18"/>
      <c r="E46" s="19">
        <v>2912107</v>
      </c>
      <c r="F46" s="20">
        <v>2912107</v>
      </c>
      <c r="G46" s="20">
        <v>2628176</v>
      </c>
      <c r="H46" s="20">
        <v>2628176</v>
      </c>
      <c r="I46" s="20">
        <v>2628176</v>
      </c>
      <c r="J46" s="20">
        <v>2628176</v>
      </c>
      <c r="K46" s="20">
        <v>2628176</v>
      </c>
      <c r="L46" s="20">
        <v>2628176</v>
      </c>
      <c r="M46" s="20">
        <v>2628176</v>
      </c>
      <c r="N46" s="20">
        <v>2628176</v>
      </c>
      <c r="O46" s="20"/>
      <c r="P46" s="20"/>
      <c r="Q46" s="20"/>
      <c r="R46" s="20"/>
      <c r="S46" s="20"/>
      <c r="T46" s="20"/>
      <c r="U46" s="20"/>
      <c r="V46" s="20"/>
      <c r="W46" s="20">
        <v>2628176</v>
      </c>
      <c r="X46" s="20">
        <v>1456054</v>
      </c>
      <c r="Y46" s="20">
        <v>1172122</v>
      </c>
      <c r="Z46" s="48">
        <v>80.5</v>
      </c>
      <c r="AA46" s="22">
        <v>2912107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225829629</v>
      </c>
      <c r="D48" s="51">
        <f>SUM(D45:D47)</f>
        <v>0</v>
      </c>
      <c r="E48" s="52">
        <f t="shared" si="7"/>
        <v>322403021</v>
      </c>
      <c r="F48" s="53">
        <f t="shared" si="7"/>
        <v>322403021</v>
      </c>
      <c r="G48" s="53">
        <f t="shared" si="7"/>
        <v>246455847</v>
      </c>
      <c r="H48" s="53">
        <f t="shared" si="7"/>
        <v>869552959</v>
      </c>
      <c r="I48" s="53">
        <f t="shared" si="7"/>
        <v>863978515</v>
      </c>
      <c r="J48" s="53">
        <f t="shared" si="7"/>
        <v>863978515</v>
      </c>
      <c r="K48" s="53">
        <f t="shared" si="7"/>
        <v>853506512</v>
      </c>
      <c r="L48" s="53">
        <f t="shared" si="7"/>
        <v>218032660</v>
      </c>
      <c r="M48" s="53">
        <f t="shared" si="7"/>
        <v>209904697</v>
      </c>
      <c r="N48" s="53">
        <f t="shared" si="7"/>
        <v>209904697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209904697</v>
      </c>
      <c r="X48" s="53">
        <f t="shared" si="7"/>
        <v>161201511</v>
      </c>
      <c r="Y48" s="53">
        <f t="shared" si="7"/>
        <v>48703186</v>
      </c>
      <c r="Z48" s="54">
        <f>+IF(X48&lt;&gt;0,+(Y48/X48)*100,0)</f>
        <v>30.212611344567357</v>
      </c>
      <c r="AA48" s="55">
        <f>SUM(AA45:AA47)</f>
        <v>322403021</v>
      </c>
    </row>
    <row r="49" spans="1:27" ht="12.75">
      <c r="A49" s="56" t="s">
        <v>101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103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2019-02-04T15:19:03Z</dcterms:created>
  <dcterms:modified xsi:type="dcterms:W3CDTF">2019-02-04T15:20:29Z</dcterms:modified>
  <cp:category/>
  <cp:version/>
  <cp:contentType/>
  <cp:contentStatus/>
</cp:coreProperties>
</file>