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'CPT'!$A$1:$AA$54</definedName>
    <definedName name="_xlnm.Print_Area" localSheetId="7">'DC1'!$A$1:$AA$54</definedName>
    <definedName name="_xlnm.Print_Area" localSheetId="13">'DC2'!$A$1:$AA$54</definedName>
    <definedName name="_xlnm.Print_Area" localSheetId="18">'DC3'!$A$1:$AA$54</definedName>
    <definedName name="_xlnm.Print_Area" localSheetId="26">'DC4'!$A$1:$AA$54</definedName>
    <definedName name="_xlnm.Print_Area" localSheetId="30">'DC5'!$A$1:$AA$54</definedName>
    <definedName name="_xlnm.Print_Area" localSheetId="0">'Summary'!$A$1:$AA$54</definedName>
    <definedName name="_xlnm.Print_Area" localSheetId="2">'WC011'!$A$1:$AA$54</definedName>
    <definedName name="_xlnm.Print_Area" localSheetId="3">'WC012'!$A$1:$AA$54</definedName>
    <definedName name="_xlnm.Print_Area" localSheetId="4">'WC013'!$A$1:$AA$54</definedName>
    <definedName name="_xlnm.Print_Area" localSheetId="5">'WC014'!$A$1:$AA$54</definedName>
    <definedName name="_xlnm.Print_Area" localSheetId="6">'WC015'!$A$1:$AA$54</definedName>
    <definedName name="_xlnm.Print_Area" localSheetId="8">'WC022'!$A$1:$AA$54</definedName>
    <definedName name="_xlnm.Print_Area" localSheetId="9">'WC023'!$A$1:$AA$54</definedName>
    <definedName name="_xlnm.Print_Area" localSheetId="10">'WC024'!$A$1:$AA$54</definedName>
    <definedName name="_xlnm.Print_Area" localSheetId="11">'WC025'!$A$1:$AA$54</definedName>
    <definedName name="_xlnm.Print_Area" localSheetId="12">'WC026'!$A$1:$AA$54</definedName>
    <definedName name="_xlnm.Print_Area" localSheetId="14">'WC031'!$A$1:$AA$54</definedName>
    <definedName name="_xlnm.Print_Area" localSheetId="15">'WC032'!$A$1:$AA$54</definedName>
    <definedName name="_xlnm.Print_Area" localSheetId="16">'WC033'!$A$1:$AA$54</definedName>
    <definedName name="_xlnm.Print_Area" localSheetId="17">'WC034'!$A$1:$AA$54</definedName>
    <definedName name="_xlnm.Print_Area" localSheetId="19">'WC041'!$A$1:$AA$54</definedName>
    <definedName name="_xlnm.Print_Area" localSheetId="20">'WC042'!$A$1:$AA$54</definedName>
    <definedName name="_xlnm.Print_Area" localSheetId="21">'WC043'!$A$1:$AA$54</definedName>
    <definedName name="_xlnm.Print_Area" localSheetId="22">'WC044'!$A$1:$AA$54</definedName>
    <definedName name="_xlnm.Print_Area" localSheetId="23">'WC045'!$A$1:$AA$54</definedName>
    <definedName name="_xlnm.Print_Area" localSheetId="24">'WC047'!$A$1:$AA$54</definedName>
    <definedName name="_xlnm.Print_Area" localSheetId="25">'WC048'!$A$1:$AA$54</definedName>
    <definedName name="_xlnm.Print_Area" localSheetId="27">'WC051'!$A$1:$AA$54</definedName>
    <definedName name="_xlnm.Print_Area" localSheetId="28">'WC052'!$A$1:$AA$54</definedName>
    <definedName name="_xlnm.Print_Area" localSheetId="29">'WC053'!$A$1:$AA$54</definedName>
  </definedNames>
  <calcPr calcMode="manual" fullCalcOnLoad="1"/>
</workbook>
</file>

<file path=xl/sharedStrings.xml><?xml version="1.0" encoding="utf-8"?>
<sst xmlns="http://schemas.openxmlformats.org/spreadsheetml/2006/main" count="2418" uniqueCount="104">
  <si>
    <t>Western Cape: Cape Town(CPT)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</si>
  <si>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</si>
  <si>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</si>
  <si>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</si>
  <si>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</si>
  <si>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</si>
  <si>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</si>
  <si>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</si>
  <si>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</si>
  <si>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</si>
  <si>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</si>
  <si>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</si>
  <si>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</si>
  <si>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</si>
  <si>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</si>
  <si>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</si>
  <si>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</si>
  <si>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</si>
  <si>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</si>
  <si>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</si>
  <si>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</si>
  <si>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</si>
  <si>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</si>
  <si>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</si>
  <si>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</si>
  <si>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</si>
  <si>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</si>
  <si>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</si>
  <si>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</si>
  <si>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</si>
  <si>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</si>
  <si>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</si>
  <si>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</si>
  <si>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</si>
  <si>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</si>
  <si>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</si>
  <si>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</si>
  <si>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</si>
  <si>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</si>
  <si>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</si>
  <si>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</si>
  <si>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</si>
  <si>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</si>
  <si>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</si>
  <si>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</si>
  <si>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</si>
  <si>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</si>
  <si>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</si>
  <si>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</si>
  <si>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</si>
  <si>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</si>
  <si>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</si>
  <si>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</si>
  <si>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</si>
  <si>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</si>
  <si>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</si>
  <si>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</si>
  <si>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</si>
  <si>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</si>
  <si>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</si>
  <si>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</si>
  <si>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</si>
  <si>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</si>
  <si>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</si>
  <si>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</si>
  <si>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</si>
  <si>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</si>
  <si>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</si>
  <si>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</si>
  <si>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</si>
  <si>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Table C6 Quarterly Budget Statement - Financial Position for 2nd Quarter ended 31 December 2018 (Figures Finalised as at 2019/01/30)</t>
  </si>
  <si>
    <t>Western Cape: Cederberg(WC012) - Table C6 Quarterly Budget Statement - Financial Position for 2nd Quarter ended 31 December 2018 (Figures Finalised as at 2019/01/30)</t>
  </si>
  <si>
    <t>Western Cape: Bergrivier(WC013) - Table C6 Quarterly Budget Statement - Financial Position for 2nd Quarter ended 31 December 2018 (Figures Finalised as at 2019/01/30)</t>
  </si>
  <si>
    <t>Western Cape: Saldanha Bay(WC014) - Table C6 Quarterly Budget Statement - Financial Position for 2nd Quarter ended 31 December 2018 (Figures Finalised as at 2019/01/30)</t>
  </si>
  <si>
    <t>Western Cape: Swartland(WC015) - Table C6 Quarterly Budget Statement - Financial Position for 2nd Quarter ended 31 December 2018 (Figures Finalised as at 2019/01/30)</t>
  </si>
  <si>
    <t>Western Cape: West Coast(DC1) - Table C6 Quarterly Budget Statement - Financial Position for 2nd Quarter ended 31 December 2018 (Figures Finalised as at 2019/01/30)</t>
  </si>
  <si>
    <t>Western Cape: Witzenberg(WC022) - Table C6 Quarterly Budget Statement - Financial Position for 2nd Quarter ended 31 December 2018 (Figures Finalised as at 2019/01/30)</t>
  </si>
  <si>
    <t>Western Cape: Drakenstein(WC023) - Table C6 Quarterly Budget Statement - Financial Position for 2nd Quarter ended 31 December 2018 (Figures Finalised as at 2019/01/30)</t>
  </si>
  <si>
    <t>Western Cape: Stellenbosch(WC024) - Table C6 Quarterly Budget Statement - Financial Position for 2nd Quarter ended 31 December 2018 (Figures Finalised as at 2019/01/30)</t>
  </si>
  <si>
    <t>Western Cape: Breede Valley(WC025) - Table C6 Quarterly Budget Statement - Financial Position for 2nd Quarter ended 31 December 2018 (Figures Finalised as at 2019/01/30)</t>
  </si>
  <si>
    <t>Western Cape: Langeberg(WC026) - Table C6 Quarterly Budget Statement - Financial Position for 2nd Quarter ended 31 December 2018 (Figures Finalised as at 2019/01/30)</t>
  </si>
  <si>
    <t>Western Cape: Cape Winelands DM(DC2) - Table C6 Quarterly Budget Statement - Financial Position for 2nd Quarter ended 31 December 2018 (Figures Finalised as at 2019/01/30)</t>
  </si>
  <si>
    <t>Western Cape: Theewaterskloof(WC031) - Table C6 Quarterly Budget Statement - Financial Position for 2nd Quarter ended 31 December 2018 (Figures Finalised as at 2019/01/30)</t>
  </si>
  <si>
    <t>Western Cape: Overstrand(WC032) - Table C6 Quarterly Budget Statement - Financial Position for 2nd Quarter ended 31 December 2018 (Figures Finalised as at 2019/01/30)</t>
  </si>
  <si>
    <t>Western Cape: Cape Agulhas(WC033) - Table C6 Quarterly Budget Statement - Financial Position for 2nd Quarter ended 31 December 2018 (Figures Finalised as at 2019/01/30)</t>
  </si>
  <si>
    <t>Western Cape: Swellendam(WC034) - Table C6 Quarterly Budget Statement - Financial Position for 2nd Quarter ended 31 December 2018 (Figures Finalised as at 2019/01/30)</t>
  </si>
  <si>
    <t>Western Cape: Overberg(DC3) - Table C6 Quarterly Budget Statement - Financial Position for 2nd Quarter ended 31 December 2018 (Figures Finalised as at 2019/01/30)</t>
  </si>
  <si>
    <t>Western Cape: Kannaland(WC041) - Table C6 Quarterly Budget Statement - Financial Position for 2nd Quarter ended 31 December 2018 (Figures Finalised as at 2019/01/30)</t>
  </si>
  <si>
    <t>Western Cape: Hessequa(WC042) - Table C6 Quarterly Budget Statement - Financial Position for 2nd Quarter ended 31 December 2018 (Figures Finalised as at 2019/01/30)</t>
  </si>
  <si>
    <t>Western Cape: Mossel Bay(WC043) - Table C6 Quarterly Budget Statement - Financial Position for 2nd Quarter ended 31 December 2018 (Figures Finalised as at 2019/01/30)</t>
  </si>
  <si>
    <t>Western Cape: George(WC044) - Table C6 Quarterly Budget Statement - Financial Position for 2nd Quarter ended 31 December 2018 (Figures Finalised as at 2019/01/30)</t>
  </si>
  <si>
    <t>Western Cape: Oudtshoorn(WC045) - Table C6 Quarterly Budget Statement - Financial Position for 2nd Quarter ended 31 December 2018 (Figures Finalised as at 2019/01/30)</t>
  </si>
  <si>
    <t>Western Cape: Bitou(WC047) - Table C6 Quarterly Budget Statement - Financial Position for 2nd Quarter ended 31 December 2018 (Figures Finalised as at 2019/01/30)</t>
  </si>
  <si>
    <t>Western Cape: Knysna(WC048) - Table C6 Quarterly Budget Statement - Financial Position for 2nd Quarter ended 31 December 2018 (Figures Finalised as at 2019/01/30)</t>
  </si>
  <si>
    <t>Western Cape: Garden Route(DC4) - Table C6 Quarterly Budget Statement - Financial Position for 2nd Quarter ended 31 December 2018 (Figures Finalised as at 2019/01/30)</t>
  </si>
  <si>
    <t>Western Cape: Laingsburg(WC051) - Table C6 Quarterly Budget Statement - Financial Position for 2nd Quarter ended 31 December 2018 (Figures Finalised as at 2019/01/30)</t>
  </si>
  <si>
    <t>Western Cape: Prince Albert(WC052) - Table C6 Quarterly Budget Statement - Financial Position for 2nd Quarter ended 31 December 2018 (Figures Finalised as at 2019/01/30)</t>
  </si>
  <si>
    <t>Western Cape: Beaufort West(WC053) - Table C6 Quarterly Budget Statement - Financial Position for 2nd Quarter ended 31 December 2018 (Figures Finalised as at 2019/01/30)</t>
  </si>
  <si>
    <t>Western Cape: Central Karoo(DC5)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</si>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</sst>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3236962749</v>
      </c>
      <c r="D6" s="18"/>
      <c r="E6" s="19">
        <v>2450457340</v>
      </c>
      <c r="F6" s="20">
        <v>2531082348</v>
      </c>
      <c r="G6" s="20">
        <v>3078000807</v>
      </c>
      <c r="H6" s="20">
        <v>3044872642</v>
      </c>
      <c r="I6" s="20">
        <v>2916150785</v>
      </c>
      <c r="J6" s="20">
        <v>2916150785</v>
      </c>
      <c r="K6" s="20">
        <v>2798727833</v>
      </c>
      <c r="L6" s="20">
        <v>2807741670</v>
      </c>
      <c r="M6" s="20">
        <v>2681492959</v>
      </c>
      <c r="N6" s="20">
        <v>2681492959</v>
      </c>
      <c r="O6" s="20"/>
      <c r="P6" s="20"/>
      <c r="Q6" s="20"/>
      <c r="R6" s="20"/>
      <c r="S6" s="20"/>
      <c r="T6" s="20"/>
      <c r="U6" s="20"/>
      <c r="V6" s="20"/>
      <c r="W6" s="20">
        <v>2681492959</v>
      </c>
      <c r="X6" s="20">
        <v>1265541182</v>
      </c>
      <c r="Y6" s="20">
        <v>1415951777</v>
      </c>
      <c r="Z6" s="21">
        <v>111.89</v>
      </c>
      <c r="AA6" s="22">
        <v>2531082348</v>
      </c>
    </row>
    <row r="7" spans="1:27" ht="12.75">
      <c r="A7" s="23" t="s">
        <v>34</v>
      </c>
      <c r="B7" s="17"/>
      <c r="C7" s="18">
        <v>10279586924</v>
      </c>
      <c r="D7" s="18"/>
      <c r="E7" s="19">
        <v>9703570826</v>
      </c>
      <c r="F7" s="20">
        <v>9745326853</v>
      </c>
      <c r="G7" s="20">
        <v>10562066415</v>
      </c>
      <c r="H7" s="20">
        <v>10608693025</v>
      </c>
      <c r="I7" s="20">
        <v>10623644719</v>
      </c>
      <c r="J7" s="20">
        <v>10623644719</v>
      </c>
      <c r="K7" s="20">
        <v>10531188668</v>
      </c>
      <c r="L7" s="20">
        <v>10414398598</v>
      </c>
      <c r="M7" s="20">
        <v>10572036127</v>
      </c>
      <c r="N7" s="20">
        <v>10572036127</v>
      </c>
      <c r="O7" s="20"/>
      <c r="P7" s="20"/>
      <c r="Q7" s="20"/>
      <c r="R7" s="20"/>
      <c r="S7" s="20"/>
      <c r="T7" s="20"/>
      <c r="U7" s="20"/>
      <c r="V7" s="20"/>
      <c r="W7" s="20">
        <v>10572036127</v>
      </c>
      <c r="X7" s="20">
        <v>4872663429</v>
      </c>
      <c r="Y7" s="20">
        <v>5699372698</v>
      </c>
      <c r="Z7" s="21">
        <v>116.97</v>
      </c>
      <c r="AA7" s="22">
        <v>9745326853</v>
      </c>
    </row>
    <row r="8" spans="1:27" ht="12.75">
      <c r="A8" s="23" t="s">
        <v>35</v>
      </c>
      <c r="B8" s="17"/>
      <c r="C8" s="18">
        <v>7298133402</v>
      </c>
      <c r="D8" s="18"/>
      <c r="E8" s="19">
        <v>7953123766</v>
      </c>
      <c r="F8" s="20">
        <v>7961483948</v>
      </c>
      <c r="G8" s="20">
        <v>7408159994</v>
      </c>
      <c r="H8" s="20">
        <v>7501839692</v>
      </c>
      <c r="I8" s="20">
        <v>7481174875</v>
      </c>
      <c r="J8" s="20">
        <v>7481174875</v>
      </c>
      <c r="K8" s="20">
        <v>7393648944</v>
      </c>
      <c r="L8" s="20">
        <v>6917837479</v>
      </c>
      <c r="M8" s="20">
        <v>7034004541</v>
      </c>
      <c r="N8" s="20">
        <v>7034004541</v>
      </c>
      <c r="O8" s="20"/>
      <c r="P8" s="20"/>
      <c r="Q8" s="20"/>
      <c r="R8" s="20"/>
      <c r="S8" s="20"/>
      <c r="T8" s="20"/>
      <c r="U8" s="20"/>
      <c r="V8" s="20"/>
      <c r="W8" s="20">
        <v>7034004541</v>
      </c>
      <c r="X8" s="20">
        <v>3980741982</v>
      </c>
      <c r="Y8" s="20">
        <v>3053262559</v>
      </c>
      <c r="Z8" s="21">
        <v>76.7</v>
      </c>
      <c r="AA8" s="22">
        <v>7961483948</v>
      </c>
    </row>
    <row r="9" spans="1:27" ht="12.75">
      <c r="A9" s="23" t="s">
        <v>36</v>
      </c>
      <c r="B9" s="17"/>
      <c r="C9" s="18">
        <v>2088412552</v>
      </c>
      <c r="D9" s="18"/>
      <c r="E9" s="19">
        <v>2398784608</v>
      </c>
      <c r="F9" s="20">
        <v>2407628681</v>
      </c>
      <c r="G9" s="20">
        <v>2399680422</v>
      </c>
      <c r="H9" s="20">
        <v>2663438828</v>
      </c>
      <c r="I9" s="20">
        <v>2923008125</v>
      </c>
      <c r="J9" s="20">
        <v>2923008125</v>
      </c>
      <c r="K9" s="20">
        <v>2134666161</v>
      </c>
      <c r="L9" s="20">
        <v>2364565050</v>
      </c>
      <c r="M9" s="20">
        <v>2333109230</v>
      </c>
      <c r="N9" s="20">
        <v>2333109230</v>
      </c>
      <c r="O9" s="20"/>
      <c r="P9" s="20"/>
      <c r="Q9" s="20"/>
      <c r="R9" s="20"/>
      <c r="S9" s="20"/>
      <c r="T9" s="20"/>
      <c r="U9" s="20"/>
      <c r="V9" s="20"/>
      <c r="W9" s="20">
        <v>2333109230</v>
      </c>
      <c r="X9" s="20">
        <v>1203814348</v>
      </c>
      <c r="Y9" s="20">
        <v>1129294882</v>
      </c>
      <c r="Z9" s="21">
        <v>93.81</v>
      </c>
      <c r="AA9" s="22">
        <v>2407628681</v>
      </c>
    </row>
    <row r="10" spans="1:27" ht="12.75">
      <c r="A10" s="23" t="s">
        <v>37</v>
      </c>
      <c r="B10" s="17"/>
      <c r="C10" s="18">
        <v>38626370</v>
      </c>
      <c r="D10" s="18"/>
      <c r="E10" s="19">
        <v>25394807</v>
      </c>
      <c r="F10" s="20">
        <v>25394811</v>
      </c>
      <c r="G10" s="24">
        <v>88682963</v>
      </c>
      <c r="H10" s="24">
        <v>23133348</v>
      </c>
      <c r="I10" s="24">
        <v>22552821</v>
      </c>
      <c r="J10" s="20">
        <v>22552821</v>
      </c>
      <c r="K10" s="24">
        <v>22076741</v>
      </c>
      <c r="L10" s="24">
        <v>12376542</v>
      </c>
      <c r="M10" s="20">
        <v>21476286</v>
      </c>
      <c r="N10" s="24">
        <v>21476286</v>
      </c>
      <c r="O10" s="24"/>
      <c r="P10" s="24"/>
      <c r="Q10" s="20"/>
      <c r="R10" s="24"/>
      <c r="S10" s="24"/>
      <c r="T10" s="20"/>
      <c r="U10" s="24"/>
      <c r="V10" s="24"/>
      <c r="W10" s="24">
        <v>21476286</v>
      </c>
      <c r="X10" s="20">
        <v>12697409</v>
      </c>
      <c r="Y10" s="24">
        <v>8778877</v>
      </c>
      <c r="Z10" s="25">
        <v>69.14</v>
      </c>
      <c r="AA10" s="26">
        <v>25394811</v>
      </c>
    </row>
    <row r="11" spans="1:27" ht="12.75">
      <c r="A11" s="23" t="s">
        <v>38</v>
      </c>
      <c r="B11" s="17"/>
      <c r="C11" s="18">
        <v>925041681</v>
      </c>
      <c r="D11" s="18"/>
      <c r="E11" s="19">
        <v>862860664</v>
      </c>
      <c r="F11" s="20">
        <v>862166213</v>
      </c>
      <c r="G11" s="20">
        <v>1001732005</v>
      </c>
      <c r="H11" s="20">
        <v>895481031</v>
      </c>
      <c r="I11" s="20">
        <v>920778504</v>
      </c>
      <c r="J11" s="20">
        <v>920778504</v>
      </c>
      <c r="K11" s="20">
        <v>934569546</v>
      </c>
      <c r="L11" s="20">
        <v>973166527</v>
      </c>
      <c r="M11" s="20">
        <v>1012093118</v>
      </c>
      <c r="N11" s="20">
        <v>1012093118</v>
      </c>
      <c r="O11" s="20"/>
      <c r="P11" s="20"/>
      <c r="Q11" s="20"/>
      <c r="R11" s="20"/>
      <c r="S11" s="20"/>
      <c r="T11" s="20"/>
      <c r="U11" s="20"/>
      <c r="V11" s="20"/>
      <c r="W11" s="20">
        <v>1012093118</v>
      </c>
      <c r="X11" s="20">
        <v>431083113</v>
      </c>
      <c r="Y11" s="20">
        <v>581010005</v>
      </c>
      <c r="Z11" s="21">
        <v>134.78</v>
      </c>
      <c r="AA11" s="22">
        <v>862166213</v>
      </c>
    </row>
    <row r="12" spans="1:27" ht="12.75">
      <c r="A12" s="27" t="s">
        <v>39</v>
      </c>
      <c r="B12" s="28"/>
      <c r="C12" s="29">
        <f aca="true" t="shared" si="0" ref="C12:Y12">SUM(C6:C11)</f>
        <v>23866763678</v>
      </c>
      <c r="D12" s="29">
        <f>SUM(D6:D11)</f>
        <v>0</v>
      </c>
      <c r="E12" s="30">
        <f t="shared" si="0"/>
        <v>23394192011</v>
      </c>
      <c r="F12" s="31">
        <f t="shared" si="0"/>
        <v>23533082854</v>
      </c>
      <c r="G12" s="31">
        <f t="shared" si="0"/>
        <v>24538322606</v>
      </c>
      <c r="H12" s="31">
        <f t="shared" si="0"/>
        <v>24737458566</v>
      </c>
      <c r="I12" s="31">
        <f t="shared" si="0"/>
        <v>24887309829</v>
      </c>
      <c r="J12" s="31">
        <f t="shared" si="0"/>
        <v>24887309829</v>
      </c>
      <c r="K12" s="31">
        <f t="shared" si="0"/>
        <v>23814877893</v>
      </c>
      <c r="L12" s="31">
        <f t="shared" si="0"/>
        <v>23490085866</v>
      </c>
      <c r="M12" s="31">
        <f t="shared" si="0"/>
        <v>23654212261</v>
      </c>
      <c r="N12" s="31">
        <f t="shared" si="0"/>
        <v>23654212261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23654212261</v>
      </c>
      <c r="X12" s="31">
        <f t="shared" si="0"/>
        <v>11766541463</v>
      </c>
      <c r="Y12" s="31">
        <f t="shared" si="0"/>
        <v>11887670798</v>
      </c>
      <c r="Z12" s="32">
        <f>+IF(X12&lt;&gt;0,+(Y12/X12)*100,0)</f>
        <v>101.02943872998613</v>
      </c>
      <c r="AA12" s="33">
        <f>SUM(AA6:AA11)</f>
        <v>23533082854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248113351</v>
      </c>
      <c r="D15" s="18"/>
      <c r="E15" s="19">
        <v>175895967</v>
      </c>
      <c r="F15" s="20">
        <v>175940971</v>
      </c>
      <c r="G15" s="20">
        <v>120051863</v>
      </c>
      <c r="H15" s="20">
        <v>80915706</v>
      </c>
      <c r="I15" s="20">
        <v>116447342</v>
      </c>
      <c r="J15" s="20">
        <v>116447342</v>
      </c>
      <c r="K15" s="20">
        <v>85902505</v>
      </c>
      <c r="L15" s="20">
        <v>84138526</v>
      </c>
      <c r="M15" s="20">
        <v>116427197</v>
      </c>
      <c r="N15" s="20">
        <v>116427197</v>
      </c>
      <c r="O15" s="20"/>
      <c r="P15" s="20"/>
      <c r="Q15" s="20"/>
      <c r="R15" s="20"/>
      <c r="S15" s="20"/>
      <c r="T15" s="20"/>
      <c r="U15" s="20"/>
      <c r="V15" s="20"/>
      <c r="W15" s="20">
        <v>116427197</v>
      </c>
      <c r="X15" s="20">
        <v>87970489</v>
      </c>
      <c r="Y15" s="20">
        <v>28456708</v>
      </c>
      <c r="Z15" s="21">
        <v>32.35</v>
      </c>
      <c r="AA15" s="22">
        <v>175940971</v>
      </c>
    </row>
    <row r="16" spans="1:27" ht="12.75">
      <c r="A16" s="23" t="s">
        <v>42</v>
      </c>
      <c r="B16" s="17"/>
      <c r="C16" s="18">
        <v>4851210196</v>
      </c>
      <c r="D16" s="18"/>
      <c r="E16" s="19">
        <v>4385519188</v>
      </c>
      <c r="F16" s="20">
        <v>4385519410</v>
      </c>
      <c r="G16" s="24">
        <v>4646478534</v>
      </c>
      <c r="H16" s="24">
        <v>5604425065</v>
      </c>
      <c r="I16" s="24">
        <v>5168917522</v>
      </c>
      <c r="J16" s="20">
        <v>5168917522</v>
      </c>
      <c r="K16" s="24">
        <v>5827351212</v>
      </c>
      <c r="L16" s="24">
        <v>5449601784</v>
      </c>
      <c r="M16" s="20">
        <v>6989039081</v>
      </c>
      <c r="N16" s="24">
        <v>6989039081</v>
      </c>
      <c r="O16" s="24"/>
      <c r="P16" s="24"/>
      <c r="Q16" s="20"/>
      <c r="R16" s="24"/>
      <c r="S16" s="24"/>
      <c r="T16" s="20"/>
      <c r="U16" s="24"/>
      <c r="V16" s="24"/>
      <c r="W16" s="24">
        <v>6989039081</v>
      </c>
      <c r="X16" s="20">
        <v>2192759707</v>
      </c>
      <c r="Y16" s="24">
        <v>4796279374</v>
      </c>
      <c r="Z16" s="25">
        <v>218.73</v>
      </c>
      <c r="AA16" s="26">
        <v>4385519410</v>
      </c>
    </row>
    <row r="17" spans="1:27" ht="12.75">
      <c r="A17" s="23" t="s">
        <v>43</v>
      </c>
      <c r="B17" s="17"/>
      <c r="C17" s="18">
        <v>2754334221</v>
      </c>
      <c r="D17" s="18"/>
      <c r="E17" s="19">
        <v>2739834433</v>
      </c>
      <c r="F17" s="20">
        <v>2676554379</v>
      </c>
      <c r="G17" s="20">
        <v>2674463033</v>
      </c>
      <c r="H17" s="20">
        <v>2655762068</v>
      </c>
      <c r="I17" s="20">
        <v>2655871386</v>
      </c>
      <c r="J17" s="20">
        <v>2655871386</v>
      </c>
      <c r="K17" s="20">
        <v>2613234101</v>
      </c>
      <c r="L17" s="20">
        <v>2593405545</v>
      </c>
      <c r="M17" s="20">
        <v>2593088529</v>
      </c>
      <c r="N17" s="20">
        <v>2593088529</v>
      </c>
      <c r="O17" s="20"/>
      <c r="P17" s="20"/>
      <c r="Q17" s="20"/>
      <c r="R17" s="20"/>
      <c r="S17" s="20"/>
      <c r="T17" s="20"/>
      <c r="U17" s="20"/>
      <c r="V17" s="20"/>
      <c r="W17" s="20">
        <v>2593088529</v>
      </c>
      <c r="X17" s="20">
        <v>1338277195</v>
      </c>
      <c r="Y17" s="20">
        <v>1254811334</v>
      </c>
      <c r="Z17" s="21">
        <v>93.76</v>
      </c>
      <c r="AA17" s="22">
        <v>2676554379</v>
      </c>
    </row>
    <row r="18" spans="1:27" ht="12.75">
      <c r="A18" s="23" t="s">
        <v>44</v>
      </c>
      <c r="B18" s="17"/>
      <c r="C18" s="18"/>
      <c r="D18" s="18"/>
      <c r="E18" s="19"/>
      <c r="F18" s="20">
        <v>68495000</v>
      </c>
      <c r="G18" s="20">
        <v>19760225</v>
      </c>
      <c r="H18" s="20">
        <v>6852559</v>
      </c>
      <c r="I18" s="20"/>
      <c r="J18" s="20"/>
      <c r="K18" s="20">
        <v>12929873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34247500</v>
      </c>
      <c r="Y18" s="20">
        <v>-34247500</v>
      </c>
      <c r="Z18" s="21">
        <v>-100</v>
      </c>
      <c r="AA18" s="22">
        <v>68495000</v>
      </c>
    </row>
    <row r="19" spans="1:27" ht="12.75">
      <c r="A19" s="23" t="s">
        <v>45</v>
      </c>
      <c r="B19" s="17"/>
      <c r="C19" s="18">
        <v>78249832847</v>
      </c>
      <c r="D19" s="18"/>
      <c r="E19" s="19">
        <v>88136016470</v>
      </c>
      <c r="F19" s="20">
        <v>88889997705</v>
      </c>
      <c r="G19" s="20">
        <v>77749349698</v>
      </c>
      <c r="H19" s="20">
        <v>77699463801</v>
      </c>
      <c r="I19" s="20">
        <v>77768640683</v>
      </c>
      <c r="J19" s="20">
        <v>77768640683</v>
      </c>
      <c r="K19" s="20">
        <v>78172968284</v>
      </c>
      <c r="L19" s="20">
        <v>78444570840</v>
      </c>
      <c r="M19" s="20">
        <v>78692045537</v>
      </c>
      <c r="N19" s="20">
        <v>78692045537</v>
      </c>
      <c r="O19" s="20"/>
      <c r="P19" s="20"/>
      <c r="Q19" s="20"/>
      <c r="R19" s="20"/>
      <c r="S19" s="20"/>
      <c r="T19" s="20"/>
      <c r="U19" s="20"/>
      <c r="V19" s="20"/>
      <c r="W19" s="20">
        <v>78692045537</v>
      </c>
      <c r="X19" s="20">
        <v>44444998861</v>
      </c>
      <c r="Y19" s="20">
        <v>34247046676</v>
      </c>
      <c r="Z19" s="21">
        <v>77.05</v>
      </c>
      <c r="AA19" s="22">
        <v>88889997705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6321448</v>
      </c>
      <c r="D21" s="18"/>
      <c r="E21" s="19">
        <v>9938121</v>
      </c>
      <c r="F21" s="20">
        <v>9938121</v>
      </c>
      <c r="G21" s="20">
        <v>8808121</v>
      </c>
      <c r="H21" s="20">
        <v>6321448</v>
      </c>
      <c r="I21" s="20">
        <v>6321448</v>
      </c>
      <c r="J21" s="20">
        <v>6321448</v>
      </c>
      <c r="K21" s="20">
        <v>6321448</v>
      </c>
      <c r="L21" s="20">
        <v>6321448</v>
      </c>
      <c r="M21" s="20">
        <v>6321448</v>
      </c>
      <c r="N21" s="20">
        <v>6321448</v>
      </c>
      <c r="O21" s="20"/>
      <c r="P21" s="20"/>
      <c r="Q21" s="20"/>
      <c r="R21" s="20"/>
      <c r="S21" s="20"/>
      <c r="T21" s="20"/>
      <c r="U21" s="20"/>
      <c r="V21" s="20"/>
      <c r="W21" s="20">
        <v>6321448</v>
      </c>
      <c r="X21" s="20">
        <v>4969061</v>
      </c>
      <c r="Y21" s="20">
        <v>1352387</v>
      </c>
      <c r="Z21" s="21">
        <v>27.22</v>
      </c>
      <c r="AA21" s="22">
        <v>9938121</v>
      </c>
    </row>
    <row r="22" spans="1:27" ht="12.75">
      <c r="A22" s="23" t="s">
        <v>48</v>
      </c>
      <c r="B22" s="17"/>
      <c r="C22" s="18">
        <v>817358035</v>
      </c>
      <c r="D22" s="18"/>
      <c r="E22" s="19">
        <v>479358556</v>
      </c>
      <c r="F22" s="20">
        <v>482420205</v>
      </c>
      <c r="G22" s="20">
        <v>779885198</v>
      </c>
      <c r="H22" s="20">
        <v>774707436</v>
      </c>
      <c r="I22" s="20">
        <v>775326179</v>
      </c>
      <c r="J22" s="20">
        <v>775326179</v>
      </c>
      <c r="K22" s="20">
        <v>782864768</v>
      </c>
      <c r="L22" s="20">
        <v>776641559</v>
      </c>
      <c r="M22" s="20">
        <v>780262933</v>
      </c>
      <c r="N22" s="20">
        <v>780262933</v>
      </c>
      <c r="O22" s="20"/>
      <c r="P22" s="20"/>
      <c r="Q22" s="20"/>
      <c r="R22" s="20"/>
      <c r="S22" s="20"/>
      <c r="T22" s="20"/>
      <c r="U22" s="20"/>
      <c r="V22" s="20"/>
      <c r="W22" s="20">
        <v>780262933</v>
      </c>
      <c r="X22" s="20">
        <v>241210108</v>
      </c>
      <c r="Y22" s="20">
        <v>539052825</v>
      </c>
      <c r="Z22" s="21">
        <v>223.48</v>
      </c>
      <c r="AA22" s="22">
        <v>482420205</v>
      </c>
    </row>
    <row r="23" spans="1:27" ht="12.75">
      <c r="A23" s="23" t="s">
        <v>49</v>
      </c>
      <c r="B23" s="17"/>
      <c r="C23" s="18">
        <v>191209913</v>
      </c>
      <c r="D23" s="18"/>
      <c r="E23" s="19">
        <v>174917187</v>
      </c>
      <c r="F23" s="20">
        <v>174917187</v>
      </c>
      <c r="G23" s="24">
        <v>137615960</v>
      </c>
      <c r="H23" s="24">
        <v>121359712</v>
      </c>
      <c r="I23" s="24">
        <v>131477732</v>
      </c>
      <c r="J23" s="20">
        <v>131477732</v>
      </c>
      <c r="K23" s="24">
        <v>126912757</v>
      </c>
      <c r="L23" s="24">
        <v>126912226</v>
      </c>
      <c r="M23" s="20">
        <v>126912197</v>
      </c>
      <c r="N23" s="24">
        <v>126912197</v>
      </c>
      <c r="O23" s="24"/>
      <c r="P23" s="24"/>
      <c r="Q23" s="20"/>
      <c r="R23" s="24"/>
      <c r="S23" s="24"/>
      <c r="T23" s="20"/>
      <c r="U23" s="24"/>
      <c r="V23" s="24"/>
      <c r="W23" s="24">
        <v>126912197</v>
      </c>
      <c r="X23" s="20">
        <v>87458598</v>
      </c>
      <c r="Y23" s="24">
        <v>39453599</v>
      </c>
      <c r="Z23" s="25">
        <v>45.11</v>
      </c>
      <c r="AA23" s="26">
        <v>174917187</v>
      </c>
    </row>
    <row r="24" spans="1:27" ht="12.75">
      <c r="A24" s="27" t="s">
        <v>50</v>
      </c>
      <c r="B24" s="35"/>
      <c r="C24" s="29">
        <f aca="true" t="shared" si="1" ref="C24:Y24">SUM(C15:C23)</f>
        <v>87118380011</v>
      </c>
      <c r="D24" s="29">
        <f>SUM(D15:D23)</f>
        <v>0</v>
      </c>
      <c r="E24" s="36">
        <f t="shared" si="1"/>
        <v>96101479922</v>
      </c>
      <c r="F24" s="37">
        <f t="shared" si="1"/>
        <v>96863782978</v>
      </c>
      <c r="G24" s="37">
        <f t="shared" si="1"/>
        <v>86136412632</v>
      </c>
      <c r="H24" s="37">
        <f t="shared" si="1"/>
        <v>86949807795</v>
      </c>
      <c r="I24" s="37">
        <f t="shared" si="1"/>
        <v>86623002292</v>
      </c>
      <c r="J24" s="37">
        <f t="shared" si="1"/>
        <v>86623002292</v>
      </c>
      <c r="K24" s="37">
        <f t="shared" si="1"/>
        <v>87628484948</v>
      </c>
      <c r="L24" s="37">
        <f t="shared" si="1"/>
        <v>87481591928</v>
      </c>
      <c r="M24" s="37">
        <f t="shared" si="1"/>
        <v>89304096922</v>
      </c>
      <c r="N24" s="37">
        <f t="shared" si="1"/>
        <v>89304096922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89304096922</v>
      </c>
      <c r="X24" s="37">
        <f t="shared" si="1"/>
        <v>48431891519</v>
      </c>
      <c r="Y24" s="37">
        <f t="shared" si="1"/>
        <v>40872205403</v>
      </c>
      <c r="Z24" s="38">
        <f>+IF(X24&lt;&gt;0,+(Y24/X24)*100,0)</f>
        <v>84.39109875972053</v>
      </c>
      <c r="AA24" s="39">
        <f>SUM(AA15:AA23)</f>
        <v>96863782978</v>
      </c>
    </row>
    <row r="25" spans="1:27" ht="12.75">
      <c r="A25" s="27" t="s">
        <v>51</v>
      </c>
      <c r="B25" s="28"/>
      <c r="C25" s="29">
        <f aca="true" t="shared" si="2" ref="C25:Y25">+C12+C24</f>
        <v>110985143689</v>
      </c>
      <c r="D25" s="29">
        <f>+D12+D24</f>
        <v>0</v>
      </c>
      <c r="E25" s="30">
        <f t="shared" si="2"/>
        <v>119495671933</v>
      </c>
      <c r="F25" s="31">
        <f t="shared" si="2"/>
        <v>120396865832</v>
      </c>
      <c r="G25" s="31">
        <f t="shared" si="2"/>
        <v>110674735238</v>
      </c>
      <c r="H25" s="31">
        <f t="shared" si="2"/>
        <v>111687266361</v>
      </c>
      <c r="I25" s="31">
        <f t="shared" si="2"/>
        <v>111510312121</v>
      </c>
      <c r="J25" s="31">
        <f t="shared" si="2"/>
        <v>111510312121</v>
      </c>
      <c r="K25" s="31">
        <f t="shared" si="2"/>
        <v>111443362841</v>
      </c>
      <c r="L25" s="31">
        <f t="shared" si="2"/>
        <v>110971677794</v>
      </c>
      <c r="M25" s="31">
        <f t="shared" si="2"/>
        <v>112958309183</v>
      </c>
      <c r="N25" s="31">
        <f t="shared" si="2"/>
        <v>112958309183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112958309183</v>
      </c>
      <c r="X25" s="31">
        <f t="shared" si="2"/>
        <v>60198432982</v>
      </c>
      <c r="Y25" s="31">
        <f t="shared" si="2"/>
        <v>52759876201</v>
      </c>
      <c r="Z25" s="32">
        <f>+IF(X25&lt;&gt;0,+(Y25/X25)*100,0)</f>
        <v>87.64327173894341</v>
      </c>
      <c r="AA25" s="33">
        <f>+AA12+AA24</f>
        <v>120396865832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7792004</v>
      </c>
      <c r="D29" s="18"/>
      <c r="E29" s="19">
        <v>-77970086</v>
      </c>
      <c r="F29" s="20">
        <v>-77513298</v>
      </c>
      <c r="G29" s="20">
        <v>6285540</v>
      </c>
      <c r="H29" s="20">
        <v>11518104</v>
      </c>
      <c r="I29" s="20">
        <v>8994454</v>
      </c>
      <c r="J29" s="20">
        <v>8994454</v>
      </c>
      <c r="K29" s="20">
        <v>9226669</v>
      </c>
      <c r="L29" s="20">
        <v>32660874</v>
      </c>
      <c r="M29" s="20">
        <v>90778374</v>
      </c>
      <c r="N29" s="20">
        <v>90778374</v>
      </c>
      <c r="O29" s="20"/>
      <c r="P29" s="20"/>
      <c r="Q29" s="20"/>
      <c r="R29" s="20"/>
      <c r="S29" s="20"/>
      <c r="T29" s="20"/>
      <c r="U29" s="20"/>
      <c r="V29" s="20"/>
      <c r="W29" s="20">
        <v>90778374</v>
      </c>
      <c r="X29" s="20">
        <v>-38756649</v>
      </c>
      <c r="Y29" s="20">
        <v>129535023</v>
      </c>
      <c r="Z29" s="21">
        <v>-334.23</v>
      </c>
      <c r="AA29" s="22">
        <v>-77513298</v>
      </c>
    </row>
    <row r="30" spans="1:27" ht="12.75">
      <c r="A30" s="23" t="s">
        <v>55</v>
      </c>
      <c r="B30" s="17"/>
      <c r="C30" s="18">
        <v>811701153</v>
      </c>
      <c r="D30" s="18"/>
      <c r="E30" s="19">
        <v>1034884944</v>
      </c>
      <c r="F30" s="20">
        <v>1036515308</v>
      </c>
      <c r="G30" s="20">
        <v>717510342</v>
      </c>
      <c r="H30" s="20">
        <v>766924196</v>
      </c>
      <c r="I30" s="20">
        <v>777093737</v>
      </c>
      <c r="J30" s="20">
        <v>777093737</v>
      </c>
      <c r="K30" s="20">
        <v>776737775</v>
      </c>
      <c r="L30" s="20">
        <v>776540085</v>
      </c>
      <c r="M30" s="20">
        <v>746404785</v>
      </c>
      <c r="N30" s="20">
        <v>746404785</v>
      </c>
      <c r="O30" s="20"/>
      <c r="P30" s="20"/>
      <c r="Q30" s="20"/>
      <c r="R30" s="20"/>
      <c r="S30" s="20"/>
      <c r="T30" s="20"/>
      <c r="U30" s="20"/>
      <c r="V30" s="20"/>
      <c r="W30" s="20">
        <v>746404785</v>
      </c>
      <c r="X30" s="20">
        <v>518257658</v>
      </c>
      <c r="Y30" s="20">
        <v>228147127</v>
      </c>
      <c r="Z30" s="21">
        <v>44.02</v>
      </c>
      <c r="AA30" s="22">
        <v>1036515308</v>
      </c>
    </row>
    <row r="31" spans="1:27" ht="12.75">
      <c r="A31" s="23" t="s">
        <v>56</v>
      </c>
      <c r="B31" s="17"/>
      <c r="C31" s="18">
        <v>672492512</v>
      </c>
      <c r="D31" s="18"/>
      <c r="E31" s="19">
        <v>726656316</v>
      </c>
      <c r="F31" s="20">
        <v>730330650</v>
      </c>
      <c r="G31" s="20">
        <v>687238182</v>
      </c>
      <c r="H31" s="20">
        <v>688057525</v>
      </c>
      <c r="I31" s="20">
        <v>697047307</v>
      </c>
      <c r="J31" s="20">
        <v>697047307</v>
      </c>
      <c r="K31" s="20">
        <v>705404937</v>
      </c>
      <c r="L31" s="20">
        <v>708256127</v>
      </c>
      <c r="M31" s="20">
        <v>705291060</v>
      </c>
      <c r="N31" s="20">
        <v>705291060</v>
      </c>
      <c r="O31" s="20"/>
      <c r="P31" s="20"/>
      <c r="Q31" s="20"/>
      <c r="R31" s="20"/>
      <c r="S31" s="20"/>
      <c r="T31" s="20"/>
      <c r="U31" s="20"/>
      <c r="V31" s="20"/>
      <c r="W31" s="20">
        <v>705291060</v>
      </c>
      <c r="X31" s="20">
        <v>365165329</v>
      </c>
      <c r="Y31" s="20">
        <v>340125731</v>
      </c>
      <c r="Z31" s="21">
        <v>93.14</v>
      </c>
      <c r="AA31" s="22">
        <v>730330650</v>
      </c>
    </row>
    <row r="32" spans="1:27" ht="12.75">
      <c r="A32" s="23" t="s">
        <v>57</v>
      </c>
      <c r="B32" s="17"/>
      <c r="C32" s="18">
        <v>9829522152</v>
      </c>
      <c r="D32" s="18"/>
      <c r="E32" s="19">
        <v>12416443468</v>
      </c>
      <c r="F32" s="20">
        <v>12791842584</v>
      </c>
      <c r="G32" s="20">
        <v>6294626932</v>
      </c>
      <c r="H32" s="20">
        <v>5868485840</v>
      </c>
      <c r="I32" s="20">
        <v>6253344353</v>
      </c>
      <c r="J32" s="20">
        <v>6253344353</v>
      </c>
      <c r="K32" s="20">
        <v>5996192247</v>
      </c>
      <c r="L32" s="20">
        <v>6277063700</v>
      </c>
      <c r="M32" s="20">
        <v>6220229988</v>
      </c>
      <c r="N32" s="20">
        <v>6220229988</v>
      </c>
      <c r="O32" s="20"/>
      <c r="P32" s="20"/>
      <c r="Q32" s="20"/>
      <c r="R32" s="20"/>
      <c r="S32" s="20"/>
      <c r="T32" s="20"/>
      <c r="U32" s="20"/>
      <c r="V32" s="20"/>
      <c r="W32" s="20">
        <v>6220229988</v>
      </c>
      <c r="X32" s="20">
        <v>6395921299</v>
      </c>
      <c r="Y32" s="20">
        <v>-175691311</v>
      </c>
      <c r="Z32" s="21">
        <v>-2.75</v>
      </c>
      <c r="AA32" s="22">
        <v>12791842584</v>
      </c>
    </row>
    <row r="33" spans="1:27" ht="12.75">
      <c r="A33" s="23" t="s">
        <v>58</v>
      </c>
      <c r="B33" s="17"/>
      <c r="C33" s="18">
        <v>1627409803</v>
      </c>
      <c r="D33" s="18"/>
      <c r="E33" s="19">
        <v>1744964125</v>
      </c>
      <c r="F33" s="20">
        <v>1747730318</v>
      </c>
      <c r="G33" s="20">
        <v>1652616057</v>
      </c>
      <c r="H33" s="20">
        <v>1658182769</v>
      </c>
      <c r="I33" s="20">
        <v>1687194075</v>
      </c>
      <c r="J33" s="20">
        <v>1687194075</v>
      </c>
      <c r="K33" s="20">
        <v>1589778685</v>
      </c>
      <c r="L33" s="20">
        <v>1534060135</v>
      </c>
      <c r="M33" s="20">
        <v>1521710127</v>
      </c>
      <c r="N33" s="20">
        <v>1521710127</v>
      </c>
      <c r="O33" s="20"/>
      <c r="P33" s="20"/>
      <c r="Q33" s="20"/>
      <c r="R33" s="20"/>
      <c r="S33" s="20"/>
      <c r="T33" s="20"/>
      <c r="U33" s="20"/>
      <c r="V33" s="20"/>
      <c r="W33" s="20">
        <v>1521710127</v>
      </c>
      <c r="X33" s="20">
        <v>873865166</v>
      </c>
      <c r="Y33" s="20">
        <v>647844961</v>
      </c>
      <c r="Z33" s="21">
        <v>74.14</v>
      </c>
      <c r="AA33" s="22">
        <v>1747730318</v>
      </c>
    </row>
    <row r="34" spans="1:27" ht="12.75">
      <c r="A34" s="27" t="s">
        <v>59</v>
      </c>
      <c r="B34" s="28"/>
      <c r="C34" s="29">
        <f aca="true" t="shared" si="3" ref="C34:Y34">SUM(C29:C33)</f>
        <v>12948917624</v>
      </c>
      <c r="D34" s="29">
        <f>SUM(D29:D33)</f>
        <v>0</v>
      </c>
      <c r="E34" s="30">
        <f t="shared" si="3"/>
        <v>15844978767</v>
      </c>
      <c r="F34" s="31">
        <f t="shared" si="3"/>
        <v>16228905562</v>
      </c>
      <c r="G34" s="31">
        <f t="shared" si="3"/>
        <v>9358277053</v>
      </c>
      <c r="H34" s="31">
        <f t="shared" si="3"/>
        <v>8993168434</v>
      </c>
      <c r="I34" s="31">
        <f t="shared" si="3"/>
        <v>9423673926</v>
      </c>
      <c r="J34" s="31">
        <f t="shared" si="3"/>
        <v>9423673926</v>
      </c>
      <c r="K34" s="31">
        <f t="shared" si="3"/>
        <v>9077340313</v>
      </c>
      <c r="L34" s="31">
        <f t="shared" si="3"/>
        <v>9328580921</v>
      </c>
      <c r="M34" s="31">
        <f t="shared" si="3"/>
        <v>9284414334</v>
      </c>
      <c r="N34" s="31">
        <f t="shared" si="3"/>
        <v>9284414334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9284414334</v>
      </c>
      <c r="X34" s="31">
        <f t="shared" si="3"/>
        <v>8114452803</v>
      </c>
      <c r="Y34" s="31">
        <f t="shared" si="3"/>
        <v>1169961531</v>
      </c>
      <c r="Z34" s="32">
        <f>+IF(X34&lt;&gt;0,+(Y34/X34)*100,0)</f>
        <v>14.418243095424163</v>
      </c>
      <c r="AA34" s="33">
        <f>SUM(AA29:AA33)</f>
        <v>16228905562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9923197281</v>
      </c>
      <c r="D37" s="18"/>
      <c r="E37" s="19">
        <v>13843496068</v>
      </c>
      <c r="F37" s="20">
        <v>13843218964</v>
      </c>
      <c r="G37" s="20">
        <v>9945188907</v>
      </c>
      <c r="H37" s="20">
        <v>9963608045</v>
      </c>
      <c r="I37" s="20">
        <v>9778460379</v>
      </c>
      <c r="J37" s="20">
        <v>9778460379</v>
      </c>
      <c r="K37" s="20">
        <v>9806433881</v>
      </c>
      <c r="L37" s="20">
        <v>9830197011</v>
      </c>
      <c r="M37" s="20">
        <v>9528632323</v>
      </c>
      <c r="N37" s="20">
        <v>9528632323</v>
      </c>
      <c r="O37" s="20"/>
      <c r="P37" s="20"/>
      <c r="Q37" s="20"/>
      <c r="R37" s="20"/>
      <c r="S37" s="20"/>
      <c r="T37" s="20"/>
      <c r="U37" s="20"/>
      <c r="V37" s="20"/>
      <c r="W37" s="20">
        <v>9528632323</v>
      </c>
      <c r="X37" s="20">
        <v>6921609489</v>
      </c>
      <c r="Y37" s="20">
        <v>2607022834</v>
      </c>
      <c r="Z37" s="21">
        <v>37.66</v>
      </c>
      <c r="AA37" s="22">
        <v>13843218964</v>
      </c>
    </row>
    <row r="38" spans="1:27" ht="12.75">
      <c r="A38" s="23" t="s">
        <v>58</v>
      </c>
      <c r="B38" s="17"/>
      <c r="C38" s="18">
        <v>9924998125</v>
      </c>
      <c r="D38" s="18"/>
      <c r="E38" s="19">
        <v>11022323903</v>
      </c>
      <c r="F38" s="20">
        <v>11012789100</v>
      </c>
      <c r="G38" s="20">
        <v>9364885185</v>
      </c>
      <c r="H38" s="20">
        <v>9278725008</v>
      </c>
      <c r="I38" s="20">
        <v>9268280898</v>
      </c>
      <c r="J38" s="20">
        <v>9268280898</v>
      </c>
      <c r="K38" s="20">
        <v>9378720484</v>
      </c>
      <c r="L38" s="20">
        <v>9384813859</v>
      </c>
      <c r="M38" s="20">
        <v>9471935676</v>
      </c>
      <c r="N38" s="20">
        <v>9471935676</v>
      </c>
      <c r="O38" s="20"/>
      <c r="P38" s="20"/>
      <c r="Q38" s="20"/>
      <c r="R38" s="20"/>
      <c r="S38" s="20"/>
      <c r="T38" s="20"/>
      <c r="U38" s="20"/>
      <c r="V38" s="20"/>
      <c r="W38" s="20">
        <v>9471935676</v>
      </c>
      <c r="X38" s="20">
        <v>5506394557</v>
      </c>
      <c r="Y38" s="20">
        <v>3965541119</v>
      </c>
      <c r="Z38" s="21">
        <v>72.02</v>
      </c>
      <c r="AA38" s="22">
        <v>11012789100</v>
      </c>
    </row>
    <row r="39" spans="1:27" ht="12.75">
      <c r="A39" s="27" t="s">
        <v>61</v>
      </c>
      <c r="B39" s="35"/>
      <c r="C39" s="29">
        <f aca="true" t="shared" si="4" ref="C39:Y39">SUM(C37:C38)</f>
        <v>19848195406</v>
      </c>
      <c r="D39" s="29">
        <f>SUM(D37:D38)</f>
        <v>0</v>
      </c>
      <c r="E39" s="36">
        <f t="shared" si="4"/>
        <v>24865819971</v>
      </c>
      <c r="F39" s="37">
        <f t="shared" si="4"/>
        <v>24856008064</v>
      </c>
      <c r="G39" s="37">
        <f t="shared" si="4"/>
        <v>19310074092</v>
      </c>
      <c r="H39" s="37">
        <f t="shared" si="4"/>
        <v>19242333053</v>
      </c>
      <c r="I39" s="37">
        <f t="shared" si="4"/>
        <v>19046741277</v>
      </c>
      <c r="J39" s="37">
        <f t="shared" si="4"/>
        <v>19046741277</v>
      </c>
      <c r="K39" s="37">
        <f t="shared" si="4"/>
        <v>19185154365</v>
      </c>
      <c r="L39" s="37">
        <f t="shared" si="4"/>
        <v>19215010870</v>
      </c>
      <c r="M39" s="37">
        <f t="shared" si="4"/>
        <v>19000567999</v>
      </c>
      <c r="N39" s="37">
        <f t="shared" si="4"/>
        <v>19000567999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19000567999</v>
      </c>
      <c r="X39" s="37">
        <f t="shared" si="4"/>
        <v>12428004046</v>
      </c>
      <c r="Y39" s="37">
        <f t="shared" si="4"/>
        <v>6572563953</v>
      </c>
      <c r="Z39" s="38">
        <f>+IF(X39&lt;&gt;0,+(Y39/X39)*100,0)</f>
        <v>52.88511275561907</v>
      </c>
      <c r="AA39" s="39">
        <f>SUM(AA37:AA38)</f>
        <v>24856008064</v>
      </c>
    </row>
    <row r="40" spans="1:27" ht="12.75">
      <c r="A40" s="27" t="s">
        <v>62</v>
      </c>
      <c r="B40" s="28"/>
      <c r="C40" s="29">
        <f aca="true" t="shared" si="5" ref="C40:Y40">+C34+C39</f>
        <v>32797113030</v>
      </c>
      <c r="D40" s="29">
        <f>+D34+D39</f>
        <v>0</v>
      </c>
      <c r="E40" s="30">
        <f t="shared" si="5"/>
        <v>40710798738</v>
      </c>
      <c r="F40" s="31">
        <f t="shared" si="5"/>
        <v>41084913626</v>
      </c>
      <c r="G40" s="31">
        <f t="shared" si="5"/>
        <v>28668351145</v>
      </c>
      <c r="H40" s="31">
        <f t="shared" si="5"/>
        <v>28235501487</v>
      </c>
      <c r="I40" s="31">
        <f t="shared" si="5"/>
        <v>28470415203</v>
      </c>
      <c r="J40" s="31">
        <f t="shared" si="5"/>
        <v>28470415203</v>
      </c>
      <c r="K40" s="31">
        <f t="shared" si="5"/>
        <v>28262494678</v>
      </c>
      <c r="L40" s="31">
        <f t="shared" si="5"/>
        <v>28543591791</v>
      </c>
      <c r="M40" s="31">
        <f t="shared" si="5"/>
        <v>28284982333</v>
      </c>
      <c r="N40" s="31">
        <f t="shared" si="5"/>
        <v>28284982333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28284982333</v>
      </c>
      <c r="X40" s="31">
        <f t="shared" si="5"/>
        <v>20542456849</v>
      </c>
      <c r="Y40" s="31">
        <f t="shared" si="5"/>
        <v>7742525484</v>
      </c>
      <c r="Z40" s="32">
        <f>+IF(X40&lt;&gt;0,+(Y40/X40)*100,0)</f>
        <v>37.690357783942005</v>
      </c>
      <c r="AA40" s="33">
        <f>+AA34+AA39</f>
        <v>41084913626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78188030659</v>
      </c>
      <c r="D42" s="43">
        <f>+D25-D40</f>
        <v>0</v>
      </c>
      <c r="E42" s="44">
        <f t="shared" si="6"/>
        <v>78784873195</v>
      </c>
      <c r="F42" s="45">
        <f t="shared" si="6"/>
        <v>79311952206</v>
      </c>
      <c r="G42" s="45">
        <f t="shared" si="6"/>
        <v>82006384093</v>
      </c>
      <c r="H42" s="45">
        <f t="shared" si="6"/>
        <v>83451764874</v>
      </c>
      <c r="I42" s="45">
        <f t="shared" si="6"/>
        <v>83039896918</v>
      </c>
      <c r="J42" s="45">
        <f t="shared" si="6"/>
        <v>83039896918</v>
      </c>
      <c r="K42" s="45">
        <f t="shared" si="6"/>
        <v>83180868163</v>
      </c>
      <c r="L42" s="45">
        <f t="shared" si="6"/>
        <v>82428086003</v>
      </c>
      <c r="M42" s="45">
        <f t="shared" si="6"/>
        <v>84673326850</v>
      </c>
      <c r="N42" s="45">
        <f t="shared" si="6"/>
        <v>84673326850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84673326850</v>
      </c>
      <c r="X42" s="45">
        <f t="shared" si="6"/>
        <v>39655976133</v>
      </c>
      <c r="Y42" s="45">
        <f t="shared" si="6"/>
        <v>45017350717</v>
      </c>
      <c r="Z42" s="46">
        <f>+IF(X42&lt;&gt;0,+(Y42/X42)*100,0)</f>
        <v>113.51971406785897</v>
      </c>
      <c r="AA42" s="47">
        <f>+AA25-AA40</f>
        <v>79311952206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72075761988</v>
      </c>
      <c r="D45" s="18"/>
      <c r="E45" s="19">
        <v>72002688808</v>
      </c>
      <c r="F45" s="20">
        <v>72585132316</v>
      </c>
      <c r="G45" s="20">
        <v>76200842099</v>
      </c>
      <c r="H45" s="20">
        <v>74625400042</v>
      </c>
      <c r="I45" s="20">
        <v>76888227618</v>
      </c>
      <c r="J45" s="20">
        <v>76888227618</v>
      </c>
      <c r="K45" s="20">
        <v>77222576849</v>
      </c>
      <c r="L45" s="20">
        <v>76515421342</v>
      </c>
      <c r="M45" s="20">
        <v>78797505417</v>
      </c>
      <c r="N45" s="20">
        <v>78797505417</v>
      </c>
      <c r="O45" s="20"/>
      <c r="P45" s="20"/>
      <c r="Q45" s="20"/>
      <c r="R45" s="20"/>
      <c r="S45" s="20"/>
      <c r="T45" s="20"/>
      <c r="U45" s="20"/>
      <c r="V45" s="20"/>
      <c r="W45" s="20">
        <v>78797505417</v>
      </c>
      <c r="X45" s="20">
        <v>36292566164</v>
      </c>
      <c r="Y45" s="20">
        <v>42504939253</v>
      </c>
      <c r="Z45" s="48">
        <v>117.12</v>
      </c>
      <c r="AA45" s="22">
        <v>72585132316</v>
      </c>
    </row>
    <row r="46" spans="1:27" ht="12.75">
      <c r="A46" s="23" t="s">
        <v>67</v>
      </c>
      <c r="B46" s="17"/>
      <c r="C46" s="18">
        <v>5794314941</v>
      </c>
      <c r="D46" s="18"/>
      <c r="E46" s="19">
        <v>6782184386</v>
      </c>
      <c r="F46" s="20">
        <v>6726819889</v>
      </c>
      <c r="G46" s="20">
        <v>5805541995</v>
      </c>
      <c r="H46" s="20">
        <v>6759608310</v>
      </c>
      <c r="I46" s="20">
        <v>6151669302</v>
      </c>
      <c r="J46" s="20">
        <v>6151669302</v>
      </c>
      <c r="K46" s="20">
        <v>5958291315</v>
      </c>
      <c r="L46" s="20">
        <v>5912664663</v>
      </c>
      <c r="M46" s="20">
        <v>5875821431</v>
      </c>
      <c r="N46" s="20">
        <v>5875821431</v>
      </c>
      <c r="O46" s="20"/>
      <c r="P46" s="20"/>
      <c r="Q46" s="20"/>
      <c r="R46" s="20"/>
      <c r="S46" s="20"/>
      <c r="T46" s="20"/>
      <c r="U46" s="20"/>
      <c r="V46" s="20"/>
      <c r="W46" s="20">
        <v>5875821431</v>
      </c>
      <c r="X46" s="20">
        <v>3363409948</v>
      </c>
      <c r="Y46" s="20">
        <v>2512411483</v>
      </c>
      <c r="Z46" s="48">
        <v>74.7</v>
      </c>
      <c r="AA46" s="22">
        <v>6726819889</v>
      </c>
    </row>
    <row r="47" spans="1:27" ht="12.75">
      <c r="A47" s="23" t="s">
        <v>68</v>
      </c>
      <c r="B47" s="17"/>
      <c r="C47" s="18">
        <v>317953730</v>
      </c>
      <c r="D47" s="18"/>
      <c r="E47" s="19"/>
      <c r="F47" s="20"/>
      <c r="G47" s="20"/>
      <c r="H47" s="20">
        <v>2066756518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78188030659</v>
      </c>
      <c r="D48" s="51">
        <f>SUM(D45:D47)</f>
        <v>0</v>
      </c>
      <c r="E48" s="52">
        <f t="shared" si="7"/>
        <v>78784873194</v>
      </c>
      <c r="F48" s="53">
        <f t="shared" si="7"/>
        <v>79311952205</v>
      </c>
      <c r="G48" s="53">
        <f t="shared" si="7"/>
        <v>82006384094</v>
      </c>
      <c r="H48" s="53">
        <f t="shared" si="7"/>
        <v>83451764870</v>
      </c>
      <c r="I48" s="53">
        <f t="shared" si="7"/>
        <v>83039896920</v>
      </c>
      <c r="J48" s="53">
        <f t="shared" si="7"/>
        <v>83039896920</v>
      </c>
      <c r="K48" s="53">
        <f t="shared" si="7"/>
        <v>83180868164</v>
      </c>
      <c r="L48" s="53">
        <f t="shared" si="7"/>
        <v>82428086005</v>
      </c>
      <c r="M48" s="53">
        <f t="shared" si="7"/>
        <v>84673326848</v>
      </c>
      <c r="N48" s="53">
        <f t="shared" si="7"/>
        <v>84673326848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84673326848</v>
      </c>
      <c r="X48" s="53">
        <f t="shared" si="7"/>
        <v>39655976112</v>
      </c>
      <c r="Y48" s="53">
        <f t="shared" si="7"/>
        <v>45017350736</v>
      </c>
      <c r="Z48" s="54">
        <f>+IF(X48&lt;&gt;0,+(Y48/X48)*100,0)</f>
        <v>113.51971417588594</v>
      </c>
      <c r="AA48" s="55">
        <f>SUM(AA45:AA47)</f>
        <v>79311952205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229099916</v>
      </c>
      <c r="D6" s="18"/>
      <c r="E6" s="19">
        <v>65800711</v>
      </c>
      <c r="F6" s="20">
        <v>65800711</v>
      </c>
      <c r="G6" s="20">
        <v>230831497</v>
      </c>
      <c r="H6" s="20">
        <v>110163320</v>
      </c>
      <c r="I6" s="20">
        <v>202632434</v>
      </c>
      <c r="J6" s="20">
        <v>202632434</v>
      </c>
      <c r="K6" s="20">
        <v>209209826</v>
      </c>
      <c r="L6" s="20">
        <v>165493299</v>
      </c>
      <c r="M6" s="20">
        <v>26242381</v>
      </c>
      <c r="N6" s="20">
        <v>26242381</v>
      </c>
      <c r="O6" s="20"/>
      <c r="P6" s="20"/>
      <c r="Q6" s="20"/>
      <c r="R6" s="20"/>
      <c r="S6" s="20"/>
      <c r="T6" s="20"/>
      <c r="U6" s="20"/>
      <c r="V6" s="20"/>
      <c r="W6" s="20">
        <v>26242381</v>
      </c>
      <c r="X6" s="20">
        <v>32900356</v>
      </c>
      <c r="Y6" s="20">
        <v>-6657975</v>
      </c>
      <c r="Z6" s="21">
        <v>-20.24</v>
      </c>
      <c r="AA6" s="22">
        <v>65800711</v>
      </c>
    </row>
    <row r="7" spans="1:27" ht="12.75">
      <c r="A7" s="23" t="s">
        <v>34</v>
      </c>
      <c r="B7" s="17"/>
      <c r="C7" s="18"/>
      <c r="D7" s="18"/>
      <c r="E7" s="19">
        <v>130000000</v>
      </c>
      <c r="F7" s="20">
        <v>130000000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65000000</v>
      </c>
      <c r="Y7" s="20">
        <v>-65000000</v>
      </c>
      <c r="Z7" s="21">
        <v>-100</v>
      </c>
      <c r="AA7" s="22">
        <v>130000000</v>
      </c>
    </row>
    <row r="8" spans="1:27" ht="12.75">
      <c r="A8" s="23" t="s">
        <v>35</v>
      </c>
      <c r="B8" s="17"/>
      <c r="C8" s="18">
        <v>253463027</v>
      </c>
      <c r="D8" s="18"/>
      <c r="E8" s="19">
        <v>281455673</v>
      </c>
      <c r="F8" s="20">
        <v>281455673</v>
      </c>
      <c r="G8" s="20">
        <v>290208254</v>
      </c>
      <c r="H8" s="20">
        <v>526611008</v>
      </c>
      <c r="I8" s="20">
        <v>517170236</v>
      </c>
      <c r="J8" s="20">
        <v>517170236</v>
      </c>
      <c r="K8" s="20">
        <v>396251692</v>
      </c>
      <c r="L8" s="20">
        <v>377850368</v>
      </c>
      <c r="M8" s="20">
        <v>412791626</v>
      </c>
      <c r="N8" s="20">
        <v>412791626</v>
      </c>
      <c r="O8" s="20"/>
      <c r="P8" s="20"/>
      <c r="Q8" s="20"/>
      <c r="R8" s="20"/>
      <c r="S8" s="20"/>
      <c r="T8" s="20"/>
      <c r="U8" s="20"/>
      <c r="V8" s="20"/>
      <c r="W8" s="20">
        <v>412791626</v>
      </c>
      <c r="X8" s="20">
        <v>140727837</v>
      </c>
      <c r="Y8" s="20">
        <v>272063789</v>
      </c>
      <c r="Z8" s="21">
        <v>193.33</v>
      </c>
      <c r="AA8" s="22">
        <v>281455673</v>
      </c>
    </row>
    <row r="9" spans="1:27" ht="12.75">
      <c r="A9" s="23" t="s">
        <v>36</v>
      </c>
      <c r="B9" s="17"/>
      <c r="C9" s="18">
        <v>138686392</v>
      </c>
      <c r="D9" s="18"/>
      <c r="E9" s="19">
        <v>123173349</v>
      </c>
      <c r="F9" s="20">
        <v>123173349</v>
      </c>
      <c r="G9" s="20">
        <v>123276272</v>
      </c>
      <c r="H9" s="20">
        <v>410575304</v>
      </c>
      <c r="I9" s="20">
        <v>367082644</v>
      </c>
      <c r="J9" s="20">
        <v>367082644</v>
      </c>
      <c r="K9" s="20">
        <v>348670714</v>
      </c>
      <c r="L9" s="20">
        <v>324568407</v>
      </c>
      <c r="M9" s="20">
        <v>246943112</v>
      </c>
      <c r="N9" s="20">
        <v>246943112</v>
      </c>
      <c r="O9" s="20"/>
      <c r="P9" s="20"/>
      <c r="Q9" s="20"/>
      <c r="R9" s="20"/>
      <c r="S9" s="20"/>
      <c r="T9" s="20"/>
      <c r="U9" s="20"/>
      <c r="V9" s="20"/>
      <c r="W9" s="20">
        <v>246943112</v>
      </c>
      <c r="X9" s="20">
        <v>61586675</v>
      </c>
      <c r="Y9" s="20">
        <v>185356437</v>
      </c>
      <c r="Z9" s="21">
        <v>300.97</v>
      </c>
      <c r="AA9" s="22">
        <v>123173349</v>
      </c>
    </row>
    <row r="10" spans="1:27" ht="12.75">
      <c r="A10" s="23" t="s">
        <v>37</v>
      </c>
      <c r="B10" s="17"/>
      <c r="C10" s="18">
        <v>329048</v>
      </c>
      <c r="D10" s="18"/>
      <c r="E10" s="19">
        <v>325000</v>
      </c>
      <c r="F10" s="20">
        <v>325000</v>
      </c>
      <c r="G10" s="24">
        <v>329048</v>
      </c>
      <c r="H10" s="24">
        <v>329048</v>
      </c>
      <c r="I10" s="24">
        <v>329048</v>
      </c>
      <c r="J10" s="20">
        <v>329048</v>
      </c>
      <c r="K10" s="24">
        <v>329048</v>
      </c>
      <c r="L10" s="24">
        <v>329048</v>
      </c>
      <c r="M10" s="20">
        <v>329048</v>
      </c>
      <c r="N10" s="24">
        <v>329048</v>
      </c>
      <c r="O10" s="24"/>
      <c r="P10" s="24"/>
      <c r="Q10" s="20"/>
      <c r="R10" s="24"/>
      <c r="S10" s="24"/>
      <c r="T10" s="20"/>
      <c r="U10" s="24"/>
      <c r="V10" s="24"/>
      <c r="W10" s="24">
        <v>329048</v>
      </c>
      <c r="X10" s="20">
        <v>162500</v>
      </c>
      <c r="Y10" s="24">
        <v>166548</v>
      </c>
      <c r="Z10" s="25">
        <v>102.49</v>
      </c>
      <c r="AA10" s="26">
        <v>325000</v>
      </c>
    </row>
    <row r="11" spans="1:27" ht="12.75">
      <c r="A11" s="23" t="s">
        <v>38</v>
      </c>
      <c r="B11" s="17"/>
      <c r="C11" s="18">
        <v>21664791</v>
      </c>
      <c r="D11" s="18"/>
      <c r="E11" s="19">
        <v>37645089</v>
      </c>
      <c r="F11" s="20">
        <v>37645089</v>
      </c>
      <c r="G11" s="20">
        <v>27204353</v>
      </c>
      <c r="H11" s="20">
        <v>22160152</v>
      </c>
      <c r="I11" s="20">
        <v>23026396</v>
      </c>
      <c r="J11" s="20">
        <v>23026396</v>
      </c>
      <c r="K11" s="20">
        <v>20485825</v>
      </c>
      <c r="L11" s="20">
        <v>22582564</v>
      </c>
      <c r="M11" s="20">
        <v>24135289</v>
      </c>
      <c r="N11" s="20">
        <v>24135289</v>
      </c>
      <c r="O11" s="20"/>
      <c r="P11" s="20"/>
      <c r="Q11" s="20"/>
      <c r="R11" s="20"/>
      <c r="S11" s="20"/>
      <c r="T11" s="20"/>
      <c r="U11" s="20"/>
      <c r="V11" s="20"/>
      <c r="W11" s="20">
        <v>24135289</v>
      </c>
      <c r="X11" s="20">
        <v>18822545</v>
      </c>
      <c r="Y11" s="20">
        <v>5312744</v>
      </c>
      <c r="Z11" s="21">
        <v>28.23</v>
      </c>
      <c r="AA11" s="22">
        <v>37645089</v>
      </c>
    </row>
    <row r="12" spans="1:27" ht="12.75">
      <c r="A12" s="27" t="s">
        <v>39</v>
      </c>
      <c r="B12" s="28"/>
      <c r="C12" s="29">
        <f aca="true" t="shared" si="0" ref="C12:Y12">SUM(C6:C11)</f>
        <v>643243174</v>
      </c>
      <c r="D12" s="29">
        <f>SUM(D6:D11)</f>
        <v>0</v>
      </c>
      <c r="E12" s="30">
        <f t="shared" si="0"/>
        <v>638399822</v>
      </c>
      <c r="F12" s="31">
        <f t="shared" si="0"/>
        <v>638399822</v>
      </c>
      <c r="G12" s="31">
        <f t="shared" si="0"/>
        <v>671849424</v>
      </c>
      <c r="H12" s="31">
        <f t="shared" si="0"/>
        <v>1069838832</v>
      </c>
      <c r="I12" s="31">
        <f t="shared" si="0"/>
        <v>1110240758</v>
      </c>
      <c r="J12" s="31">
        <f t="shared" si="0"/>
        <v>1110240758</v>
      </c>
      <c r="K12" s="31">
        <f t="shared" si="0"/>
        <v>974947105</v>
      </c>
      <c r="L12" s="31">
        <f t="shared" si="0"/>
        <v>890823686</v>
      </c>
      <c r="M12" s="31">
        <f t="shared" si="0"/>
        <v>710441456</v>
      </c>
      <c r="N12" s="31">
        <f t="shared" si="0"/>
        <v>710441456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710441456</v>
      </c>
      <c r="X12" s="31">
        <f t="shared" si="0"/>
        <v>319199913</v>
      </c>
      <c r="Y12" s="31">
        <f t="shared" si="0"/>
        <v>391241543</v>
      </c>
      <c r="Z12" s="32">
        <f>+IF(X12&lt;&gt;0,+(Y12/X12)*100,0)</f>
        <v>122.56943910883835</v>
      </c>
      <c r="AA12" s="33">
        <f>SUM(AA6:AA11)</f>
        <v>638399822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1256030</v>
      </c>
      <c r="D15" s="18"/>
      <c r="E15" s="19">
        <v>2025124</v>
      </c>
      <c r="F15" s="20">
        <v>2025124</v>
      </c>
      <c r="G15" s="20">
        <v>1785418</v>
      </c>
      <c r="H15" s="20">
        <v>1176899</v>
      </c>
      <c r="I15" s="20">
        <v>1126204</v>
      </c>
      <c r="J15" s="20">
        <v>1126204</v>
      </c>
      <c r="K15" s="20">
        <v>1615689</v>
      </c>
      <c r="L15" s="20">
        <v>1400549</v>
      </c>
      <c r="M15" s="20">
        <v>1350114</v>
      </c>
      <c r="N15" s="20">
        <v>1350114</v>
      </c>
      <c r="O15" s="20"/>
      <c r="P15" s="20"/>
      <c r="Q15" s="20"/>
      <c r="R15" s="20"/>
      <c r="S15" s="20"/>
      <c r="T15" s="20"/>
      <c r="U15" s="20"/>
      <c r="V15" s="20"/>
      <c r="W15" s="20">
        <v>1350114</v>
      </c>
      <c r="X15" s="20">
        <v>1012562</v>
      </c>
      <c r="Y15" s="20">
        <v>337552</v>
      </c>
      <c r="Z15" s="21">
        <v>33.34</v>
      </c>
      <c r="AA15" s="22">
        <v>2025124</v>
      </c>
    </row>
    <row r="16" spans="1:27" ht="12.75">
      <c r="A16" s="23" t="s">
        <v>42</v>
      </c>
      <c r="B16" s="17"/>
      <c r="C16" s="18">
        <v>128762</v>
      </c>
      <c r="D16" s="18"/>
      <c r="E16" s="19">
        <v>133000</v>
      </c>
      <c r="F16" s="20">
        <v>133000</v>
      </c>
      <c r="G16" s="24">
        <v>128762</v>
      </c>
      <c r="H16" s="24">
        <v>128763</v>
      </c>
      <c r="I16" s="24">
        <v>128763</v>
      </c>
      <c r="J16" s="20">
        <v>128763</v>
      </c>
      <c r="K16" s="24">
        <v>128763</v>
      </c>
      <c r="L16" s="24">
        <v>128762</v>
      </c>
      <c r="M16" s="20">
        <v>128762</v>
      </c>
      <c r="N16" s="24">
        <v>128762</v>
      </c>
      <c r="O16" s="24"/>
      <c r="P16" s="24"/>
      <c r="Q16" s="20"/>
      <c r="R16" s="24"/>
      <c r="S16" s="24"/>
      <c r="T16" s="20"/>
      <c r="U16" s="24"/>
      <c r="V16" s="24"/>
      <c r="W16" s="24">
        <v>128762</v>
      </c>
      <c r="X16" s="20">
        <v>66500</v>
      </c>
      <c r="Y16" s="24">
        <v>62262</v>
      </c>
      <c r="Z16" s="25">
        <v>93.63</v>
      </c>
      <c r="AA16" s="26">
        <v>133000</v>
      </c>
    </row>
    <row r="17" spans="1:27" ht="12.75">
      <c r="A17" s="23" t="s">
        <v>43</v>
      </c>
      <c r="B17" s="17"/>
      <c r="C17" s="18">
        <v>44390000</v>
      </c>
      <c r="D17" s="18"/>
      <c r="E17" s="19">
        <v>45076500</v>
      </c>
      <c r="F17" s="20">
        <v>45076500</v>
      </c>
      <c r="G17" s="20">
        <v>40650000</v>
      </c>
      <c r="H17" s="20">
        <v>44390000</v>
      </c>
      <c r="I17" s="20">
        <v>44390000</v>
      </c>
      <c r="J17" s="20">
        <v>44390000</v>
      </c>
      <c r="K17" s="20">
        <v>44390000</v>
      </c>
      <c r="L17" s="20">
        <v>44390000</v>
      </c>
      <c r="M17" s="20">
        <v>44390000</v>
      </c>
      <c r="N17" s="20">
        <v>44390000</v>
      </c>
      <c r="O17" s="20"/>
      <c r="P17" s="20"/>
      <c r="Q17" s="20"/>
      <c r="R17" s="20"/>
      <c r="S17" s="20"/>
      <c r="T17" s="20"/>
      <c r="U17" s="20"/>
      <c r="V17" s="20"/>
      <c r="W17" s="20">
        <v>44390000</v>
      </c>
      <c r="X17" s="20">
        <v>22538250</v>
      </c>
      <c r="Y17" s="20">
        <v>21851750</v>
      </c>
      <c r="Z17" s="21">
        <v>96.95</v>
      </c>
      <c r="AA17" s="22">
        <v>45076500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5823594504</v>
      </c>
      <c r="D19" s="18"/>
      <c r="E19" s="19">
        <v>6080923547</v>
      </c>
      <c r="F19" s="20">
        <v>6098248547</v>
      </c>
      <c r="G19" s="20">
        <v>5654764154</v>
      </c>
      <c r="H19" s="20">
        <v>5871153432</v>
      </c>
      <c r="I19" s="20">
        <v>5917855698</v>
      </c>
      <c r="J19" s="20">
        <v>5917855698</v>
      </c>
      <c r="K19" s="20">
        <v>5964797864</v>
      </c>
      <c r="L19" s="20">
        <v>6000159735</v>
      </c>
      <c r="M19" s="20">
        <v>5940366012</v>
      </c>
      <c r="N19" s="20">
        <v>5940366012</v>
      </c>
      <c r="O19" s="20"/>
      <c r="P19" s="20"/>
      <c r="Q19" s="20"/>
      <c r="R19" s="20"/>
      <c r="S19" s="20"/>
      <c r="T19" s="20"/>
      <c r="U19" s="20"/>
      <c r="V19" s="20"/>
      <c r="W19" s="20">
        <v>5940366012</v>
      </c>
      <c r="X19" s="20">
        <v>3049124274</v>
      </c>
      <c r="Y19" s="20">
        <v>2891241738</v>
      </c>
      <c r="Z19" s="21">
        <v>94.82</v>
      </c>
      <c r="AA19" s="22">
        <v>6098248547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4960456</v>
      </c>
      <c r="D22" s="18"/>
      <c r="E22" s="19">
        <v>7571657</v>
      </c>
      <c r="F22" s="20">
        <v>7571657</v>
      </c>
      <c r="G22" s="20">
        <v>7560176</v>
      </c>
      <c r="H22" s="20">
        <v>4958308</v>
      </c>
      <c r="I22" s="20">
        <v>4958308</v>
      </c>
      <c r="J22" s="20">
        <v>4958308</v>
      </c>
      <c r="K22" s="20">
        <v>10341815</v>
      </c>
      <c r="L22" s="20">
        <v>10341815</v>
      </c>
      <c r="M22" s="20">
        <v>10341815</v>
      </c>
      <c r="N22" s="20">
        <v>10341815</v>
      </c>
      <c r="O22" s="20"/>
      <c r="P22" s="20"/>
      <c r="Q22" s="20"/>
      <c r="R22" s="20"/>
      <c r="S22" s="20"/>
      <c r="T22" s="20"/>
      <c r="U22" s="20"/>
      <c r="V22" s="20"/>
      <c r="W22" s="20">
        <v>10341815</v>
      </c>
      <c r="X22" s="20">
        <v>3785829</v>
      </c>
      <c r="Y22" s="20">
        <v>6555986</v>
      </c>
      <c r="Z22" s="21">
        <v>173.17</v>
      </c>
      <c r="AA22" s="22">
        <v>7571657</v>
      </c>
    </row>
    <row r="23" spans="1:27" ht="12.75">
      <c r="A23" s="23" t="s">
        <v>49</v>
      </c>
      <c r="B23" s="17"/>
      <c r="C23" s="18"/>
      <c r="D23" s="18"/>
      <c r="E23" s="19">
        <v>36393170</v>
      </c>
      <c r="F23" s="20">
        <v>36393170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18196585</v>
      </c>
      <c r="Y23" s="24">
        <v>-18196585</v>
      </c>
      <c r="Z23" s="25">
        <v>-100</v>
      </c>
      <c r="AA23" s="26">
        <v>36393170</v>
      </c>
    </row>
    <row r="24" spans="1:27" ht="12.75">
      <c r="A24" s="27" t="s">
        <v>50</v>
      </c>
      <c r="B24" s="35"/>
      <c r="C24" s="29">
        <f aca="true" t="shared" si="1" ref="C24:Y24">SUM(C15:C23)</f>
        <v>5874329752</v>
      </c>
      <c r="D24" s="29">
        <f>SUM(D15:D23)</f>
        <v>0</v>
      </c>
      <c r="E24" s="36">
        <f t="shared" si="1"/>
        <v>6172122998</v>
      </c>
      <c r="F24" s="37">
        <f t="shared" si="1"/>
        <v>6189447998</v>
      </c>
      <c r="G24" s="37">
        <f t="shared" si="1"/>
        <v>5704888510</v>
      </c>
      <c r="H24" s="37">
        <f t="shared" si="1"/>
        <v>5921807402</v>
      </c>
      <c r="I24" s="37">
        <f t="shared" si="1"/>
        <v>5968458973</v>
      </c>
      <c r="J24" s="37">
        <f t="shared" si="1"/>
        <v>5968458973</v>
      </c>
      <c r="K24" s="37">
        <f t="shared" si="1"/>
        <v>6021274131</v>
      </c>
      <c r="L24" s="37">
        <f t="shared" si="1"/>
        <v>6056420861</v>
      </c>
      <c r="M24" s="37">
        <f t="shared" si="1"/>
        <v>5996576703</v>
      </c>
      <c r="N24" s="37">
        <f t="shared" si="1"/>
        <v>5996576703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5996576703</v>
      </c>
      <c r="X24" s="37">
        <f t="shared" si="1"/>
        <v>3094724000</v>
      </c>
      <c r="Y24" s="37">
        <f t="shared" si="1"/>
        <v>2901852703</v>
      </c>
      <c r="Z24" s="38">
        <f>+IF(X24&lt;&gt;0,+(Y24/X24)*100,0)</f>
        <v>93.767738350819</v>
      </c>
      <c r="AA24" s="39">
        <f>SUM(AA15:AA23)</f>
        <v>6189447998</v>
      </c>
    </row>
    <row r="25" spans="1:27" ht="12.75">
      <c r="A25" s="27" t="s">
        <v>51</v>
      </c>
      <c r="B25" s="28"/>
      <c r="C25" s="29">
        <f aca="true" t="shared" si="2" ref="C25:Y25">+C12+C24</f>
        <v>6517572926</v>
      </c>
      <c r="D25" s="29">
        <f>+D12+D24</f>
        <v>0</v>
      </c>
      <c r="E25" s="30">
        <f t="shared" si="2"/>
        <v>6810522820</v>
      </c>
      <c r="F25" s="31">
        <f t="shared" si="2"/>
        <v>6827847820</v>
      </c>
      <c r="G25" s="31">
        <f t="shared" si="2"/>
        <v>6376737934</v>
      </c>
      <c r="H25" s="31">
        <f t="shared" si="2"/>
        <v>6991646234</v>
      </c>
      <c r="I25" s="31">
        <f t="shared" si="2"/>
        <v>7078699731</v>
      </c>
      <c r="J25" s="31">
        <f t="shared" si="2"/>
        <v>7078699731</v>
      </c>
      <c r="K25" s="31">
        <f t="shared" si="2"/>
        <v>6996221236</v>
      </c>
      <c r="L25" s="31">
        <f t="shared" si="2"/>
        <v>6947244547</v>
      </c>
      <c r="M25" s="31">
        <f t="shared" si="2"/>
        <v>6707018159</v>
      </c>
      <c r="N25" s="31">
        <f t="shared" si="2"/>
        <v>6707018159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6707018159</v>
      </c>
      <c r="X25" s="31">
        <f t="shared" si="2"/>
        <v>3413923913</v>
      </c>
      <c r="Y25" s="31">
        <f t="shared" si="2"/>
        <v>3293094246</v>
      </c>
      <c r="Z25" s="32">
        <f>+IF(X25&lt;&gt;0,+(Y25/X25)*100,0)</f>
        <v>96.46068072753793</v>
      </c>
      <c r="AA25" s="33">
        <f>+AA12+AA24</f>
        <v>6827847820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171335664</v>
      </c>
      <c r="D30" s="18"/>
      <c r="E30" s="19">
        <v>178805737</v>
      </c>
      <c r="F30" s="20">
        <v>178805737</v>
      </c>
      <c r="G30" s="20">
        <v>171335664</v>
      </c>
      <c r="H30" s="20">
        <v>171335664</v>
      </c>
      <c r="I30" s="20">
        <v>171335664</v>
      </c>
      <c r="J30" s="20">
        <v>171335664</v>
      </c>
      <c r="K30" s="20">
        <v>171335664</v>
      </c>
      <c r="L30" s="20">
        <v>171335664</v>
      </c>
      <c r="M30" s="20">
        <v>171335664</v>
      </c>
      <c r="N30" s="20">
        <v>171335664</v>
      </c>
      <c r="O30" s="20"/>
      <c r="P30" s="20"/>
      <c r="Q30" s="20"/>
      <c r="R30" s="20"/>
      <c r="S30" s="20"/>
      <c r="T30" s="20"/>
      <c r="U30" s="20"/>
      <c r="V30" s="20"/>
      <c r="W30" s="20">
        <v>171335664</v>
      </c>
      <c r="X30" s="20">
        <v>89402869</v>
      </c>
      <c r="Y30" s="20">
        <v>81932795</v>
      </c>
      <c r="Z30" s="21">
        <v>91.64</v>
      </c>
      <c r="AA30" s="22">
        <v>178805737</v>
      </c>
    </row>
    <row r="31" spans="1:27" ht="12.75">
      <c r="A31" s="23" t="s">
        <v>56</v>
      </c>
      <c r="B31" s="17"/>
      <c r="C31" s="18">
        <v>39819251</v>
      </c>
      <c r="D31" s="18"/>
      <c r="E31" s="19">
        <v>43710745</v>
      </c>
      <c r="F31" s="20">
        <v>43710745</v>
      </c>
      <c r="G31" s="20">
        <v>39819252</v>
      </c>
      <c r="H31" s="20">
        <v>42507770</v>
      </c>
      <c r="I31" s="20">
        <v>43401126</v>
      </c>
      <c r="J31" s="20">
        <v>43401126</v>
      </c>
      <c r="K31" s="20">
        <v>44463796</v>
      </c>
      <c r="L31" s="20">
        <v>45272060</v>
      </c>
      <c r="M31" s="20">
        <v>46987508</v>
      </c>
      <c r="N31" s="20">
        <v>46987508</v>
      </c>
      <c r="O31" s="20"/>
      <c r="P31" s="20"/>
      <c r="Q31" s="20"/>
      <c r="R31" s="20"/>
      <c r="S31" s="20"/>
      <c r="T31" s="20"/>
      <c r="U31" s="20"/>
      <c r="V31" s="20"/>
      <c r="W31" s="20">
        <v>46987508</v>
      </c>
      <c r="X31" s="20">
        <v>21855373</v>
      </c>
      <c r="Y31" s="20">
        <v>25132135</v>
      </c>
      <c r="Z31" s="21">
        <v>114.99</v>
      </c>
      <c r="AA31" s="22">
        <v>43710745</v>
      </c>
    </row>
    <row r="32" spans="1:27" ht="12.75">
      <c r="A32" s="23" t="s">
        <v>57</v>
      </c>
      <c r="B32" s="17"/>
      <c r="C32" s="18">
        <v>436892539</v>
      </c>
      <c r="D32" s="18"/>
      <c r="E32" s="19">
        <v>241673527</v>
      </c>
      <c r="F32" s="20">
        <v>241673527</v>
      </c>
      <c r="G32" s="20">
        <v>371458715</v>
      </c>
      <c r="H32" s="20">
        <v>447390869</v>
      </c>
      <c r="I32" s="20">
        <v>534678209</v>
      </c>
      <c r="J32" s="20">
        <v>534678209</v>
      </c>
      <c r="K32" s="20">
        <v>449586988</v>
      </c>
      <c r="L32" s="20">
        <v>441815047</v>
      </c>
      <c r="M32" s="20">
        <v>333048770</v>
      </c>
      <c r="N32" s="20">
        <v>333048770</v>
      </c>
      <c r="O32" s="20"/>
      <c r="P32" s="20"/>
      <c r="Q32" s="20"/>
      <c r="R32" s="20"/>
      <c r="S32" s="20"/>
      <c r="T32" s="20"/>
      <c r="U32" s="20"/>
      <c r="V32" s="20"/>
      <c r="W32" s="20">
        <v>333048770</v>
      </c>
      <c r="X32" s="20">
        <v>120836764</v>
      </c>
      <c r="Y32" s="20">
        <v>212212006</v>
      </c>
      <c r="Z32" s="21">
        <v>175.62</v>
      </c>
      <c r="AA32" s="22">
        <v>241673527</v>
      </c>
    </row>
    <row r="33" spans="1:27" ht="12.75">
      <c r="A33" s="23" t="s">
        <v>58</v>
      </c>
      <c r="B33" s="17"/>
      <c r="C33" s="18">
        <v>31375958</v>
      </c>
      <c r="D33" s="18"/>
      <c r="E33" s="19">
        <v>23325229</v>
      </c>
      <c r="F33" s="20">
        <v>23325229</v>
      </c>
      <c r="G33" s="20">
        <v>32031727</v>
      </c>
      <c r="H33" s="20">
        <v>31375958</v>
      </c>
      <c r="I33" s="20">
        <v>31375958</v>
      </c>
      <c r="J33" s="20">
        <v>31375958</v>
      </c>
      <c r="K33" s="20">
        <v>31375958</v>
      </c>
      <c r="L33" s="20">
        <v>31375958</v>
      </c>
      <c r="M33" s="20">
        <v>31375958</v>
      </c>
      <c r="N33" s="20">
        <v>31375958</v>
      </c>
      <c r="O33" s="20"/>
      <c r="P33" s="20"/>
      <c r="Q33" s="20"/>
      <c r="R33" s="20"/>
      <c r="S33" s="20"/>
      <c r="T33" s="20"/>
      <c r="U33" s="20"/>
      <c r="V33" s="20"/>
      <c r="W33" s="20">
        <v>31375958</v>
      </c>
      <c r="X33" s="20">
        <v>11662615</v>
      </c>
      <c r="Y33" s="20">
        <v>19713343</v>
      </c>
      <c r="Z33" s="21">
        <v>169.03</v>
      </c>
      <c r="AA33" s="22">
        <v>23325229</v>
      </c>
    </row>
    <row r="34" spans="1:27" ht="12.75">
      <c r="A34" s="27" t="s">
        <v>59</v>
      </c>
      <c r="B34" s="28"/>
      <c r="C34" s="29">
        <f aca="true" t="shared" si="3" ref="C34:Y34">SUM(C29:C33)</f>
        <v>679423412</v>
      </c>
      <c r="D34" s="29">
        <f>SUM(D29:D33)</f>
        <v>0</v>
      </c>
      <c r="E34" s="30">
        <f t="shared" si="3"/>
        <v>487515238</v>
      </c>
      <c r="F34" s="31">
        <f t="shared" si="3"/>
        <v>487515238</v>
      </c>
      <c r="G34" s="31">
        <f t="shared" si="3"/>
        <v>614645358</v>
      </c>
      <c r="H34" s="31">
        <f t="shared" si="3"/>
        <v>692610261</v>
      </c>
      <c r="I34" s="31">
        <f t="shared" si="3"/>
        <v>780790957</v>
      </c>
      <c r="J34" s="31">
        <f t="shared" si="3"/>
        <v>780790957</v>
      </c>
      <c r="K34" s="31">
        <f t="shared" si="3"/>
        <v>696762406</v>
      </c>
      <c r="L34" s="31">
        <f t="shared" si="3"/>
        <v>689798729</v>
      </c>
      <c r="M34" s="31">
        <f t="shared" si="3"/>
        <v>582747900</v>
      </c>
      <c r="N34" s="31">
        <f t="shared" si="3"/>
        <v>582747900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582747900</v>
      </c>
      <c r="X34" s="31">
        <f t="shared" si="3"/>
        <v>243757621</v>
      </c>
      <c r="Y34" s="31">
        <f t="shared" si="3"/>
        <v>338990279</v>
      </c>
      <c r="Z34" s="32">
        <f>+IF(X34&lt;&gt;0,+(Y34/X34)*100,0)</f>
        <v>139.06858690584284</v>
      </c>
      <c r="AA34" s="33">
        <f>SUM(AA29:AA33)</f>
        <v>487515238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1333295041</v>
      </c>
      <c r="D37" s="18"/>
      <c r="E37" s="19">
        <v>1482840651</v>
      </c>
      <c r="F37" s="20">
        <v>1482840651</v>
      </c>
      <c r="G37" s="20">
        <v>1333295041</v>
      </c>
      <c r="H37" s="20">
        <v>1304739097</v>
      </c>
      <c r="I37" s="20">
        <v>1324273267</v>
      </c>
      <c r="J37" s="20">
        <v>1324273267</v>
      </c>
      <c r="K37" s="20">
        <v>1309995296</v>
      </c>
      <c r="L37" s="20">
        <v>1295717323</v>
      </c>
      <c r="M37" s="20">
        <v>1283740440</v>
      </c>
      <c r="N37" s="20">
        <v>1283740440</v>
      </c>
      <c r="O37" s="20"/>
      <c r="P37" s="20"/>
      <c r="Q37" s="20"/>
      <c r="R37" s="20"/>
      <c r="S37" s="20"/>
      <c r="T37" s="20"/>
      <c r="U37" s="20"/>
      <c r="V37" s="20"/>
      <c r="W37" s="20">
        <v>1283740440</v>
      </c>
      <c r="X37" s="20">
        <v>741420326</v>
      </c>
      <c r="Y37" s="20">
        <v>542320114</v>
      </c>
      <c r="Z37" s="21">
        <v>73.15</v>
      </c>
      <c r="AA37" s="22">
        <v>1482840651</v>
      </c>
    </row>
    <row r="38" spans="1:27" ht="12.75">
      <c r="A38" s="23" t="s">
        <v>58</v>
      </c>
      <c r="B38" s="17"/>
      <c r="C38" s="18">
        <v>322114614</v>
      </c>
      <c r="D38" s="18"/>
      <c r="E38" s="19">
        <v>342511496</v>
      </c>
      <c r="F38" s="20">
        <v>342511496</v>
      </c>
      <c r="G38" s="20">
        <v>296382541</v>
      </c>
      <c r="H38" s="20">
        <v>325827223</v>
      </c>
      <c r="I38" s="20">
        <v>327600355</v>
      </c>
      <c r="J38" s="20">
        <v>327600355</v>
      </c>
      <c r="K38" s="20">
        <v>329314112</v>
      </c>
      <c r="L38" s="20">
        <v>331320114</v>
      </c>
      <c r="M38" s="20">
        <v>333408245</v>
      </c>
      <c r="N38" s="20">
        <v>333408245</v>
      </c>
      <c r="O38" s="20"/>
      <c r="P38" s="20"/>
      <c r="Q38" s="20"/>
      <c r="R38" s="20"/>
      <c r="S38" s="20"/>
      <c r="T38" s="20"/>
      <c r="U38" s="20"/>
      <c r="V38" s="20"/>
      <c r="W38" s="20">
        <v>333408245</v>
      </c>
      <c r="X38" s="20">
        <v>171255748</v>
      </c>
      <c r="Y38" s="20">
        <v>162152497</v>
      </c>
      <c r="Z38" s="21">
        <v>94.68</v>
      </c>
      <c r="AA38" s="22">
        <v>342511496</v>
      </c>
    </row>
    <row r="39" spans="1:27" ht="12.75">
      <c r="A39" s="27" t="s">
        <v>61</v>
      </c>
      <c r="B39" s="35"/>
      <c r="C39" s="29">
        <f aca="true" t="shared" si="4" ref="C39:Y39">SUM(C37:C38)</f>
        <v>1655409655</v>
      </c>
      <c r="D39" s="29">
        <f>SUM(D37:D38)</f>
        <v>0</v>
      </c>
      <c r="E39" s="36">
        <f t="shared" si="4"/>
        <v>1825352147</v>
      </c>
      <c r="F39" s="37">
        <f t="shared" si="4"/>
        <v>1825352147</v>
      </c>
      <c r="G39" s="37">
        <f t="shared" si="4"/>
        <v>1629677582</v>
      </c>
      <c r="H39" s="37">
        <f t="shared" si="4"/>
        <v>1630566320</v>
      </c>
      <c r="I39" s="37">
        <f t="shared" si="4"/>
        <v>1651873622</v>
      </c>
      <c r="J39" s="37">
        <f t="shared" si="4"/>
        <v>1651873622</v>
      </c>
      <c r="K39" s="37">
        <f t="shared" si="4"/>
        <v>1639309408</v>
      </c>
      <c r="L39" s="37">
        <f t="shared" si="4"/>
        <v>1627037437</v>
      </c>
      <c r="M39" s="37">
        <f t="shared" si="4"/>
        <v>1617148685</v>
      </c>
      <c r="N39" s="37">
        <f t="shared" si="4"/>
        <v>1617148685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1617148685</v>
      </c>
      <c r="X39" s="37">
        <f t="shared" si="4"/>
        <v>912676074</v>
      </c>
      <c r="Y39" s="37">
        <f t="shared" si="4"/>
        <v>704472611</v>
      </c>
      <c r="Z39" s="38">
        <f>+IF(X39&lt;&gt;0,+(Y39/X39)*100,0)</f>
        <v>77.18758397078348</v>
      </c>
      <c r="AA39" s="39">
        <f>SUM(AA37:AA38)</f>
        <v>1825352147</v>
      </c>
    </row>
    <row r="40" spans="1:27" ht="12.75">
      <c r="A40" s="27" t="s">
        <v>62</v>
      </c>
      <c r="B40" s="28"/>
      <c r="C40" s="29">
        <f aca="true" t="shared" si="5" ref="C40:Y40">+C34+C39</f>
        <v>2334833067</v>
      </c>
      <c r="D40" s="29">
        <f>+D34+D39</f>
        <v>0</v>
      </c>
      <c r="E40" s="30">
        <f t="shared" si="5"/>
        <v>2312867385</v>
      </c>
      <c r="F40" s="31">
        <f t="shared" si="5"/>
        <v>2312867385</v>
      </c>
      <c r="G40" s="31">
        <f t="shared" si="5"/>
        <v>2244322940</v>
      </c>
      <c r="H40" s="31">
        <f t="shared" si="5"/>
        <v>2323176581</v>
      </c>
      <c r="I40" s="31">
        <f t="shared" si="5"/>
        <v>2432664579</v>
      </c>
      <c r="J40" s="31">
        <f t="shared" si="5"/>
        <v>2432664579</v>
      </c>
      <c r="K40" s="31">
        <f t="shared" si="5"/>
        <v>2336071814</v>
      </c>
      <c r="L40" s="31">
        <f t="shared" si="5"/>
        <v>2316836166</v>
      </c>
      <c r="M40" s="31">
        <f t="shared" si="5"/>
        <v>2199896585</v>
      </c>
      <c r="N40" s="31">
        <f t="shared" si="5"/>
        <v>2199896585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2199896585</v>
      </c>
      <c r="X40" s="31">
        <f t="shared" si="5"/>
        <v>1156433695</v>
      </c>
      <c r="Y40" s="31">
        <f t="shared" si="5"/>
        <v>1043462890</v>
      </c>
      <c r="Z40" s="32">
        <f>+IF(X40&lt;&gt;0,+(Y40/X40)*100,0)</f>
        <v>90.2311039977091</v>
      </c>
      <c r="AA40" s="33">
        <f>+AA34+AA39</f>
        <v>2312867385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4182739859</v>
      </c>
      <c r="D42" s="43">
        <f>+D25-D40</f>
        <v>0</v>
      </c>
      <c r="E42" s="44">
        <f t="shared" si="6"/>
        <v>4497655435</v>
      </c>
      <c r="F42" s="45">
        <f t="shared" si="6"/>
        <v>4514980435</v>
      </c>
      <c r="G42" s="45">
        <f t="shared" si="6"/>
        <v>4132414994</v>
      </c>
      <c r="H42" s="45">
        <f t="shared" si="6"/>
        <v>4668469653</v>
      </c>
      <c r="I42" s="45">
        <f t="shared" si="6"/>
        <v>4646035152</v>
      </c>
      <c r="J42" s="45">
        <f t="shared" si="6"/>
        <v>4646035152</v>
      </c>
      <c r="K42" s="45">
        <f t="shared" si="6"/>
        <v>4660149422</v>
      </c>
      <c r="L42" s="45">
        <f t="shared" si="6"/>
        <v>4630408381</v>
      </c>
      <c r="M42" s="45">
        <f t="shared" si="6"/>
        <v>4507121574</v>
      </c>
      <c r="N42" s="45">
        <f t="shared" si="6"/>
        <v>4507121574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4507121574</v>
      </c>
      <c r="X42" s="45">
        <f t="shared" si="6"/>
        <v>2257490218</v>
      </c>
      <c r="Y42" s="45">
        <f t="shared" si="6"/>
        <v>2249631356</v>
      </c>
      <c r="Z42" s="46">
        <f>+IF(X42&lt;&gt;0,+(Y42/X42)*100,0)</f>
        <v>99.6518761438106</v>
      </c>
      <c r="AA42" s="47">
        <f>+AA25-AA40</f>
        <v>4514980435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2544352635</v>
      </c>
      <c r="D45" s="18"/>
      <c r="E45" s="19">
        <v>1870185735</v>
      </c>
      <c r="F45" s="20">
        <v>1870185735</v>
      </c>
      <c r="G45" s="20">
        <v>2820870832</v>
      </c>
      <c r="H45" s="20">
        <v>3027452514</v>
      </c>
      <c r="I45" s="20">
        <v>3005040081</v>
      </c>
      <c r="J45" s="20">
        <v>3005040081</v>
      </c>
      <c r="K45" s="20">
        <v>3019169432</v>
      </c>
      <c r="L45" s="20">
        <v>2989624956</v>
      </c>
      <c r="M45" s="20">
        <v>2866351080</v>
      </c>
      <c r="N45" s="20">
        <v>2866351080</v>
      </c>
      <c r="O45" s="20"/>
      <c r="P45" s="20"/>
      <c r="Q45" s="20"/>
      <c r="R45" s="20"/>
      <c r="S45" s="20"/>
      <c r="T45" s="20"/>
      <c r="U45" s="20"/>
      <c r="V45" s="20"/>
      <c r="W45" s="20">
        <v>2866351080</v>
      </c>
      <c r="X45" s="20">
        <v>935092868</v>
      </c>
      <c r="Y45" s="20">
        <v>1931258212</v>
      </c>
      <c r="Z45" s="48">
        <v>206.53</v>
      </c>
      <c r="AA45" s="22">
        <v>1870185735</v>
      </c>
    </row>
    <row r="46" spans="1:27" ht="12.75">
      <c r="A46" s="23" t="s">
        <v>67</v>
      </c>
      <c r="B46" s="17"/>
      <c r="C46" s="18">
        <v>1638387224</v>
      </c>
      <c r="D46" s="18"/>
      <c r="E46" s="19">
        <v>2627469701</v>
      </c>
      <c r="F46" s="20">
        <v>2644794701</v>
      </c>
      <c r="G46" s="20">
        <v>1311544162</v>
      </c>
      <c r="H46" s="20">
        <v>1641017139</v>
      </c>
      <c r="I46" s="20">
        <v>1640995071</v>
      </c>
      <c r="J46" s="20">
        <v>1640995071</v>
      </c>
      <c r="K46" s="20">
        <v>1640979990</v>
      </c>
      <c r="L46" s="20">
        <v>1640783425</v>
      </c>
      <c r="M46" s="20">
        <v>1640770494</v>
      </c>
      <c r="N46" s="20">
        <v>1640770494</v>
      </c>
      <c r="O46" s="20"/>
      <c r="P46" s="20"/>
      <c r="Q46" s="20"/>
      <c r="R46" s="20"/>
      <c r="S46" s="20"/>
      <c r="T46" s="20"/>
      <c r="U46" s="20"/>
      <c r="V46" s="20"/>
      <c r="W46" s="20">
        <v>1640770494</v>
      </c>
      <c r="X46" s="20">
        <v>1322397351</v>
      </c>
      <c r="Y46" s="20">
        <v>318373143</v>
      </c>
      <c r="Z46" s="48">
        <v>24.08</v>
      </c>
      <c r="AA46" s="22">
        <v>2644794701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4182739859</v>
      </c>
      <c r="D48" s="51">
        <f>SUM(D45:D47)</f>
        <v>0</v>
      </c>
      <c r="E48" s="52">
        <f t="shared" si="7"/>
        <v>4497655436</v>
      </c>
      <c r="F48" s="53">
        <f t="shared" si="7"/>
        <v>4514980436</v>
      </c>
      <c r="G48" s="53">
        <f t="shared" si="7"/>
        <v>4132414994</v>
      </c>
      <c r="H48" s="53">
        <f t="shared" si="7"/>
        <v>4668469653</v>
      </c>
      <c r="I48" s="53">
        <f t="shared" si="7"/>
        <v>4646035152</v>
      </c>
      <c r="J48" s="53">
        <f t="shared" si="7"/>
        <v>4646035152</v>
      </c>
      <c r="K48" s="53">
        <f t="shared" si="7"/>
        <v>4660149422</v>
      </c>
      <c r="L48" s="53">
        <f t="shared" si="7"/>
        <v>4630408381</v>
      </c>
      <c r="M48" s="53">
        <f t="shared" si="7"/>
        <v>4507121574</v>
      </c>
      <c r="N48" s="53">
        <f t="shared" si="7"/>
        <v>4507121574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4507121574</v>
      </c>
      <c r="X48" s="53">
        <f t="shared" si="7"/>
        <v>2257490219</v>
      </c>
      <c r="Y48" s="53">
        <f t="shared" si="7"/>
        <v>2249631355</v>
      </c>
      <c r="Z48" s="54">
        <f>+IF(X48&lt;&gt;0,+(Y48/X48)*100,0)</f>
        <v>99.65187605537085</v>
      </c>
      <c r="AA48" s="55">
        <f>SUM(AA45:AA47)</f>
        <v>4514980436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23062587</v>
      </c>
      <c r="D6" s="18"/>
      <c r="E6" s="19">
        <v>6237103</v>
      </c>
      <c r="F6" s="20">
        <v>6237103</v>
      </c>
      <c r="G6" s="20">
        <v>110204527</v>
      </c>
      <c r="H6" s="20">
        <v>168054621</v>
      </c>
      <c r="I6" s="20">
        <v>158790716</v>
      </c>
      <c r="J6" s="20">
        <v>158790716</v>
      </c>
      <c r="K6" s="20">
        <v>16573452</v>
      </c>
      <c r="L6" s="20">
        <v>29364179</v>
      </c>
      <c r="M6" s="20">
        <v>29184232</v>
      </c>
      <c r="N6" s="20">
        <v>29184232</v>
      </c>
      <c r="O6" s="20"/>
      <c r="P6" s="20"/>
      <c r="Q6" s="20"/>
      <c r="R6" s="20"/>
      <c r="S6" s="20"/>
      <c r="T6" s="20"/>
      <c r="U6" s="20"/>
      <c r="V6" s="20"/>
      <c r="W6" s="20">
        <v>29184232</v>
      </c>
      <c r="X6" s="20">
        <v>3118552</v>
      </c>
      <c r="Y6" s="20">
        <v>26065680</v>
      </c>
      <c r="Z6" s="21">
        <v>835.83</v>
      </c>
      <c r="AA6" s="22">
        <v>6237103</v>
      </c>
    </row>
    <row r="7" spans="1:27" ht="12.75">
      <c r="A7" s="23" t="s">
        <v>34</v>
      </c>
      <c r="B7" s="17"/>
      <c r="C7" s="18">
        <v>505617672</v>
      </c>
      <c r="D7" s="18"/>
      <c r="E7" s="19">
        <v>417495753</v>
      </c>
      <c r="F7" s="20">
        <v>405172823</v>
      </c>
      <c r="G7" s="20">
        <v>416375497</v>
      </c>
      <c r="H7" s="20">
        <v>416375497</v>
      </c>
      <c r="I7" s="20">
        <v>439571927</v>
      </c>
      <c r="J7" s="20">
        <v>439571927</v>
      </c>
      <c r="K7" s="20">
        <v>555171023</v>
      </c>
      <c r="L7" s="20">
        <v>498255939</v>
      </c>
      <c r="M7" s="20">
        <v>501704954</v>
      </c>
      <c r="N7" s="20">
        <v>501704954</v>
      </c>
      <c r="O7" s="20"/>
      <c r="P7" s="20"/>
      <c r="Q7" s="20"/>
      <c r="R7" s="20"/>
      <c r="S7" s="20"/>
      <c r="T7" s="20"/>
      <c r="U7" s="20"/>
      <c r="V7" s="20"/>
      <c r="W7" s="20">
        <v>501704954</v>
      </c>
      <c r="X7" s="20">
        <v>202586412</v>
      </c>
      <c r="Y7" s="20">
        <v>299118542</v>
      </c>
      <c r="Z7" s="21">
        <v>147.65</v>
      </c>
      <c r="AA7" s="22">
        <v>405172823</v>
      </c>
    </row>
    <row r="8" spans="1:27" ht="12.75">
      <c r="A8" s="23" t="s">
        <v>35</v>
      </c>
      <c r="B8" s="17"/>
      <c r="C8" s="18">
        <v>291594495</v>
      </c>
      <c r="D8" s="18"/>
      <c r="E8" s="19">
        <v>165802343</v>
      </c>
      <c r="F8" s="20">
        <v>165802343</v>
      </c>
      <c r="G8" s="20">
        <v>295349961</v>
      </c>
      <c r="H8" s="20">
        <v>395291259</v>
      </c>
      <c r="I8" s="20">
        <v>250157345</v>
      </c>
      <c r="J8" s="20">
        <v>250157345</v>
      </c>
      <c r="K8" s="20">
        <v>223533805</v>
      </c>
      <c r="L8" s="20">
        <v>194991793</v>
      </c>
      <c r="M8" s="20">
        <v>197587887</v>
      </c>
      <c r="N8" s="20">
        <v>197587887</v>
      </c>
      <c r="O8" s="20"/>
      <c r="P8" s="20"/>
      <c r="Q8" s="20"/>
      <c r="R8" s="20"/>
      <c r="S8" s="20"/>
      <c r="T8" s="20"/>
      <c r="U8" s="20"/>
      <c r="V8" s="20"/>
      <c r="W8" s="20">
        <v>197587887</v>
      </c>
      <c r="X8" s="20">
        <v>82901172</v>
      </c>
      <c r="Y8" s="20">
        <v>114686715</v>
      </c>
      <c r="Z8" s="21">
        <v>138.34</v>
      </c>
      <c r="AA8" s="22">
        <v>165802343</v>
      </c>
    </row>
    <row r="9" spans="1:27" ht="12.75">
      <c r="A9" s="23" t="s">
        <v>36</v>
      </c>
      <c r="B9" s="17"/>
      <c r="C9" s="18">
        <v>51869375</v>
      </c>
      <c r="D9" s="18"/>
      <c r="E9" s="19">
        <v>178277099</v>
      </c>
      <c r="F9" s="20">
        <v>178277099</v>
      </c>
      <c r="G9" s="20">
        <v>9770305</v>
      </c>
      <c r="H9" s="20">
        <v>133384828</v>
      </c>
      <c r="I9" s="20">
        <v>10053691</v>
      </c>
      <c r="J9" s="20">
        <v>10053691</v>
      </c>
      <c r="K9" s="20">
        <v>10053691</v>
      </c>
      <c r="L9" s="20">
        <v>9810786</v>
      </c>
      <c r="M9" s="20">
        <v>9676817</v>
      </c>
      <c r="N9" s="20">
        <v>9676817</v>
      </c>
      <c r="O9" s="20"/>
      <c r="P9" s="20"/>
      <c r="Q9" s="20"/>
      <c r="R9" s="20"/>
      <c r="S9" s="20"/>
      <c r="T9" s="20"/>
      <c r="U9" s="20"/>
      <c r="V9" s="20"/>
      <c r="W9" s="20">
        <v>9676817</v>
      </c>
      <c r="X9" s="20">
        <v>89138550</v>
      </c>
      <c r="Y9" s="20">
        <v>-79461733</v>
      </c>
      <c r="Z9" s="21">
        <v>-89.14</v>
      </c>
      <c r="AA9" s="22">
        <v>178277099</v>
      </c>
    </row>
    <row r="10" spans="1:27" ht="12.75">
      <c r="A10" s="23" t="s">
        <v>37</v>
      </c>
      <c r="B10" s="17"/>
      <c r="C10" s="18">
        <v>1600207</v>
      </c>
      <c r="D10" s="18"/>
      <c r="E10" s="19">
        <v>2332000</v>
      </c>
      <c r="F10" s="20">
        <v>2332000</v>
      </c>
      <c r="G10" s="24">
        <v>2090532</v>
      </c>
      <c r="H10" s="24">
        <v>1600207</v>
      </c>
      <c r="I10" s="24">
        <v>1600207</v>
      </c>
      <c r="J10" s="20">
        <v>1600207</v>
      </c>
      <c r="K10" s="24">
        <v>1600207</v>
      </c>
      <c r="L10" s="24">
        <v>1600207</v>
      </c>
      <c r="M10" s="20">
        <v>1600207</v>
      </c>
      <c r="N10" s="24">
        <v>1600207</v>
      </c>
      <c r="O10" s="24"/>
      <c r="P10" s="24"/>
      <c r="Q10" s="20"/>
      <c r="R10" s="24"/>
      <c r="S10" s="24"/>
      <c r="T10" s="20"/>
      <c r="U10" s="24"/>
      <c r="V10" s="24"/>
      <c r="W10" s="24">
        <v>1600207</v>
      </c>
      <c r="X10" s="20">
        <v>1166000</v>
      </c>
      <c r="Y10" s="24">
        <v>434207</v>
      </c>
      <c r="Z10" s="25">
        <v>37.24</v>
      </c>
      <c r="AA10" s="26">
        <v>2332000</v>
      </c>
    </row>
    <row r="11" spans="1:27" ht="12.75">
      <c r="A11" s="23" t="s">
        <v>38</v>
      </c>
      <c r="B11" s="17"/>
      <c r="C11" s="18">
        <v>46990515</v>
      </c>
      <c r="D11" s="18"/>
      <c r="E11" s="19">
        <v>52125000</v>
      </c>
      <c r="F11" s="20">
        <v>52125000</v>
      </c>
      <c r="G11" s="20">
        <v>45187372</v>
      </c>
      <c r="H11" s="20">
        <v>46990515</v>
      </c>
      <c r="I11" s="20">
        <v>46990515</v>
      </c>
      <c r="J11" s="20">
        <v>46990515</v>
      </c>
      <c r="K11" s="20">
        <v>46990515</v>
      </c>
      <c r="L11" s="20">
        <v>46990515</v>
      </c>
      <c r="M11" s="20">
        <v>46990515</v>
      </c>
      <c r="N11" s="20">
        <v>46990515</v>
      </c>
      <c r="O11" s="20"/>
      <c r="P11" s="20"/>
      <c r="Q11" s="20"/>
      <c r="R11" s="20"/>
      <c r="S11" s="20"/>
      <c r="T11" s="20"/>
      <c r="U11" s="20"/>
      <c r="V11" s="20"/>
      <c r="W11" s="20">
        <v>46990515</v>
      </c>
      <c r="X11" s="20">
        <v>26062500</v>
      </c>
      <c r="Y11" s="20">
        <v>20928015</v>
      </c>
      <c r="Z11" s="21">
        <v>80.3</v>
      </c>
      <c r="AA11" s="22">
        <v>52125000</v>
      </c>
    </row>
    <row r="12" spans="1:27" ht="12.75">
      <c r="A12" s="27" t="s">
        <v>39</v>
      </c>
      <c r="B12" s="28"/>
      <c r="C12" s="29">
        <f aca="true" t="shared" si="0" ref="C12:Y12">SUM(C6:C11)</f>
        <v>920734851</v>
      </c>
      <c r="D12" s="29">
        <f>SUM(D6:D11)</f>
        <v>0</v>
      </c>
      <c r="E12" s="30">
        <f t="shared" si="0"/>
        <v>822269298</v>
      </c>
      <c r="F12" s="31">
        <f t="shared" si="0"/>
        <v>809946368</v>
      </c>
      <c r="G12" s="31">
        <f t="shared" si="0"/>
        <v>878978194</v>
      </c>
      <c r="H12" s="31">
        <f t="shared" si="0"/>
        <v>1161696927</v>
      </c>
      <c r="I12" s="31">
        <f t="shared" si="0"/>
        <v>907164401</v>
      </c>
      <c r="J12" s="31">
        <f t="shared" si="0"/>
        <v>907164401</v>
      </c>
      <c r="K12" s="31">
        <f t="shared" si="0"/>
        <v>853922693</v>
      </c>
      <c r="L12" s="31">
        <f t="shared" si="0"/>
        <v>781013419</v>
      </c>
      <c r="M12" s="31">
        <f t="shared" si="0"/>
        <v>786744612</v>
      </c>
      <c r="N12" s="31">
        <f t="shared" si="0"/>
        <v>786744612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786744612</v>
      </c>
      <c r="X12" s="31">
        <f t="shared" si="0"/>
        <v>404973186</v>
      </c>
      <c r="Y12" s="31">
        <f t="shared" si="0"/>
        <v>381771426</v>
      </c>
      <c r="Z12" s="32">
        <f>+IF(X12&lt;&gt;0,+(Y12/X12)*100,0)</f>
        <v>94.27079105429958</v>
      </c>
      <c r="AA12" s="33">
        <f>SUM(AA6:AA11)</f>
        <v>809946368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2158458</v>
      </c>
      <c r="D15" s="18"/>
      <c r="E15" s="19">
        <v>3600000</v>
      </c>
      <c r="F15" s="20">
        <v>3600000</v>
      </c>
      <c r="G15" s="20">
        <v>3543872</v>
      </c>
      <c r="H15" s="20">
        <v>2158458</v>
      </c>
      <c r="I15" s="20">
        <v>2158458</v>
      </c>
      <c r="J15" s="20">
        <v>2158458</v>
      </c>
      <c r="K15" s="20">
        <v>2158458</v>
      </c>
      <c r="L15" s="20">
        <v>2158458</v>
      </c>
      <c r="M15" s="20">
        <v>2158458</v>
      </c>
      <c r="N15" s="20">
        <v>2158458</v>
      </c>
      <c r="O15" s="20"/>
      <c r="P15" s="20"/>
      <c r="Q15" s="20"/>
      <c r="R15" s="20"/>
      <c r="S15" s="20"/>
      <c r="T15" s="20"/>
      <c r="U15" s="20"/>
      <c r="V15" s="20"/>
      <c r="W15" s="20">
        <v>2158458</v>
      </c>
      <c r="X15" s="20">
        <v>1800000</v>
      </c>
      <c r="Y15" s="20">
        <v>358458</v>
      </c>
      <c r="Z15" s="21">
        <v>19.91</v>
      </c>
      <c r="AA15" s="22">
        <v>3600000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423252024</v>
      </c>
      <c r="D17" s="18"/>
      <c r="E17" s="19">
        <v>407388869</v>
      </c>
      <c r="F17" s="20">
        <v>407388869</v>
      </c>
      <c r="G17" s="20">
        <v>423622558</v>
      </c>
      <c r="H17" s="20">
        <v>423252024</v>
      </c>
      <c r="I17" s="20">
        <v>423252024</v>
      </c>
      <c r="J17" s="20">
        <v>423252024</v>
      </c>
      <c r="K17" s="20">
        <v>423252024</v>
      </c>
      <c r="L17" s="20">
        <v>423252024</v>
      </c>
      <c r="M17" s="20">
        <v>423065235</v>
      </c>
      <c r="N17" s="20">
        <v>423065235</v>
      </c>
      <c r="O17" s="20"/>
      <c r="P17" s="20"/>
      <c r="Q17" s="20"/>
      <c r="R17" s="20"/>
      <c r="S17" s="20"/>
      <c r="T17" s="20"/>
      <c r="U17" s="20"/>
      <c r="V17" s="20"/>
      <c r="W17" s="20">
        <v>423065235</v>
      </c>
      <c r="X17" s="20">
        <v>203694435</v>
      </c>
      <c r="Y17" s="20">
        <v>219370800</v>
      </c>
      <c r="Z17" s="21">
        <v>107.7</v>
      </c>
      <c r="AA17" s="22">
        <v>407388869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4710275480</v>
      </c>
      <c r="D19" s="18"/>
      <c r="E19" s="19">
        <v>5076612310</v>
      </c>
      <c r="F19" s="20">
        <v>5136319839</v>
      </c>
      <c r="G19" s="20">
        <v>4526060456</v>
      </c>
      <c r="H19" s="20">
        <v>4711280105</v>
      </c>
      <c r="I19" s="20">
        <v>4723453998</v>
      </c>
      <c r="J19" s="20">
        <v>4723453998</v>
      </c>
      <c r="K19" s="20">
        <v>4784532309</v>
      </c>
      <c r="L19" s="20">
        <v>4818280201</v>
      </c>
      <c r="M19" s="20">
        <v>4774237899</v>
      </c>
      <c r="N19" s="20">
        <v>4774237899</v>
      </c>
      <c r="O19" s="20"/>
      <c r="P19" s="20"/>
      <c r="Q19" s="20"/>
      <c r="R19" s="20"/>
      <c r="S19" s="20"/>
      <c r="T19" s="20"/>
      <c r="U19" s="20"/>
      <c r="V19" s="20"/>
      <c r="W19" s="20">
        <v>4774237899</v>
      </c>
      <c r="X19" s="20">
        <v>2568159920</v>
      </c>
      <c r="Y19" s="20">
        <v>2206077979</v>
      </c>
      <c r="Z19" s="21">
        <v>85.9</v>
      </c>
      <c r="AA19" s="22">
        <v>5136319839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6321448</v>
      </c>
      <c r="D21" s="18"/>
      <c r="E21" s="19">
        <v>9938121</v>
      </c>
      <c r="F21" s="20">
        <v>9938121</v>
      </c>
      <c r="G21" s="20">
        <v>8808121</v>
      </c>
      <c r="H21" s="20">
        <v>6321448</v>
      </c>
      <c r="I21" s="20">
        <v>6321448</v>
      </c>
      <c r="J21" s="20">
        <v>6321448</v>
      </c>
      <c r="K21" s="20">
        <v>6321448</v>
      </c>
      <c r="L21" s="20">
        <v>6321448</v>
      </c>
      <c r="M21" s="20">
        <v>6321448</v>
      </c>
      <c r="N21" s="20">
        <v>6321448</v>
      </c>
      <c r="O21" s="20"/>
      <c r="P21" s="20"/>
      <c r="Q21" s="20"/>
      <c r="R21" s="20"/>
      <c r="S21" s="20"/>
      <c r="T21" s="20"/>
      <c r="U21" s="20"/>
      <c r="V21" s="20"/>
      <c r="W21" s="20">
        <v>6321448</v>
      </c>
      <c r="X21" s="20">
        <v>4969061</v>
      </c>
      <c r="Y21" s="20">
        <v>1352387</v>
      </c>
      <c r="Z21" s="21">
        <v>27.22</v>
      </c>
      <c r="AA21" s="22">
        <v>9938121</v>
      </c>
    </row>
    <row r="22" spans="1:27" ht="12.75">
      <c r="A22" s="23" t="s">
        <v>48</v>
      </c>
      <c r="B22" s="17"/>
      <c r="C22" s="18">
        <v>8368154</v>
      </c>
      <c r="D22" s="18"/>
      <c r="E22" s="19">
        <v>7596638</v>
      </c>
      <c r="F22" s="20">
        <v>7596638</v>
      </c>
      <c r="G22" s="20">
        <v>9434575</v>
      </c>
      <c r="H22" s="20">
        <v>8368154</v>
      </c>
      <c r="I22" s="20">
        <v>8368154</v>
      </c>
      <c r="J22" s="20">
        <v>8368154</v>
      </c>
      <c r="K22" s="20">
        <v>8368154</v>
      </c>
      <c r="L22" s="20">
        <v>8368154</v>
      </c>
      <c r="M22" s="20">
        <v>7416193</v>
      </c>
      <c r="N22" s="20">
        <v>7416193</v>
      </c>
      <c r="O22" s="20"/>
      <c r="P22" s="20"/>
      <c r="Q22" s="20"/>
      <c r="R22" s="20"/>
      <c r="S22" s="20"/>
      <c r="T22" s="20"/>
      <c r="U22" s="20"/>
      <c r="V22" s="20"/>
      <c r="W22" s="20">
        <v>7416193</v>
      </c>
      <c r="X22" s="20">
        <v>3798319</v>
      </c>
      <c r="Y22" s="20">
        <v>3617874</v>
      </c>
      <c r="Z22" s="21">
        <v>95.25</v>
      </c>
      <c r="AA22" s="22">
        <v>7596638</v>
      </c>
    </row>
    <row r="23" spans="1:27" ht="12.75">
      <c r="A23" s="23" t="s">
        <v>49</v>
      </c>
      <c r="B23" s="17"/>
      <c r="C23" s="18">
        <v>774002</v>
      </c>
      <c r="D23" s="18"/>
      <c r="E23" s="19">
        <v>2424002</v>
      </c>
      <c r="F23" s="20">
        <v>2424002</v>
      </c>
      <c r="G23" s="24">
        <v>724002</v>
      </c>
      <c r="H23" s="24">
        <v>774002</v>
      </c>
      <c r="I23" s="24">
        <v>774002</v>
      </c>
      <c r="J23" s="20">
        <v>774002</v>
      </c>
      <c r="K23" s="24">
        <v>774002</v>
      </c>
      <c r="L23" s="24">
        <v>774002</v>
      </c>
      <c r="M23" s="20">
        <v>774002</v>
      </c>
      <c r="N23" s="24">
        <v>774002</v>
      </c>
      <c r="O23" s="24"/>
      <c r="P23" s="24"/>
      <c r="Q23" s="20"/>
      <c r="R23" s="24"/>
      <c r="S23" s="24"/>
      <c r="T23" s="20"/>
      <c r="U23" s="24"/>
      <c r="V23" s="24"/>
      <c r="W23" s="24">
        <v>774002</v>
      </c>
      <c r="X23" s="20">
        <v>1212001</v>
      </c>
      <c r="Y23" s="24">
        <v>-437999</v>
      </c>
      <c r="Z23" s="25">
        <v>-36.14</v>
      </c>
      <c r="AA23" s="26">
        <v>2424002</v>
      </c>
    </row>
    <row r="24" spans="1:27" ht="12.75">
      <c r="A24" s="27" t="s">
        <v>50</v>
      </c>
      <c r="B24" s="35"/>
      <c r="C24" s="29">
        <f aca="true" t="shared" si="1" ref="C24:Y24">SUM(C15:C23)</f>
        <v>5151149566</v>
      </c>
      <c r="D24" s="29">
        <f>SUM(D15:D23)</f>
        <v>0</v>
      </c>
      <c r="E24" s="36">
        <f t="shared" si="1"/>
        <v>5507559940</v>
      </c>
      <c r="F24" s="37">
        <f t="shared" si="1"/>
        <v>5567267469</v>
      </c>
      <c r="G24" s="37">
        <f t="shared" si="1"/>
        <v>4972193584</v>
      </c>
      <c r="H24" s="37">
        <f t="shared" si="1"/>
        <v>5152154191</v>
      </c>
      <c r="I24" s="37">
        <f t="shared" si="1"/>
        <v>5164328084</v>
      </c>
      <c r="J24" s="37">
        <f t="shared" si="1"/>
        <v>5164328084</v>
      </c>
      <c r="K24" s="37">
        <f t="shared" si="1"/>
        <v>5225406395</v>
      </c>
      <c r="L24" s="37">
        <f t="shared" si="1"/>
        <v>5259154287</v>
      </c>
      <c r="M24" s="37">
        <f t="shared" si="1"/>
        <v>5213973235</v>
      </c>
      <c r="N24" s="37">
        <f t="shared" si="1"/>
        <v>5213973235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5213973235</v>
      </c>
      <c r="X24" s="37">
        <f t="shared" si="1"/>
        <v>2783633736</v>
      </c>
      <c r="Y24" s="37">
        <f t="shared" si="1"/>
        <v>2430339499</v>
      </c>
      <c r="Z24" s="38">
        <f>+IF(X24&lt;&gt;0,+(Y24/X24)*100,0)</f>
        <v>87.30816369873166</v>
      </c>
      <c r="AA24" s="39">
        <f>SUM(AA15:AA23)</f>
        <v>5567267469</v>
      </c>
    </row>
    <row r="25" spans="1:27" ht="12.75">
      <c r="A25" s="27" t="s">
        <v>51</v>
      </c>
      <c r="B25" s="28"/>
      <c r="C25" s="29">
        <f aca="true" t="shared" si="2" ref="C25:Y25">+C12+C24</f>
        <v>6071884417</v>
      </c>
      <c r="D25" s="29">
        <f>+D12+D24</f>
        <v>0</v>
      </c>
      <c r="E25" s="30">
        <f t="shared" si="2"/>
        <v>6329829238</v>
      </c>
      <c r="F25" s="31">
        <f t="shared" si="2"/>
        <v>6377213837</v>
      </c>
      <c r="G25" s="31">
        <f t="shared" si="2"/>
        <v>5851171778</v>
      </c>
      <c r="H25" s="31">
        <f t="shared" si="2"/>
        <v>6313851118</v>
      </c>
      <c r="I25" s="31">
        <f t="shared" si="2"/>
        <v>6071492485</v>
      </c>
      <c r="J25" s="31">
        <f t="shared" si="2"/>
        <v>6071492485</v>
      </c>
      <c r="K25" s="31">
        <f t="shared" si="2"/>
        <v>6079329088</v>
      </c>
      <c r="L25" s="31">
        <f t="shared" si="2"/>
        <v>6040167706</v>
      </c>
      <c r="M25" s="31">
        <f t="shared" si="2"/>
        <v>6000717847</v>
      </c>
      <c r="N25" s="31">
        <f t="shared" si="2"/>
        <v>6000717847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6000717847</v>
      </c>
      <c r="X25" s="31">
        <f t="shared" si="2"/>
        <v>3188606922</v>
      </c>
      <c r="Y25" s="31">
        <f t="shared" si="2"/>
        <v>2812110925</v>
      </c>
      <c r="Z25" s="32">
        <f>+IF(X25&lt;&gt;0,+(Y25/X25)*100,0)</f>
        <v>88.19246127823591</v>
      </c>
      <c r="AA25" s="33">
        <f>+AA12+AA24</f>
        <v>6377213837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14501990</v>
      </c>
      <c r="D30" s="18"/>
      <c r="E30" s="19">
        <v>15244695</v>
      </c>
      <c r="F30" s="20">
        <v>15244695</v>
      </c>
      <c r="G30" s="20">
        <v>14501990</v>
      </c>
      <c r="H30" s="20">
        <v>14501990</v>
      </c>
      <c r="I30" s="20">
        <v>14501990</v>
      </c>
      <c r="J30" s="20">
        <v>14501990</v>
      </c>
      <c r="K30" s="20">
        <v>14501990</v>
      </c>
      <c r="L30" s="20">
        <v>14501990</v>
      </c>
      <c r="M30" s="20">
        <v>7464523</v>
      </c>
      <c r="N30" s="20">
        <v>7464523</v>
      </c>
      <c r="O30" s="20"/>
      <c r="P30" s="20"/>
      <c r="Q30" s="20"/>
      <c r="R30" s="20"/>
      <c r="S30" s="20"/>
      <c r="T30" s="20"/>
      <c r="U30" s="20"/>
      <c r="V30" s="20"/>
      <c r="W30" s="20">
        <v>7464523</v>
      </c>
      <c r="X30" s="20">
        <v>7622348</v>
      </c>
      <c r="Y30" s="20">
        <v>-157825</v>
      </c>
      <c r="Z30" s="21">
        <v>-2.07</v>
      </c>
      <c r="AA30" s="22">
        <v>15244695</v>
      </c>
    </row>
    <row r="31" spans="1:27" ht="12.75">
      <c r="A31" s="23" t="s">
        <v>56</v>
      </c>
      <c r="B31" s="17"/>
      <c r="C31" s="18">
        <v>15673925</v>
      </c>
      <c r="D31" s="18"/>
      <c r="E31" s="19">
        <v>14274110</v>
      </c>
      <c r="F31" s="20">
        <v>14274110</v>
      </c>
      <c r="G31" s="20">
        <v>14596004</v>
      </c>
      <c r="H31" s="20">
        <v>15673925</v>
      </c>
      <c r="I31" s="20">
        <v>15673925</v>
      </c>
      <c r="J31" s="20">
        <v>15673925</v>
      </c>
      <c r="K31" s="20">
        <v>15673925</v>
      </c>
      <c r="L31" s="20">
        <v>15673925</v>
      </c>
      <c r="M31" s="20">
        <v>15673925</v>
      </c>
      <c r="N31" s="20">
        <v>15673925</v>
      </c>
      <c r="O31" s="20"/>
      <c r="P31" s="20"/>
      <c r="Q31" s="20"/>
      <c r="R31" s="20"/>
      <c r="S31" s="20"/>
      <c r="T31" s="20"/>
      <c r="U31" s="20"/>
      <c r="V31" s="20"/>
      <c r="W31" s="20">
        <v>15673925</v>
      </c>
      <c r="X31" s="20">
        <v>7137055</v>
      </c>
      <c r="Y31" s="20">
        <v>8536870</v>
      </c>
      <c r="Z31" s="21">
        <v>119.61</v>
      </c>
      <c r="AA31" s="22">
        <v>14274110</v>
      </c>
    </row>
    <row r="32" spans="1:27" ht="12.75">
      <c r="A32" s="23" t="s">
        <v>57</v>
      </c>
      <c r="B32" s="17"/>
      <c r="C32" s="18">
        <v>341506456</v>
      </c>
      <c r="D32" s="18"/>
      <c r="E32" s="19">
        <v>241569841</v>
      </c>
      <c r="F32" s="20">
        <v>241569841</v>
      </c>
      <c r="G32" s="20">
        <v>8367348</v>
      </c>
      <c r="H32" s="20">
        <v>65346442</v>
      </c>
      <c r="I32" s="20">
        <v>108475654</v>
      </c>
      <c r="J32" s="20">
        <v>108475654</v>
      </c>
      <c r="K32" s="20">
        <v>123168265</v>
      </c>
      <c r="L32" s="20">
        <v>125484300</v>
      </c>
      <c r="M32" s="20">
        <v>133031529</v>
      </c>
      <c r="N32" s="20">
        <v>133031529</v>
      </c>
      <c r="O32" s="20"/>
      <c r="P32" s="20"/>
      <c r="Q32" s="20"/>
      <c r="R32" s="20"/>
      <c r="S32" s="20"/>
      <c r="T32" s="20"/>
      <c r="U32" s="20"/>
      <c r="V32" s="20"/>
      <c r="W32" s="20">
        <v>133031529</v>
      </c>
      <c r="X32" s="20">
        <v>120784921</v>
      </c>
      <c r="Y32" s="20">
        <v>12246608</v>
      </c>
      <c r="Z32" s="21">
        <v>10.14</v>
      </c>
      <c r="AA32" s="22">
        <v>241569841</v>
      </c>
    </row>
    <row r="33" spans="1:27" ht="12.75">
      <c r="A33" s="23" t="s">
        <v>58</v>
      </c>
      <c r="B33" s="17"/>
      <c r="C33" s="18">
        <v>48967071</v>
      </c>
      <c r="D33" s="18"/>
      <c r="E33" s="19">
        <v>54737255</v>
      </c>
      <c r="F33" s="20">
        <v>54737255</v>
      </c>
      <c r="G33" s="20">
        <v>46157331</v>
      </c>
      <c r="H33" s="20">
        <v>48967071</v>
      </c>
      <c r="I33" s="20">
        <v>48967071</v>
      </c>
      <c r="J33" s="20">
        <v>48967071</v>
      </c>
      <c r="K33" s="20">
        <v>48967071</v>
      </c>
      <c r="L33" s="20">
        <v>48967071</v>
      </c>
      <c r="M33" s="20">
        <v>48967071</v>
      </c>
      <c r="N33" s="20">
        <v>48967071</v>
      </c>
      <c r="O33" s="20"/>
      <c r="P33" s="20"/>
      <c r="Q33" s="20"/>
      <c r="R33" s="20"/>
      <c r="S33" s="20"/>
      <c r="T33" s="20"/>
      <c r="U33" s="20"/>
      <c r="V33" s="20"/>
      <c r="W33" s="20">
        <v>48967071</v>
      </c>
      <c r="X33" s="20">
        <v>27368628</v>
      </c>
      <c r="Y33" s="20">
        <v>21598443</v>
      </c>
      <c r="Z33" s="21">
        <v>78.92</v>
      </c>
      <c r="AA33" s="22">
        <v>54737255</v>
      </c>
    </row>
    <row r="34" spans="1:27" ht="12.75">
      <c r="A34" s="27" t="s">
        <v>59</v>
      </c>
      <c r="B34" s="28"/>
      <c r="C34" s="29">
        <f aca="true" t="shared" si="3" ref="C34:Y34">SUM(C29:C33)</f>
        <v>420649442</v>
      </c>
      <c r="D34" s="29">
        <f>SUM(D29:D33)</f>
        <v>0</v>
      </c>
      <c r="E34" s="30">
        <f t="shared" si="3"/>
        <v>325825901</v>
      </c>
      <c r="F34" s="31">
        <f t="shared" si="3"/>
        <v>325825901</v>
      </c>
      <c r="G34" s="31">
        <f t="shared" si="3"/>
        <v>83622673</v>
      </c>
      <c r="H34" s="31">
        <f t="shared" si="3"/>
        <v>144489428</v>
      </c>
      <c r="I34" s="31">
        <f t="shared" si="3"/>
        <v>187618640</v>
      </c>
      <c r="J34" s="31">
        <f t="shared" si="3"/>
        <v>187618640</v>
      </c>
      <c r="K34" s="31">
        <f t="shared" si="3"/>
        <v>202311251</v>
      </c>
      <c r="L34" s="31">
        <f t="shared" si="3"/>
        <v>204627286</v>
      </c>
      <c r="M34" s="31">
        <f t="shared" si="3"/>
        <v>205137048</v>
      </c>
      <c r="N34" s="31">
        <f t="shared" si="3"/>
        <v>205137048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205137048</v>
      </c>
      <c r="X34" s="31">
        <f t="shared" si="3"/>
        <v>162912952</v>
      </c>
      <c r="Y34" s="31">
        <f t="shared" si="3"/>
        <v>42224096</v>
      </c>
      <c r="Z34" s="32">
        <f>+IF(X34&lt;&gt;0,+(Y34/X34)*100,0)</f>
        <v>25.918194644217113</v>
      </c>
      <c r="AA34" s="33">
        <f>SUM(AA29:AA33)</f>
        <v>325825901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158800148</v>
      </c>
      <c r="D37" s="18"/>
      <c r="E37" s="19">
        <v>321540081</v>
      </c>
      <c r="F37" s="20">
        <v>321540081</v>
      </c>
      <c r="G37" s="20">
        <v>158800148</v>
      </c>
      <c r="H37" s="20">
        <v>158800148</v>
      </c>
      <c r="I37" s="20">
        <v>158800148</v>
      </c>
      <c r="J37" s="20">
        <v>158800148</v>
      </c>
      <c r="K37" s="20">
        <v>158800148</v>
      </c>
      <c r="L37" s="20">
        <v>158800148</v>
      </c>
      <c r="M37" s="20">
        <v>158800148</v>
      </c>
      <c r="N37" s="20">
        <v>158800148</v>
      </c>
      <c r="O37" s="20"/>
      <c r="P37" s="20"/>
      <c r="Q37" s="20"/>
      <c r="R37" s="20"/>
      <c r="S37" s="20"/>
      <c r="T37" s="20"/>
      <c r="U37" s="20"/>
      <c r="V37" s="20"/>
      <c r="W37" s="20">
        <v>158800148</v>
      </c>
      <c r="X37" s="20">
        <v>160770041</v>
      </c>
      <c r="Y37" s="20">
        <v>-1969893</v>
      </c>
      <c r="Z37" s="21">
        <v>-1.23</v>
      </c>
      <c r="AA37" s="22">
        <v>321540081</v>
      </c>
    </row>
    <row r="38" spans="1:27" ht="12.75">
      <c r="A38" s="23" t="s">
        <v>58</v>
      </c>
      <c r="B38" s="17"/>
      <c r="C38" s="18">
        <v>298351978</v>
      </c>
      <c r="D38" s="18"/>
      <c r="E38" s="19">
        <v>279679524</v>
      </c>
      <c r="F38" s="20">
        <v>279679524</v>
      </c>
      <c r="G38" s="20">
        <v>298391983</v>
      </c>
      <c r="H38" s="20">
        <v>298391983</v>
      </c>
      <c r="I38" s="20">
        <v>298391983</v>
      </c>
      <c r="J38" s="20">
        <v>298391983</v>
      </c>
      <c r="K38" s="20">
        <v>298391983</v>
      </c>
      <c r="L38" s="20">
        <v>298391983</v>
      </c>
      <c r="M38" s="20">
        <v>298391983</v>
      </c>
      <c r="N38" s="20">
        <v>298391983</v>
      </c>
      <c r="O38" s="20"/>
      <c r="P38" s="20"/>
      <c r="Q38" s="20"/>
      <c r="R38" s="20"/>
      <c r="S38" s="20"/>
      <c r="T38" s="20"/>
      <c r="U38" s="20"/>
      <c r="V38" s="20"/>
      <c r="W38" s="20">
        <v>298391983</v>
      </c>
      <c r="X38" s="20">
        <v>139839762</v>
      </c>
      <c r="Y38" s="20">
        <v>158552221</v>
      </c>
      <c r="Z38" s="21">
        <v>113.38</v>
      </c>
      <c r="AA38" s="22">
        <v>279679524</v>
      </c>
    </row>
    <row r="39" spans="1:27" ht="12.75">
      <c r="A39" s="27" t="s">
        <v>61</v>
      </c>
      <c r="B39" s="35"/>
      <c r="C39" s="29">
        <f aca="true" t="shared" si="4" ref="C39:Y39">SUM(C37:C38)</f>
        <v>457152126</v>
      </c>
      <c r="D39" s="29">
        <f>SUM(D37:D38)</f>
        <v>0</v>
      </c>
      <c r="E39" s="36">
        <f t="shared" si="4"/>
        <v>601219605</v>
      </c>
      <c r="F39" s="37">
        <f t="shared" si="4"/>
        <v>601219605</v>
      </c>
      <c r="G39" s="37">
        <f t="shared" si="4"/>
        <v>457192131</v>
      </c>
      <c r="H39" s="37">
        <f t="shared" si="4"/>
        <v>457192131</v>
      </c>
      <c r="I39" s="37">
        <f t="shared" si="4"/>
        <v>457192131</v>
      </c>
      <c r="J39" s="37">
        <f t="shared" si="4"/>
        <v>457192131</v>
      </c>
      <c r="K39" s="37">
        <f t="shared" si="4"/>
        <v>457192131</v>
      </c>
      <c r="L39" s="37">
        <f t="shared" si="4"/>
        <v>457192131</v>
      </c>
      <c r="M39" s="37">
        <f t="shared" si="4"/>
        <v>457192131</v>
      </c>
      <c r="N39" s="37">
        <f t="shared" si="4"/>
        <v>457192131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457192131</v>
      </c>
      <c r="X39" s="37">
        <f t="shared" si="4"/>
        <v>300609803</v>
      </c>
      <c r="Y39" s="37">
        <f t="shared" si="4"/>
        <v>156582328</v>
      </c>
      <c r="Z39" s="38">
        <f>+IF(X39&lt;&gt;0,+(Y39/X39)*100,0)</f>
        <v>52.08823080197421</v>
      </c>
      <c r="AA39" s="39">
        <f>SUM(AA37:AA38)</f>
        <v>601219605</v>
      </c>
    </row>
    <row r="40" spans="1:27" ht="12.75">
      <c r="A40" s="27" t="s">
        <v>62</v>
      </c>
      <c r="B40" s="28"/>
      <c r="C40" s="29">
        <f aca="true" t="shared" si="5" ref="C40:Y40">+C34+C39</f>
        <v>877801568</v>
      </c>
      <c r="D40" s="29">
        <f>+D34+D39</f>
        <v>0</v>
      </c>
      <c r="E40" s="30">
        <f t="shared" si="5"/>
        <v>927045506</v>
      </c>
      <c r="F40" s="31">
        <f t="shared" si="5"/>
        <v>927045506</v>
      </c>
      <c r="G40" s="31">
        <f t="shared" si="5"/>
        <v>540814804</v>
      </c>
      <c r="H40" s="31">
        <f t="shared" si="5"/>
        <v>601681559</v>
      </c>
      <c r="I40" s="31">
        <f t="shared" si="5"/>
        <v>644810771</v>
      </c>
      <c r="J40" s="31">
        <f t="shared" si="5"/>
        <v>644810771</v>
      </c>
      <c r="K40" s="31">
        <f t="shared" si="5"/>
        <v>659503382</v>
      </c>
      <c r="L40" s="31">
        <f t="shared" si="5"/>
        <v>661819417</v>
      </c>
      <c r="M40" s="31">
        <f t="shared" si="5"/>
        <v>662329179</v>
      </c>
      <c r="N40" s="31">
        <f t="shared" si="5"/>
        <v>662329179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662329179</v>
      </c>
      <c r="X40" s="31">
        <f t="shared" si="5"/>
        <v>463522755</v>
      </c>
      <c r="Y40" s="31">
        <f t="shared" si="5"/>
        <v>198806424</v>
      </c>
      <c r="Z40" s="32">
        <f>+IF(X40&lt;&gt;0,+(Y40/X40)*100,0)</f>
        <v>42.89032671114496</v>
      </c>
      <c r="AA40" s="33">
        <f>+AA34+AA39</f>
        <v>927045506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5194082849</v>
      </c>
      <c r="D42" s="43">
        <f>+D25-D40</f>
        <v>0</v>
      </c>
      <c r="E42" s="44">
        <f t="shared" si="6"/>
        <v>5402783732</v>
      </c>
      <c r="F42" s="45">
        <f t="shared" si="6"/>
        <v>5450168331</v>
      </c>
      <c r="G42" s="45">
        <f t="shared" si="6"/>
        <v>5310356974</v>
      </c>
      <c r="H42" s="45">
        <f t="shared" si="6"/>
        <v>5712169559</v>
      </c>
      <c r="I42" s="45">
        <f t="shared" si="6"/>
        <v>5426681714</v>
      </c>
      <c r="J42" s="45">
        <f t="shared" si="6"/>
        <v>5426681714</v>
      </c>
      <c r="K42" s="45">
        <f t="shared" si="6"/>
        <v>5419825706</v>
      </c>
      <c r="L42" s="45">
        <f t="shared" si="6"/>
        <v>5378348289</v>
      </c>
      <c r="M42" s="45">
        <f t="shared" si="6"/>
        <v>5338388668</v>
      </c>
      <c r="N42" s="45">
        <f t="shared" si="6"/>
        <v>5338388668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5338388668</v>
      </c>
      <c r="X42" s="45">
        <f t="shared" si="6"/>
        <v>2725084167</v>
      </c>
      <c r="Y42" s="45">
        <f t="shared" si="6"/>
        <v>2613304501</v>
      </c>
      <c r="Z42" s="46">
        <f>+IF(X42&lt;&gt;0,+(Y42/X42)*100,0)</f>
        <v>95.89812060289292</v>
      </c>
      <c r="AA42" s="47">
        <f>+AA25-AA40</f>
        <v>5450168331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5194082849</v>
      </c>
      <c r="D45" s="18"/>
      <c r="E45" s="19">
        <v>5402783731</v>
      </c>
      <c r="F45" s="20">
        <v>5450168330</v>
      </c>
      <c r="G45" s="20">
        <v>5310356974</v>
      </c>
      <c r="H45" s="20">
        <v>5712169558</v>
      </c>
      <c r="I45" s="20">
        <v>5426681714</v>
      </c>
      <c r="J45" s="20">
        <v>5426681714</v>
      </c>
      <c r="K45" s="20">
        <v>5419825706</v>
      </c>
      <c r="L45" s="20">
        <v>5378348290</v>
      </c>
      <c r="M45" s="20">
        <v>5338388668</v>
      </c>
      <c r="N45" s="20">
        <v>5338388668</v>
      </c>
      <c r="O45" s="20"/>
      <c r="P45" s="20"/>
      <c r="Q45" s="20"/>
      <c r="R45" s="20"/>
      <c r="S45" s="20"/>
      <c r="T45" s="20"/>
      <c r="U45" s="20"/>
      <c r="V45" s="20"/>
      <c r="W45" s="20">
        <v>5338388668</v>
      </c>
      <c r="X45" s="20">
        <v>2725084165</v>
      </c>
      <c r="Y45" s="20">
        <v>2613304503</v>
      </c>
      <c r="Z45" s="48">
        <v>95.9</v>
      </c>
      <c r="AA45" s="22">
        <v>5450168330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5194082849</v>
      </c>
      <c r="D48" s="51">
        <f>SUM(D45:D47)</f>
        <v>0</v>
      </c>
      <c r="E48" s="52">
        <f t="shared" si="7"/>
        <v>5402783731</v>
      </c>
      <c r="F48" s="53">
        <f t="shared" si="7"/>
        <v>5450168330</v>
      </c>
      <c r="G48" s="53">
        <f t="shared" si="7"/>
        <v>5310356974</v>
      </c>
      <c r="H48" s="53">
        <f t="shared" si="7"/>
        <v>5712169558</v>
      </c>
      <c r="I48" s="53">
        <f t="shared" si="7"/>
        <v>5426681714</v>
      </c>
      <c r="J48" s="53">
        <f t="shared" si="7"/>
        <v>5426681714</v>
      </c>
      <c r="K48" s="53">
        <f t="shared" si="7"/>
        <v>5419825706</v>
      </c>
      <c r="L48" s="53">
        <f t="shared" si="7"/>
        <v>5378348290</v>
      </c>
      <c r="M48" s="53">
        <f t="shared" si="7"/>
        <v>5338388668</v>
      </c>
      <c r="N48" s="53">
        <f t="shared" si="7"/>
        <v>5338388668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5338388668</v>
      </c>
      <c r="X48" s="53">
        <f t="shared" si="7"/>
        <v>2725084165</v>
      </c>
      <c r="Y48" s="53">
        <f t="shared" si="7"/>
        <v>2613304503</v>
      </c>
      <c r="Z48" s="54">
        <f>+IF(X48&lt;&gt;0,+(Y48/X48)*100,0)</f>
        <v>95.89812074666692</v>
      </c>
      <c r="AA48" s="55">
        <f>SUM(AA45:AA47)</f>
        <v>5450168330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105450739</v>
      </c>
      <c r="D6" s="18"/>
      <c r="E6" s="19">
        <v>78336986</v>
      </c>
      <c r="F6" s="20">
        <v>42339121</v>
      </c>
      <c r="G6" s="20">
        <v>89053983</v>
      </c>
      <c r="H6" s="20">
        <v>106447592</v>
      </c>
      <c r="I6" s="20">
        <v>81829396</v>
      </c>
      <c r="J6" s="20">
        <v>81829396</v>
      </c>
      <c r="K6" s="20">
        <v>108565020</v>
      </c>
      <c r="L6" s="20">
        <v>88031069</v>
      </c>
      <c r="M6" s="20">
        <v>106868680</v>
      </c>
      <c r="N6" s="20">
        <v>106868680</v>
      </c>
      <c r="O6" s="20"/>
      <c r="P6" s="20"/>
      <c r="Q6" s="20"/>
      <c r="R6" s="20"/>
      <c r="S6" s="20"/>
      <c r="T6" s="20"/>
      <c r="U6" s="20"/>
      <c r="V6" s="20"/>
      <c r="W6" s="20">
        <v>106868680</v>
      </c>
      <c r="X6" s="20">
        <v>21169561</v>
      </c>
      <c r="Y6" s="20">
        <v>85699119</v>
      </c>
      <c r="Z6" s="21">
        <v>404.82</v>
      </c>
      <c r="AA6" s="22">
        <v>42339121</v>
      </c>
    </row>
    <row r="7" spans="1:27" ht="12.75">
      <c r="A7" s="23" t="s">
        <v>34</v>
      </c>
      <c r="B7" s="17"/>
      <c r="C7" s="18">
        <v>45000000</v>
      </c>
      <c r="D7" s="18"/>
      <c r="E7" s="19">
        <v>50000000</v>
      </c>
      <c r="F7" s="20">
        <v>50000000</v>
      </c>
      <c r="G7" s="20">
        <v>75000000</v>
      </c>
      <c r="H7" s="20">
        <v>55000000</v>
      </c>
      <c r="I7" s="20">
        <v>45000000</v>
      </c>
      <c r="J7" s="20">
        <v>45000000</v>
      </c>
      <c r="K7" s="20">
        <v>25000000</v>
      </c>
      <c r="L7" s="20">
        <v>25000000</v>
      </c>
      <c r="M7" s="20">
        <v>25000000</v>
      </c>
      <c r="N7" s="20">
        <v>25000000</v>
      </c>
      <c r="O7" s="20"/>
      <c r="P7" s="20"/>
      <c r="Q7" s="20"/>
      <c r="R7" s="20"/>
      <c r="S7" s="20"/>
      <c r="T7" s="20"/>
      <c r="U7" s="20"/>
      <c r="V7" s="20"/>
      <c r="W7" s="20">
        <v>25000000</v>
      </c>
      <c r="X7" s="20">
        <v>25000000</v>
      </c>
      <c r="Y7" s="20"/>
      <c r="Z7" s="21"/>
      <c r="AA7" s="22">
        <v>50000000</v>
      </c>
    </row>
    <row r="8" spans="1:27" ht="12.75">
      <c r="A8" s="23" t="s">
        <v>35</v>
      </c>
      <c r="B8" s="17"/>
      <c r="C8" s="18">
        <v>90177602</v>
      </c>
      <c r="D8" s="18"/>
      <c r="E8" s="19">
        <v>71380754</v>
      </c>
      <c r="F8" s="20">
        <v>71380754</v>
      </c>
      <c r="G8" s="20">
        <v>110326580</v>
      </c>
      <c r="H8" s="20">
        <v>86489874</v>
      </c>
      <c r="I8" s="20">
        <v>83527442</v>
      </c>
      <c r="J8" s="20">
        <v>83527442</v>
      </c>
      <c r="K8" s="20">
        <v>65851929</v>
      </c>
      <c r="L8" s="20">
        <v>70400273</v>
      </c>
      <c r="M8" s="20">
        <v>75165267</v>
      </c>
      <c r="N8" s="20">
        <v>75165267</v>
      </c>
      <c r="O8" s="20"/>
      <c r="P8" s="20"/>
      <c r="Q8" s="20"/>
      <c r="R8" s="20"/>
      <c r="S8" s="20"/>
      <c r="T8" s="20"/>
      <c r="U8" s="20"/>
      <c r="V8" s="20"/>
      <c r="W8" s="20">
        <v>75165267</v>
      </c>
      <c r="X8" s="20">
        <v>35690377</v>
      </c>
      <c r="Y8" s="20">
        <v>39474890</v>
      </c>
      <c r="Z8" s="21">
        <v>110.6</v>
      </c>
      <c r="AA8" s="22">
        <v>71380754</v>
      </c>
    </row>
    <row r="9" spans="1:27" ht="12.75">
      <c r="A9" s="23" t="s">
        <v>36</v>
      </c>
      <c r="B9" s="17"/>
      <c r="C9" s="18">
        <v>72162316</v>
      </c>
      <c r="D9" s="18"/>
      <c r="E9" s="19">
        <v>29926322</v>
      </c>
      <c r="F9" s="20">
        <v>29926322</v>
      </c>
      <c r="G9" s="20">
        <v>21961816</v>
      </c>
      <c r="H9" s="20">
        <v>69972830</v>
      </c>
      <c r="I9" s="20">
        <v>47317994</v>
      </c>
      <c r="J9" s="20">
        <v>47317994</v>
      </c>
      <c r="K9" s="20">
        <v>47455072</v>
      </c>
      <c r="L9" s="20">
        <v>47082542</v>
      </c>
      <c r="M9" s="20">
        <v>54170845</v>
      </c>
      <c r="N9" s="20">
        <v>54170845</v>
      </c>
      <c r="O9" s="20"/>
      <c r="P9" s="20"/>
      <c r="Q9" s="20"/>
      <c r="R9" s="20"/>
      <c r="S9" s="20"/>
      <c r="T9" s="20"/>
      <c r="U9" s="20"/>
      <c r="V9" s="20"/>
      <c r="W9" s="20">
        <v>54170845</v>
      </c>
      <c r="X9" s="20">
        <v>14963161</v>
      </c>
      <c r="Y9" s="20">
        <v>39207684</v>
      </c>
      <c r="Z9" s="21">
        <v>262.03</v>
      </c>
      <c r="AA9" s="22">
        <v>29926322</v>
      </c>
    </row>
    <row r="10" spans="1:27" ht="12.75">
      <c r="A10" s="23" t="s">
        <v>37</v>
      </c>
      <c r="B10" s="17"/>
      <c r="C10" s="18">
        <v>551437</v>
      </c>
      <c r="D10" s="18"/>
      <c r="E10" s="19">
        <v>1105361</v>
      </c>
      <c r="F10" s="20">
        <v>1105361</v>
      </c>
      <c r="G10" s="24">
        <v>1549212</v>
      </c>
      <c r="H10" s="24">
        <v>1549212</v>
      </c>
      <c r="I10" s="24">
        <v>1549212</v>
      </c>
      <c r="J10" s="20">
        <v>1549212</v>
      </c>
      <c r="K10" s="24">
        <v>1549212</v>
      </c>
      <c r="L10" s="24">
        <v>1549212</v>
      </c>
      <c r="M10" s="20">
        <v>551437</v>
      </c>
      <c r="N10" s="24">
        <v>551437</v>
      </c>
      <c r="O10" s="24"/>
      <c r="P10" s="24"/>
      <c r="Q10" s="20"/>
      <c r="R10" s="24"/>
      <c r="S10" s="24"/>
      <c r="T10" s="20"/>
      <c r="U10" s="24"/>
      <c r="V10" s="24"/>
      <c r="W10" s="24">
        <v>551437</v>
      </c>
      <c r="X10" s="20">
        <v>552681</v>
      </c>
      <c r="Y10" s="24">
        <v>-1244</v>
      </c>
      <c r="Z10" s="25">
        <v>-0.23</v>
      </c>
      <c r="AA10" s="26">
        <v>1105361</v>
      </c>
    </row>
    <row r="11" spans="1:27" ht="12.75">
      <c r="A11" s="23" t="s">
        <v>38</v>
      </c>
      <c r="B11" s="17"/>
      <c r="C11" s="18">
        <v>14955629</v>
      </c>
      <c r="D11" s="18"/>
      <c r="E11" s="19">
        <v>20127377</v>
      </c>
      <c r="F11" s="20">
        <v>20127377</v>
      </c>
      <c r="G11" s="20">
        <v>20758267</v>
      </c>
      <c r="H11" s="20">
        <v>17234051</v>
      </c>
      <c r="I11" s="20">
        <v>16470996</v>
      </c>
      <c r="J11" s="20">
        <v>16470996</v>
      </c>
      <c r="K11" s="20">
        <v>21379896</v>
      </c>
      <c r="L11" s="20">
        <v>20784305</v>
      </c>
      <c r="M11" s="20">
        <v>27643767</v>
      </c>
      <c r="N11" s="20">
        <v>27643767</v>
      </c>
      <c r="O11" s="20"/>
      <c r="P11" s="20"/>
      <c r="Q11" s="20"/>
      <c r="R11" s="20"/>
      <c r="S11" s="20"/>
      <c r="T11" s="20"/>
      <c r="U11" s="20"/>
      <c r="V11" s="20"/>
      <c r="W11" s="20">
        <v>27643767</v>
      </c>
      <c r="X11" s="20">
        <v>10063689</v>
      </c>
      <c r="Y11" s="20">
        <v>17580078</v>
      </c>
      <c r="Z11" s="21">
        <v>174.69</v>
      </c>
      <c r="AA11" s="22">
        <v>20127377</v>
      </c>
    </row>
    <row r="12" spans="1:27" ht="12.75">
      <c r="A12" s="27" t="s">
        <v>39</v>
      </c>
      <c r="B12" s="28"/>
      <c r="C12" s="29">
        <f aca="true" t="shared" si="0" ref="C12:Y12">SUM(C6:C11)</f>
        <v>328297723</v>
      </c>
      <c r="D12" s="29">
        <f>SUM(D6:D11)</f>
        <v>0</v>
      </c>
      <c r="E12" s="30">
        <f t="shared" si="0"/>
        <v>250876800</v>
      </c>
      <c r="F12" s="31">
        <f t="shared" si="0"/>
        <v>214878935</v>
      </c>
      <c r="G12" s="31">
        <f t="shared" si="0"/>
        <v>318649858</v>
      </c>
      <c r="H12" s="31">
        <f t="shared" si="0"/>
        <v>336693559</v>
      </c>
      <c r="I12" s="31">
        <f t="shared" si="0"/>
        <v>275695040</v>
      </c>
      <c r="J12" s="31">
        <f t="shared" si="0"/>
        <v>275695040</v>
      </c>
      <c r="K12" s="31">
        <f t="shared" si="0"/>
        <v>269801129</v>
      </c>
      <c r="L12" s="31">
        <f t="shared" si="0"/>
        <v>252847401</v>
      </c>
      <c r="M12" s="31">
        <f t="shared" si="0"/>
        <v>289399996</v>
      </c>
      <c r="N12" s="31">
        <f t="shared" si="0"/>
        <v>289399996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289399996</v>
      </c>
      <c r="X12" s="31">
        <f t="shared" si="0"/>
        <v>107439469</v>
      </c>
      <c r="Y12" s="31">
        <f t="shared" si="0"/>
        <v>181960527</v>
      </c>
      <c r="Z12" s="32">
        <f>+IF(X12&lt;&gt;0,+(Y12/X12)*100,0)</f>
        <v>169.36097012914314</v>
      </c>
      <c r="AA12" s="33">
        <f>SUM(AA6:AA11)</f>
        <v>214878935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4312831</v>
      </c>
      <c r="D15" s="18"/>
      <c r="E15" s="19">
        <v>6263714</v>
      </c>
      <c r="F15" s="20">
        <v>6263714</v>
      </c>
      <c r="G15" s="20">
        <v>5405709</v>
      </c>
      <c r="H15" s="20">
        <v>5405709</v>
      </c>
      <c r="I15" s="20">
        <v>5405709</v>
      </c>
      <c r="J15" s="20">
        <v>5405709</v>
      </c>
      <c r="K15" s="20">
        <v>5405709</v>
      </c>
      <c r="L15" s="20">
        <v>5405709</v>
      </c>
      <c r="M15" s="20">
        <v>4312831</v>
      </c>
      <c r="N15" s="20">
        <v>4312831</v>
      </c>
      <c r="O15" s="20"/>
      <c r="P15" s="20"/>
      <c r="Q15" s="20"/>
      <c r="R15" s="20"/>
      <c r="S15" s="20"/>
      <c r="T15" s="20"/>
      <c r="U15" s="20"/>
      <c r="V15" s="20"/>
      <c r="W15" s="20">
        <v>4312831</v>
      </c>
      <c r="X15" s="20">
        <v>3131857</v>
      </c>
      <c r="Y15" s="20">
        <v>1180974</v>
      </c>
      <c r="Z15" s="21">
        <v>37.71</v>
      </c>
      <c r="AA15" s="22">
        <v>6263714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21785500</v>
      </c>
      <c r="D17" s="18"/>
      <c r="E17" s="19">
        <v>22395362</v>
      </c>
      <c r="F17" s="20">
        <v>22395364</v>
      </c>
      <c r="G17" s="20">
        <v>21018000</v>
      </c>
      <c r="H17" s="20">
        <v>21018000</v>
      </c>
      <c r="I17" s="20">
        <v>21018000</v>
      </c>
      <c r="J17" s="20">
        <v>21018000</v>
      </c>
      <c r="K17" s="20">
        <v>21018000</v>
      </c>
      <c r="L17" s="20">
        <v>21018000</v>
      </c>
      <c r="M17" s="20">
        <v>21018000</v>
      </c>
      <c r="N17" s="20">
        <v>21018000</v>
      </c>
      <c r="O17" s="20"/>
      <c r="P17" s="20"/>
      <c r="Q17" s="20"/>
      <c r="R17" s="20"/>
      <c r="S17" s="20"/>
      <c r="T17" s="20"/>
      <c r="U17" s="20"/>
      <c r="V17" s="20"/>
      <c r="W17" s="20">
        <v>21018000</v>
      </c>
      <c r="X17" s="20">
        <v>11197682</v>
      </c>
      <c r="Y17" s="20">
        <v>9820318</v>
      </c>
      <c r="Z17" s="21">
        <v>87.7</v>
      </c>
      <c r="AA17" s="22">
        <v>22395364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2028331634</v>
      </c>
      <c r="D19" s="18"/>
      <c r="E19" s="19">
        <v>2297101437</v>
      </c>
      <c r="F19" s="20">
        <v>2297101437</v>
      </c>
      <c r="G19" s="20">
        <v>2081393687</v>
      </c>
      <c r="H19" s="20">
        <v>2024029340</v>
      </c>
      <c r="I19" s="20">
        <v>2043170827</v>
      </c>
      <c r="J19" s="20">
        <v>2043170827</v>
      </c>
      <c r="K19" s="20">
        <v>2060065528</v>
      </c>
      <c r="L19" s="20">
        <v>2080467123</v>
      </c>
      <c r="M19" s="20">
        <v>2156407412</v>
      </c>
      <c r="N19" s="20">
        <v>2156407412</v>
      </c>
      <c r="O19" s="20"/>
      <c r="P19" s="20"/>
      <c r="Q19" s="20"/>
      <c r="R19" s="20"/>
      <c r="S19" s="20"/>
      <c r="T19" s="20"/>
      <c r="U19" s="20"/>
      <c r="V19" s="20"/>
      <c r="W19" s="20">
        <v>2156407412</v>
      </c>
      <c r="X19" s="20">
        <v>1148550719</v>
      </c>
      <c r="Y19" s="20">
        <v>1007856693</v>
      </c>
      <c r="Z19" s="21">
        <v>87.75</v>
      </c>
      <c r="AA19" s="22">
        <v>2297101437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4654969</v>
      </c>
      <c r="D22" s="18"/>
      <c r="E22" s="19">
        <v>5785473</v>
      </c>
      <c r="F22" s="20">
        <v>5785473</v>
      </c>
      <c r="G22" s="20">
        <v>5113242</v>
      </c>
      <c r="H22" s="20">
        <v>4622033</v>
      </c>
      <c r="I22" s="20">
        <v>4605565</v>
      </c>
      <c r="J22" s="20">
        <v>4605565</v>
      </c>
      <c r="K22" s="20">
        <v>4589097</v>
      </c>
      <c r="L22" s="20">
        <v>4572629</v>
      </c>
      <c r="M22" s="20">
        <v>4572629</v>
      </c>
      <c r="N22" s="20">
        <v>4572629</v>
      </c>
      <c r="O22" s="20"/>
      <c r="P22" s="20"/>
      <c r="Q22" s="20"/>
      <c r="R22" s="20"/>
      <c r="S22" s="20"/>
      <c r="T22" s="20"/>
      <c r="U22" s="20"/>
      <c r="V22" s="20"/>
      <c r="W22" s="20">
        <v>4572629</v>
      </c>
      <c r="X22" s="20">
        <v>2892737</v>
      </c>
      <c r="Y22" s="20">
        <v>1679892</v>
      </c>
      <c r="Z22" s="21">
        <v>58.07</v>
      </c>
      <c r="AA22" s="22">
        <v>5785473</v>
      </c>
    </row>
    <row r="23" spans="1:27" ht="12.75">
      <c r="A23" s="23" t="s">
        <v>49</v>
      </c>
      <c r="B23" s="17"/>
      <c r="C23" s="18">
        <v>36631059</v>
      </c>
      <c r="D23" s="18"/>
      <c r="E23" s="19"/>
      <c r="F23" s="20"/>
      <c r="G23" s="24">
        <v>36631059</v>
      </c>
      <c r="H23" s="24">
        <v>36631059</v>
      </c>
      <c r="I23" s="24">
        <v>36631059</v>
      </c>
      <c r="J23" s="20">
        <v>36631059</v>
      </c>
      <c r="K23" s="24">
        <v>36631059</v>
      </c>
      <c r="L23" s="24">
        <v>36631059</v>
      </c>
      <c r="M23" s="20">
        <v>36631059</v>
      </c>
      <c r="N23" s="24">
        <v>36631059</v>
      </c>
      <c r="O23" s="24"/>
      <c r="P23" s="24"/>
      <c r="Q23" s="20"/>
      <c r="R23" s="24"/>
      <c r="S23" s="24"/>
      <c r="T23" s="20"/>
      <c r="U23" s="24"/>
      <c r="V23" s="24"/>
      <c r="W23" s="24">
        <v>36631059</v>
      </c>
      <c r="X23" s="20"/>
      <c r="Y23" s="24">
        <v>36631059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2095715993</v>
      </c>
      <c r="D24" s="29">
        <f>SUM(D15:D23)</f>
        <v>0</v>
      </c>
      <c r="E24" s="36">
        <f t="shared" si="1"/>
        <v>2331545986</v>
      </c>
      <c r="F24" s="37">
        <f t="shared" si="1"/>
        <v>2331545988</v>
      </c>
      <c r="G24" s="37">
        <f t="shared" si="1"/>
        <v>2149561697</v>
      </c>
      <c r="H24" s="37">
        <f t="shared" si="1"/>
        <v>2091706141</v>
      </c>
      <c r="I24" s="37">
        <f t="shared" si="1"/>
        <v>2110831160</v>
      </c>
      <c r="J24" s="37">
        <f t="shared" si="1"/>
        <v>2110831160</v>
      </c>
      <c r="K24" s="37">
        <f t="shared" si="1"/>
        <v>2127709393</v>
      </c>
      <c r="L24" s="37">
        <f t="shared" si="1"/>
        <v>2148094520</v>
      </c>
      <c r="M24" s="37">
        <f t="shared" si="1"/>
        <v>2222941931</v>
      </c>
      <c r="N24" s="37">
        <f t="shared" si="1"/>
        <v>2222941931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2222941931</v>
      </c>
      <c r="X24" s="37">
        <f t="shared" si="1"/>
        <v>1165772995</v>
      </c>
      <c r="Y24" s="37">
        <f t="shared" si="1"/>
        <v>1057168936</v>
      </c>
      <c r="Z24" s="38">
        <f>+IF(X24&lt;&gt;0,+(Y24/X24)*100,0)</f>
        <v>90.68394451871823</v>
      </c>
      <c r="AA24" s="39">
        <f>SUM(AA15:AA23)</f>
        <v>2331545988</v>
      </c>
    </row>
    <row r="25" spans="1:27" ht="12.75">
      <c r="A25" s="27" t="s">
        <v>51</v>
      </c>
      <c r="B25" s="28"/>
      <c r="C25" s="29">
        <f aca="true" t="shared" si="2" ref="C25:Y25">+C12+C24</f>
        <v>2424013716</v>
      </c>
      <c r="D25" s="29">
        <f>+D12+D24</f>
        <v>0</v>
      </c>
      <c r="E25" s="30">
        <f t="shared" si="2"/>
        <v>2582422786</v>
      </c>
      <c r="F25" s="31">
        <f t="shared" si="2"/>
        <v>2546424923</v>
      </c>
      <c r="G25" s="31">
        <f t="shared" si="2"/>
        <v>2468211555</v>
      </c>
      <c r="H25" s="31">
        <f t="shared" si="2"/>
        <v>2428399700</v>
      </c>
      <c r="I25" s="31">
        <f t="shared" si="2"/>
        <v>2386526200</v>
      </c>
      <c r="J25" s="31">
        <f t="shared" si="2"/>
        <v>2386526200</v>
      </c>
      <c r="K25" s="31">
        <f t="shared" si="2"/>
        <v>2397510522</v>
      </c>
      <c r="L25" s="31">
        <f t="shared" si="2"/>
        <v>2400941921</v>
      </c>
      <c r="M25" s="31">
        <f t="shared" si="2"/>
        <v>2512341927</v>
      </c>
      <c r="N25" s="31">
        <f t="shared" si="2"/>
        <v>2512341927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2512341927</v>
      </c>
      <c r="X25" s="31">
        <f t="shared" si="2"/>
        <v>1273212464</v>
      </c>
      <c r="Y25" s="31">
        <f t="shared" si="2"/>
        <v>1239129463</v>
      </c>
      <c r="Z25" s="32">
        <f>+IF(X25&lt;&gt;0,+(Y25/X25)*100,0)</f>
        <v>97.32307042511013</v>
      </c>
      <c r="AA25" s="33">
        <f>+AA12+AA24</f>
        <v>2546424923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9427059</v>
      </c>
      <c r="D30" s="18"/>
      <c r="E30" s="19">
        <v>10409904</v>
      </c>
      <c r="F30" s="20">
        <v>10409904</v>
      </c>
      <c r="G30" s="20">
        <v>9427059</v>
      </c>
      <c r="H30" s="20">
        <v>9427059</v>
      </c>
      <c r="I30" s="20">
        <v>9923076</v>
      </c>
      <c r="J30" s="20">
        <v>9923076</v>
      </c>
      <c r="K30" s="20">
        <v>9923076</v>
      </c>
      <c r="L30" s="20">
        <v>9923076</v>
      </c>
      <c r="M30" s="20">
        <v>9923076</v>
      </c>
      <c r="N30" s="20">
        <v>9923076</v>
      </c>
      <c r="O30" s="20"/>
      <c r="P30" s="20"/>
      <c r="Q30" s="20"/>
      <c r="R30" s="20"/>
      <c r="S30" s="20"/>
      <c r="T30" s="20"/>
      <c r="U30" s="20"/>
      <c r="V30" s="20"/>
      <c r="W30" s="20">
        <v>9923076</v>
      </c>
      <c r="X30" s="20">
        <v>5204952</v>
      </c>
      <c r="Y30" s="20">
        <v>4718124</v>
      </c>
      <c r="Z30" s="21">
        <v>90.65</v>
      </c>
      <c r="AA30" s="22">
        <v>10409904</v>
      </c>
    </row>
    <row r="31" spans="1:27" ht="12.75">
      <c r="A31" s="23" t="s">
        <v>56</v>
      </c>
      <c r="B31" s="17"/>
      <c r="C31" s="18">
        <v>3912159</v>
      </c>
      <c r="D31" s="18"/>
      <c r="E31" s="19">
        <v>4889170</v>
      </c>
      <c r="F31" s="20">
        <v>4889170</v>
      </c>
      <c r="G31" s="20">
        <v>3955558</v>
      </c>
      <c r="H31" s="20">
        <v>3979170</v>
      </c>
      <c r="I31" s="20">
        <v>3985945</v>
      </c>
      <c r="J31" s="20">
        <v>3985945</v>
      </c>
      <c r="K31" s="20">
        <v>4028103</v>
      </c>
      <c r="L31" s="20">
        <v>4059543</v>
      </c>
      <c r="M31" s="20">
        <v>4062038</v>
      </c>
      <c r="N31" s="20">
        <v>4062038</v>
      </c>
      <c r="O31" s="20"/>
      <c r="P31" s="20"/>
      <c r="Q31" s="20"/>
      <c r="R31" s="20"/>
      <c r="S31" s="20"/>
      <c r="T31" s="20"/>
      <c r="U31" s="20"/>
      <c r="V31" s="20"/>
      <c r="W31" s="20">
        <v>4062038</v>
      </c>
      <c r="X31" s="20">
        <v>2444585</v>
      </c>
      <c r="Y31" s="20">
        <v>1617453</v>
      </c>
      <c r="Z31" s="21">
        <v>66.16</v>
      </c>
      <c r="AA31" s="22">
        <v>4889170</v>
      </c>
    </row>
    <row r="32" spans="1:27" ht="12.75">
      <c r="A32" s="23" t="s">
        <v>57</v>
      </c>
      <c r="B32" s="17"/>
      <c r="C32" s="18">
        <v>156403995</v>
      </c>
      <c r="D32" s="18"/>
      <c r="E32" s="19">
        <v>64785548</v>
      </c>
      <c r="F32" s="20">
        <v>64785549</v>
      </c>
      <c r="G32" s="20">
        <v>170050054</v>
      </c>
      <c r="H32" s="20">
        <v>170488157</v>
      </c>
      <c r="I32" s="20">
        <v>129528407</v>
      </c>
      <c r="J32" s="20">
        <v>129528407</v>
      </c>
      <c r="K32" s="20">
        <v>153759011</v>
      </c>
      <c r="L32" s="20">
        <v>137875448</v>
      </c>
      <c r="M32" s="20">
        <v>161104195</v>
      </c>
      <c r="N32" s="20">
        <v>161104195</v>
      </c>
      <c r="O32" s="20"/>
      <c r="P32" s="20"/>
      <c r="Q32" s="20"/>
      <c r="R32" s="20"/>
      <c r="S32" s="20"/>
      <c r="T32" s="20"/>
      <c r="U32" s="20"/>
      <c r="V32" s="20"/>
      <c r="W32" s="20">
        <v>161104195</v>
      </c>
      <c r="X32" s="20">
        <v>32392775</v>
      </c>
      <c r="Y32" s="20">
        <v>128711420</v>
      </c>
      <c r="Z32" s="21">
        <v>397.35</v>
      </c>
      <c r="AA32" s="22">
        <v>64785549</v>
      </c>
    </row>
    <row r="33" spans="1:27" ht="12.75">
      <c r="A33" s="23" t="s">
        <v>58</v>
      </c>
      <c r="B33" s="17"/>
      <c r="C33" s="18">
        <v>34896926</v>
      </c>
      <c r="D33" s="18"/>
      <c r="E33" s="19">
        <v>30995608</v>
      </c>
      <c r="F33" s="20">
        <v>30995608</v>
      </c>
      <c r="G33" s="20">
        <v>29450008</v>
      </c>
      <c r="H33" s="20">
        <v>33863488</v>
      </c>
      <c r="I33" s="20">
        <v>34060806</v>
      </c>
      <c r="J33" s="20">
        <v>34060806</v>
      </c>
      <c r="K33" s="20">
        <v>34252749</v>
      </c>
      <c r="L33" s="20">
        <v>34183856</v>
      </c>
      <c r="M33" s="20">
        <v>33938822</v>
      </c>
      <c r="N33" s="20">
        <v>33938822</v>
      </c>
      <c r="O33" s="20"/>
      <c r="P33" s="20"/>
      <c r="Q33" s="20"/>
      <c r="R33" s="20"/>
      <c r="S33" s="20"/>
      <c r="T33" s="20"/>
      <c r="U33" s="20"/>
      <c r="V33" s="20"/>
      <c r="W33" s="20">
        <v>33938822</v>
      </c>
      <c r="X33" s="20">
        <v>15497804</v>
      </c>
      <c r="Y33" s="20">
        <v>18441018</v>
      </c>
      <c r="Z33" s="21">
        <v>118.99</v>
      </c>
      <c r="AA33" s="22">
        <v>30995608</v>
      </c>
    </row>
    <row r="34" spans="1:27" ht="12.75">
      <c r="A34" s="27" t="s">
        <v>59</v>
      </c>
      <c r="B34" s="28"/>
      <c r="C34" s="29">
        <f aca="true" t="shared" si="3" ref="C34:Y34">SUM(C29:C33)</f>
        <v>204640139</v>
      </c>
      <c r="D34" s="29">
        <f>SUM(D29:D33)</f>
        <v>0</v>
      </c>
      <c r="E34" s="30">
        <f t="shared" si="3"/>
        <v>111080230</v>
      </c>
      <c r="F34" s="31">
        <f t="shared" si="3"/>
        <v>111080231</v>
      </c>
      <c r="G34" s="31">
        <f t="shared" si="3"/>
        <v>212882679</v>
      </c>
      <c r="H34" s="31">
        <f t="shared" si="3"/>
        <v>217757874</v>
      </c>
      <c r="I34" s="31">
        <f t="shared" si="3"/>
        <v>177498234</v>
      </c>
      <c r="J34" s="31">
        <f t="shared" si="3"/>
        <v>177498234</v>
      </c>
      <c r="K34" s="31">
        <f t="shared" si="3"/>
        <v>201962939</v>
      </c>
      <c r="L34" s="31">
        <f t="shared" si="3"/>
        <v>186041923</v>
      </c>
      <c r="M34" s="31">
        <f t="shared" si="3"/>
        <v>209028131</v>
      </c>
      <c r="N34" s="31">
        <f t="shared" si="3"/>
        <v>209028131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209028131</v>
      </c>
      <c r="X34" s="31">
        <f t="shared" si="3"/>
        <v>55540116</v>
      </c>
      <c r="Y34" s="31">
        <f t="shared" si="3"/>
        <v>153488015</v>
      </c>
      <c r="Z34" s="32">
        <f>+IF(X34&lt;&gt;0,+(Y34/X34)*100,0)</f>
        <v>276.35522943452264</v>
      </c>
      <c r="AA34" s="33">
        <f>SUM(AA29:AA33)</f>
        <v>111080231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214291004</v>
      </c>
      <c r="D37" s="18"/>
      <c r="E37" s="19">
        <v>203881100</v>
      </c>
      <c r="F37" s="20">
        <v>203881100</v>
      </c>
      <c r="G37" s="20">
        <v>214291004</v>
      </c>
      <c r="H37" s="20">
        <v>214291004</v>
      </c>
      <c r="I37" s="20">
        <v>209244555</v>
      </c>
      <c r="J37" s="20">
        <v>209244555</v>
      </c>
      <c r="K37" s="20">
        <v>209244555</v>
      </c>
      <c r="L37" s="20">
        <v>209244555</v>
      </c>
      <c r="M37" s="20">
        <v>209244555</v>
      </c>
      <c r="N37" s="20">
        <v>209244555</v>
      </c>
      <c r="O37" s="20"/>
      <c r="P37" s="20"/>
      <c r="Q37" s="20"/>
      <c r="R37" s="20"/>
      <c r="S37" s="20"/>
      <c r="T37" s="20"/>
      <c r="U37" s="20"/>
      <c r="V37" s="20"/>
      <c r="W37" s="20">
        <v>209244555</v>
      </c>
      <c r="X37" s="20">
        <v>101940550</v>
      </c>
      <c r="Y37" s="20">
        <v>107304005</v>
      </c>
      <c r="Z37" s="21">
        <v>105.26</v>
      </c>
      <c r="AA37" s="22">
        <v>203881100</v>
      </c>
    </row>
    <row r="38" spans="1:27" ht="12.75">
      <c r="A38" s="23" t="s">
        <v>58</v>
      </c>
      <c r="B38" s="17"/>
      <c r="C38" s="18">
        <v>232278150</v>
      </c>
      <c r="D38" s="18"/>
      <c r="E38" s="19">
        <v>236096119</v>
      </c>
      <c r="F38" s="20">
        <v>236096119</v>
      </c>
      <c r="G38" s="20">
        <v>230201990</v>
      </c>
      <c r="H38" s="20">
        <v>230535793</v>
      </c>
      <c r="I38" s="20">
        <v>230338476</v>
      </c>
      <c r="J38" s="20">
        <v>230338476</v>
      </c>
      <c r="K38" s="20">
        <v>230146533</v>
      </c>
      <c r="L38" s="20">
        <v>230215426</v>
      </c>
      <c r="M38" s="20">
        <v>231393415</v>
      </c>
      <c r="N38" s="20">
        <v>231393415</v>
      </c>
      <c r="O38" s="20"/>
      <c r="P38" s="20"/>
      <c r="Q38" s="20"/>
      <c r="R38" s="20"/>
      <c r="S38" s="20"/>
      <c r="T38" s="20"/>
      <c r="U38" s="20"/>
      <c r="V38" s="20"/>
      <c r="W38" s="20">
        <v>231393415</v>
      </c>
      <c r="X38" s="20">
        <v>118048060</v>
      </c>
      <c r="Y38" s="20">
        <v>113345355</v>
      </c>
      <c r="Z38" s="21">
        <v>96.02</v>
      </c>
      <c r="AA38" s="22">
        <v>236096119</v>
      </c>
    </row>
    <row r="39" spans="1:27" ht="12.75">
      <c r="A39" s="27" t="s">
        <v>61</v>
      </c>
      <c r="B39" s="35"/>
      <c r="C39" s="29">
        <f aca="true" t="shared" si="4" ref="C39:Y39">SUM(C37:C38)</f>
        <v>446569154</v>
      </c>
      <c r="D39" s="29">
        <f>SUM(D37:D38)</f>
        <v>0</v>
      </c>
      <c r="E39" s="36">
        <f t="shared" si="4"/>
        <v>439977219</v>
      </c>
      <c r="F39" s="37">
        <f t="shared" si="4"/>
        <v>439977219</v>
      </c>
      <c r="G39" s="37">
        <f t="shared" si="4"/>
        <v>444492994</v>
      </c>
      <c r="H39" s="37">
        <f t="shared" si="4"/>
        <v>444826797</v>
      </c>
      <c r="I39" s="37">
        <f t="shared" si="4"/>
        <v>439583031</v>
      </c>
      <c r="J39" s="37">
        <f t="shared" si="4"/>
        <v>439583031</v>
      </c>
      <c r="K39" s="37">
        <f t="shared" si="4"/>
        <v>439391088</v>
      </c>
      <c r="L39" s="37">
        <f t="shared" si="4"/>
        <v>439459981</v>
      </c>
      <c r="M39" s="37">
        <f t="shared" si="4"/>
        <v>440637970</v>
      </c>
      <c r="N39" s="37">
        <f t="shared" si="4"/>
        <v>440637970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440637970</v>
      </c>
      <c r="X39" s="37">
        <f t="shared" si="4"/>
        <v>219988610</v>
      </c>
      <c r="Y39" s="37">
        <f t="shared" si="4"/>
        <v>220649360</v>
      </c>
      <c r="Z39" s="38">
        <f>+IF(X39&lt;&gt;0,+(Y39/X39)*100,0)</f>
        <v>100.30035645936397</v>
      </c>
      <c r="AA39" s="39">
        <f>SUM(AA37:AA38)</f>
        <v>439977219</v>
      </c>
    </row>
    <row r="40" spans="1:27" ht="12.75">
      <c r="A40" s="27" t="s">
        <v>62</v>
      </c>
      <c r="B40" s="28"/>
      <c r="C40" s="29">
        <f aca="true" t="shared" si="5" ref="C40:Y40">+C34+C39</f>
        <v>651209293</v>
      </c>
      <c r="D40" s="29">
        <f>+D34+D39</f>
        <v>0</v>
      </c>
      <c r="E40" s="30">
        <f t="shared" si="5"/>
        <v>551057449</v>
      </c>
      <c r="F40" s="31">
        <f t="shared" si="5"/>
        <v>551057450</v>
      </c>
      <c r="G40" s="31">
        <f t="shared" si="5"/>
        <v>657375673</v>
      </c>
      <c r="H40" s="31">
        <f t="shared" si="5"/>
        <v>662584671</v>
      </c>
      <c r="I40" s="31">
        <f t="shared" si="5"/>
        <v>617081265</v>
      </c>
      <c r="J40" s="31">
        <f t="shared" si="5"/>
        <v>617081265</v>
      </c>
      <c r="K40" s="31">
        <f t="shared" si="5"/>
        <v>641354027</v>
      </c>
      <c r="L40" s="31">
        <f t="shared" si="5"/>
        <v>625501904</v>
      </c>
      <c r="M40" s="31">
        <f t="shared" si="5"/>
        <v>649666101</v>
      </c>
      <c r="N40" s="31">
        <f t="shared" si="5"/>
        <v>649666101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649666101</v>
      </c>
      <c r="X40" s="31">
        <f t="shared" si="5"/>
        <v>275528726</v>
      </c>
      <c r="Y40" s="31">
        <f t="shared" si="5"/>
        <v>374137375</v>
      </c>
      <c r="Z40" s="32">
        <f>+IF(X40&lt;&gt;0,+(Y40/X40)*100,0)</f>
        <v>135.78888141049947</v>
      </c>
      <c r="AA40" s="33">
        <f>+AA34+AA39</f>
        <v>551057450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1772804423</v>
      </c>
      <c r="D42" s="43">
        <f>+D25-D40</f>
        <v>0</v>
      </c>
      <c r="E42" s="44">
        <f t="shared" si="6"/>
        <v>2031365337</v>
      </c>
      <c r="F42" s="45">
        <f t="shared" si="6"/>
        <v>1995367473</v>
      </c>
      <c r="G42" s="45">
        <f t="shared" si="6"/>
        <v>1810835882</v>
      </c>
      <c r="H42" s="45">
        <f t="shared" si="6"/>
        <v>1765815029</v>
      </c>
      <c r="I42" s="45">
        <f t="shared" si="6"/>
        <v>1769444935</v>
      </c>
      <c r="J42" s="45">
        <f t="shared" si="6"/>
        <v>1769444935</v>
      </c>
      <c r="K42" s="45">
        <f t="shared" si="6"/>
        <v>1756156495</v>
      </c>
      <c r="L42" s="45">
        <f t="shared" si="6"/>
        <v>1775440017</v>
      </c>
      <c r="M42" s="45">
        <f t="shared" si="6"/>
        <v>1862675826</v>
      </c>
      <c r="N42" s="45">
        <f t="shared" si="6"/>
        <v>1862675826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1862675826</v>
      </c>
      <c r="X42" s="45">
        <f t="shared" si="6"/>
        <v>997683738</v>
      </c>
      <c r="Y42" s="45">
        <f t="shared" si="6"/>
        <v>864992088</v>
      </c>
      <c r="Z42" s="46">
        <f>+IF(X42&lt;&gt;0,+(Y42/X42)*100,0)</f>
        <v>86.70002878206681</v>
      </c>
      <c r="AA42" s="47">
        <f>+AA25-AA40</f>
        <v>1995367473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1772804423</v>
      </c>
      <c r="D45" s="18"/>
      <c r="E45" s="19">
        <v>2027697160</v>
      </c>
      <c r="F45" s="20">
        <v>1995367473</v>
      </c>
      <c r="G45" s="20">
        <v>1810835882</v>
      </c>
      <c r="H45" s="20">
        <v>1765815029</v>
      </c>
      <c r="I45" s="20">
        <v>1769444935</v>
      </c>
      <c r="J45" s="20">
        <v>1769444935</v>
      </c>
      <c r="K45" s="20">
        <v>1756156495</v>
      </c>
      <c r="L45" s="20">
        <v>1775440017</v>
      </c>
      <c r="M45" s="20">
        <v>1862675826</v>
      </c>
      <c r="N45" s="20">
        <v>1862675826</v>
      </c>
      <c r="O45" s="20"/>
      <c r="P45" s="20"/>
      <c r="Q45" s="20"/>
      <c r="R45" s="20"/>
      <c r="S45" s="20"/>
      <c r="T45" s="20"/>
      <c r="U45" s="20"/>
      <c r="V45" s="20"/>
      <c r="W45" s="20">
        <v>1862675826</v>
      </c>
      <c r="X45" s="20">
        <v>997683737</v>
      </c>
      <c r="Y45" s="20">
        <v>864992089</v>
      </c>
      <c r="Z45" s="48">
        <v>86.7</v>
      </c>
      <c r="AA45" s="22">
        <v>1995367473</v>
      </c>
    </row>
    <row r="46" spans="1:27" ht="12.75">
      <c r="A46" s="23" t="s">
        <v>67</v>
      </c>
      <c r="B46" s="17"/>
      <c r="C46" s="18"/>
      <c r="D46" s="18"/>
      <c r="E46" s="19">
        <v>3668177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1772804423</v>
      </c>
      <c r="D48" s="51">
        <f>SUM(D45:D47)</f>
        <v>0</v>
      </c>
      <c r="E48" s="52">
        <f t="shared" si="7"/>
        <v>2031365337</v>
      </c>
      <c r="F48" s="53">
        <f t="shared" si="7"/>
        <v>1995367473</v>
      </c>
      <c r="G48" s="53">
        <f t="shared" si="7"/>
        <v>1810835882</v>
      </c>
      <c r="H48" s="53">
        <f t="shared" si="7"/>
        <v>1765815029</v>
      </c>
      <c r="I48" s="53">
        <f t="shared" si="7"/>
        <v>1769444935</v>
      </c>
      <c r="J48" s="53">
        <f t="shared" si="7"/>
        <v>1769444935</v>
      </c>
      <c r="K48" s="53">
        <f t="shared" si="7"/>
        <v>1756156495</v>
      </c>
      <c r="L48" s="53">
        <f t="shared" si="7"/>
        <v>1775440017</v>
      </c>
      <c r="M48" s="53">
        <f t="shared" si="7"/>
        <v>1862675826</v>
      </c>
      <c r="N48" s="53">
        <f t="shared" si="7"/>
        <v>1862675826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1862675826</v>
      </c>
      <c r="X48" s="53">
        <f t="shared" si="7"/>
        <v>997683737</v>
      </c>
      <c r="Y48" s="53">
        <f t="shared" si="7"/>
        <v>864992089</v>
      </c>
      <c r="Z48" s="54">
        <f>+IF(X48&lt;&gt;0,+(Y48/X48)*100,0)</f>
        <v>86.70002896920028</v>
      </c>
      <c r="AA48" s="55">
        <f>SUM(AA45:AA47)</f>
        <v>1995367473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19100090</v>
      </c>
      <c r="D6" s="18"/>
      <c r="E6" s="19">
        <v>11468801</v>
      </c>
      <c r="F6" s="20">
        <v>64037437</v>
      </c>
      <c r="G6" s="20">
        <v>74007115</v>
      </c>
      <c r="H6" s="20">
        <v>124844757</v>
      </c>
      <c r="I6" s="20">
        <v>52292853</v>
      </c>
      <c r="J6" s="20">
        <v>52292853</v>
      </c>
      <c r="K6" s="20">
        <v>17115778</v>
      </c>
      <c r="L6" s="20">
        <v>36831334</v>
      </c>
      <c r="M6" s="20">
        <v>58121806</v>
      </c>
      <c r="N6" s="20">
        <v>58121806</v>
      </c>
      <c r="O6" s="20"/>
      <c r="P6" s="20"/>
      <c r="Q6" s="20"/>
      <c r="R6" s="20"/>
      <c r="S6" s="20"/>
      <c r="T6" s="20"/>
      <c r="U6" s="20"/>
      <c r="V6" s="20"/>
      <c r="W6" s="20">
        <v>58121806</v>
      </c>
      <c r="X6" s="20">
        <v>32018719</v>
      </c>
      <c r="Y6" s="20">
        <v>26103087</v>
      </c>
      <c r="Z6" s="21">
        <v>81.52</v>
      </c>
      <c r="AA6" s="22">
        <v>64037437</v>
      </c>
    </row>
    <row r="7" spans="1:27" ht="12.75">
      <c r="A7" s="23" t="s">
        <v>34</v>
      </c>
      <c r="B7" s="17"/>
      <c r="C7" s="18">
        <v>130034742</v>
      </c>
      <c r="D7" s="18"/>
      <c r="E7" s="19">
        <v>70000000</v>
      </c>
      <c r="F7" s="20">
        <v>70000000</v>
      </c>
      <c r="G7" s="20">
        <v>130049991</v>
      </c>
      <c r="H7" s="20">
        <v>95038859</v>
      </c>
      <c r="I7" s="20">
        <v>95034352</v>
      </c>
      <c r="J7" s="20">
        <v>95034352</v>
      </c>
      <c r="K7" s="20">
        <v>130038457</v>
      </c>
      <c r="L7" s="20">
        <v>95035131</v>
      </c>
      <c r="M7" s="20">
        <v>95043343</v>
      </c>
      <c r="N7" s="20">
        <v>95043343</v>
      </c>
      <c r="O7" s="20"/>
      <c r="P7" s="20"/>
      <c r="Q7" s="20"/>
      <c r="R7" s="20"/>
      <c r="S7" s="20"/>
      <c r="T7" s="20"/>
      <c r="U7" s="20"/>
      <c r="V7" s="20"/>
      <c r="W7" s="20">
        <v>95043343</v>
      </c>
      <c r="X7" s="20">
        <v>35000000</v>
      </c>
      <c r="Y7" s="20">
        <v>60043343</v>
      </c>
      <c r="Z7" s="21">
        <v>171.55</v>
      </c>
      <c r="AA7" s="22">
        <v>70000000</v>
      </c>
    </row>
    <row r="8" spans="1:27" ht="12.75">
      <c r="A8" s="23" t="s">
        <v>35</v>
      </c>
      <c r="B8" s="17"/>
      <c r="C8" s="18">
        <v>41368502</v>
      </c>
      <c r="D8" s="18"/>
      <c r="E8" s="19">
        <v>35577189</v>
      </c>
      <c r="F8" s="20">
        <v>35577200</v>
      </c>
      <c r="G8" s="20">
        <v>36903056</v>
      </c>
      <c r="H8" s="20">
        <v>57963772</v>
      </c>
      <c r="I8" s="20">
        <v>60170210</v>
      </c>
      <c r="J8" s="20">
        <v>60170210</v>
      </c>
      <c r="K8" s="20">
        <v>45972558</v>
      </c>
      <c r="L8" s="20">
        <v>47598809</v>
      </c>
      <c r="M8" s="20">
        <v>49261369</v>
      </c>
      <c r="N8" s="20">
        <v>49261369</v>
      </c>
      <c r="O8" s="20"/>
      <c r="P8" s="20"/>
      <c r="Q8" s="20"/>
      <c r="R8" s="20"/>
      <c r="S8" s="20"/>
      <c r="T8" s="20"/>
      <c r="U8" s="20"/>
      <c r="V8" s="20"/>
      <c r="W8" s="20">
        <v>49261369</v>
      </c>
      <c r="X8" s="20">
        <v>17788600</v>
      </c>
      <c r="Y8" s="20">
        <v>31472769</v>
      </c>
      <c r="Z8" s="21">
        <v>176.93</v>
      </c>
      <c r="AA8" s="22">
        <v>35577200</v>
      </c>
    </row>
    <row r="9" spans="1:27" ht="12.75">
      <c r="A9" s="23" t="s">
        <v>36</v>
      </c>
      <c r="B9" s="17"/>
      <c r="C9" s="18">
        <v>10002066</v>
      </c>
      <c r="D9" s="18"/>
      <c r="E9" s="19">
        <v>34041175</v>
      </c>
      <c r="F9" s="20">
        <v>34041190</v>
      </c>
      <c r="G9" s="20">
        <v>52326491</v>
      </c>
      <c r="H9" s="20">
        <v>41001535</v>
      </c>
      <c r="I9" s="20">
        <v>39643263</v>
      </c>
      <c r="J9" s="20">
        <v>39643263</v>
      </c>
      <c r="K9" s="20">
        <v>35257066</v>
      </c>
      <c r="L9" s="20">
        <v>32499817</v>
      </c>
      <c r="M9" s="20">
        <v>27252774</v>
      </c>
      <c r="N9" s="20">
        <v>27252774</v>
      </c>
      <c r="O9" s="20"/>
      <c r="P9" s="20"/>
      <c r="Q9" s="20"/>
      <c r="R9" s="20"/>
      <c r="S9" s="20"/>
      <c r="T9" s="20"/>
      <c r="U9" s="20"/>
      <c r="V9" s="20"/>
      <c r="W9" s="20">
        <v>27252774</v>
      </c>
      <c r="X9" s="20">
        <v>17020595</v>
      </c>
      <c r="Y9" s="20">
        <v>10232179</v>
      </c>
      <c r="Z9" s="21">
        <v>60.12</v>
      </c>
      <c r="AA9" s="22">
        <v>34041190</v>
      </c>
    </row>
    <row r="10" spans="1:27" ht="12.75">
      <c r="A10" s="23" t="s">
        <v>37</v>
      </c>
      <c r="B10" s="17"/>
      <c r="C10" s="18">
        <v>717010</v>
      </c>
      <c r="D10" s="18"/>
      <c r="E10" s="19">
        <v>687186</v>
      </c>
      <c r="F10" s="20">
        <v>687190</v>
      </c>
      <c r="G10" s="24">
        <v>811858</v>
      </c>
      <c r="H10" s="24">
        <v>803789</v>
      </c>
      <c r="I10" s="24"/>
      <c r="J10" s="20"/>
      <c r="K10" s="24">
        <v>717010</v>
      </c>
      <c r="L10" s="24">
        <v>717010</v>
      </c>
      <c r="M10" s="20">
        <v>717010</v>
      </c>
      <c r="N10" s="24">
        <v>717010</v>
      </c>
      <c r="O10" s="24"/>
      <c r="P10" s="24"/>
      <c r="Q10" s="20"/>
      <c r="R10" s="24"/>
      <c r="S10" s="24"/>
      <c r="T10" s="20"/>
      <c r="U10" s="24"/>
      <c r="V10" s="24"/>
      <c r="W10" s="24">
        <v>717010</v>
      </c>
      <c r="X10" s="20">
        <v>343595</v>
      </c>
      <c r="Y10" s="24">
        <v>373415</v>
      </c>
      <c r="Z10" s="25">
        <v>108.68</v>
      </c>
      <c r="AA10" s="26">
        <v>687190</v>
      </c>
    </row>
    <row r="11" spans="1:27" ht="12.75">
      <c r="A11" s="23" t="s">
        <v>38</v>
      </c>
      <c r="B11" s="17"/>
      <c r="C11" s="18">
        <v>22850263</v>
      </c>
      <c r="D11" s="18"/>
      <c r="E11" s="19">
        <v>54670250</v>
      </c>
      <c r="F11" s="20">
        <v>54670250</v>
      </c>
      <c r="G11" s="20">
        <v>53500462</v>
      </c>
      <c r="H11" s="20">
        <v>22269381</v>
      </c>
      <c r="I11" s="20">
        <v>22174526</v>
      </c>
      <c r="J11" s="20">
        <v>22174526</v>
      </c>
      <c r="K11" s="20">
        <v>22756104</v>
      </c>
      <c r="L11" s="20">
        <v>23456077</v>
      </c>
      <c r="M11" s="20">
        <v>23486983</v>
      </c>
      <c r="N11" s="20">
        <v>23486983</v>
      </c>
      <c r="O11" s="20"/>
      <c r="P11" s="20"/>
      <c r="Q11" s="20"/>
      <c r="R11" s="20"/>
      <c r="S11" s="20"/>
      <c r="T11" s="20"/>
      <c r="U11" s="20"/>
      <c r="V11" s="20"/>
      <c r="W11" s="20">
        <v>23486983</v>
      </c>
      <c r="X11" s="20">
        <v>27335125</v>
      </c>
      <c r="Y11" s="20">
        <v>-3848142</v>
      </c>
      <c r="Z11" s="21">
        <v>-14.08</v>
      </c>
      <c r="AA11" s="22">
        <v>54670250</v>
      </c>
    </row>
    <row r="12" spans="1:27" ht="12.75">
      <c r="A12" s="27" t="s">
        <v>39</v>
      </c>
      <c r="B12" s="28"/>
      <c r="C12" s="29">
        <f aca="true" t="shared" si="0" ref="C12:Y12">SUM(C6:C11)</f>
        <v>224072673</v>
      </c>
      <c r="D12" s="29">
        <f>SUM(D6:D11)</f>
        <v>0</v>
      </c>
      <c r="E12" s="30">
        <f t="shared" si="0"/>
        <v>206444601</v>
      </c>
      <c r="F12" s="31">
        <f t="shared" si="0"/>
        <v>259013267</v>
      </c>
      <c r="G12" s="31">
        <f t="shared" si="0"/>
        <v>347598973</v>
      </c>
      <c r="H12" s="31">
        <f t="shared" si="0"/>
        <v>341922093</v>
      </c>
      <c r="I12" s="31">
        <f t="shared" si="0"/>
        <v>269315204</v>
      </c>
      <c r="J12" s="31">
        <f t="shared" si="0"/>
        <v>269315204</v>
      </c>
      <c r="K12" s="31">
        <f t="shared" si="0"/>
        <v>251856973</v>
      </c>
      <c r="L12" s="31">
        <f t="shared" si="0"/>
        <v>236138178</v>
      </c>
      <c r="M12" s="31">
        <f t="shared" si="0"/>
        <v>253883285</v>
      </c>
      <c r="N12" s="31">
        <f t="shared" si="0"/>
        <v>253883285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253883285</v>
      </c>
      <c r="X12" s="31">
        <f t="shared" si="0"/>
        <v>129506634</v>
      </c>
      <c r="Y12" s="31">
        <f t="shared" si="0"/>
        <v>124376651</v>
      </c>
      <c r="Z12" s="32">
        <f>+IF(X12&lt;&gt;0,+(Y12/X12)*100,0)</f>
        <v>96.03882608824502</v>
      </c>
      <c r="AA12" s="33">
        <f>SUM(AA6:AA11)</f>
        <v>259013267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44735</v>
      </c>
      <c r="D15" s="18"/>
      <c r="E15" s="19">
        <v>602695</v>
      </c>
      <c r="F15" s="20">
        <v>602700</v>
      </c>
      <c r="G15" s="20">
        <v>3531190</v>
      </c>
      <c r="H15" s="20">
        <v>3786277</v>
      </c>
      <c r="I15" s="20">
        <v>-1326254</v>
      </c>
      <c r="J15" s="20">
        <v>-1326254</v>
      </c>
      <c r="K15" s="20">
        <v>2642989</v>
      </c>
      <c r="L15" s="20">
        <v>2596066</v>
      </c>
      <c r="M15" s="20">
        <v>2473401</v>
      </c>
      <c r="N15" s="20">
        <v>2473401</v>
      </c>
      <c r="O15" s="20"/>
      <c r="P15" s="20"/>
      <c r="Q15" s="20"/>
      <c r="R15" s="20"/>
      <c r="S15" s="20"/>
      <c r="T15" s="20"/>
      <c r="U15" s="20"/>
      <c r="V15" s="20"/>
      <c r="W15" s="20">
        <v>2473401</v>
      </c>
      <c r="X15" s="20">
        <v>301350</v>
      </c>
      <c r="Y15" s="20">
        <v>2172051</v>
      </c>
      <c r="Z15" s="21">
        <v>720.77</v>
      </c>
      <c r="AA15" s="22">
        <v>602700</v>
      </c>
    </row>
    <row r="16" spans="1:27" ht="12.75">
      <c r="A16" s="23" t="s">
        <v>42</v>
      </c>
      <c r="B16" s="17"/>
      <c r="C16" s="18">
        <v>126641</v>
      </c>
      <c r="D16" s="18"/>
      <c r="E16" s="19">
        <v>125000</v>
      </c>
      <c r="F16" s="20">
        <v>125000</v>
      </c>
      <c r="G16" s="24">
        <v>126641</v>
      </c>
      <c r="H16" s="24">
        <v>126641</v>
      </c>
      <c r="I16" s="24">
        <v>126641</v>
      </c>
      <c r="J16" s="20">
        <v>126641</v>
      </c>
      <c r="K16" s="24">
        <v>126641</v>
      </c>
      <c r="L16" s="24">
        <v>126641</v>
      </c>
      <c r="M16" s="20">
        <v>126641</v>
      </c>
      <c r="N16" s="24">
        <v>126641</v>
      </c>
      <c r="O16" s="24"/>
      <c r="P16" s="24"/>
      <c r="Q16" s="20"/>
      <c r="R16" s="24"/>
      <c r="S16" s="24"/>
      <c r="T16" s="20"/>
      <c r="U16" s="24"/>
      <c r="V16" s="24"/>
      <c r="W16" s="24">
        <v>126641</v>
      </c>
      <c r="X16" s="20">
        <v>62500</v>
      </c>
      <c r="Y16" s="24">
        <v>64141</v>
      </c>
      <c r="Z16" s="25">
        <v>102.63</v>
      </c>
      <c r="AA16" s="26">
        <v>125000</v>
      </c>
    </row>
    <row r="17" spans="1:27" ht="12.75">
      <c r="A17" s="23" t="s">
        <v>43</v>
      </c>
      <c r="B17" s="17"/>
      <c r="C17" s="18">
        <v>26901486</v>
      </c>
      <c r="D17" s="18"/>
      <c r="E17" s="19">
        <v>26855323</v>
      </c>
      <c r="F17" s="20">
        <v>26855320</v>
      </c>
      <c r="G17" s="20">
        <v>26925561</v>
      </c>
      <c r="H17" s="20">
        <v>26901486</v>
      </c>
      <c r="I17" s="20">
        <v>26901486</v>
      </c>
      <c r="J17" s="20">
        <v>26901486</v>
      </c>
      <c r="K17" s="20">
        <v>26901486</v>
      </c>
      <c r="L17" s="20">
        <v>26901486</v>
      </c>
      <c r="M17" s="20">
        <v>26901486</v>
      </c>
      <c r="N17" s="20">
        <v>26901486</v>
      </c>
      <c r="O17" s="20"/>
      <c r="P17" s="20"/>
      <c r="Q17" s="20"/>
      <c r="R17" s="20"/>
      <c r="S17" s="20"/>
      <c r="T17" s="20"/>
      <c r="U17" s="20"/>
      <c r="V17" s="20"/>
      <c r="W17" s="20">
        <v>26901486</v>
      </c>
      <c r="X17" s="20">
        <v>13427660</v>
      </c>
      <c r="Y17" s="20">
        <v>13473826</v>
      </c>
      <c r="Z17" s="21">
        <v>100.34</v>
      </c>
      <c r="AA17" s="22">
        <v>26855320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637346876</v>
      </c>
      <c r="D19" s="18"/>
      <c r="E19" s="19">
        <v>691980439</v>
      </c>
      <c r="F19" s="20">
        <v>721426542</v>
      </c>
      <c r="G19" s="20">
        <v>639846245</v>
      </c>
      <c r="H19" s="20">
        <v>641481903</v>
      </c>
      <c r="I19" s="20">
        <v>663269055</v>
      </c>
      <c r="J19" s="20">
        <v>663269055</v>
      </c>
      <c r="K19" s="20">
        <v>673473584</v>
      </c>
      <c r="L19" s="20">
        <v>685423282</v>
      </c>
      <c r="M19" s="20">
        <v>681685086</v>
      </c>
      <c r="N19" s="20">
        <v>681685086</v>
      </c>
      <c r="O19" s="20"/>
      <c r="P19" s="20"/>
      <c r="Q19" s="20"/>
      <c r="R19" s="20"/>
      <c r="S19" s="20"/>
      <c r="T19" s="20"/>
      <c r="U19" s="20"/>
      <c r="V19" s="20"/>
      <c r="W19" s="20">
        <v>681685086</v>
      </c>
      <c r="X19" s="20">
        <v>360713271</v>
      </c>
      <c r="Y19" s="20">
        <v>320971815</v>
      </c>
      <c r="Z19" s="21">
        <v>88.98</v>
      </c>
      <c r="AA19" s="22">
        <v>721426542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1316294</v>
      </c>
      <c r="D22" s="18"/>
      <c r="E22" s="19">
        <v>4060362</v>
      </c>
      <c r="F22" s="20">
        <v>4060360</v>
      </c>
      <c r="G22" s="20">
        <v>1153267</v>
      </c>
      <c r="H22" s="20">
        <v>451080</v>
      </c>
      <c r="I22" s="20">
        <v>451080</v>
      </c>
      <c r="J22" s="20">
        <v>451080</v>
      </c>
      <c r="K22" s="20">
        <v>1316294</v>
      </c>
      <c r="L22" s="20">
        <v>1316294</v>
      </c>
      <c r="M22" s="20">
        <v>1014932</v>
      </c>
      <c r="N22" s="20">
        <v>1014932</v>
      </c>
      <c r="O22" s="20"/>
      <c r="P22" s="20"/>
      <c r="Q22" s="20"/>
      <c r="R22" s="20"/>
      <c r="S22" s="20"/>
      <c r="T22" s="20"/>
      <c r="U22" s="20"/>
      <c r="V22" s="20"/>
      <c r="W22" s="20">
        <v>1014932</v>
      </c>
      <c r="X22" s="20">
        <v>2030180</v>
      </c>
      <c r="Y22" s="20">
        <v>-1015248</v>
      </c>
      <c r="Z22" s="21">
        <v>-50.01</v>
      </c>
      <c r="AA22" s="22">
        <v>4060360</v>
      </c>
    </row>
    <row r="23" spans="1:27" ht="12.75">
      <c r="A23" s="23" t="s">
        <v>49</v>
      </c>
      <c r="B23" s="17"/>
      <c r="C23" s="18">
        <v>260000</v>
      </c>
      <c r="D23" s="18"/>
      <c r="E23" s="19">
        <v>5260000</v>
      </c>
      <c r="F23" s="20">
        <v>5260000</v>
      </c>
      <c r="G23" s="24">
        <v>2475975</v>
      </c>
      <c r="H23" s="24">
        <v>2475975</v>
      </c>
      <c r="I23" s="24">
        <v>4824975</v>
      </c>
      <c r="J23" s="20">
        <v>4824975</v>
      </c>
      <c r="K23" s="24">
        <v>260000</v>
      </c>
      <c r="L23" s="24">
        <v>260000</v>
      </c>
      <c r="M23" s="20">
        <v>260000</v>
      </c>
      <c r="N23" s="24">
        <v>260000</v>
      </c>
      <c r="O23" s="24"/>
      <c r="P23" s="24"/>
      <c r="Q23" s="20"/>
      <c r="R23" s="24"/>
      <c r="S23" s="24"/>
      <c r="T23" s="20"/>
      <c r="U23" s="24"/>
      <c r="V23" s="24"/>
      <c r="W23" s="24">
        <v>260000</v>
      </c>
      <c r="X23" s="20">
        <v>2630000</v>
      </c>
      <c r="Y23" s="24">
        <v>-2370000</v>
      </c>
      <c r="Z23" s="25">
        <v>-90.11</v>
      </c>
      <c r="AA23" s="26">
        <v>5260000</v>
      </c>
    </row>
    <row r="24" spans="1:27" ht="12.75">
      <c r="A24" s="27" t="s">
        <v>50</v>
      </c>
      <c r="B24" s="35"/>
      <c r="C24" s="29">
        <f aca="true" t="shared" si="1" ref="C24:Y24">SUM(C15:C23)</f>
        <v>665996032</v>
      </c>
      <c r="D24" s="29">
        <f>SUM(D15:D23)</f>
        <v>0</v>
      </c>
      <c r="E24" s="36">
        <f t="shared" si="1"/>
        <v>728883819</v>
      </c>
      <c r="F24" s="37">
        <f t="shared" si="1"/>
        <v>758329922</v>
      </c>
      <c r="G24" s="37">
        <f t="shared" si="1"/>
        <v>674058879</v>
      </c>
      <c r="H24" s="37">
        <f t="shared" si="1"/>
        <v>675223362</v>
      </c>
      <c r="I24" s="37">
        <f t="shared" si="1"/>
        <v>694246983</v>
      </c>
      <c r="J24" s="37">
        <f t="shared" si="1"/>
        <v>694246983</v>
      </c>
      <c r="K24" s="37">
        <f t="shared" si="1"/>
        <v>704720994</v>
      </c>
      <c r="L24" s="37">
        <f t="shared" si="1"/>
        <v>716623769</v>
      </c>
      <c r="M24" s="37">
        <f t="shared" si="1"/>
        <v>712461546</v>
      </c>
      <c r="N24" s="37">
        <f t="shared" si="1"/>
        <v>712461546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712461546</v>
      </c>
      <c r="X24" s="37">
        <f t="shared" si="1"/>
        <v>379164961</v>
      </c>
      <c r="Y24" s="37">
        <f t="shared" si="1"/>
        <v>333296585</v>
      </c>
      <c r="Z24" s="38">
        <f>+IF(X24&lt;&gt;0,+(Y24/X24)*100,0)</f>
        <v>87.9027914712826</v>
      </c>
      <c r="AA24" s="39">
        <f>SUM(AA15:AA23)</f>
        <v>758329922</v>
      </c>
    </row>
    <row r="25" spans="1:27" ht="12.75">
      <c r="A25" s="27" t="s">
        <v>51</v>
      </c>
      <c r="B25" s="28"/>
      <c r="C25" s="29">
        <f aca="true" t="shared" si="2" ref="C25:Y25">+C12+C24</f>
        <v>890068705</v>
      </c>
      <c r="D25" s="29">
        <f>+D12+D24</f>
        <v>0</v>
      </c>
      <c r="E25" s="30">
        <f t="shared" si="2"/>
        <v>935328420</v>
      </c>
      <c r="F25" s="31">
        <f t="shared" si="2"/>
        <v>1017343189</v>
      </c>
      <c r="G25" s="31">
        <f t="shared" si="2"/>
        <v>1021657852</v>
      </c>
      <c r="H25" s="31">
        <f t="shared" si="2"/>
        <v>1017145455</v>
      </c>
      <c r="I25" s="31">
        <f t="shared" si="2"/>
        <v>963562187</v>
      </c>
      <c r="J25" s="31">
        <f t="shared" si="2"/>
        <v>963562187</v>
      </c>
      <c r="K25" s="31">
        <f t="shared" si="2"/>
        <v>956577967</v>
      </c>
      <c r="L25" s="31">
        <f t="shared" si="2"/>
        <v>952761947</v>
      </c>
      <c r="M25" s="31">
        <f t="shared" si="2"/>
        <v>966344831</v>
      </c>
      <c r="N25" s="31">
        <f t="shared" si="2"/>
        <v>966344831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966344831</v>
      </c>
      <c r="X25" s="31">
        <f t="shared" si="2"/>
        <v>508671595</v>
      </c>
      <c r="Y25" s="31">
        <f t="shared" si="2"/>
        <v>457673236</v>
      </c>
      <c r="Z25" s="32">
        <f>+IF(X25&lt;&gt;0,+(Y25/X25)*100,0)</f>
        <v>89.97420742551981</v>
      </c>
      <c r="AA25" s="33">
        <f>+AA12+AA24</f>
        <v>1017343189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4516800</v>
      </c>
      <c r="D30" s="18"/>
      <c r="E30" s="19">
        <v>3683816</v>
      </c>
      <c r="F30" s="20">
        <v>3683820</v>
      </c>
      <c r="G30" s="20">
        <v>2266307</v>
      </c>
      <c r="H30" s="20">
        <v>4722615</v>
      </c>
      <c r="I30" s="20">
        <v>4687222</v>
      </c>
      <c r="J30" s="20">
        <v>4687222</v>
      </c>
      <c r="K30" s="20">
        <v>4687222</v>
      </c>
      <c r="L30" s="20">
        <v>4687222</v>
      </c>
      <c r="M30" s="20">
        <v>3509747</v>
      </c>
      <c r="N30" s="20">
        <v>3509747</v>
      </c>
      <c r="O30" s="20"/>
      <c r="P30" s="20"/>
      <c r="Q30" s="20"/>
      <c r="R30" s="20"/>
      <c r="S30" s="20"/>
      <c r="T30" s="20"/>
      <c r="U30" s="20"/>
      <c r="V30" s="20"/>
      <c r="W30" s="20">
        <v>3509747</v>
      </c>
      <c r="X30" s="20">
        <v>1841910</v>
      </c>
      <c r="Y30" s="20">
        <v>1667837</v>
      </c>
      <c r="Z30" s="21">
        <v>90.55</v>
      </c>
      <c r="AA30" s="22">
        <v>3683820</v>
      </c>
    </row>
    <row r="31" spans="1:27" ht="12.75">
      <c r="A31" s="23" t="s">
        <v>56</v>
      </c>
      <c r="B31" s="17"/>
      <c r="C31" s="18">
        <v>11086873</v>
      </c>
      <c r="D31" s="18"/>
      <c r="E31" s="19">
        <v>11094694</v>
      </c>
      <c r="F31" s="20">
        <v>11094690</v>
      </c>
      <c r="G31" s="20">
        <v>11462213</v>
      </c>
      <c r="H31" s="20">
        <v>11502759</v>
      </c>
      <c r="I31" s="20">
        <v>11254587</v>
      </c>
      <c r="J31" s="20">
        <v>11254587</v>
      </c>
      <c r="K31" s="20">
        <v>11336872</v>
      </c>
      <c r="L31" s="20">
        <v>11502019</v>
      </c>
      <c r="M31" s="20">
        <v>11615914</v>
      </c>
      <c r="N31" s="20">
        <v>11615914</v>
      </c>
      <c r="O31" s="20"/>
      <c r="P31" s="20"/>
      <c r="Q31" s="20"/>
      <c r="R31" s="20"/>
      <c r="S31" s="20"/>
      <c r="T31" s="20"/>
      <c r="U31" s="20"/>
      <c r="V31" s="20"/>
      <c r="W31" s="20">
        <v>11615914</v>
      </c>
      <c r="X31" s="20">
        <v>5547345</v>
      </c>
      <c r="Y31" s="20">
        <v>6068569</v>
      </c>
      <c r="Z31" s="21">
        <v>109.4</v>
      </c>
      <c r="AA31" s="22">
        <v>11094690</v>
      </c>
    </row>
    <row r="32" spans="1:27" ht="12.75">
      <c r="A32" s="23" t="s">
        <v>57</v>
      </c>
      <c r="B32" s="17"/>
      <c r="C32" s="18">
        <v>78818971</v>
      </c>
      <c r="D32" s="18"/>
      <c r="E32" s="19">
        <v>94765900</v>
      </c>
      <c r="F32" s="20">
        <v>81829946</v>
      </c>
      <c r="G32" s="20">
        <v>117888828</v>
      </c>
      <c r="H32" s="20">
        <v>134438807</v>
      </c>
      <c r="I32" s="20">
        <v>67795686</v>
      </c>
      <c r="J32" s="20">
        <v>67795686</v>
      </c>
      <c r="K32" s="20">
        <v>65121663</v>
      </c>
      <c r="L32" s="20">
        <v>66768289</v>
      </c>
      <c r="M32" s="20">
        <v>71701053</v>
      </c>
      <c r="N32" s="20">
        <v>71701053</v>
      </c>
      <c r="O32" s="20"/>
      <c r="P32" s="20"/>
      <c r="Q32" s="20"/>
      <c r="R32" s="20"/>
      <c r="S32" s="20"/>
      <c r="T32" s="20"/>
      <c r="U32" s="20"/>
      <c r="V32" s="20"/>
      <c r="W32" s="20">
        <v>71701053</v>
      </c>
      <c r="X32" s="20">
        <v>40914973</v>
      </c>
      <c r="Y32" s="20">
        <v>30786080</v>
      </c>
      <c r="Z32" s="21">
        <v>75.24</v>
      </c>
      <c r="AA32" s="22">
        <v>81829946</v>
      </c>
    </row>
    <row r="33" spans="1:27" ht="12.75">
      <c r="A33" s="23" t="s">
        <v>58</v>
      </c>
      <c r="B33" s="17"/>
      <c r="C33" s="18">
        <v>26876258</v>
      </c>
      <c r="D33" s="18"/>
      <c r="E33" s="19">
        <v>22398329</v>
      </c>
      <c r="F33" s="20">
        <v>22398320</v>
      </c>
      <c r="G33" s="20">
        <v>133871318</v>
      </c>
      <c r="H33" s="20">
        <v>127967270</v>
      </c>
      <c r="I33" s="20">
        <v>138501659</v>
      </c>
      <c r="J33" s="20">
        <v>138501659</v>
      </c>
      <c r="K33" s="20">
        <v>26937882</v>
      </c>
      <c r="L33" s="20">
        <v>23936323</v>
      </c>
      <c r="M33" s="20">
        <v>21510060</v>
      </c>
      <c r="N33" s="20">
        <v>21510060</v>
      </c>
      <c r="O33" s="20"/>
      <c r="P33" s="20"/>
      <c r="Q33" s="20"/>
      <c r="R33" s="20"/>
      <c r="S33" s="20"/>
      <c r="T33" s="20"/>
      <c r="U33" s="20"/>
      <c r="V33" s="20"/>
      <c r="W33" s="20">
        <v>21510060</v>
      </c>
      <c r="X33" s="20">
        <v>11199160</v>
      </c>
      <c r="Y33" s="20">
        <v>10310900</v>
      </c>
      <c r="Z33" s="21">
        <v>92.07</v>
      </c>
      <c r="AA33" s="22">
        <v>22398320</v>
      </c>
    </row>
    <row r="34" spans="1:27" ht="12.75">
      <c r="A34" s="27" t="s">
        <v>59</v>
      </c>
      <c r="B34" s="28"/>
      <c r="C34" s="29">
        <f aca="true" t="shared" si="3" ref="C34:Y34">SUM(C29:C33)</f>
        <v>121298902</v>
      </c>
      <c r="D34" s="29">
        <f>SUM(D29:D33)</f>
        <v>0</v>
      </c>
      <c r="E34" s="30">
        <f t="shared" si="3"/>
        <v>131942739</v>
      </c>
      <c r="F34" s="31">
        <f t="shared" si="3"/>
        <v>119006776</v>
      </c>
      <c r="G34" s="31">
        <f t="shared" si="3"/>
        <v>265488666</v>
      </c>
      <c r="H34" s="31">
        <f t="shared" si="3"/>
        <v>278631451</v>
      </c>
      <c r="I34" s="31">
        <f t="shared" si="3"/>
        <v>222239154</v>
      </c>
      <c r="J34" s="31">
        <f t="shared" si="3"/>
        <v>222239154</v>
      </c>
      <c r="K34" s="31">
        <f t="shared" si="3"/>
        <v>108083639</v>
      </c>
      <c r="L34" s="31">
        <f t="shared" si="3"/>
        <v>106893853</v>
      </c>
      <c r="M34" s="31">
        <f t="shared" si="3"/>
        <v>108336774</v>
      </c>
      <c r="N34" s="31">
        <f t="shared" si="3"/>
        <v>108336774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108336774</v>
      </c>
      <c r="X34" s="31">
        <f t="shared" si="3"/>
        <v>59503388</v>
      </c>
      <c r="Y34" s="31">
        <f t="shared" si="3"/>
        <v>48833386</v>
      </c>
      <c r="Z34" s="32">
        <f>+IF(X34&lt;&gt;0,+(Y34/X34)*100,0)</f>
        <v>82.0682445846613</v>
      </c>
      <c r="AA34" s="33">
        <f>SUM(AA29:AA33)</f>
        <v>119006776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13465763</v>
      </c>
      <c r="D37" s="18"/>
      <c r="E37" s="19">
        <v>30839565</v>
      </c>
      <c r="F37" s="20">
        <v>30839570</v>
      </c>
      <c r="G37" s="20">
        <v>17092292</v>
      </c>
      <c r="H37" s="20">
        <v>13936105</v>
      </c>
      <c r="I37" s="20">
        <v>12491173</v>
      </c>
      <c r="J37" s="20">
        <v>12491173</v>
      </c>
      <c r="K37" s="20">
        <v>12491173</v>
      </c>
      <c r="L37" s="20">
        <v>12491173</v>
      </c>
      <c r="M37" s="20">
        <v>12491173</v>
      </c>
      <c r="N37" s="20">
        <v>12491173</v>
      </c>
      <c r="O37" s="20"/>
      <c r="P37" s="20"/>
      <c r="Q37" s="20"/>
      <c r="R37" s="20"/>
      <c r="S37" s="20"/>
      <c r="T37" s="20"/>
      <c r="U37" s="20"/>
      <c r="V37" s="20"/>
      <c r="W37" s="20">
        <v>12491173</v>
      </c>
      <c r="X37" s="20">
        <v>15419785</v>
      </c>
      <c r="Y37" s="20">
        <v>-2928612</v>
      </c>
      <c r="Z37" s="21">
        <v>-18.99</v>
      </c>
      <c r="AA37" s="22">
        <v>30839570</v>
      </c>
    </row>
    <row r="38" spans="1:27" ht="12.75">
      <c r="A38" s="23" t="s">
        <v>58</v>
      </c>
      <c r="B38" s="17"/>
      <c r="C38" s="18">
        <v>114377080</v>
      </c>
      <c r="D38" s="18"/>
      <c r="E38" s="19">
        <v>125354080</v>
      </c>
      <c r="F38" s="20">
        <v>125354090</v>
      </c>
      <c r="G38" s="20">
        <v>7923238</v>
      </c>
      <c r="H38" s="20">
        <v>9965630</v>
      </c>
      <c r="I38" s="20">
        <v>6870082</v>
      </c>
      <c r="J38" s="20">
        <v>6870082</v>
      </c>
      <c r="K38" s="20">
        <v>117616729</v>
      </c>
      <c r="L38" s="20">
        <v>118416987</v>
      </c>
      <c r="M38" s="20">
        <v>119198920</v>
      </c>
      <c r="N38" s="20">
        <v>119198920</v>
      </c>
      <c r="O38" s="20"/>
      <c r="P38" s="20"/>
      <c r="Q38" s="20"/>
      <c r="R38" s="20"/>
      <c r="S38" s="20"/>
      <c r="T38" s="20"/>
      <c r="U38" s="20"/>
      <c r="V38" s="20"/>
      <c r="W38" s="20">
        <v>119198920</v>
      </c>
      <c r="X38" s="20">
        <v>62677045</v>
      </c>
      <c r="Y38" s="20">
        <v>56521875</v>
      </c>
      <c r="Z38" s="21">
        <v>90.18</v>
      </c>
      <c r="AA38" s="22">
        <v>125354090</v>
      </c>
    </row>
    <row r="39" spans="1:27" ht="12.75">
      <c r="A39" s="27" t="s">
        <v>61</v>
      </c>
      <c r="B39" s="35"/>
      <c r="C39" s="29">
        <f aca="true" t="shared" si="4" ref="C39:Y39">SUM(C37:C38)</f>
        <v>127842843</v>
      </c>
      <c r="D39" s="29">
        <f>SUM(D37:D38)</f>
        <v>0</v>
      </c>
      <c r="E39" s="36">
        <f t="shared" si="4"/>
        <v>156193645</v>
      </c>
      <c r="F39" s="37">
        <f t="shared" si="4"/>
        <v>156193660</v>
      </c>
      <c r="G39" s="37">
        <f t="shared" si="4"/>
        <v>25015530</v>
      </c>
      <c r="H39" s="37">
        <f t="shared" si="4"/>
        <v>23901735</v>
      </c>
      <c r="I39" s="37">
        <f t="shared" si="4"/>
        <v>19361255</v>
      </c>
      <c r="J39" s="37">
        <f t="shared" si="4"/>
        <v>19361255</v>
      </c>
      <c r="K39" s="37">
        <f t="shared" si="4"/>
        <v>130107902</v>
      </c>
      <c r="L39" s="37">
        <f t="shared" si="4"/>
        <v>130908160</v>
      </c>
      <c r="M39" s="37">
        <f t="shared" si="4"/>
        <v>131690093</v>
      </c>
      <c r="N39" s="37">
        <f t="shared" si="4"/>
        <v>131690093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131690093</v>
      </c>
      <c r="X39" s="37">
        <f t="shared" si="4"/>
        <v>78096830</v>
      </c>
      <c r="Y39" s="37">
        <f t="shared" si="4"/>
        <v>53593263</v>
      </c>
      <c r="Z39" s="38">
        <f>+IF(X39&lt;&gt;0,+(Y39/X39)*100,0)</f>
        <v>68.62412085099997</v>
      </c>
      <c r="AA39" s="39">
        <f>SUM(AA37:AA38)</f>
        <v>156193660</v>
      </c>
    </row>
    <row r="40" spans="1:27" ht="12.75">
      <c r="A40" s="27" t="s">
        <v>62</v>
      </c>
      <c r="B40" s="28"/>
      <c r="C40" s="29">
        <f aca="true" t="shared" si="5" ref="C40:Y40">+C34+C39</f>
        <v>249141745</v>
      </c>
      <c r="D40" s="29">
        <f>+D34+D39</f>
        <v>0</v>
      </c>
      <c r="E40" s="30">
        <f t="shared" si="5"/>
        <v>288136384</v>
      </c>
      <c r="F40" s="31">
        <f t="shared" si="5"/>
        <v>275200436</v>
      </c>
      <c r="G40" s="31">
        <f t="shared" si="5"/>
        <v>290504196</v>
      </c>
      <c r="H40" s="31">
        <f t="shared" si="5"/>
        <v>302533186</v>
      </c>
      <c r="I40" s="31">
        <f t="shared" si="5"/>
        <v>241600409</v>
      </c>
      <c r="J40" s="31">
        <f t="shared" si="5"/>
        <v>241600409</v>
      </c>
      <c r="K40" s="31">
        <f t="shared" si="5"/>
        <v>238191541</v>
      </c>
      <c r="L40" s="31">
        <f t="shared" si="5"/>
        <v>237802013</v>
      </c>
      <c r="M40" s="31">
        <f t="shared" si="5"/>
        <v>240026867</v>
      </c>
      <c r="N40" s="31">
        <f t="shared" si="5"/>
        <v>240026867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240026867</v>
      </c>
      <c r="X40" s="31">
        <f t="shared" si="5"/>
        <v>137600218</v>
      </c>
      <c r="Y40" s="31">
        <f t="shared" si="5"/>
        <v>102426649</v>
      </c>
      <c r="Z40" s="32">
        <f>+IF(X40&lt;&gt;0,+(Y40/X40)*100,0)</f>
        <v>74.43785372491197</v>
      </c>
      <c r="AA40" s="33">
        <f>+AA34+AA39</f>
        <v>275200436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640926960</v>
      </c>
      <c r="D42" s="43">
        <f>+D25-D40</f>
        <v>0</v>
      </c>
      <c r="E42" s="44">
        <f t="shared" si="6"/>
        <v>647192036</v>
      </c>
      <c r="F42" s="45">
        <f t="shared" si="6"/>
        <v>742142753</v>
      </c>
      <c r="G42" s="45">
        <f t="shared" si="6"/>
        <v>731153656</v>
      </c>
      <c r="H42" s="45">
        <f t="shared" si="6"/>
        <v>714612269</v>
      </c>
      <c r="I42" s="45">
        <f t="shared" si="6"/>
        <v>721961778</v>
      </c>
      <c r="J42" s="45">
        <f t="shared" si="6"/>
        <v>721961778</v>
      </c>
      <c r="K42" s="45">
        <f t="shared" si="6"/>
        <v>718386426</v>
      </c>
      <c r="L42" s="45">
        <f t="shared" si="6"/>
        <v>714959934</v>
      </c>
      <c r="M42" s="45">
        <f t="shared" si="6"/>
        <v>726317964</v>
      </c>
      <c r="N42" s="45">
        <f t="shared" si="6"/>
        <v>726317964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726317964</v>
      </c>
      <c r="X42" s="45">
        <f t="shared" si="6"/>
        <v>371071377</v>
      </c>
      <c r="Y42" s="45">
        <f t="shared" si="6"/>
        <v>355246587</v>
      </c>
      <c r="Z42" s="46">
        <f>+IF(X42&lt;&gt;0,+(Y42/X42)*100,0)</f>
        <v>95.73537842559061</v>
      </c>
      <c r="AA42" s="47">
        <f>+AA25-AA40</f>
        <v>742142753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573209073</v>
      </c>
      <c r="D45" s="18"/>
      <c r="E45" s="19">
        <v>619192036</v>
      </c>
      <c r="F45" s="20">
        <v>694142752</v>
      </c>
      <c r="G45" s="20">
        <v>699800634</v>
      </c>
      <c r="H45" s="20">
        <v>658191266</v>
      </c>
      <c r="I45" s="20">
        <v>665540777</v>
      </c>
      <c r="J45" s="20">
        <v>665540777</v>
      </c>
      <c r="K45" s="20">
        <v>661965426</v>
      </c>
      <c r="L45" s="20">
        <v>658538933</v>
      </c>
      <c r="M45" s="20">
        <v>669896961</v>
      </c>
      <c r="N45" s="20">
        <v>669896961</v>
      </c>
      <c r="O45" s="20"/>
      <c r="P45" s="20"/>
      <c r="Q45" s="20"/>
      <c r="R45" s="20"/>
      <c r="S45" s="20"/>
      <c r="T45" s="20"/>
      <c r="U45" s="20"/>
      <c r="V45" s="20"/>
      <c r="W45" s="20">
        <v>669896961</v>
      </c>
      <c r="X45" s="20">
        <v>347071376</v>
      </c>
      <c r="Y45" s="20">
        <v>322825585</v>
      </c>
      <c r="Z45" s="48">
        <v>93.01</v>
      </c>
      <c r="AA45" s="22">
        <v>694142752</v>
      </c>
    </row>
    <row r="46" spans="1:27" ht="12.75">
      <c r="A46" s="23" t="s">
        <v>67</v>
      </c>
      <c r="B46" s="17"/>
      <c r="C46" s="18">
        <v>67717887</v>
      </c>
      <c r="D46" s="18"/>
      <c r="E46" s="19">
        <v>28000000</v>
      </c>
      <c r="F46" s="20">
        <v>48000000</v>
      </c>
      <c r="G46" s="20">
        <v>31353025</v>
      </c>
      <c r="H46" s="20">
        <v>56421002</v>
      </c>
      <c r="I46" s="20">
        <v>56421002</v>
      </c>
      <c r="J46" s="20">
        <v>56421002</v>
      </c>
      <c r="K46" s="20">
        <v>56421002</v>
      </c>
      <c r="L46" s="20">
        <v>56421002</v>
      </c>
      <c r="M46" s="20">
        <v>56421002</v>
      </c>
      <c r="N46" s="20">
        <v>56421002</v>
      </c>
      <c r="O46" s="20"/>
      <c r="P46" s="20"/>
      <c r="Q46" s="20"/>
      <c r="R46" s="20"/>
      <c r="S46" s="20"/>
      <c r="T46" s="20"/>
      <c r="U46" s="20"/>
      <c r="V46" s="20"/>
      <c r="W46" s="20">
        <v>56421002</v>
      </c>
      <c r="X46" s="20">
        <v>24000000</v>
      </c>
      <c r="Y46" s="20">
        <v>32421002</v>
      </c>
      <c r="Z46" s="48">
        <v>135.09</v>
      </c>
      <c r="AA46" s="22">
        <v>48000000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640926960</v>
      </c>
      <c r="D48" s="51">
        <f>SUM(D45:D47)</f>
        <v>0</v>
      </c>
      <c r="E48" s="52">
        <f t="shared" si="7"/>
        <v>647192036</v>
      </c>
      <c r="F48" s="53">
        <f t="shared" si="7"/>
        <v>742142752</v>
      </c>
      <c r="G48" s="53">
        <f t="shared" si="7"/>
        <v>731153659</v>
      </c>
      <c r="H48" s="53">
        <f t="shared" si="7"/>
        <v>714612268</v>
      </c>
      <c r="I48" s="53">
        <f t="shared" si="7"/>
        <v>721961779</v>
      </c>
      <c r="J48" s="53">
        <f t="shared" si="7"/>
        <v>721961779</v>
      </c>
      <c r="K48" s="53">
        <f t="shared" si="7"/>
        <v>718386428</v>
      </c>
      <c r="L48" s="53">
        <f t="shared" si="7"/>
        <v>714959935</v>
      </c>
      <c r="M48" s="53">
        <f t="shared" si="7"/>
        <v>726317963</v>
      </c>
      <c r="N48" s="53">
        <f t="shared" si="7"/>
        <v>726317963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726317963</v>
      </c>
      <c r="X48" s="53">
        <f t="shared" si="7"/>
        <v>371071376</v>
      </c>
      <c r="Y48" s="53">
        <f t="shared" si="7"/>
        <v>355246587</v>
      </c>
      <c r="Z48" s="54">
        <f>+IF(X48&lt;&gt;0,+(Y48/X48)*100,0)</f>
        <v>95.73537868358781</v>
      </c>
      <c r="AA48" s="55">
        <f>SUM(AA45:AA47)</f>
        <v>742142752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14034060</v>
      </c>
      <c r="D6" s="18"/>
      <c r="E6" s="19">
        <v>4608637</v>
      </c>
      <c r="F6" s="20">
        <v>16851637</v>
      </c>
      <c r="G6" s="20">
        <v>13729940</v>
      </c>
      <c r="H6" s="20">
        <v>15019850</v>
      </c>
      <c r="I6" s="20">
        <v>11061378</v>
      </c>
      <c r="J6" s="20">
        <v>11061378</v>
      </c>
      <c r="K6" s="20">
        <v>9480799</v>
      </c>
      <c r="L6" s="20">
        <v>10469346</v>
      </c>
      <c r="M6" s="20">
        <v>20320510</v>
      </c>
      <c r="N6" s="20">
        <v>20320510</v>
      </c>
      <c r="O6" s="20"/>
      <c r="P6" s="20"/>
      <c r="Q6" s="20"/>
      <c r="R6" s="20"/>
      <c r="S6" s="20"/>
      <c r="T6" s="20"/>
      <c r="U6" s="20"/>
      <c r="V6" s="20"/>
      <c r="W6" s="20">
        <v>20320510</v>
      </c>
      <c r="X6" s="20">
        <v>8425819</v>
      </c>
      <c r="Y6" s="20">
        <v>11894691</v>
      </c>
      <c r="Z6" s="21">
        <v>141.17</v>
      </c>
      <c r="AA6" s="22">
        <v>16851637</v>
      </c>
    </row>
    <row r="7" spans="1:27" ht="12.75">
      <c r="A7" s="23" t="s">
        <v>34</v>
      </c>
      <c r="B7" s="17"/>
      <c r="C7" s="18">
        <v>602000000</v>
      </c>
      <c r="D7" s="18"/>
      <c r="E7" s="19">
        <v>586000000</v>
      </c>
      <c r="F7" s="20">
        <v>586000000</v>
      </c>
      <c r="G7" s="20">
        <v>681000000</v>
      </c>
      <c r="H7" s="20">
        <v>686000000</v>
      </c>
      <c r="I7" s="20">
        <v>662000000</v>
      </c>
      <c r="J7" s="20">
        <v>662000000</v>
      </c>
      <c r="K7" s="20">
        <v>647000000</v>
      </c>
      <c r="L7" s="20">
        <v>616000000</v>
      </c>
      <c r="M7" s="20">
        <v>673000000</v>
      </c>
      <c r="N7" s="20">
        <v>673000000</v>
      </c>
      <c r="O7" s="20"/>
      <c r="P7" s="20"/>
      <c r="Q7" s="20"/>
      <c r="R7" s="20"/>
      <c r="S7" s="20"/>
      <c r="T7" s="20"/>
      <c r="U7" s="20"/>
      <c r="V7" s="20"/>
      <c r="W7" s="20">
        <v>673000000</v>
      </c>
      <c r="X7" s="20">
        <v>293000000</v>
      </c>
      <c r="Y7" s="20">
        <v>380000000</v>
      </c>
      <c r="Z7" s="21">
        <v>129.69</v>
      </c>
      <c r="AA7" s="22">
        <v>586000000</v>
      </c>
    </row>
    <row r="8" spans="1:27" ht="12.75">
      <c r="A8" s="23" t="s">
        <v>35</v>
      </c>
      <c r="B8" s="17"/>
      <c r="C8" s="18">
        <v>14649</v>
      </c>
      <c r="D8" s="18"/>
      <c r="E8" s="19">
        <v>14000000</v>
      </c>
      <c r="F8" s="20">
        <v>14000000</v>
      </c>
      <c r="G8" s="20">
        <v>21213642</v>
      </c>
      <c r="H8" s="20">
        <v>14096551</v>
      </c>
      <c r="I8" s="20">
        <v>10268913</v>
      </c>
      <c r="J8" s="20">
        <v>10268913</v>
      </c>
      <c r="K8" s="20">
        <v>7696779</v>
      </c>
      <c r="L8" s="20">
        <v>5751671</v>
      </c>
      <c r="M8" s="20">
        <v>14649</v>
      </c>
      <c r="N8" s="20">
        <v>14649</v>
      </c>
      <c r="O8" s="20"/>
      <c r="P8" s="20"/>
      <c r="Q8" s="20"/>
      <c r="R8" s="20"/>
      <c r="S8" s="20"/>
      <c r="T8" s="20"/>
      <c r="U8" s="20"/>
      <c r="V8" s="20"/>
      <c r="W8" s="20">
        <v>14649</v>
      </c>
      <c r="X8" s="20">
        <v>7000000</v>
      </c>
      <c r="Y8" s="20">
        <v>-6985351</v>
      </c>
      <c r="Z8" s="21">
        <v>-99.79</v>
      </c>
      <c r="AA8" s="22">
        <v>14000000</v>
      </c>
    </row>
    <row r="9" spans="1:27" ht="12.75">
      <c r="A9" s="23" t="s">
        <v>36</v>
      </c>
      <c r="B9" s="17"/>
      <c r="C9" s="18">
        <v>30515920</v>
      </c>
      <c r="D9" s="18"/>
      <c r="E9" s="19">
        <v>4694595</v>
      </c>
      <c r="F9" s="20">
        <v>4694595</v>
      </c>
      <c r="G9" s="20">
        <v>5253289</v>
      </c>
      <c r="H9" s="20">
        <v>2317952</v>
      </c>
      <c r="I9" s="20">
        <v>1622030</v>
      </c>
      <c r="J9" s="20">
        <v>1622030</v>
      </c>
      <c r="K9" s="20">
        <v>1577786</v>
      </c>
      <c r="L9" s="20">
        <v>1797097</v>
      </c>
      <c r="M9" s="20">
        <v>6598703</v>
      </c>
      <c r="N9" s="20">
        <v>6598703</v>
      </c>
      <c r="O9" s="20"/>
      <c r="P9" s="20"/>
      <c r="Q9" s="20"/>
      <c r="R9" s="20"/>
      <c r="S9" s="20"/>
      <c r="T9" s="20"/>
      <c r="U9" s="20"/>
      <c r="V9" s="20"/>
      <c r="W9" s="20">
        <v>6598703</v>
      </c>
      <c r="X9" s="20">
        <v>2347298</v>
      </c>
      <c r="Y9" s="20">
        <v>4251405</v>
      </c>
      <c r="Z9" s="21">
        <v>181.12</v>
      </c>
      <c r="AA9" s="22">
        <v>4694595</v>
      </c>
    </row>
    <row r="10" spans="1:27" ht="12.75">
      <c r="A10" s="23" t="s">
        <v>37</v>
      </c>
      <c r="B10" s="17"/>
      <c r="C10" s="18">
        <v>2416597</v>
      </c>
      <c r="D10" s="18"/>
      <c r="E10" s="19"/>
      <c r="F10" s="20"/>
      <c r="G10" s="24">
        <v>2416597</v>
      </c>
      <c r="H10" s="24">
        <v>2416597</v>
      </c>
      <c r="I10" s="24">
        <v>2416597</v>
      </c>
      <c r="J10" s="20">
        <v>2416597</v>
      </c>
      <c r="K10" s="24">
        <v>2416597</v>
      </c>
      <c r="L10" s="24">
        <v>2416597</v>
      </c>
      <c r="M10" s="20">
        <v>2416597</v>
      </c>
      <c r="N10" s="24">
        <v>2416597</v>
      </c>
      <c r="O10" s="24"/>
      <c r="P10" s="24"/>
      <c r="Q10" s="20"/>
      <c r="R10" s="24"/>
      <c r="S10" s="24"/>
      <c r="T10" s="20"/>
      <c r="U10" s="24"/>
      <c r="V10" s="24"/>
      <c r="W10" s="24">
        <v>2416597</v>
      </c>
      <c r="X10" s="20"/>
      <c r="Y10" s="24">
        <v>2416597</v>
      </c>
      <c r="Z10" s="25"/>
      <c r="AA10" s="26"/>
    </row>
    <row r="11" spans="1:27" ht="12.75">
      <c r="A11" s="23" t="s">
        <v>38</v>
      </c>
      <c r="B11" s="17"/>
      <c r="C11" s="18">
        <v>1792879</v>
      </c>
      <c r="D11" s="18"/>
      <c r="E11" s="19">
        <v>2000000</v>
      </c>
      <c r="F11" s="20">
        <v>2000000</v>
      </c>
      <c r="G11" s="20">
        <v>1742876</v>
      </c>
      <c r="H11" s="20">
        <v>1399019</v>
      </c>
      <c r="I11" s="20">
        <v>1790680</v>
      </c>
      <c r="J11" s="20">
        <v>1790680</v>
      </c>
      <c r="K11" s="20">
        <v>1735812</v>
      </c>
      <c r="L11" s="20">
        <v>1983720</v>
      </c>
      <c r="M11" s="20">
        <v>2169589</v>
      </c>
      <c r="N11" s="20">
        <v>2169589</v>
      </c>
      <c r="O11" s="20"/>
      <c r="P11" s="20"/>
      <c r="Q11" s="20"/>
      <c r="R11" s="20"/>
      <c r="S11" s="20"/>
      <c r="T11" s="20"/>
      <c r="U11" s="20"/>
      <c r="V11" s="20"/>
      <c r="W11" s="20">
        <v>2169589</v>
      </c>
      <c r="X11" s="20">
        <v>1000000</v>
      </c>
      <c r="Y11" s="20">
        <v>1169589</v>
      </c>
      <c r="Z11" s="21">
        <v>116.96</v>
      </c>
      <c r="AA11" s="22">
        <v>2000000</v>
      </c>
    </row>
    <row r="12" spans="1:27" ht="12.75">
      <c r="A12" s="27" t="s">
        <v>39</v>
      </c>
      <c r="B12" s="28"/>
      <c r="C12" s="29">
        <f aca="true" t="shared" si="0" ref="C12:Y12">SUM(C6:C11)</f>
        <v>650774105</v>
      </c>
      <c r="D12" s="29">
        <f>SUM(D6:D11)</f>
        <v>0</v>
      </c>
      <c r="E12" s="30">
        <f t="shared" si="0"/>
        <v>611303232</v>
      </c>
      <c r="F12" s="31">
        <f t="shared" si="0"/>
        <v>623546232</v>
      </c>
      <c r="G12" s="31">
        <f t="shared" si="0"/>
        <v>725356344</v>
      </c>
      <c r="H12" s="31">
        <f t="shared" si="0"/>
        <v>721249969</v>
      </c>
      <c r="I12" s="31">
        <f t="shared" si="0"/>
        <v>689159598</v>
      </c>
      <c r="J12" s="31">
        <f t="shared" si="0"/>
        <v>689159598</v>
      </c>
      <c r="K12" s="31">
        <f t="shared" si="0"/>
        <v>669907773</v>
      </c>
      <c r="L12" s="31">
        <f t="shared" si="0"/>
        <v>638418431</v>
      </c>
      <c r="M12" s="31">
        <f t="shared" si="0"/>
        <v>704520048</v>
      </c>
      <c r="N12" s="31">
        <f t="shared" si="0"/>
        <v>704520048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704520048</v>
      </c>
      <c r="X12" s="31">
        <f t="shared" si="0"/>
        <v>311773117</v>
      </c>
      <c r="Y12" s="31">
        <f t="shared" si="0"/>
        <v>392746931</v>
      </c>
      <c r="Z12" s="32">
        <f>+IF(X12&lt;&gt;0,+(Y12/X12)*100,0)</f>
        <v>125.97203209152892</v>
      </c>
      <c r="AA12" s="33">
        <f>SUM(AA6:AA11)</f>
        <v>623546232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22677800</v>
      </c>
      <c r="D15" s="18"/>
      <c r="E15" s="19"/>
      <c r="F15" s="20"/>
      <c r="G15" s="20">
        <v>34667584</v>
      </c>
      <c r="H15" s="20">
        <v>22677800</v>
      </c>
      <c r="I15" s="20">
        <v>22677800</v>
      </c>
      <c r="J15" s="20">
        <v>22677800</v>
      </c>
      <c r="K15" s="20">
        <v>22677800</v>
      </c>
      <c r="L15" s="20">
        <v>22677800</v>
      </c>
      <c r="M15" s="20">
        <v>22677800</v>
      </c>
      <c r="N15" s="20">
        <v>22677800</v>
      </c>
      <c r="O15" s="20"/>
      <c r="P15" s="20"/>
      <c r="Q15" s="20"/>
      <c r="R15" s="20"/>
      <c r="S15" s="20"/>
      <c r="T15" s="20"/>
      <c r="U15" s="20"/>
      <c r="V15" s="20"/>
      <c r="W15" s="20">
        <v>22677800</v>
      </c>
      <c r="X15" s="20"/>
      <c r="Y15" s="20">
        <v>22677800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147850488</v>
      </c>
      <c r="D19" s="18"/>
      <c r="E19" s="19">
        <v>180548532</v>
      </c>
      <c r="F19" s="20">
        <v>180548532</v>
      </c>
      <c r="G19" s="20">
        <v>157897082</v>
      </c>
      <c r="H19" s="20">
        <v>156071678</v>
      </c>
      <c r="I19" s="20">
        <v>156100831</v>
      </c>
      <c r="J19" s="20">
        <v>156100831</v>
      </c>
      <c r="K19" s="20">
        <v>157267981</v>
      </c>
      <c r="L19" s="20">
        <v>151544231</v>
      </c>
      <c r="M19" s="20">
        <v>147859186</v>
      </c>
      <c r="N19" s="20">
        <v>147859186</v>
      </c>
      <c r="O19" s="20"/>
      <c r="P19" s="20"/>
      <c r="Q19" s="20"/>
      <c r="R19" s="20"/>
      <c r="S19" s="20"/>
      <c r="T19" s="20"/>
      <c r="U19" s="20"/>
      <c r="V19" s="20"/>
      <c r="W19" s="20">
        <v>147859186</v>
      </c>
      <c r="X19" s="20">
        <v>90274266</v>
      </c>
      <c r="Y19" s="20">
        <v>57584920</v>
      </c>
      <c r="Z19" s="21">
        <v>63.79</v>
      </c>
      <c r="AA19" s="22">
        <v>180548532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780874</v>
      </c>
      <c r="D22" s="18"/>
      <c r="E22" s="19">
        <v>833526</v>
      </c>
      <c r="F22" s="20">
        <v>833640</v>
      </c>
      <c r="G22" s="20">
        <v>773845</v>
      </c>
      <c r="H22" s="20">
        <v>780874</v>
      </c>
      <c r="I22" s="20">
        <v>780874</v>
      </c>
      <c r="J22" s="20">
        <v>780874</v>
      </c>
      <c r="K22" s="20">
        <v>780874</v>
      </c>
      <c r="L22" s="20">
        <v>780874</v>
      </c>
      <c r="M22" s="20">
        <v>859572</v>
      </c>
      <c r="N22" s="20">
        <v>859572</v>
      </c>
      <c r="O22" s="20"/>
      <c r="P22" s="20"/>
      <c r="Q22" s="20"/>
      <c r="R22" s="20"/>
      <c r="S22" s="20"/>
      <c r="T22" s="20"/>
      <c r="U22" s="20"/>
      <c r="V22" s="20"/>
      <c r="W22" s="20">
        <v>859572</v>
      </c>
      <c r="X22" s="20">
        <v>416820</v>
      </c>
      <c r="Y22" s="20">
        <v>442752</v>
      </c>
      <c r="Z22" s="21">
        <v>106.22</v>
      </c>
      <c r="AA22" s="22">
        <v>833640</v>
      </c>
    </row>
    <row r="23" spans="1:27" ht="12.75">
      <c r="A23" s="23" t="s">
        <v>49</v>
      </c>
      <c r="B23" s="17"/>
      <c r="C23" s="18"/>
      <c r="D23" s="18"/>
      <c r="E23" s="19">
        <v>30000000</v>
      </c>
      <c r="F23" s="20">
        <v>30000000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15000000</v>
      </c>
      <c r="Y23" s="24">
        <v>-15000000</v>
      </c>
      <c r="Z23" s="25">
        <v>-100</v>
      </c>
      <c r="AA23" s="26">
        <v>30000000</v>
      </c>
    </row>
    <row r="24" spans="1:27" ht="12.75">
      <c r="A24" s="27" t="s">
        <v>50</v>
      </c>
      <c r="B24" s="35"/>
      <c r="C24" s="29">
        <f aca="true" t="shared" si="1" ref="C24:Y24">SUM(C15:C23)</f>
        <v>171309162</v>
      </c>
      <c r="D24" s="29">
        <f>SUM(D15:D23)</f>
        <v>0</v>
      </c>
      <c r="E24" s="36">
        <f t="shared" si="1"/>
        <v>211382058</v>
      </c>
      <c r="F24" s="37">
        <f t="shared" si="1"/>
        <v>211382172</v>
      </c>
      <c r="G24" s="37">
        <f t="shared" si="1"/>
        <v>193338511</v>
      </c>
      <c r="H24" s="37">
        <f t="shared" si="1"/>
        <v>179530352</v>
      </c>
      <c r="I24" s="37">
        <f t="shared" si="1"/>
        <v>179559505</v>
      </c>
      <c r="J24" s="37">
        <f t="shared" si="1"/>
        <v>179559505</v>
      </c>
      <c r="K24" s="37">
        <f t="shared" si="1"/>
        <v>180726655</v>
      </c>
      <c r="L24" s="37">
        <f t="shared" si="1"/>
        <v>175002905</v>
      </c>
      <c r="M24" s="37">
        <f t="shared" si="1"/>
        <v>171396558</v>
      </c>
      <c r="N24" s="37">
        <f t="shared" si="1"/>
        <v>171396558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171396558</v>
      </c>
      <c r="X24" s="37">
        <f t="shared" si="1"/>
        <v>105691086</v>
      </c>
      <c r="Y24" s="37">
        <f t="shared" si="1"/>
        <v>65705472</v>
      </c>
      <c r="Z24" s="38">
        <f>+IF(X24&lt;&gt;0,+(Y24/X24)*100,0)</f>
        <v>62.16746793575383</v>
      </c>
      <c r="AA24" s="39">
        <f>SUM(AA15:AA23)</f>
        <v>211382172</v>
      </c>
    </row>
    <row r="25" spans="1:27" ht="12.75">
      <c r="A25" s="27" t="s">
        <v>51</v>
      </c>
      <c r="B25" s="28"/>
      <c r="C25" s="29">
        <f aca="true" t="shared" si="2" ref="C25:Y25">+C12+C24</f>
        <v>822083267</v>
      </c>
      <c r="D25" s="29">
        <f>+D12+D24</f>
        <v>0</v>
      </c>
      <c r="E25" s="30">
        <f t="shared" si="2"/>
        <v>822685290</v>
      </c>
      <c r="F25" s="31">
        <f t="shared" si="2"/>
        <v>834928404</v>
      </c>
      <c r="G25" s="31">
        <f t="shared" si="2"/>
        <v>918694855</v>
      </c>
      <c r="H25" s="31">
        <f t="shared" si="2"/>
        <v>900780321</v>
      </c>
      <c r="I25" s="31">
        <f t="shared" si="2"/>
        <v>868719103</v>
      </c>
      <c r="J25" s="31">
        <f t="shared" si="2"/>
        <v>868719103</v>
      </c>
      <c r="K25" s="31">
        <f t="shared" si="2"/>
        <v>850634428</v>
      </c>
      <c r="L25" s="31">
        <f t="shared" si="2"/>
        <v>813421336</v>
      </c>
      <c r="M25" s="31">
        <f t="shared" si="2"/>
        <v>875916606</v>
      </c>
      <c r="N25" s="31">
        <f t="shared" si="2"/>
        <v>875916606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875916606</v>
      </c>
      <c r="X25" s="31">
        <f t="shared" si="2"/>
        <v>417464203</v>
      </c>
      <c r="Y25" s="31">
        <f t="shared" si="2"/>
        <v>458452403</v>
      </c>
      <c r="Z25" s="32">
        <f>+IF(X25&lt;&gt;0,+(Y25/X25)*100,0)</f>
        <v>109.8183747745193</v>
      </c>
      <c r="AA25" s="33">
        <f>+AA12+AA24</f>
        <v>834928404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13605</v>
      </c>
      <c r="D30" s="18"/>
      <c r="E30" s="19"/>
      <c r="F30" s="20"/>
      <c r="G30" s="20">
        <v>13604</v>
      </c>
      <c r="H30" s="20">
        <v>13605</v>
      </c>
      <c r="I30" s="20">
        <v>13605</v>
      </c>
      <c r="J30" s="20">
        <v>13605</v>
      </c>
      <c r="K30" s="20">
        <v>13605</v>
      </c>
      <c r="L30" s="20">
        <v>13605</v>
      </c>
      <c r="M30" s="20">
        <v>13605</v>
      </c>
      <c r="N30" s="20">
        <v>13605</v>
      </c>
      <c r="O30" s="20"/>
      <c r="P30" s="20"/>
      <c r="Q30" s="20"/>
      <c r="R30" s="20"/>
      <c r="S30" s="20"/>
      <c r="T30" s="20"/>
      <c r="U30" s="20"/>
      <c r="V30" s="20"/>
      <c r="W30" s="20">
        <v>13605</v>
      </c>
      <c r="X30" s="20"/>
      <c r="Y30" s="20">
        <v>13605</v>
      </c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12838082</v>
      </c>
      <c r="D32" s="18"/>
      <c r="E32" s="19">
        <v>15633000</v>
      </c>
      <c r="F32" s="20">
        <v>15633000</v>
      </c>
      <c r="G32" s="20">
        <v>32929093</v>
      </c>
      <c r="H32" s="20">
        <v>19144354</v>
      </c>
      <c r="I32" s="20">
        <v>6837364</v>
      </c>
      <c r="J32" s="20">
        <v>6837364</v>
      </c>
      <c r="K32" s="20">
        <v>4885528</v>
      </c>
      <c r="L32" s="20">
        <v>4974310</v>
      </c>
      <c r="M32" s="20">
        <v>13681331</v>
      </c>
      <c r="N32" s="20">
        <v>13681331</v>
      </c>
      <c r="O32" s="20"/>
      <c r="P32" s="20"/>
      <c r="Q32" s="20"/>
      <c r="R32" s="20"/>
      <c r="S32" s="20"/>
      <c r="T32" s="20"/>
      <c r="U32" s="20"/>
      <c r="V32" s="20"/>
      <c r="W32" s="20">
        <v>13681331</v>
      </c>
      <c r="X32" s="20">
        <v>7816500</v>
      </c>
      <c r="Y32" s="20">
        <v>5864831</v>
      </c>
      <c r="Z32" s="21">
        <v>75.03</v>
      </c>
      <c r="AA32" s="22">
        <v>15633000</v>
      </c>
    </row>
    <row r="33" spans="1:27" ht="12.75">
      <c r="A33" s="23" t="s">
        <v>58</v>
      </c>
      <c r="B33" s="17"/>
      <c r="C33" s="18">
        <v>29288814</v>
      </c>
      <c r="D33" s="18"/>
      <c r="E33" s="19">
        <v>22000000</v>
      </c>
      <c r="F33" s="20">
        <v>22000000</v>
      </c>
      <c r="G33" s="20">
        <v>28464312</v>
      </c>
      <c r="H33" s="20">
        <v>29267194</v>
      </c>
      <c r="I33" s="20">
        <v>29267194</v>
      </c>
      <c r="J33" s="20">
        <v>29267194</v>
      </c>
      <c r="K33" s="20">
        <v>29267194</v>
      </c>
      <c r="L33" s="20">
        <v>29267194</v>
      </c>
      <c r="M33" s="20">
        <v>29267194</v>
      </c>
      <c r="N33" s="20">
        <v>29267194</v>
      </c>
      <c r="O33" s="20"/>
      <c r="P33" s="20"/>
      <c r="Q33" s="20"/>
      <c r="R33" s="20"/>
      <c r="S33" s="20"/>
      <c r="T33" s="20"/>
      <c r="U33" s="20"/>
      <c r="V33" s="20"/>
      <c r="W33" s="20">
        <v>29267194</v>
      </c>
      <c r="X33" s="20">
        <v>11000000</v>
      </c>
      <c r="Y33" s="20">
        <v>18267194</v>
      </c>
      <c r="Z33" s="21">
        <v>166.07</v>
      </c>
      <c r="AA33" s="22">
        <v>22000000</v>
      </c>
    </row>
    <row r="34" spans="1:27" ht="12.75">
      <c r="A34" s="27" t="s">
        <v>59</v>
      </c>
      <c r="B34" s="28"/>
      <c r="C34" s="29">
        <f aca="true" t="shared" si="3" ref="C34:Y34">SUM(C29:C33)</f>
        <v>42140501</v>
      </c>
      <c r="D34" s="29">
        <f>SUM(D29:D33)</f>
        <v>0</v>
      </c>
      <c r="E34" s="30">
        <f t="shared" si="3"/>
        <v>37633000</v>
      </c>
      <c r="F34" s="31">
        <f t="shared" si="3"/>
        <v>37633000</v>
      </c>
      <c r="G34" s="31">
        <f t="shared" si="3"/>
        <v>61407009</v>
      </c>
      <c r="H34" s="31">
        <f t="shared" si="3"/>
        <v>48425153</v>
      </c>
      <c r="I34" s="31">
        <f t="shared" si="3"/>
        <v>36118163</v>
      </c>
      <c r="J34" s="31">
        <f t="shared" si="3"/>
        <v>36118163</v>
      </c>
      <c r="K34" s="31">
        <f t="shared" si="3"/>
        <v>34166327</v>
      </c>
      <c r="L34" s="31">
        <f t="shared" si="3"/>
        <v>34255109</v>
      </c>
      <c r="M34" s="31">
        <f t="shared" si="3"/>
        <v>42962130</v>
      </c>
      <c r="N34" s="31">
        <f t="shared" si="3"/>
        <v>42962130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42962130</v>
      </c>
      <c r="X34" s="31">
        <f t="shared" si="3"/>
        <v>18816500</v>
      </c>
      <c r="Y34" s="31">
        <f t="shared" si="3"/>
        <v>24145630</v>
      </c>
      <c r="Z34" s="32">
        <f>+IF(X34&lt;&gt;0,+(Y34/X34)*100,0)</f>
        <v>128.32157946483142</v>
      </c>
      <c r="AA34" s="33">
        <f>SUM(AA29:AA33)</f>
        <v>37633000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6477</v>
      </c>
      <c r="D37" s="18"/>
      <c r="E37" s="19"/>
      <c r="F37" s="20"/>
      <c r="G37" s="20">
        <v>6477</v>
      </c>
      <c r="H37" s="20">
        <v>6477</v>
      </c>
      <c r="I37" s="20">
        <v>6477</v>
      </c>
      <c r="J37" s="20">
        <v>6477</v>
      </c>
      <c r="K37" s="20">
        <v>6477</v>
      </c>
      <c r="L37" s="20">
        <v>6477</v>
      </c>
      <c r="M37" s="20">
        <v>6477</v>
      </c>
      <c r="N37" s="20">
        <v>6477</v>
      </c>
      <c r="O37" s="20"/>
      <c r="P37" s="20"/>
      <c r="Q37" s="20"/>
      <c r="R37" s="20"/>
      <c r="S37" s="20"/>
      <c r="T37" s="20"/>
      <c r="U37" s="20"/>
      <c r="V37" s="20"/>
      <c r="W37" s="20">
        <v>6477</v>
      </c>
      <c r="X37" s="20"/>
      <c r="Y37" s="20">
        <v>6477</v>
      </c>
      <c r="Z37" s="21"/>
      <c r="AA37" s="22"/>
    </row>
    <row r="38" spans="1:27" ht="12.75">
      <c r="A38" s="23" t="s">
        <v>58</v>
      </c>
      <c r="B38" s="17"/>
      <c r="C38" s="18">
        <v>157665465</v>
      </c>
      <c r="D38" s="18"/>
      <c r="E38" s="19">
        <v>159166474</v>
      </c>
      <c r="F38" s="20">
        <v>159166474</v>
      </c>
      <c r="G38" s="20">
        <v>166330177</v>
      </c>
      <c r="H38" s="20">
        <v>157665465</v>
      </c>
      <c r="I38" s="20">
        <v>157665465</v>
      </c>
      <c r="J38" s="20">
        <v>157665465</v>
      </c>
      <c r="K38" s="20">
        <v>157665465</v>
      </c>
      <c r="L38" s="20">
        <v>157665465</v>
      </c>
      <c r="M38" s="20">
        <v>157665465</v>
      </c>
      <c r="N38" s="20">
        <v>157665465</v>
      </c>
      <c r="O38" s="20"/>
      <c r="P38" s="20"/>
      <c r="Q38" s="20"/>
      <c r="R38" s="20"/>
      <c r="S38" s="20"/>
      <c r="T38" s="20"/>
      <c r="U38" s="20"/>
      <c r="V38" s="20"/>
      <c r="W38" s="20">
        <v>157665465</v>
      </c>
      <c r="X38" s="20">
        <v>79583237</v>
      </c>
      <c r="Y38" s="20">
        <v>78082228</v>
      </c>
      <c r="Z38" s="21">
        <v>98.11</v>
      </c>
      <c r="AA38" s="22">
        <v>159166474</v>
      </c>
    </row>
    <row r="39" spans="1:27" ht="12.75">
      <c r="A39" s="27" t="s">
        <v>61</v>
      </c>
      <c r="B39" s="35"/>
      <c r="C39" s="29">
        <f aca="true" t="shared" si="4" ref="C39:Y39">SUM(C37:C38)</f>
        <v>157671942</v>
      </c>
      <c r="D39" s="29">
        <f>SUM(D37:D38)</f>
        <v>0</v>
      </c>
      <c r="E39" s="36">
        <f t="shared" si="4"/>
        <v>159166474</v>
      </c>
      <c r="F39" s="37">
        <f t="shared" si="4"/>
        <v>159166474</v>
      </c>
      <c r="G39" s="37">
        <f t="shared" si="4"/>
        <v>166336654</v>
      </c>
      <c r="H39" s="37">
        <f t="shared" si="4"/>
        <v>157671942</v>
      </c>
      <c r="I39" s="37">
        <f t="shared" si="4"/>
        <v>157671942</v>
      </c>
      <c r="J39" s="37">
        <f t="shared" si="4"/>
        <v>157671942</v>
      </c>
      <c r="K39" s="37">
        <f t="shared" si="4"/>
        <v>157671942</v>
      </c>
      <c r="L39" s="37">
        <f t="shared" si="4"/>
        <v>157671942</v>
      </c>
      <c r="M39" s="37">
        <f t="shared" si="4"/>
        <v>157671942</v>
      </c>
      <c r="N39" s="37">
        <f t="shared" si="4"/>
        <v>157671942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157671942</v>
      </c>
      <c r="X39" s="37">
        <f t="shared" si="4"/>
        <v>79583237</v>
      </c>
      <c r="Y39" s="37">
        <f t="shared" si="4"/>
        <v>78088705</v>
      </c>
      <c r="Z39" s="38">
        <f>+IF(X39&lt;&gt;0,+(Y39/X39)*100,0)</f>
        <v>98.12205175821134</v>
      </c>
      <c r="AA39" s="39">
        <f>SUM(AA37:AA38)</f>
        <v>159166474</v>
      </c>
    </row>
    <row r="40" spans="1:27" ht="12.75">
      <c r="A40" s="27" t="s">
        <v>62</v>
      </c>
      <c r="B40" s="28"/>
      <c r="C40" s="29">
        <f aca="true" t="shared" si="5" ref="C40:Y40">+C34+C39</f>
        <v>199812443</v>
      </c>
      <c r="D40" s="29">
        <f>+D34+D39</f>
        <v>0</v>
      </c>
      <c r="E40" s="30">
        <f t="shared" si="5"/>
        <v>196799474</v>
      </c>
      <c r="F40" s="31">
        <f t="shared" si="5"/>
        <v>196799474</v>
      </c>
      <c r="G40" s="31">
        <f t="shared" si="5"/>
        <v>227743663</v>
      </c>
      <c r="H40" s="31">
        <f t="shared" si="5"/>
        <v>206097095</v>
      </c>
      <c r="I40" s="31">
        <f t="shared" si="5"/>
        <v>193790105</v>
      </c>
      <c r="J40" s="31">
        <f t="shared" si="5"/>
        <v>193790105</v>
      </c>
      <c r="K40" s="31">
        <f t="shared" si="5"/>
        <v>191838269</v>
      </c>
      <c r="L40" s="31">
        <f t="shared" si="5"/>
        <v>191927051</v>
      </c>
      <c r="M40" s="31">
        <f t="shared" si="5"/>
        <v>200634072</v>
      </c>
      <c r="N40" s="31">
        <f t="shared" si="5"/>
        <v>200634072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200634072</v>
      </c>
      <c r="X40" s="31">
        <f t="shared" si="5"/>
        <v>98399737</v>
      </c>
      <c r="Y40" s="31">
        <f t="shared" si="5"/>
        <v>102234335</v>
      </c>
      <c r="Z40" s="32">
        <f>+IF(X40&lt;&gt;0,+(Y40/X40)*100,0)</f>
        <v>103.89695960264609</v>
      </c>
      <c r="AA40" s="33">
        <f>+AA34+AA39</f>
        <v>196799474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622270824</v>
      </c>
      <c r="D42" s="43">
        <f>+D25-D40</f>
        <v>0</v>
      </c>
      <c r="E42" s="44">
        <f t="shared" si="6"/>
        <v>625885816</v>
      </c>
      <c r="F42" s="45">
        <f t="shared" si="6"/>
        <v>638128930</v>
      </c>
      <c r="G42" s="45">
        <f t="shared" si="6"/>
        <v>690951192</v>
      </c>
      <c r="H42" s="45">
        <f t="shared" si="6"/>
        <v>694683226</v>
      </c>
      <c r="I42" s="45">
        <f t="shared" si="6"/>
        <v>674928998</v>
      </c>
      <c r="J42" s="45">
        <f t="shared" si="6"/>
        <v>674928998</v>
      </c>
      <c r="K42" s="45">
        <f t="shared" si="6"/>
        <v>658796159</v>
      </c>
      <c r="L42" s="45">
        <f t="shared" si="6"/>
        <v>621494285</v>
      </c>
      <c r="M42" s="45">
        <f t="shared" si="6"/>
        <v>675282534</v>
      </c>
      <c r="N42" s="45">
        <f t="shared" si="6"/>
        <v>675282534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675282534</v>
      </c>
      <c r="X42" s="45">
        <f t="shared" si="6"/>
        <v>319064466</v>
      </c>
      <c r="Y42" s="45">
        <f t="shared" si="6"/>
        <v>356218068</v>
      </c>
      <c r="Z42" s="46">
        <f>+IF(X42&lt;&gt;0,+(Y42/X42)*100,0)</f>
        <v>111.64454395871208</v>
      </c>
      <c r="AA42" s="47">
        <f>+AA25-AA40</f>
        <v>638128930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622270824</v>
      </c>
      <c r="D45" s="18"/>
      <c r="E45" s="19">
        <v>488938816</v>
      </c>
      <c r="F45" s="20">
        <v>501181930</v>
      </c>
      <c r="G45" s="20">
        <v>690951192</v>
      </c>
      <c r="H45" s="20">
        <v>694683226</v>
      </c>
      <c r="I45" s="20">
        <v>674928998</v>
      </c>
      <c r="J45" s="20">
        <v>674928998</v>
      </c>
      <c r="K45" s="20">
        <v>658796160</v>
      </c>
      <c r="L45" s="20">
        <v>621494285</v>
      </c>
      <c r="M45" s="20">
        <v>675282534</v>
      </c>
      <c r="N45" s="20">
        <v>675282534</v>
      </c>
      <c r="O45" s="20"/>
      <c r="P45" s="20"/>
      <c r="Q45" s="20"/>
      <c r="R45" s="20"/>
      <c r="S45" s="20"/>
      <c r="T45" s="20"/>
      <c r="U45" s="20"/>
      <c r="V45" s="20"/>
      <c r="W45" s="20">
        <v>675282534</v>
      </c>
      <c r="X45" s="20">
        <v>250590965</v>
      </c>
      <c r="Y45" s="20">
        <v>424691569</v>
      </c>
      <c r="Z45" s="48">
        <v>169.48</v>
      </c>
      <c r="AA45" s="22">
        <v>501181930</v>
      </c>
    </row>
    <row r="46" spans="1:27" ht="12.75">
      <c r="A46" s="23" t="s">
        <v>67</v>
      </c>
      <c r="B46" s="17"/>
      <c r="C46" s="18"/>
      <c r="D46" s="18"/>
      <c r="E46" s="19">
        <v>136947000</v>
      </c>
      <c r="F46" s="20">
        <v>136947000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68473500</v>
      </c>
      <c r="Y46" s="20">
        <v>-68473500</v>
      </c>
      <c r="Z46" s="48">
        <v>-100</v>
      </c>
      <c r="AA46" s="22">
        <v>136947000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622270824</v>
      </c>
      <c r="D48" s="51">
        <f>SUM(D45:D47)</f>
        <v>0</v>
      </c>
      <c r="E48" s="52">
        <f t="shared" si="7"/>
        <v>625885816</v>
      </c>
      <c r="F48" s="53">
        <f t="shared" si="7"/>
        <v>638128930</v>
      </c>
      <c r="G48" s="53">
        <f t="shared" si="7"/>
        <v>690951192</v>
      </c>
      <c r="H48" s="53">
        <f t="shared" si="7"/>
        <v>694683226</v>
      </c>
      <c r="I48" s="53">
        <f t="shared" si="7"/>
        <v>674928998</v>
      </c>
      <c r="J48" s="53">
        <f t="shared" si="7"/>
        <v>674928998</v>
      </c>
      <c r="K48" s="53">
        <f t="shared" si="7"/>
        <v>658796160</v>
      </c>
      <c r="L48" s="53">
        <f t="shared" si="7"/>
        <v>621494285</v>
      </c>
      <c r="M48" s="53">
        <f t="shared" si="7"/>
        <v>675282534</v>
      </c>
      <c r="N48" s="53">
        <f t="shared" si="7"/>
        <v>675282534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675282534</v>
      </c>
      <c r="X48" s="53">
        <f t="shared" si="7"/>
        <v>319064465</v>
      </c>
      <c r="Y48" s="53">
        <f t="shared" si="7"/>
        <v>356218069</v>
      </c>
      <c r="Z48" s="54">
        <f>+IF(X48&lt;&gt;0,+(Y48/X48)*100,0)</f>
        <v>111.64454462204057</v>
      </c>
      <c r="AA48" s="55">
        <f>SUM(AA45:AA47)</f>
        <v>638128930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23245317</v>
      </c>
      <c r="D6" s="18"/>
      <c r="E6" s="19">
        <v>6801719</v>
      </c>
      <c r="F6" s="20">
        <v>6801719</v>
      </c>
      <c r="G6" s="20">
        <v>23064499</v>
      </c>
      <c r="H6" s="20">
        <v>22962098</v>
      </c>
      <c r="I6" s="20">
        <v>18406253</v>
      </c>
      <c r="J6" s="20">
        <v>18406253</v>
      </c>
      <c r="K6" s="20">
        <v>65604088</v>
      </c>
      <c r="L6" s="20">
        <v>4145531</v>
      </c>
      <c r="M6" s="20">
        <v>30963709</v>
      </c>
      <c r="N6" s="20">
        <v>30963709</v>
      </c>
      <c r="O6" s="20"/>
      <c r="P6" s="20"/>
      <c r="Q6" s="20"/>
      <c r="R6" s="20"/>
      <c r="S6" s="20"/>
      <c r="T6" s="20"/>
      <c r="U6" s="20"/>
      <c r="V6" s="20"/>
      <c r="W6" s="20">
        <v>30963709</v>
      </c>
      <c r="X6" s="20">
        <v>3400860</v>
      </c>
      <c r="Y6" s="20">
        <v>27562849</v>
      </c>
      <c r="Z6" s="21">
        <v>810.47</v>
      </c>
      <c r="AA6" s="22">
        <v>6801719</v>
      </c>
    </row>
    <row r="7" spans="1:27" ht="12.75">
      <c r="A7" s="23" t="s">
        <v>34</v>
      </c>
      <c r="B7" s="17"/>
      <c r="C7" s="18">
        <v>40655244</v>
      </c>
      <c r="D7" s="18"/>
      <c r="E7" s="19">
        <v>12033259</v>
      </c>
      <c r="F7" s="20">
        <v>12033259</v>
      </c>
      <c r="G7" s="20">
        <v>80870805</v>
      </c>
      <c r="H7" s="20">
        <v>81086366</v>
      </c>
      <c r="I7" s="20">
        <v>81319887</v>
      </c>
      <c r="J7" s="20">
        <v>81319887</v>
      </c>
      <c r="K7" s="20">
        <v>41538973</v>
      </c>
      <c r="L7" s="20">
        <v>91766795</v>
      </c>
      <c r="M7" s="20">
        <v>91991568</v>
      </c>
      <c r="N7" s="20">
        <v>91991568</v>
      </c>
      <c r="O7" s="20"/>
      <c r="P7" s="20"/>
      <c r="Q7" s="20"/>
      <c r="R7" s="20"/>
      <c r="S7" s="20"/>
      <c r="T7" s="20"/>
      <c r="U7" s="20"/>
      <c r="V7" s="20"/>
      <c r="W7" s="20">
        <v>91991568</v>
      </c>
      <c r="X7" s="20">
        <v>6016630</v>
      </c>
      <c r="Y7" s="20">
        <v>85974938</v>
      </c>
      <c r="Z7" s="21">
        <v>1428.96</v>
      </c>
      <c r="AA7" s="22">
        <v>12033259</v>
      </c>
    </row>
    <row r="8" spans="1:27" ht="12.75">
      <c r="A8" s="23" t="s">
        <v>35</v>
      </c>
      <c r="B8" s="17"/>
      <c r="C8" s="18">
        <v>38795407</v>
      </c>
      <c r="D8" s="18"/>
      <c r="E8" s="19">
        <v>54704776</v>
      </c>
      <c r="F8" s="20">
        <v>54704776</v>
      </c>
      <c r="G8" s="20">
        <v>92654441</v>
      </c>
      <c r="H8" s="20">
        <v>78232761</v>
      </c>
      <c r="I8" s="20">
        <v>59841295</v>
      </c>
      <c r="J8" s="20">
        <v>59841295</v>
      </c>
      <c r="K8" s="20">
        <v>57370917</v>
      </c>
      <c r="L8" s="20">
        <v>61748801</v>
      </c>
      <c r="M8" s="20">
        <v>55386098</v>
      </c>
      <c r="N8" s="20">
        <v>55386098</v>
      </c>
      <c r="O8" s="20"/>
      <c r="P8" s="20"/>
      <c r="Q8" s="20"/>
      <c r="R8" s="20"/>
      <c r="S8" s="20"/>
      <c r="T8" s="20"/>
      <c r="U8" s="20"/>
      <c r="V8" s="20"/>
      <c r="W8" s="20">
        <v>55386098</v>
      </c>
      <c r="X8" s="20">
        <v>27352388</v>
      </c>
      <c r="Y8" s="20">
        <v>28033710</v>
      </c>
      <c r="Z8" s="21">
        <v>102.49</v>
      </c>
      <c r="AA8" s="22">
        <v>54704776</v>
      </c>
    </row>
    <row r="9" spans="1:27" ht="12.75">
      <c r="A9" s="23" t="s">
        <v>36</v>
      </c>
      <c r="B9" s="17"/>
      <c r="C9" s="18">
        <v>24528247</v>
      </c>
      <c r="D9" s="18"/>
      <c r="E9" s="19">
        <v>20312081</v>
      </c>
      <c r="F9" s="20">
        <v>20312081</v>
      </c>
      <c r="G9" s="20">
        <v>24326408</v>
      </c>
      <c r="H9" s="20">
        <v>17183318</v>
      </c>
      <c r="I9" s="20">
        <v>14941421</v>
      </c>
      <c r="J9" s="20">
        <v>14941421</v>
      </c>
      <c r="K9" s="20">
        <v>5599492</v>
      </c>
      <c r="L9" s="20">
        <v>2824833</v>
      </c>
      <c r="M9" s="20">
        <v>751</v>
      </c>
      <c r="N9" s="20">
        <v>751</v>
      </c>
      <c r="O9" s="20"/>
      <c r="P9" s="20"/>
      <c r="Q9" s="20"/>
      <c r="R9" s="20"/>
      <c r="S9" s="20"/>
      <c r="T9" s="20"/>
      <c r="U9" s="20"/>
      <c r="V9" s="20"/>
      <c r="W9" s="20">
        <v>751</v>
      </c>
      <c r="X9" s="20">
        <v>10156041</v>
      </c>
      <c r="Y9" s="20">
        <v>-10155290</v>
      </c>
      <c r="Z9" s="21">
        <v>-99.99</v>
      </c>
      <c r="AA9" s="22">
        <v>20312081</v>
      </c>
    </row>
    <row r="10" spans="1:27" ht="12.75">
      <c r="A10" s="23" t="s">
        <v>37</v>
      </c>
      <c r="B10" s="17"/>
      <c r="C10" s="18">
        <v>14744</v>
      </c>
      <c r="D10" s="18"/>
      <c r="E10" s="19">
        <v>1361</v>
      </c>
      <c r="F10" s="20">
        <v>1361</v>
      </c>
      <c r="G10" s="24">
        <v>1361</v>
      </c>
      <c r="H10" s="24">
        <v>14744</v>
      </c>
      <c r="I10" s="24">
        <v>14744</v>
      </c>
      <c r="J10" s="20">
        <v>14744</v>
      </c>
      <c r="K10" s="24">
        <v>14744</v>
      </c>
      <c r="L10" s="24">
        <v>14744</v>
      </c>
      <c r="M10" s="20">
        <v>14745</v>
      </c>
      <c r="N10" s="24">
        <v>14745</v>
      </c>
      <c r="O10" s="24"/>
      <c r="P10" s="24"/>
      <c r="Q10" s="20"/>
      <c r="R10" s="24"/>
      <c r="S10" s="24"/>
      <c r="T10" s="20"/>
      <c r="U10" s="24"/>
      <c r="V10" s="24"/>
      <c r="W10" s="24">
        <v>14745</v>
      </c>
      <c r="X10" s="20">
        <v>681</v>
      </c>
      <c r="Y10" s="24">
        <v>14064</v>
      </c>
      <c r="Z10" s="25">
        <v>2065.2</v>
      </c>
      <c r="AA10" s="26">
        <v>1361</v>
      </c>
    </row>
    <row r="11" spans="1:27" ht="12.75">
      <c r="A11" s="23" t="s">
        <v>38</v>
      </c>
      <c r="B11" s="17"/>
      <c r="C11" s="18">
        <v>5940722</v>
      </c>
      <c r="D11" s="18"/>
      <c r="E11" s="19">
        <v>5063075</v>
      </c>
      <c r="F11" s="20">
        <v>5063075</v>
      </c>
      <c r="G11" s="20">
        <v>5932236</v>
      </c>
      <c r="H11" s="20">
        <v>7040802</v>
      </c>
      <c r="I11" s="20">
        <v>6982777</v>
      </c>
      <c r="J11" s="20">
        <v>6982777</v>
      </c>
      <c r="K11" s="20">
        <v>6580312</v>
      </c>
      <c r="L11" s="20">
        <v>6271018</v>
      </c>
      <c r="M11" s="20">
        <v>6485935</v>
      </c>
      <c r="N11" s="20">
        <v>6485935</v>
      </c>
      <c r="O11" s="20"/>
      <c r="P11" s="20"/>
      <c r="Q11" s="20"/>
      <c r="R11" s="20"/>
      <c r="S11" s="20"/>
      <c r="T11" s="20"/>
      <c r="U11" s="20"/>
      <c r="V11" s="20"/>
      <c r="W11" s="20">
        <v>6485935</v>
      </c>
      <c r="X11" s="20">
        <v>2531538</v>
      </c>
      <c r="Y11" s="20">
        <v>3954397</v>
      </c>
      <c r="Z11" s="21">
        <v>156.21</v>
      </c>
      <c r="AA11" s="22">
        <v>5063075</v>
      </c>
    </row>
    <row r="12" spans="1:27" ht="12.75">
      <c r="A12" s="27" t="s">
        <v>39</v>
      </c>
      <c r="B12" s="28"/>
      <c r="C12" s="29">
        <f aca="true" t="shared" si="0" ref="C12:Y12">SUM(C6:C11)</f>
        <v>133179681</v>
      </c>
      <c r="D12" s="29">
        <f>SUM(D6:D11)</f>
        <v>0</v>
      </c>
      <c r="E12" s="30">
        <f t="shared" si="0"/>
        <v>98916271</v>
      </c>
      <c r="F12" s="31">
        <f t="shared" si="0"/>
        <v>98916271</v>
      </c>
      <c r="G12" s="31">
        <f t="shared" si="0"/>
        <v>226849750</v>
      </c>
      <c r="H12" s="31">
        <f t="shared" si="0"/>
        <v>206520089</v>
      </c>
      <c r="I12" s="31">
        <f t="shared" si="0"/>
        <v>181506377</v>
      </c>
      <c r="J12" s="31">
        <f t="shared" si="0"/>
        <v>181506377</v>
      </c>
      <c r="K12" s="31">
        <f t="shared" si="0"/>
        <v>176708526</v>
      </c>
      <c r="L12" s="31">
        <f t="shared" si="0"/>
        <v>166771722</v>
      </c>
      <c r="M12" s="31">
        <f t="shared" si="0"/>
        <v>184842806</v>
      </c>
      <c r="N12" s="31">
        <f t="shared" si="0"/>
        <v>184842806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184842806</v>
      </c>
      <c r="X12" s="31">
        <f t="shared" si="0"/>
        <v>49458138</v>
      </c>
      <c r="Y12" s="31">
        <f t="shared" si="0"/>
        <v>135384668</v>
      </c>
      <c r="Z12" s="32">
        <f>+IF(X12&lt;&gt;0,+(Y12/X12)*100,0)</f>
        <v>273.7358773999943</v>
      </c>
      <c r="AA12" s="33">
        <f>SUM(AA6:AA11)</f>
        <v>98916271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12014</v>
      </c>
      <c r="D15" s="18"/>
      <c r="E15" s="19">
        <v>125</v>
      </c>
      <c r="F15" s="20">
        <v>125</v>
      </c>
      <c r="G15" s="20">
        <v>1562</v>
      </c>
      <c r="H15" s="20">
        <v>11892</v>
      </c>
      <c r="I15" s="20">
        <v>11769</v>
      </c>
      <c r="J15" s="20">
        <v>11769</v>
      </c>
      <c r="K15" s="20">
        <v>11647</v>
      </c>
      <c r="L15" s="20">
        <v>11525</v>
      </c>
      <c r="M15" s="20">
        <v>11402</v>
      </c>
      <c r="N15" s="20">
        <v>11402</v>
      </c>
      <c r="O15" s="20"/>
      <c r="P15" s="20"/>
      <c r="Q15" s="20"/>
      <c r="R15" s="20"/>
      <c r="S15" s="20"/>
      <c r="T15" s="20"/>
      <c r="U15" s="20"/>
      <c r="V15" s="20"/>
      <c r="W15" s="20">
        <v>11402</v>
      </c>
      <c r="X15" s="20">
        <v>63</v>
      </c>
      <c r="Y15" s="20">
        <v>11339</v>
      </c>
      <c r="Z15" s="21">
        <v>17998.41</v>
      </c>
      <c r="AA15" s="22">
        <v>125</v>
      </c>
    </row>
    <row r="16" spans="1:27" ht="12.75">
      <c r="A16" s="23" t="s">
        <v>42</v>
      </c>
      <c r="B16" s="17"/>
      <c r="C16" s="18">
        <v>12568806</v>
      </c>
      <c r="D16" s="18"/>
      <c r="E16" s="19">
        <v>11645067</v>
      </c>
      <c r="F16" s="20">
        <v>11645067</v>
      </c>
      <c r="G16" s="24">
        <v>12568806</v>
      </c>
      <c r="H16" s="24">
        <v>12568806</v>
      </c>
      <c r="I16" s="24">
        <v>12568806</v>
      </c>
      <c r="J16" s="20">
        <v>12568806</v>
      </c>
      <c r="K16" s="24">
        <v>12568806</v>
      </c>
      <c r="L16" s="24">
        <v>12568806</v>
      </c>
      <c r="M16" s="20">
        <v>12568806</v>
      </c>
      <c r="N16" s="24">
        <v>12568806</v>
      </c>
      <c r="O16" s="24"/>
      <c r="P16" s="24"/>
      <c r="Q16" s="20"/>
      <c r="R16" s="24"/>
      <c r="S16" s="24"/>
      <c r="T16" s="20"/>
      <c r="U16" s="24"/>
      <c r="V16" s="24"/>
      <c r="W16" s="24">
        <v>12568806</v>
      </c>
      <c r="X16" s="20">
        <v>5822534</v>
      </c>
      <c r="Y16" s="24">
        <v>6746272</v>
      </c>
      <c r="Z16" s="25">
        <v>115.86</v>
      </c>
      <c r="AA16" s="26">
        <v>11645067</v>
      </c>
    </row>
    <row r="17" spans="1:27" ht="12.75">
      <c r="A17" s="23" t="s">
        <v>43</v>
      </c>
      <c r="B17" s="17"/>
      <c r="C17" s="18">
        <v>66447569</v>
      </c>
      <c r="D17" s="18"/>
      <c r="E17" s="19">
        <v>65754588</v>
      </c>
      <c r="F17" s="20">
        <v>65754588</v>
      </c>
      <c r="G17" s="20">
        <v>66767306</v>
      </c>
      <c r="H17" s="20">
        <v>66447569</v>
      </c>
      <c r="I17" s="20">
        <v>66447569</v>
      </c>
      <c r="J17" s="20">
        <v>66447569</v>
      </c>
      <c r="K17" s="20">
        <v>66447569</v>
      </c>
      <c r="L17" s="20">
        <v>66447569</v>
      </c>
      <c r="M17" s="20">
        <v>66447569</v>
      </c>
      <c r="N17" s="20">
        <v>66447569</v>
      </c>
      <c r="O17" s="20"/>
      <c r="P17" s="20"/>
      <c r="Q17" s="20"/>
      <c r="R17" s="20"/>
      <c r="S17" s="20"/>
      <c r="T17" s="20"/>
      <c r="U17" s="20"/>
      <c r="V17" s="20"/>
      <c r="W17" s="20">
        <v>66447569</v>
      </c>
      <c r="X17" s="20">
        <v>32877294</v>
      </c>
      <c r="Y17" s="20">
        <v>33570275</v>
      </c>
      <c r="Z17" s="21">
        <v>102.11</v>
      </c>
      <c r="AA17" s="22">
        <v>65754588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772842668</v>
      </c>
      <c r="D19" s="18"/>
      <c r="E19" s="19">
        <v>866081639</v>
      </c>
      <c r="F19" s="20">
        <v>866081639</v>
      </c>
      <c r="G19" s="20">
        <v>787571323</v>
      </c>
      <c r="H19" s="20">
        <v>769714792</v>
      </c>
      <c r="I19" s="20">
        <v>772869956</v>
      </c>
      <c r="J19" s="20">
        <v>772869956</v>
      </c>
      <c r="K19" s="20">
        <v>776647310</v>
      </c>
      <c r="L19" s="20">
        <v>779870791</v>
      </c>
      <c r="M19" s="20">
        <v>782602522</v>
      </c>
      <c r="N19" s="20">
        <v>782602522</v>
      </c>
      <c r="O19" s="20"/>
      <c r="P19" s="20"/>
      <c r="Q19" s="20"/>
      <c r="R19" s="20"/>
      <c r="S19" s="20"/>
      <c r="T19" s="20"/>
      <c r="U19" s="20"/>
      <c r="V19" s="20"/>
      <c r="W19" s="20">
        <v>782602522</v>
      </c>
      <c r="X19" s="20">
        <v>433040820</v>
      </c>
      <c r="Y19" s="20">
        <v>349561702</v>
      </c>
      <c r="Z19" s="21">
        <v>80.72</v>
      </c>
      <c r="AA19" s="22">
        <v>866081639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1243880</v>
      </c>
      <c r="D22" s="18"/>
      <c r="E22" s="19">
        <v>1152126</v>
      </c>
      <c r="F22" s="20">
        <v>1152126</v>
      </c>
      <c r="G22" s="20">
        <v>1406277</v>
      </c>
      <c r="H22" s="20">
        <v>1243880</v>
      </c>
      <c r="I22" s="20">
        <v>1243880</v>
      </c>
      <c r="J22" s="20">
        <v>1243880</v>
      </c>
      <c r="K22" s="20">
        <v>1243880</v>
      </c>
      <c r="L22" s="20">
        <v>1243880</v>
      </c>
      <c r="M22" s="20">
        <v>1243880</v>
      </c>
      <c r="N22" s="20">
        <v>1243880</v>
      </c>
      <c r="O22" s="20"/>
      <c r="P22" s="20"/>
      <c r="Q22" s="20"/>
      <c r="R22" s="20"/>
      <c r="S22" s="20"/>
      <c r="T22" s="20"/>
      <c r="U22" s="20"/>
      <c r="V22" s="20"/>
      <c r="W22" s="20">
        <v>1243880</v>
      </c>
      <c r="X22" s="20">
        <v>576063</v>
      </c>
      <c r="Y22" s="20">
        <v>667817</v>
      </c>
      <c r="Z22" s="21">
        <v>115.93</v>
      </c>
      <c r="AA22" s="22">
        <v>1152126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9227092</v>
      </c>
      <c r="H23" s="24">
        <v>6579598</v>
      </c>
      <c r="I23" s="24">
        <v>6579598</v>
      </c>
      <c r="J23" s="20">
        <v>6579598</v>
      </c>
      <c r="K23" s="24">
        <v>6579598</v>
      </c>
      <c r="L23" s="24">
        <v>6579598</v>
      </c>
      <c r="M23" s="20">
        <v>6579598</v>
      </c>
      <c r="N23" s="24">
        <v>6579598</v>
      </c>
      <c r="O23" s="24"/>
      <c r="P23" s="24"/>
      <c r="Q23" s="20"/>
      <c r="R23" s="24"/>
      <c r="S23" s="24"/>
      <c r="T23" s="20"/>
      <c r="U23" s="24"/>
      <c r="V23" s="24"/>
      <c r="W23" s="24">
        <v>6579598</v>
      </c>
      <c r="X23" s="20"/>
      <c r="Y23" s="24">
        <v>6579598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853114937</v>
      </c>
      <c r="D24" s="29">
        <f>SUM(D15:D23)</f>
        <v>0</v>
      </c>
      <c r="E24" s="36">
        <f t="shared" si="1"/>
        <v>944633545</v>
      </c>
      <c r="F24" s="37">
        <f t="shared" si="1"/>
        <v>944633545</v>
      </c>
      <c r="G24" s="37">
        <f t="shared" si="1"/>
        <v>877542366</v>
      </c>
      <c r="H24" s="37">
        <f t="shared" si="1"/>
        <v>856566537</v>
      </c>
      <c r="I24" s="37">
        <f t="shared" si="1"/>
        <v>859721578</v>
      </c>
      <c r="J24" s="37">
        <f t="shared" si="1"/>
        <v>859721578</v>
      </c>
      <c r="K24" s="37">
        <f t="shared" si="1"/>
        <v>863498810</v>
      </c>
      <c r="L24" s="37">
        <f t="shared" si="1"/>
        <v>866722169</v>
      </c>
      <c r="M24" s="37">
        <f t="shared" si="1"/>
        <v>869453777</v>
      </c>
      <c r="N24" s="37">
        <f t="shared" si="1"/>
        <v>869453777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869453777</v>
      </c>
      <c r="X24" s="37">
        <f t="shared" si="1"/>
        <v>472316774</v>
      </c>
      <c r="Y24" s="37">
        <f t="shared" si="1"/>
        <v>397137003</v>
      </c>
      <c r="Z24" s="38">
        <f>+IF(X24&lt;&gt;0,+(Y24/X24)*100,0)</f>
        <v>84.08276497078208</v>
      </c>
      <c r="AA24" s="39">
        <f>SUM(AA15:AA23)</f>
        <v>944633545</v>
      </c>
    </row>
    <row r="25" spans="1:27" ht="12.75">
      <c r="A25" s="27" t="s">
        <v>51</v>
      </c>
      <c r="B25" s="28"/>
      <c r="C25" s="29">
        <f aca="true" t="shared" si="2" ref="C25:Y25">+C12+C24</f>
        <v>986294618</v>
      </c>
      <c r="D25" s="29">
        <f>+D12+D24</f>
        <v>0</v>
      </c>
      <c r="E25" s="30">
        <f t="shared" si="2"/>
        <v>1043549816</v>
      </c>
      <c r="F25" s="31">
        <f t="shared" si="2"/>
        <v>1043549816</v>
      </c>
      <c r="G25" s="31">
        <f t="shared" si="2"/>
        <v>1104392116</v>
      </c>
      <c r="H25" s="31">
        <f t="shared" si="2"/>
        <v>1063086626</v>
      </c>
      <c r="I25" s="31">
        <f t="shared" si="2"/>
        <v>1041227955</v>
      </c>
      <c r="J25" s="31">
        <f t="shared" si="2"/>
        <v>1041227955</v>
      </c>
      <c r="K25" s="31">
        <f t="shared" si="2"/>
        <v>1040207336</v>
      </c>
      <c r="L25" s="31">
        <f t="shared" si="2"/>
        <v>1033493891</v>
      </c>
      <c r="M25" s="31">
        <f t="shared" si="2"/>
        <v>1054296583</v>
      </c>
      <c r="N25" s="31">
        <f t="shared" si="2"/>
        <v>1054296583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1054296583</v>
      </c>
      <c r="X25" s="31">
        <f t="shared" si="2"/>
        <v>521774912</v>
      </c>
      <c r="Y25" s="31">
        <f t="shared" si="2"/>
        <v>532521671</v>
      </c>
      <c r="Z25" s="32">
        <f>+IF(X25&lt;&gt;0,+(Y25/X25)*100,0)</f>
        <v>102.05965422116732</v>
      </c>
      <c r="AA25" s="33">
        <f>+AA12+AA24</f>
        <v>1043549816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7454200</v>
      </c>
      <c r="D30" s="18"/>
      <c r="E30" s="19">
        <v>10450235</v>
      </c>
      <c r="F30" s="20">
        <v>10450235</v>
      </c>
      <c r="G30" s="20">
        <v>9075719</v>
      </c>
      <c r="H30" s="20">
        <v>7258530</v>
      </c>
      <c r="I30" s="20">
        <v>6262705</v>
      </c>
      <c r="J30" s="20">
        <v>6262705</v>
      </c>
      <c r="K30" s="20">
        <v>6262705</v>
      </c>
      <c r="L30" s="20">
        <v>6262705</v>
      </c>
      <c r="M30" s="20">
        <v>3760670</v>
      </c>
      <c r="N30" s="20">
        <v>3760670</v>
      </c>
      <c r="O30" s="20"/>
      <c r="P30" s="20"/>
      <c r="Q30" s="20"/>
      <c r="R30" s="20"/>
      <c r="S30" s="20"/>
      <c r="T30" s="20"/>
      <c r="U30" s="20"/>
      <c r="V30" s="20"/>
      <c r="W30" s="20">
        <v>3760670</v>
      </c>
      <c r="X30" s="20">
        <v>5225118</v>
      </c>
      <c r="Y30" s="20">
        <v>-1464448</v>
      </c>
      <c r="Z30" s="21">
        <v>-28.03</v>
      </c>
      <c r="AA30" s="22">
        <v>10450235</v>
      </c>
    </row>
    <row r="31" spans="1:27" ht="12.75">
      <c r="A31" s="23" t="s">
        <v>56</v>
      </c>
      <c r="B31" s="17"/>
      <c r="C31" s="18">
        <v>4707519</v>
      </c>
      <c r="D31" s="18"/>
      <c r="E31" s="19">
        <v>5118309</v>
      </c>
      <c r="F31" s="20">
        <v>5118309</v>
      </c>
      <c r="G31" s="20">
        <v>4444302</v>
      </c>
      <c r="H31" s="20">
        <v>4719326</v>
      </c>
      <c r="I31" s="20">
        <v>4721216</v>
      </c>
      <c r="J31" s="20">
        <v>4721216</v>
      </c>
      <c r="K31" s="20">
        <v>4750423</v>
      </c>
      <c r="L31" s="20">
        <v>4770398</v>
      </c>
      <c r="M31" s="20">
        <v>4757897</v>
      </c>
      <c r="N31" s="20">
        <v>4757897</v>
      </c>
      <c r="O31" s="20"/>
      <c r="P31" s="20"/>
      <c r="Q31" s="20"/>
      <c r="R31" s="20"/>
      <c r="S31" s="20"/>
      <c r="T31" s="20"/>
      <c r="U31" s="20"/>
      <c r="V31" s="20"/>
      <c r="W31" s="20">
        <v>4757897</v>
      </c>
      <c r="X31" s="20">
        <v>2559155</v>
      </c>
      <c r="Y31" s="20">
        <v>2198742</v>
      </c>
      <c r="Z31" s="21">
        <v>85.92</v>
      </c>
      <c r="AA31" s="22">
        <v>5118309</v>
      </c>
    </row>
    <row r="32" spans="1:27" ht="12.75">
      <c r="A32" s="23" t="s">
        <v>57</v>
      </c>
      <c r="B32" s="17"/>
      <c r="C32" s="18">
        <v>58965891</v>
      </c>
      <c r="D32" s="18"/>
      <c r="E32" s="19">
        <v>51062098</v>
      </c>
      <c r="F32" s="20">
        <v>51062098</v>
      </c>
      <c r="G32" s="20">
        <v>159273260</v>
      </c>
      <c r="H32" s="20">
        <v>101993659</v>
      </c>
      <c r="I32" s="20">
        <v>91246593</v>
      </c>
      <c r="J32" s="20">
        <v>91246593</v>
      </c>
      <c r="K32" s="20">
        <v>93022193</v>
      </c>
      <c r="L32" s="20">
        <v>88719808</v>
      </c>
      <c r="M32" s="20">
        <v>123797118</v>
      </c>
      <c r="N32" s="20">
        <v>123797118</v>
      </c>
      <c r="O32" s="20"/>
      <c r="P32" s="20"/>
      <c r="Q32" s="20"/>
      <c r="R32" s="20"/>
      <c r="S32" s="20"/>
      <c r="T32" s="20"/>
      <c r="U32" s="20"/>
      <c r="V32" s="20"/>
      <c r="W32" s="20">
        <v>123797118</v>
      </c>
      <c r="X32" s="20">
        <v>25531049</v>
      </c>
      <c r="Y32" s="20">
        <v>98266069</v>
      </c>
      <c r="Z32" s="21">
        <v>384.89</v>
      </c>
      <c r="AA32" s="22">
        <v>51062098</v>
      </c>
    </row>
    <row r="33" spans="1:27" ht="12.75">
      <c r="A33" s="23" t="s">
        <v>58</v>
      </c>
      <c r="B33" s="17"/>
      <c r="C33" s="18">
        <v>20816318</v>
      </c>
      <c r="D33" s="18"/>
      <c r="E33" s="19">
        <v>22128757</v>
      </c>
      <c r="F33" s="20">
        <v>22128757</v>
      </c>
      <c r="G33" s="20">
        <v>18154104</v>
      </c>
      <c r="H33" s="20">
        <v>20595058</v>
      </c>
      <c r="I33" s="20">
        <v>20479761</v>
      </c>
      <c r="J33" s="20">
        <v>20479761</v>
      </c>
      <c r="K33" s="20">
        <v>20368464</v>
      </c>
      <c r="L33" s="20">
        <v>20253458</v>
      </c>
      <c r="M33" s="20">
        <v>20138452</v>
      </c>
      <c r="N33" s="20">
        <v>20138452</v>
      </c>
      <c r="O33" s="20"/>
      <c r="P33" s="20"/>
      <c r="Q33" s="20"/>
      <c r="R33" s="20"/>
      <c r="S33" s="20"/>
      <c r="T33" s="20"/>
      <c r="U33" s="20"/>
      <c r="V33" s="20"/>
      <c r="W33" s="20">
        <v>20138452</v>
      </c>
      <c r="X33" s="20">
        <v>11064379</v>
      </c>
      <c r="Y33" s="20">
        <v>9074073</v>
      </c>
      <c r="Z33" s="21">
        <v>82.01</v>
      </c>
      <c r="AA33" s="22">
        <v>22128757</v>
      </c>
    </row>
    <row r="34" spans="1:27" ht="12.75">
      <c r="A34" s="27" t="s">
        <v>59</v>
      </c>
      <c r="B34" s="28"/>
      <c r="C34" s="29">
        <f aca="true" t="shared" si="3" ref="C34:Y34">SUM(C29:C33)</f>
        <v>91943928</v>
      </c>
      <c r="D34" s="29">
        <f>SUM(D29:D33)</f>
        <v>0</v>
      </c>
      <c r="E34" s="30">
        <f t="shared" si="3"/>
        <v>88759399</v>
      </c>
      <c r="F34" s="31">
        <f t="shared" si="3"/>
        <v>88759399</v>
      </c>
      <c r="G34" s="31">
        <f t="shared" si="3"/>
        <v>190947385</v>
      </c>
      <c r="H34" s="31">
        <f t="shared" si="3"/>
        <v>134566573</v>
      </c>
      <c r="I34" s="31">
        <f t="shared" si="3"/>
        <v>122710275</v>
      </c>
      <c r="J34" s="31">
        <f t="shared" si="3"/>
        <v>122710275</v>
      </c>
      <c r="K34" s="31">
        <f t="shared" si="3"/>
        <v>124403785</v>
      </c>
      <c r="L34" s="31">
        <f t="shared" si="3"/>
        <v>120006369</v>
      </c>
      <c r="M34" s="31">
        <f t="shared" si="3"/>
        <v>152454137</v>
      </c>
      <c r="N34" s="31">
        <f t="shared" si="3"/>
        <v>152454137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152454137</v>
      </c>
      <c r="X34" s="31">
        <f t="shared" si="3"/>
        <v>44379701</v>
      </c>
      <c r="Y34" s="31">
        <f t="shared" si="3"/>
        <v>108074436</v>
      </c>
      <c r="Z34" s="32">
        <f>+IF(X34&lt;&gt;0,+(Y34/X34)*100,0)</f>
        <v>243.52222652423907</v>
      </c>
      <c r="AA34" s="33">
        <f>SUM(AA29:AA33)</f>
        <v>88759399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79745589</v>
      </c>
      <c r="D37" s="18"/>
      <c r="E37" s="19">
        <v>111282887</v>
      </c>
      <c r="F37" s="20">
        <v>111282887</v>
      </c>
      <c r="G37" s="20">
        <v>78079065</v>
      </c>
      <c r="H37" s="20">
        <v>79745589</v>
      </c>
      <c r="I37" s="20">
        <v>79745589</v>
      </c>
      <c r="J37" s="20">
        <v>79745589</v>
      </c>
      <c r="K37" s="20">
        <v>79745589</v>
      </c>
      <c r="L37" s="20">
        <v>79745589</v>
      </c>
      <c r="M37" s="20">
        <v>79745589</v>
      </c>
      <c r="N37" s="20">
        <v>79745589</v>
      </c>
      <c r="O37" s="20"/>
      <c r="P37" s="20"/>
      <c r="Q37" s="20"/>
      <c r="R37" s="20"/>
      <c r="S37" s="20"/>
      <c r="T37" s="20"/>
      <c r="U37" s="20"/>
      <c r="V37" s="20"/>
      <c r="W37" s="20">
        <v>79745589</v>
      </c>
      <c r="X37" s="20">
        <v>55641444</v>
      </c>
      <c r="Y37" s="20">
        <v>24104145</v>
      </c>
      <c r="Z37" s="21">
        <v>43.32</v>
      </c>
      <c r="AA37" s="22">
        <v>111282887</v>
      </c>
    </row>
    <row r="38" spans="1:27" ht="12.75">
      <c r="A38" s="23" t="s">
        <v>58</v>
      </c>
      <c r="B38" s="17"/>
      <c r="C38" s="18">
        <v>134009113</v>
      </c>
      <c r="D38" s="18"/>
      <c r="E38" s="19">
        <v>124896770</v>
      </c>
      <c r="F38" s="20">
        <v>124896770</v>
      </c>
      <c r="G38" s="20">
        <v>111157680</v>
      </c>
      <c r="H38" s="20">
        <v>134009114</v>
      </c>
      <c r="I38" s="20">
        <v>134009113</v>
      </c>
      <c r="J38" s="20">
        <v>134009113</v>
      </c>
      <c r="K38" s="20">
        <v>134009113</v>
      </c>
      <c r="L38" s="20">
        <v>134009113</v>
      </c>
      <c r="M38" s="20">
        <v>134009113</v>
      </c>
      <c r="N38" s="20">
        <v>134009113</v>
      </c>
      <c r="O38" s="20"/>
      <c r="P38" s="20"/>
      <c r="Q38" s="20"/>
      <c r="R38" s="20"/>
      <c r="S38" s="20"/>
      <c r="T38" s="20"/>
      <c r="U38" s="20"/>
      <c r="V38" s="20"/>
      <c r="W38" s="20">
        <v>134009113</v>
      </c>
      <c r="X38" s="20">
        <v>62448385</v>
      </c>
      <c r="Y38" s="20">
        <v>71560728</v>
      </c>
      <c r="Z38" s="21">
        <v>114.59</v>
      </c>
      <c r="AA38" s="22">
        <v>124896770</v>
      </c>
    </row>
    <row r="39" spans="1:27" ht="12.75">
      <c r="A39" s="27" t="s">
        <v>61</v>
      </c>
      <c r="B39" s="35"/>
      <c r="C39" s="29">
        <f aca="true" t="shared" si="4" ref="C39:Y39">SUM(C37:C38)</f>
        <v>213754702</v>
      </c>
      <c r="D39" s="29">
        <f>SUM(D37:D38)</f>
        <v>0</v>
      </c>
      <c r="E39" s="36">
        <f t="shared" si="4"/>
        <v>236179657</v>
      </c>
      <c r="F39" s="37">
        <f t="shared" si="4"/>
        <v>236179657</v>
      </c>
      <c r="G39" s="37">
        <f t="shared" si="4"/>
        <v>189236745</v>
      </c>
      <c r="H39" s="37">
        <f t="shared" si="4"/>
        <v>213754703</v>
      </c>
      <c r="I39" s="37">
        <f t="shared" si="4"/>
        <v>213754702</v>
      </c>
      <c r="J39" s="37">
        <f t="shared" si="4"/>
        <v>213754702</v>
      </c>
      <c r="K39" s="37">
        <f t="shared" si="4"/>
        <v>213754702</v>
      </c>
      <c r="L39" s="37">
        <f t="shared" si="4"/>
        <v>213754702</v>
      </c>
      <c r="M39" s="37">
        <f t="shared" si="4"/>
        <v>213754702</v>
      </c>
      <c r="N39" s="37">
        <f t="shared" si="4"/>
        <v>213754702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213754702</v>
      </c>
      <c r="X39" s="37">
        <f t="shared" si="4"/>
        <v>118089829</v>
      </c>
      <c r="Y39" s="37">
        <f t="shared" si="4"/>
        <v>95664873</v>
      </c>
      <c r="Z39" s="38">
        <f>+IF(X39&lt;&gt;0,+(Y39/X39)*100,0)</f>
        <v>81.01025618387507</v>
      </c>
      <c r="AA39" s="39">
        <f>SUM(AA37:AA38)</f>
        <v>236179657</v>
      </c>
    </row>
    <row r="40" spans="1:27" ht="12.75">
      <c r="A40" s="27" t="s">
        <v>62</v>
      </c>
      <c r="B40" s="28"/>
      <c r="C40" s="29">
        <f aca="true" t="shared" si="5" ref="C40:Y40">+C34+C39</f>
        <v>305698630</v>
      </c>
      <c r="D40" s="29">
        <f>+D34+D39</f>
        <v>0</v>
      </c>
      <c r="E40" s="30">
        <f t="shared" si="5"/>
        <v>324939056</v>
      </c>
      <c r="F40" s="31">
        <f t="shared" si="5"/>
        <v>324939056</v>
      </c>
      <c r="G40" s="31">
        <f t="shared" si="5"/>
        <v>380184130</v>
      </c>
      <c r="H40" s="31">
        <f t="shared" si="5"/>
        <v>348321276</v>
      </c>
      <c r="I40" s="31">
        <f t="shared" si="5"/>
        <v>336464977</v>
      </c>
      <c r="J40" s="31">
        <f t="shared" si="5"/>
        <v>336464977</v>
      </c>
      <c r="K40" s="31">
        <f t="shared" si="5"/>
        <v>338158487</v>
      </c>
      <c r="L40" s="31">
        <f t="shared" si="5"/>
        <v>333761071</v>
      </c>
      <c r="M40" s="31">
        <f t="shared" si="5"/>
        <v>366208839</v>
      </c>
      <c r="N40" s="31">
        <f t="shared" si="5"/>
        <v>366208839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366208839</v>
      </c>
      <c r="X40" s="31">
        <f t="shared" si="5"/>
        <v>162469530</v>
      </c>
      <c r="Y40" s="31">
        <f t="shared" si="5"/>
        <v>203739309</v>
      </c>
      <c r="Z40" s="32">
        <f>+IF(X40&lt;&gt;0,+(Y40/X40)*100,0)</f>
        <v>125.40155006295642</v>
      </c>
      <c r="AA40" s="33">
        <f>+AA34+AA39</f>
        <v>324939056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680595988</v>
      </c>
      <c r="D42" s="43">
        <f>+D25-D40</f>
        <v>0</v>
      </c>
      <c r="E42" s="44">
        <f t="shared" si="6"/>
        <v>718610760</v>
      </c>
      <c r="F42" s="45">
        <f t="shared" si="6"/>
        <v>718610760</v>
      </c>
      <c r="G42" s="45">
        <f t="shared" si="6"/>
        <v>724207986</v>
      </c>
      <c r="H42" s="45">
        <f t="shared" si="6"/>
        <v>714765350</v>
      </c>
      <c r="I42" s="45">
        <f t="shared" si="6"/>
        <v>704762978</v>
      </c>
      <c r="J42" s="45">
        <f t="shared" si="6"/>
        <v>704762978</v>
      </c>
      <c r="K42" s="45">
        <f t="shared" si="6"/>
        <v>702048849</v>
      </c>
      <c r="L42" s="45">
        <f t="shared" si="6"/>
        <v>699732820</v>
      </c>
      <c r="M42" s="45">
        <f t="shared" si="6"/>
        <v>688087744</v>
      </c>
      <c r="N42" s="45">
        <f t="shared" si="6"/>
        <v>688087744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688087744</v>
      </c>
      <c r="X42" s="45">
        <f t="shared" si="6"/>
        <v>359305382</v>
      </c>
      <c r="Y42" s="45">
        <f t="shared" si="6"/>
        <v>328782362</v>
      </c>
      <c r="Z42" s="46">
        <f>+IF(X42&lt;&gt;0,+(Y42/X42)*100,0)</f>
        <v>91.50499226309947</v>
      </c>
      <c r="AA42" s="47">
        <f>+AA25-AA40</f>
        <v>718610760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668170634</v>
      </c>
      <c r="D45" s="18"/>
      <c r="E45" s="19">
        <v>705225190</v>
      </c>
      <c r="F45" s="20">
        <v>705225190</v>
      </c>
      <c r="G45" s="20">
        <v>710822416</v>
      </c>
      <c r="H45" s="20">
        <v>702339996</v>
      </c>
      <c r="I45" s="20">
        <v>692337624</v>
      </c>
      <c r="J45" s="20">
        <v>692337624</v>
      </c>
      <c r="K45" s="20">
        <v>689623495</v>
      </c>
      <c r="L45" s="20">
        <v>687307466</v>
      </c>
      <c r="M45" s="20">
        <v>675662390</v>
      </c>
      <c r="N45" s="20">
        <v>675662390</v>
      </c>
      <c r="O45" s="20"/>
      <c r="P45" s="20"/>
      <c r="Q45" s="20"/>
      <c r="R45" s="20"/>
      <c r="S45" s="20"/>
      <c r="T45" s="20"/>
      <c r="U45" s="20"/>
      <c r="V45" s="20"/>
      <c r="W45" s="20">
        <v>675662390</v>
      </c>
      <c r="X45" s="20">
        <v>352612595</v>
      </c>
      <c r="Y45" s="20">
        <v>323049795</v>
      </c>
      <c r="Z45" s="48">
        <v>91.62</v>
      </c>
      <c r="AA45" s="22">
        <v>705225190</v>
      </c>
    </row>
    <row r="46" spans="1:27" ht="12.75">
      <c r="A46" s="23" t="s">
        <v>67</v>
      </c>
      <c r="B46" s="17"/>
      <c r="C46" s="18">
        <v>12425354</v>
      </c>
      <c r="D46" s="18"/>
      <c r="E46" s="19">
        <v>13385570</v>
      </c>
      <c r="F46" s="20">
        <v>13385570</v>
      </c>
      <c r="G46" s="20">
        <v>13385570</v>
      </c>
      <c r="H46" s="20">
        <v>12425354</v>
      </c>
      <c r="I46" s="20">
        <v>12425354</v>
      </c>
      <c r="J46" s="20">
        <v>12425354</v>
      </c>
      <c r="K46" s="20">
        <v>12425354</v>
      </c>
      <c r="L46" s="20">
        <v>12425354</v>
      </c>
      <c r="M46" s="20">
        <v>12425354</v>
      </c>
      <c r="N46" s="20">
        <v>12425354</v>
      </c>
      <c r="O46" s="20"/>
      <c r="P46" s="20"/>
      <c r="Q46" s="20"/>
      <c r="R46" s="20"/>
      <c r="S46" s="20"/>
      <c r="T46" s="20"/>
      <c r="U46" s="20"/>
      <c r="V46" s="20"/>
      <c r="W46" s="20">
        <v>12425354</v>
      </c>
      <c r="X46" s="20">
        <v>6692785</v>
      </c>
      <c r="Y46" s="20">
        <v>5732569</v>
      </c>
      <c r="Z46" s="48">
        <v>85.65</v>
      </c>
      <c r="AA46" s="22">
        <v>13385570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680595988</v>
      </c>
      <c r="D48" s="51">
        <f>SUM(D45:D47)</f>
        <v>0</v>
      </c>
      <c r="E48" s="52">
        <f t="shared" si="7"/>
        <v>718610760</v>
      </c>
      <c r="F48" s="53">
        <f t="shared" si="7"/>
        <v>718610760</v>
      </c>
      <c r="G48" s="53">
        <f t="shared" si="7"/>
        <v>724207986</v>
      </c>
      <c r="H48" s="53">
        <f t="shared" si="7"/>
        <v>714765350</v>
      </c>
      <c r="I48" s="53">
        <f t="shared" si="7"/>
        <v>704762978</v>
      </c>
      <c r="J48" s="53">
        <f t="shared" si="7"/>
        <v>704762978</v>
      </c>
      <c r="K48" s="53">
        <f t="shared" si="7"/>
        <v>702048849</v>
      </c>
      <c r="L48" s="53">
        <f t="shared" si="7"/>
        <v>699732820</v>
      </c>
      <c r="M48" s="53">
        <f t="shared" si="7"/>
        <v>688087744</v>
      </c>
      <c r="N48" s="53">
        <f t="shared" si="7"/>
        <v>688087744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688087744</v>
      </c>
      <c r="X48" s="53">
        <f t="shared" si="7"/>
        <v>359305380</v>
      </c>
      <c r="Y48" s="53">
        <f t="shared" si="7"/>
        <v>328782364</v>
      </c>
      <c r="Z48" s="54">
        <f>+IF(X48&lt;&gt;0,+(Y48/X48)*100,0)</f>
        <v>91.50499332907289</v>
      </c>
      <c r="AA48" s="55">
        <f>SUM(AA45:AA47)</f>
        <v>718610760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94453193</v>
      </c>
      <c r="D6" s="18"/>
      <c r="E6" s="19">
        <v>380242339</v>
      </c>
      <c r="F6" s="20">
        <v>471967328</v>
      </c>
      <c r="G6" s="20">
        <v>115009743</v>
      </c>
      <c r="H6" s="20">
        <v>25037804</v>
      </c>
      <c r="I6" s="20">
        <v>93765865</v>
      </c>
      <c r="J6" s="20">
        <v>93765865</v>
      </c>
      <c r="K6" s="20">
        <v>109335425</v>
      </c>
      <c r="L6" s="20">
        <v>103032452</v>
      </c>
      <c r="M6" s="20">
        <v>76661179</v>
      </c>
      <c r="N6" s="20">
        <v>76661179</v>
      </c>
      <c r="O6" s="20"/>
      <c r="P6" s="20"/>
      <c r="Q6" s="20"/>
      <c r="R6" s="20"/>
      <c r="S6" s="20"/>
      <c r="T6" s="20"/>
      <c r="U6" s="20"/>
      <c r="V6" s="20"/>
      <c r="W6" s="20">
        <v>76661179</v>
      </c>
      <c r="X6" s="20">
        <v>235983664</v>
      </c>
      <c r="Y6" s="20">
        <v>-159322485</v>
      </c>
      <c r="Z6" s="21">
        <v>-67.51</v>
      </c>
      <c r="AA6" s="22">
        <v>471967328</v>
      </c>
    </row>
    <row r="7" spans="1:27" ht="12.75">
      <c r="A7" s="23" t="s">
        <v>34</v>
      </c>
      <c r="B7" s="17"/>
      <c r="C7" s="18">
        <v>380514135</v>
      </c>
      <c r="D7" s="18"/>
      <c r="E7" s="19"/>
      <c r="F7" s="20"/>
      <c r="G7" s="20">
        <v>450682763</v>
      </c>
      <c r="H7" s="20">
        <v>500905872</v>
      </c>
      <c r="I7" s="20">
        <v>451121312</v>
      </c>
      <c r="J7" s="20">
        <v>451121312</v>
      </c>
      <c r="K7" s="20">
        <v>409352804</v>
      </c>
      <c r="L7" s="20">
        <v>389612906</v>
      </c>
      <c r="M7" s="20">
        <v>419735707</v>
      </c>
      <c r="N7" s="20">
        <v>419735707</v>
      </c>
      <c r="O7" s="20"/>
      <c r="P7" s="20"/>
      <c r="Q7" s="20"/>
      <c r="R7" s="20"/>
      <c r="S7" s="20"/>
      <c r="T7" s="20"/>
      <c r="U7" s="20"/>
      <c r="V7" s="20"/>
      <c r="W7" s="20">
        <v>419735707</v>
      </c>
      <c r="X7" s="20"/>
      <c r="Y7" s="20">
        <v>419735707</v>
      </c>
      <c r="Z7" s="21"/>
      <c r="AA7" s="22"/>
    </row>
    <row r="8" spans="1:27" ht="12.75">
      <c r="A8" s="23" t="s">
        <v>35</v>
      </c>
      <c r="B8" s="17"/>
      <c r="C8" s="18">
        <v>63126279</v>
      </c>
      <c r="D8" s="18"/>
      <c r="E8" s="19">
        <v>78187575</v>
      </c>
      <c r="F8" s="20">
        <v>78187575</v>
      </c>
      <c r="G8" s="20">
        <v>70429199</v>
      </c>
      <c r="H8" s="20">
        <v>68423854</v>
      </c>
      <c r="I8" s="20">
        <v>70684979</v>
      </c>
      <c r="J8" s="20">
        <v>70684979</v>
      </c>
      <c r="K8" s="20">
        <v>68140440</v>
      </c>
      <c r="L8" s="20">
        <v>71766951</v>
      </c>
      <c r="M8" s="20">
        <v>75236763</v>
      </c>
      <c r="N8" s="20">
        <v>75236763</v>
      </c>
      <c r="O8" s="20"/>
      <c r="P8" s="20"/>
      <c r="Q8" s="20"/>
      <c r="R8" s="20"/>
      <c r="S8" s="20"/>
      <c r="T8" s="20"/>
      <c r="U8" s="20"/>
      <c r="V8" s="20"/>
      <c r="W8" s="20">
        <v>75236763</v>
      </c>
      <c r="X8" s="20">
        <v>39093788</v>
      </c>
      <c r="Y8" s="20">
        <v>36142975</v>
      </c>
      <c r="Z8" s="21">
        <v>92.45</v>
      </c>
      <c r="AA8" s="22">
        <v>78187575</v>
      </c>
    </row>
    <row r="9" spans="1:27" ht="12.75">
      <c r="A9" s="23" t="s">
        <v>36</v>
      </c>
      <c r="B9" s="17"/>
      <c r="C9" s="18">
        <v>53219707</v>
      </c>
      <c r="D9" s="18"/>
      <c r="E9" s="19">
        <v>49845181</v>
      </c>
      <c r="F9" s="20">
        <v>49845181</v>
      </c>
      <c r="G9" s="20">
        <v>36735771</v>
      </c>
      <c r="H9" s="20">
        <v>42558540</v>
      </c>
      <c r="I9" s="20">
        <v>43417687</v>
      </c>
      <c r="J9" s="20">
        <v>43417687</v>
      </c>
      <c r="K9" s="20">
        <v>42786976</v>
      </c>
      <c r="L9" s="20">
        <v>43550315</v>
      </c>
      <c r="M9" s="20">
        <v>43912652</v>
      </c>
      <c r="N9" s="20">
        <v>43912652</v>
      </c>
      <c r="O9" s="20"/>
      <c r="P9" s="20"/>
      <c r="Q9" s="20"/>
      <c r="R9" s="20"/>
      <c r="S9" s="20"/>
      <c r="T9" s="20"/>
      <c r="U9" s="20"/>
      <c r="V9" s="20"/>
      <c r="W9" s="20">
        <v>43912652</v>
      </c>
      <c r="X9" s="20">
        <v>24922591</v>
      </c>
      <c r="Y9" s="20">
        <v>18990061</v>
      </c>
      <c r="Z9" s="21">
        <v>76.2</v>
      </c>
      <c r="AA9" s="22">
        <v>49845181</v>
      </c>
    </row>
    <row r="10" spans="1:27" ht="12.75">
      <c r="A10" s="23" t="s">
        <v>37</v>
      </c>
      <c r="B10" s="17"/>
      <c r="C10" s="18">
        <v>10277</v>
      </c>
      <c r="D10" s="18"/>
      <c r="E10" s="19">
        <v>9852</v>
      </c>
      <c r="F10" s="20">
        <v>9852</v>
      </c>
      <c r="G10" s="24">
        <v>6770</v>
      </c>
      <c r="H10" s="24">
        <v>6770</v>
      </c>
      <c r="I10" s="24">
        <v>6770</v>
      </c>
      <c r="J10" s="20">
        <v>6770</v>
      </c>
      <c r="K10" s="24">
        <v>6770</v>
      </c>
      <c r="L10" s="24">
        <v>6770</v>
      </c>
      <c r="M10" s="20">
        <v>6770</v>
      </c>
      <c r="N10" s="24">
        <v>6770</v>
      </c>
      <c r="O10" s="24"/>
      <c r="P10" s="24"/>
      <c r="Q10" s="20"/>
      <c r="R10" s="24"/>
      <c r="S10" s="24"/>
      <c r="T10" s="20"/>
      <c r="U10" s="24"/>
      <c r="V10" s="24"/>
      <c r="W10" s="24">
        <v>6770</v>
      </c>
      <c r="X10" s="20">
        <v>4926</v>
      </c>
      <c r="Y10" s="24">
        <v>1844</v>
      </c>
      <c r="Z10" s="25">
        <v>37.43</v>
      </c>
      <c r="AA10" s="26">
        <v>9852</v>
      </c>
    </row>
    <row r="11" spans="1:27" ht="12.75">
      <c r="A11" s="23" t="s">
        <v>38</v>
      </c>
      <c r="B11" s="17"/>
      <c r="C11" s="18">
        <v>50094533</v>
      </c>
      <c r="D11" s="18"/>
      <c r="E11" s="19">
        <v>15431618</v>
      </c>
      <c r="F11" s="20">
        <v>15431618</v>
      </c>
      <c r="G11" s="20">
        <v>43659639</v>
      </c>
      <c r="H11" s="20">
        <v>50682706</v>
      </c>
      <c r="I11" s="20">
        <v>51727610</v>
      </c>
      <c r="J11" s="20">
        <v>51727610</v>
      </c>
      <c r="K11" s="20">
        <v>52022379</v>
      </c>
      <c r="L11" s="20">
        <v>52654705</v>
      </c>
      <c r="M11" s="20">
        <v>53673768</v>
      </c>
      <c r="N11" s="20">
        <v>53673768</v>
      </c>
      <c r="O11" s="20"/>
      <c r="P11" s="20"/>
      <c r="Q11" s="20"/>
      <c r="R11" s="20"/>
      <c r="S11" s="20"/>
      <c r="T11" s="20"/>
      <c r="U11" s="20"/>
      <c r="V11" s="20"/>
      <c r="W11" s="20">
        <v>53673768</v>
      </c>
      <c r="X11" s="20">
        <v>7715809</v>
      </c>
      <c r="Y11" s="20">
        <v>45957959</v>
      </c>
      <c r="Z11" s="21">
        <v>595.63</v>
      </c>
      <c r="AA11" s="22">
        <v>15431618</v>
      </c>
    </row>
    <row r="12" spans="1:27" ht="12.75">
      <c r="A12" s="27" t="s">
        <v>39</v>
      </c>
      <c r="B12" s="28"/>
      <c r="C12" s="29">
        <f aca="true" t="shared" si="0" ref="C12:Y12">SUM(C6:C11)</f>
        <v>641418124</v>
      </c>
      <c r="D12" s="29">
        <f>SUM(D6:D11)</f>
        <v>0</v>
      </c>
      <c r="E12" s="30">
        <f t="shared" si="0"/>
        <v>523716565</v>
      </c>
      <c r="F12" s="31">
        <f t="shared" si="0"/>
        <v>615441554</v>
      </c>
      <c r="G12" s="31">
        <f t="shared" si="0"/>
        <v>716523885</v>
      </c>
      <c r="H12" s="31">
        <f t="shared" si="0"/>
        <v>687615546</v>
      </c>
      <c r="I12" s="31">
        <f t="shared" si="0"/>
        <v>710724223</v>
      </c>
      <c r="J12" s="31">
        <f t="shared" si="0"/>
        <v>710724223</v>
      </c>
      <c r="K12" s="31">
        <f t="shared" si="0"/>
        <v>681644794</v>
      </c>
      <c r="L12" s="31">
        <f t="shared" si="0"/>
        <v>660624099</v>
      </c>
      <c r="M12" s="31">
        <f t="shared" si="0"/>
        <v>669226839</v>
      </c>
      <c r="N12" s="31">
        <f t="shared" si="0"/>
        <v>669226839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669226839</v>
      </c>
      <c r="X12" s="31">
        <f t="shared" si="0"/>
        <v>307720778</v>
      </c>
      <c r="Y12" s="31">
        <f t="shared" si="0"/>
        <v>361506061</v>
      </c>
      <c r="Z12" s="32">
        <f>+IF(X12&lt;&gt;0,+(Y12/X12)*100,0)</f>
        <v>117.47859970638707</v>
      </c>
      <c r="AA12" s="33">
        <f>SUM(AA6:AA11)</f>
        <v>615441554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20081</v>
      </c>
      <c r="D15" s="18"/>
      <c r="E15" s="19">
        <v>10230</v>
      </c>
      <c r="F15" s="20">
        <v>10230</v>
      </c>
      <c r="G15" s="20">
        <v>23426</v>
      </c>
      <c r="H15" s="20">
        <v>23263</v>
      </c>
      <c r="I15" s="20">
        <v>23263</v>
      </c>
      <c r="J15" s="20">
        <v>23263</v>
      </c>
      <c r="K15" s="20">
        <v>22930</v>
      </c>
      <c r="L15" s="20">
        <v>22761</v>
      </c>
      <c r="M15" s="20">
        <v>17987</v>
      </c>
      <c r="N15" s="20">
        <v>17987</v>
      </c>
      <c r="O15" s="20"/>
      <c r="P15" s="20"/>
      <c r="Q15" s="20"/>
      <c r="R15" s="20"/>
      <c r="S15" s="20"/>
      <c r="T15" s="20"/>
      <c r="U15" s="20"/>
      <c r="V15" s="20"/>
      <c r="W15" s="20">
        <v>17987</v>
      </c>
      <c r="X15" s="20">
        <v>5115</v>
      </c>
      <c r="Y15" s="20">
        <v>12872</v>
      </c>
      <c r="Z15" s="21">
        <v>251.65</v>
      </c>
      <c r="AA15" s="22">
        <v>10230</v>
      </c>
    </row>
    <row r="16" spans="1:27" ht="12.75">
      <c r="A16" s="23" t="s">
        <v>42</v>
      </c>
      <c r="B16" s="17"/>
      <c r="C16" s="18">
        <v>44594781</v>
      </c>
      <c r="D16" s="18"/>
      <c r="E16" s="19">
        <v>50546287</v>
      </c>
      <c r="F16" s="20">
        <v>50546287</v>
      </c>
      <c r="G16" s="24">
        <v>45276318</v>
      </c>
      <c r="H16" s="24">
        <v>45840990</v>
      </c>
      <c r="I16" s="24">
        <v>46388729</v>
      </c>
      <c r="J16" s="20">
        <v>46388729</v>
      </c>
      <c r="K16" s="24">
        <v>46795856</v>
      </c>
      <c r="L16" s="24">
        <v>47174365</v>
      </c>
      <c r="M16" s="20">
        <v>47708951</v>
      </c>
      <c r="N16" s="24">
        <v>47708951</v>
      </c>
      <c r="O16" s="24"/>
      <c r="P16" s="24"/>
      <c r="Q16" s="20"/>
      <c r="R16" s="24"/>
      <c r="S16" s="24"/>
      <c r="T16" s="20"/>
      <c r="U16" s="24"/>
      <c r="V16" s="24"/>
      <c r="W16" s="24">
        <v>47708951</v>
      </c>
      <c r="X16" s="20">
        <v>25273144</v>
      </c>
      <c r="Y16" s="24">
        <v>22435807</v>
      </c>
      <c r="Z16" s="25">
        <v>88.77</v>
      </c>
      <c r="AA16" s="26">
        <v>50546287</v>
      </c>
    </row>
    <row r="17" spans="1:27" ht="12.75">
      <c r="A17" s="23" t="s">
        <v>43</v>
      </c>
      <c r="B17" s="17"/>
      <c r="C17" s="18">
        <v>114846000</v>
      </c>
      <c r="D17" s="18"/>
      <c r="E17" s="19">
        <v>101865000</v>
      </c>
      <c r="F17" s="20">
        <v>101865000</v>
      </c>
      <c r="G17" s="20">
        <v>155268500</v>
      </c>
      <c r="H17" s="20">
        <v>114846000</v>
      </c>
      <c r="I17" s="20">
        <v>114846000</v>
      </c>
      <c r="J17" s="20">
        <v>114846000</v>
      </c>
      <c r="K17" s="20">
        <v>114846000</v>
      </c>
      <c r="L17" s="20">
        <v>114846000</v>
      </c>
      <c r="M17" s="20">
        <v>114846000</v>
      </c>
      <c r="N17" s="20">
        <v>114846000</v>
      </c>
      <c r="O17" s="20"/>
      <c r="P17" s="20"/>
      <c r="Q17" s="20"/>
      <c r="R17" s="20"/>
      <c r="S17" s="20"/>
      <c r="T17" s="20"/>
      <c r="U17" s="20"/>
      <c r="V17" s="20"/>
      <c r="W17" s="20">
        <v>114846000</v>
      </c>
      <c r="X17" s="20">
        <v>50932500</v>
      </c>
      <c r="Y17" s="20">
        <v>63913500</v>
      </c>
      <c r="Z17" s="21">
        <v>125.49</v>
      </c>
      <c r="AA17" s="22">
        <v>101865000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3469467581</v>
      </c>
      <c r="D19" s="18"/>
      <c r="E19" s="19">
        <v>3559712196</v>
      </c>
      <c r="F19" s="20">
        <v>3574585033</v>
      </c>
      <c r="G19" s="20">
        <v>3501664414</v>
      </c>
      <c r="H19" s="20">
        <v>3450090254</v>
      </c>
      <c r="I19" s="20">
        <v>3469467581</v>
      </c>
      <c r="J19" s="20">
        <v>3469467581</v>
      </c>
      <c r="K19" s="20">
        <v>3438120231</v>
      </c>
      <c r="L19" s="20">
        <v>3436668885</v>
      </c>
      <c r="M19" s="20">
        <v>3438768386</v>
      </c>
      <c r="N19" s="20">
        <v>3438768386</v>
      </c>
      <c r="O19" s="20"/>
      <c r="P19" s="20"/>
      <c r="Q19" s="20"/>
      <c r="R19" s="20"/>
      <c r="S19" s="20"/>
      <c r="T19" s="20"/>
      <c r="U19" s="20"/>
      <c r="V19" s="20"/>
      <c r="W19" s="20">
        <v>3438768386</v>
      </c>
      <c r="X19" s="20">
        <v>1787292517</v>
      </c>
      <c r="Y19" s="20">
        <v>1651475869</v>
      </c>
      <c r="Z19" s="21">
        <v>92.4</v>
      </c>
      <c r="AA19" s="22">
        <v>3574585033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6698891</v>
      </c>
      <c r="D22" s="18"/>
      <c r="E22" s="19">
        <v>5941574</v>
      </c>
      <c r="F22" s="20">
        <v>5941574</v>
      </c>
      <c r="G22" s="20">
        <v>6287239</v>
      </c>
      <c r="H22" s="20">
        <v>6698891</v>
      </c>
      <c r="I22" s="20">
        <v>6698891</v>
      </c>
      <c r="J22" s="20">
        <v>6698891</v>
      </c>
      <c r="K22" s="20">
        <v>6698891</v>
      </c>
      <c r="L22" s="20">
        <v>6698891</v>
      </c>
      <c r="M22" s="20">
        <v>6698891</v>
      </c>
      <c r="N22" s="20">
        <v>6698891</v>
      </c>
      <c r="O22" s="20"/>
      <c r="P22" s="20"/>
      <c r="Q22" s="20"/>
      <c r="R22" s="20"/>
      <c r="S22" s="20"/>
      <c r="T22" s="20"/>
      <c r="U22" s="20"/>
      <c r="V22" s="20"/>
      <c r="W22" s="20">
        <v>6698891</v>
      </c>
      <c r="X22" s="20">
        <v>2970787</v>
      </c>
      <c r="Y22" s="20">
        <v>3728104</v>
      </c>
      <c r="Z22" s="21">
        <v>125.49</v>
      </c>
      <c r="AA22" s="22">
        <v>5941574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3635627334</v>
      </c>
      <c r="D24" s="29">
        <f>SUM(D15:D23)</f>
        <v>0</v>
      </c>
      <c r="E24" s="36">
        <f t="shared" si="1"/>
        <v>3718075287</v>
      </c>
      <c r="F24" s="37">
        <f t="shared" si="1"/>
        <v>3732948124</v>
      </c>
      <c r="G24" s="37">
        <f t="shared" si="1"/>
        <v>3708519897</v>
      </c>
      <c r="H24" s="37">
        <f t="shared" si="1"/>
        <v>3617499398</v>
      </c>
      <c r="I24" s="37">
        <f t="shared" si="1"/>
        <v>3637424464</v>
      </c>
      <c r="J24" s="37">
        <f t="shared" si="1"/>
        <v>3637424464</v>
      </c>
      <c r="K24" s="37">
        <f t="shared" si="1"/>
        <v>3606483908</v>
      </c>
      <c r="L24" s="37">
        <f t="shared" si="1"/>
        <v>3605410902</v>
      </c>
      <c r="M24" s="37">
        <f t="shared" si="1"/>
        <v>3608040215</v>
      </c>
      <c r="N24" s="37">
        <f t="shared" si="1"/>
        <v>3608040215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3608040215</v>
      </c>
      <c r="X24" s="37">
        <f t="shared" si="1"/>
        <v>1866474063</v>
      </c>
      <c r="Y24" s="37">
        <f t="shared" si="1"/>
        <v>1741566152</v>
      </c>
      <c r="Z24" s="38">
        <f>+IF(X24&lt;&gt;0,+(Y24/X24)*100,0)</f>
        <v>93.30781426454786</v>
      </c>
      <c r="AA24" s="39">
        <f>SUM(AA15:AA23)</f>
        <v>3732948124</v>
      </c>
    </row>
    <row r="25" spans="1:27" ht="12.75">
      <c r="A25" s="27" t="s">
        <v>51</v>
      </c>
      <c r="B25" s="28"/>
      <c r="C25" s="29">
        <f aca="true" t="shared" si="2" ref="C25:Y25">+C12+C24</f>
        <v>4277045458</v>
      </c>
      <c r="D25" s="29">
        <f>+D12+D24</f>
        <v>0</v>
      </c>
      <c r="E25" s="30">
        <f t="shared" si="2"/>
        <v>4241791852</v>
      </c>
      <c r="F25" s="31">
        <f t="shared" si="2"/>
        <v>4348389678</v>
      </c>
      <c r="G25" s="31">
        <f t="shared" si="2"/>
        <v>4425043782</v>
      </c>
      <c r="H25" s="31">
        <f t="shared" si="2"/>
        <v>4305114944</v>
      </c>
      <c r="I25" s="31">
        <f t="shared" si="2"/>
        <v>4348148687</v>
      </c>
      <c r="J25" s="31">
        <f t="shared" si="2"/>
        <v>4348148687</v>
      </c>
      <c r="K25" s="31">
        <f t="shared" si="2"/>
        <v>4288128702</v>
      </c>
      <c r="L25" s="31">
        <f t="shared" si="2"/>
        <v>4266035001</v>
      </c>
      <c r="M25" s="31">
        <f t="shared" si="2"/>
        <v>4277267054</v>
      </c>
      <c r="N25" s="31">
        <f t="shared" si="2"/>
        <v>4277267054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4277267054</v>
      </c>
      <c r="X25" s="31">
        <f t="shared" si="2"/>
        <v>2174194841</v>
      </c>
      <c r="Y25" s="31">
        <f t="shared" si="2"/>
        <v>2103072213</v>
      </c>
      <c r="Z25" s="32">
        <f>+IF(X25&lt;&gt;0,+(Y25/X25)*100,0)</f>
        <v>96.7287831495687</v>
      </c>
      <c r="AA25" s="33">
        <f>+AA12+AA24</f>
        <v>4348389678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33448403</v>
      </c>
      <c r="D30" s="18"/>
      <c r="E30" s="19">
        <v>38428449</v>
      </c>
      <c r="F30" s="20">
        <v>38428449</v>
      </c>
      <c r="G30" s="20">
        <v>32184028</v>
      </c>
      <c r="H30" s="20">
        <v>32184028</v>
      </c>
      <c r="I30" s="20">
        <v>32184028</v>
      </c>
      <c r="J30" s="20">
        <v>32184028</v>
      </c>
      <c r="K30" s="20">
        <v>32184028</v>
      </c>
      <c r="L30" s="20">
        <v>32184028</v>
      </c>
      <c r="M30" s="20">
        <v>36281835</v>
      </c>
      <c r="N30" s="20">
        <v>36281835</v>
      </c>
      <c r="O30" s="20"/>
      <c r="P30" s="20"/>
      <c r="Q30" s="20"/>
      <c r="R30" s="20"/>
      <c r="S30" s="20"/>
      <c r="T30" s="20"/>
      <c r="U30" s="20"/>
      <c r="V30" s="20"/>
      <c r="W30" s="20">
        <v>36281835</v>
      </c>
      <c r="X30" s="20">
        <v>19214225</v>
      </c>
      <c r="Y30" s="20">
        <v>17067610</v>
      </c>
      <c r="Z30" s="21">
        <v>88.83</v>
      </c>
      <c r="AA30" s="22">
        <v>38428449</v>
      </c>
    </row>
    <row r="31" spans="1:27" ht="12.75">
      <c r="A31" s="23" t="s">
        <v>56</v>
      </c>
      <c r="B31" s="17"/>
      <c r="C31" s="18">
        <v>38462167</v>
      </c>
      <c r="D31" s="18"/>
      <c r="E31" s="19">
        <v>53151678</v>
      </c>
      <c r="F31" s="20">
        <v>53151678</v>
      </c>
      <c r="G31" s="20">
        <v>53852644</v>
      </c>
      <c r="H31" s="20">
        <v>38540894</v>
      </c>
      <c r="I31" s="20">
        <v>38730591</v>
      </c>
      <c r="J31" s="20">
        <v>38730591</v>
      </c>
      <c r="K31" s="20">
        <v>39060853</v>
      </c>
      <c r="L31" s="20">
        <v>39068421</v>
      </c>
      <c r="M31" s="20">
        <v>39174943</v>
      </c>
      <c r="N31" s="20">
        <v>39174943</v>
      </c>
      <c r="O31" s="20"/>
      <c r="P31" s="20"/>
      <c r="Q31" s="20"/>
      <c r="R31" s="20"/>
      <c r="S31" s="20"/>
      <c r="T31" s="20"/>
      <c r="U31" s="20"/>
      <c r="V31" s="20"/>
      <c r="W31" s="20">
        <v>39174943</v>
      </c>
      <c r="X31" s="20">
        <v>26575839</v>
      </c>
      <c r="Y31" s="20">
        <v>12599104</v>
      </c>
      <c r="Z31" s="21">
        <v>47.41</v>
      </c>
      <c r="AA31" s="22">
        <v>53151678</v>
      </c>
    </row>
    <row r="32" spans="1:27" ht="12.75">
      <c r="A32" s="23" t="s">
        <v>57</v>
      </c>
      <c r="B32" s="17"/>
      <c r="C32" s="18">
        <v>118878789</v>
      </c>
      <c r="D32" s="18"/>
      <c r="E32" s="19">
        <v>87052298</v>
      </c>
      <c r="F32" s="20">
        <v>87052298</v>
      </c>
      <c r="G32" s="20">
        <v>181550300</v>
      </c>
      <c r="H32" s="20">
        <v>79159507</v>
      </c>
      <c r="I32" s="20">
        <v>128727003</v>
      </c>
      <c r="J32" s="20">
        <v>128727003</v>
      </c>
      <c r="K32" s="20">
        <v>69127171</v>
      </c>
      <c r="L32" s="20">
        <v>62761984</v>
      </c>
      <c r="M32" s="20">
        <v>55491405</v>
      </c>
      <c r="N32" s="20">
        <v>55491405</v>
      </c>
      <c r="O32" s="20"/>
      <c r="P32" s="20"/>
      <c r="Q32" s="20"/>
      <c r="R32" s="20"/>
      <c r="S32" s="20"/>
      <c r="T32" s="20"/>
      <c r="U32" s="20"/>
      <c r="V32" s="20"/>
      <c r="W32" s="20">
        <v>55491405</v>
      </c>
      <c r="X32" s="20">
        <v>43526149</v>
      </c>
      <c r="Y32" s="20">
        <v>11965256</v>
      </c>
      <c r="Z32" s="21">
        <v>27.49</v>
      </c>
      <c r="AA32" s="22">
        <v>87052298</v>
      </c>
    </row>
    <row r="33" spans="1:27" ht="12.75">
      <c r="A33" s="23" t="s">
        <v>58</v>
      </c>
      <c r="B33" s="17"/>
      <c r="C33" s="18">
        <v>29790171</v>
      </c>
      <c r="D33" s="18"/>
      <c r="E33" s="19">
        <v>36518437</v>
      </c>
      <c r="F33" s="20">
        <v>36518437</v>
      </c>
      <c r="G33" s="20">
        <v>29719438</v>
      </c>
      <c r="H33" s="20">
        <v>29719438</v>
      </c>
      <c r="I33" s="20">
        <v>29719438</v>
      </c>
      <c r="J33" s="20">
        <v>29719438</v>
      </c>
      <c r="K33" s="20">
        <v>29719438</v>
      </c>
      <c r="L33" s="20">
        <v>29719438</v>
      </c>
      <c r="M33" s="20">
        <v>29719438</v>
      </c>
      <c r="N33" s="20">
        <v>29719438</v>
      </c>
      <c r="O33" s="20"/>
      <c r="P33" s="20"/>
      <c r="Q33" s="20"/>
      <c r="R33" s="20"/>
      <c r="S33" s="20"/>
      <c r="T33" s="20"/>
      <c r="U33" s="20"/>
      <c r="V33" s="20"/>
      <c r="W33" s="20">
        <v>29719438</v>
      </c>
      <c r="X33" s="20">
        <v>18259219</v>
      </c>
      <c r="Y33" s="20">
        <v>11460219</v>
      </c>
      <c r="Z33" s="21">
        <v>62.76</v>
      </c>
      <c r="AA33" s="22">
        <v>36518437</v>
      </c>
    </row>
    <row r="34" spans="1:27" ht="12.75">
      <c r="A34" s="27" t="s">
        <v>59</v>
      </c>
      <c r="B34" s="28"/>
      <c r="C34" s="29">
        <f aca="true" t="shared" si="3" ref="C34:Y34">SUM(C29:C33)</f>
        <v>220579530</v>
      </c>
      <c r="D34" s="29">
        <f>SUM(D29:D33)</f>
        <v>0</v>
      </c>
      <c r="E34" s="30">
        <f t="shared" si="3"/>
        <v>215150862</v>
      </c>
      <c r="F34" s="31">
        <f t="shared" si="3"/>
        <v>215150862</v>
      </c>
      <c r="G34" s="31">
        <f t="shared" si="3"/>
        <v>297306410</v>
      </c>
      <c r="H34" s="31">
        <f t="shared" si="3"/>
        <v>179603867</v>
      </c>
      <c r="I34" s="31">
        <f t="shared" si="3"/>
        <v>229361060</v>
      </c>
      <c r="J34" s="31">
        <f t="shared" si="3"/>
        <v>229361060</v>
      </c>
      <c r="K34" s="31">
        <f t="shared" si="3"/>
        <v>170091490</v>
      </c>
      <c r="L34" s="31">
        <f t="shared" si="3"/>
        <v>163733871</v>
      </c>
      <c r="M34" s="31">
        <f t="shared" si="3"/>
        <v>160667621</v>
      </c>
      <c r="N34" s="31">
        <f t="shared" si="3"/>
        <v>160667621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160667621</v>
      </c>
      <c r="X34" s="31">
        <f t="shared" si="3"/>
        <v>107575432</v>
      </c>
      <c r="Y34" s="31">
        <f t="shared" si="3"/>
        <v>53092189</v>
      </c>
      <c r="Z34" s="32">
        <f>+IF(X34&lt;&gt;0,+(Y34/X34)*100,0)</f>
        <v>49.353451817883474</v>
      </c>
      <c r="AA34" s="33">
        <f>SUM(AA29:AA33)</f>
        <v>215150862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408657652</v>
      </c>
      <c r="D37" s="18"/>
      <c r="E37" s="19">
        <v>423676880</v>
      </c>
      <c r="F37" s="20">
        <v>423676880</v>
      </c>
      <c r="G37" s="20">
        <v>408463299</v>
      </c>
      <c r="H37" s="20">
        <v>407413431</v>
      </c>
      <c r="I37" s="20">
        <v>406464170</v>
      </c>
      <c r="J37" s="20">
        <v>406464170</v>
      </c>
      <c r="K37" s="20">
        <v>399838337</v>
      </c>
      <c r="L37" s="20">
        <v>398477987</v>
      </c>
      <c r="M37" s="20">
        <v>389571820</v>
      </c>
      <c r="N37" s="20">
        <v>389571820</v>
      </c>
      <c r="O37" s="20"/>
      <c r="P37" s="20"/>
      <c r="Q37" s="20"/>
      <c r="R37" s="20"/>
      <c r="S37" s="20"/>
      <c r="T37" s="20"/>
      <c r="U37" s="20"/>
      <c r="V37" s="20"/>
      <c r="W37" s="20">
        <v>389571820</v>
      </c>
      <c r="X37" s="20">
        <v>211838440</v>
      </c>
      <c r="Y37" s="20">
        <v>177733380</v>
      </c>
      <c r="Z37" s="21">
        <v>83.9</v>
      </c>
      <c r="AA37" s="22">
        <v>423676880</v>
      </c>
    </row>
    <row r="38" spans="1:27" ht="12.75">
      <c r="A38" s="23" t="s">
        <v>58</v>
      </c>
      <c r="B38" s="17"/>
      <c r="C38" s="18">
        <v>205050675</v>
      </c>
      <c r="D38" s="18"/>
      <c r="E38" s="19">
        <v>249776861</v>
      </c>
      <c r="F38" s="20">
        <v>249776861</v>
      </c>
      <c r="G38" s="20">
        <v>227048065</v>
      </c>
      <c r="H38" s="20">
        <v>207019818</v>
      </c>
      <c r="I38" s="20">
        <v>208014185</v>
      </c>
      <c r="J38" s="20">
        <v>208014185</v>
      </c>
      <c r="K38" s="20">
        <v>208932703</v>
      </c>
      <c r="L38" s="20">
        <v>209877933</v>
      </c>
      <c r="M38" s="20">
        <v>210958006</v>
      </c>
      <c r="N38" s="20">
        <v>210958006</v>
      </c>
      <c r="O38" s="20"/>
      <c r="P38" s="20"/>
      <c r="Q38" s="20"/>
      <c r="R38" s="20"/>
      <c r="S38" s="20"/>
      <c r="T38" s="20"/>
      <c r="U38" s="20"/>
      <c r="V38" s="20"/>
      <c r="W38" s="20">
        <v>210958006</v>
      </c>
      <c r="X38" s="20">
        <v>124888431</v>
      </c>
      <c r="Y38" s="20">
        <v>86069575</v>
      </c>
      <c r="Z38" s="21">
        <v>68.92</v>
      </c>
      <c r="AA38" s="22">
        <v>249776861</v>
      </c>
    </row>
    <row r="39" spans="1:27" ht="12.75">
      <c r="A39" s="27" t="s">
        <v>61</v>
      </c>
      <c r="B39" s="35"/>
      <c r="C39" s="29">
        <f aca="true" t="shared" si="4" ref="C39:Y39">SUM(C37:C38)</f>
        <v>613708327</v>
      </c>
      <c r="D39" s="29">
        <f>SUM(D37:D38)</f>
        <v>0</v>
      </c>
      <c r="E39" s="36">
        <f t="shared" si="4"/>
        <v>673453741</v>
      </c>
      <c r="F39" s="37">
        <f t="shared" si="4"/>
        <v>673453741</v>
      </c>
      <c r="G39" s="37">
        <f t="shared" si="4"/>
        <v>635511364</v>
      </c>
      <c r="H39" s="37">
        <f t="shared" si="4"/>
        <v>614433249</v>
      </c>
      <c r="I39" s="37">
        <f t="shared" si="4"/>
        <v>614478355</v>
      </c>
      <c r="J39" s="37">
        <f t="shared" si="4"/>
        <v>614478355</v>
      </c>
      <c r="K39" s="37">
        <f t="shared" si="4"/>
        <v>608771040</v>
      </c>
      <c r="L39" s="37">
        <f t="shared" si="4"/>
        <v>608355920</v>
      </c>
      <c r="M39" s="37">
        <f t="shared" si="4"/>
        <v>600529826</v>
      </c>
      <c r="N39" s="37">
        <f t="shared" si="4"/>
        <v>600529826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600529826</v>
      </c>
      <c r="X39" s="37">
        <f t="shared" si="4"/>
        <v>336726871</v>
      </c>
      <c r="Y39" s="37">
        <f t="shared" si="4"/>
        <v>263802955</v>
      </c>
      <c r="Z39" s="38">
        <f>+IF(X39&lt;&gt;0,+(Y39/X39)*100,0)</f>
        <v>78.34330364445432</v>
      </c>
      <c r="AA39" s="39">
        <f>SUM(AA37:AA38)</f>
        <v>673453741</v>
      </c>
    </row>
    <row r="40" spans="1:27" ht="12.75">
      <c r="A40" s="27" t="s">
        <v>62</v>
      </c>
      <c r="B40" s="28"/>
      <c r="C40" s="29">
        <f aca="true" t="shared" si="5" ref="C40:Y40">+C34+C39</f>
        <v>834287857</v>
      </c>
      <c r="D40" s="29">
        <f>+D34+D39</f>
        <v>0</v>
      </c>
      <c r="E40" s="30">
        <f t="shared" si="5"/>
        <v>888604603</v>
      </c>
      <c r="F40" s="31">
        <f t="shared" si="5"/>
        <v>888604603</v>
      </c>
      <c r="G40" s="31">
        <f t="shared" si="5"/>
        <v>932817774</v>
      </c>
      <c r="H40" s="31">
        <f t="shared" si="5"/>
        <v>794037116</v>
      </c>
      <c r="I40" s="31">
        <f t="shared" si="5"/>
        <v>843839415</v>
      </c>
      <c r="J40" s="31">
        <f t="shared" si="5"/>
        <v>843839415</v>
      </c>
      <c r="K40" s="31">
        <f t="shared" si="5"/>
        <v>778862530</v>
      </c>
      <c r="L40" s="31">
        <f t="shared" si="5"/>
        <v>772089791</v>
      </c>
      <c r="M40" s="31">
        <f t="shared" si="5"/>
        <v>761197447</v>
      </c>
      <c r="N40" s="31">
        <f t="shared" si="5"/>
        <v>761197447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761197447</v>
      </c>
      <c r="X40" s="31">
        <f t="shared" si="5"/>
        <v>444302303</v>
      </c>
      <c r="Y40" s="31">
        <f t="shared" si="5"/>
        <v>316895144</v>
      </c>
      <c r="Z40" s="32">
        <f>+IF(X40&lt;&gt;0,+(Y40/X40)*100,0)</f>
        <v>71.32421818664308</v>
      </c>
      <c r="AA40" s="33">
        <f>+AA34+AA39</f>
        <v>888604603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3442757601</v>
      </c>
      <c r="D42" s="43">
        <f>+D25-D40</f>
        <v>0</v>
      </c>
      <c r="E42" s="44">
        <f t="shared" si="6"/>
        <v>3353187249</v>
      </c>
      <c r="F42" s="45">
        <f t="shared" si="6"/>
        <v>3459785075</v>
      </c>
      <c r="G42" s="45">
        <f t="shared" si="6"/>
        <v>3492226008</v>
      </c>
      <c r="H42" s="45">
        <f t="shared" si="6"/>
        <v>3511077828</v>
      </c>
      <c r="I42" s="45">
        <f t="shared" si="6"/>
        <v>3504309272</v>
      </c>
      <c r="J42" s="45">
        <f t="shared" si="6"/>
        <v>3504309272</v>
      </c>
      <c r="K42" s="45">
        <f t="shared" si="6"/>
        <v>3509266172</v>
      </c>
      <c r="L42" s="45">
        <f t="shared" si="6"/>
        <v>3493945210</v>
      </c>
      <c r="M42" s="45">
        <f t="shared" si="6"/>
        <v>3516069607</v>
      </c>
      <c r="N42" s="45">
        <f t="shared" si="6"/>
        <v>3516069607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3516069607</v>
      </c>
      <c r="X42" s="45">
        <f t="shared" si="6"/>
        <v>1729892538</v>
      </c>
      <c r="Y42" s="45">
        <f t="shared" si="6"/>
        <v>1786177069</v>
      </c>
      <c r="Z42" s="46">
        <f>+IF(X42&lt;&gt;0,+(Y42/X42)*100,0)</f>
        <v>103.25364320404971</v>
      </c>
      <c r="AA42" s="47">
        <f>+AA25-AA40</f>
        <v>3459785075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3439498784</v>
      </c>
      <c r="D45" s="18"/>
      <c r="E45" s="19">
        <v>3349887249</v>
      </c>
      <c r="F45" s="20">
        <v>3456485075</v>
      </c>
      <c r="G45" s="20">
        <v>3488966778</v>
      </c>
      <c r="H45" s="20">
        <v>3507818187</v>
      </c>
      <c r="I45" s="20">
        <v>3501049631</v>
      </c>
      <c r="J45" s="20">
        <v>3501049631</v>
      </c>
      <c r="K45" s="20">
        <v>3506005718</v>
      </c>
      <c r="L45" s="20">
        <v>3490684354</v>
      </c>
      <c r="M45" s="20">
        <v>3512808351</v>
      </c>
      <c r="N45" s="20">
        <v>3512808351</v>
      </c>
      <c r="O45" s="20"/>
      <c r="P45" s="20"/>
      <c r="Q45" s="20"/>
      <c r="R45" s="20"/>
      <c r="S45" s="20"/>
      <c r="T45" s="20"/>
      <c r="U45" s="20"/>
      <c r="V45" s="20"/>
      <c r="W45" s="20">
        <v>3512808351</v>
      </c>
      <c r="X45" s="20">
        <v>1728242538</v>
      </c>
      <c r="Y45" s="20">
        <v>1784565813</v>
      </c>
      <c r="Z45" s="48">
        <v>103.26</v>
      </c>
      <c r="AA45" s="22">
        <v>3456485075</v>
      </c>
    </row>
    <row r="46" spans="1:27" ht="12.75">
      <c r="A46" s="23" t="s">
        <v>67</v>
      </c>
      <c r="B46" s="17"/>
      <c r="C46" s="18">
        <v>3258817</v>
      </c>
      <c r="D46" s="18"/>
      <c r="E46" s="19">
        <v>3300000</v>
      </c>
      <c r="F46" s="20">
        <v>3300000</v>
      </c>
      <c r="G46" s="20">
        <v>3259230</v>
      </c>
      <c r="H46" s="20">
        <v>3259641</v>
      </c>
      <c r="I46" s="20">
        <v>3259641</v>
      </c>
      <c r="J46" s="20">
        <v>3259641</v>
      </c>
      <c r="K46" s="20">
        <v>3260454</v>
      </c>
      <c r="L46" s="20">
        <v>3260856</v>
      </c>
      <c r="M46" s="20">
        <v>3261256</v>
      </c>
      <c r="N46" s="20">
        <v>3261256</v>
      </c>
      <c r="O46" s="20"/>
      <c r="P46" s="20"/>
      <c r="Q46" s="20"/>
      <c r="R46" s="20"/>
      <c r="S46" s="20"/>
      <c r="T46" s="20"/>
      <c r="U46" s="20"/>
      <c r="V46" s="20"/>
      <c r="W46" s="20">
        <v>3261256</v>
      </c>
      <c r="X46" s="20">
        <v>1650000</v>
      </c>
      <c r="Y46" s="20">
        <v>1611256</v>
      </c>
      <c r="Z46" s="48">
        <v>97.65</v>
      </c>
      <c r="AA46" s="22">
        <v>3300000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3442757601</v>
      </c>
      <c r="D48" s="51">
        <f>SUM(D45:D47)</f>
        <v>0</v>
      </c>
      <c r="E48" s="52">
        <f t="shared" si="7"/>
        <v>3353187249</v>
      </c>
      <c r="F48" s="53">
        <f t="shared" si="7"/>
        <v>3459785075</v>
      </c>
      <c r="G48" s="53">
        <f t="shared" si="7"/>
        <v>3492226008</v>
      </c>
      <c r="H48" s="53">
        <f t="shared" si="7"/>
        <v>3511077828</v>
      </c>
      <c r="I48" s="53">
        <f t="shared" si="7"/>
        <v>3504309272</v>
      </c>
      <c r="J48" s="53">
        <f t="shared" si="7"/>
        <v>3504309272</v>
      </c>
      <c r="K48" s="53">
        <f t="shared" si="7"/>
        <v>3509266172</v>
      </c>
      <c r="L48" s="53">
        <f t="shared" si="7"/>
        <v>3493945210</v>
      </c>
      <c r="M48" s="53">
        <f t="shared" si="7"/>
        <v>3516069607</v>
      </c>
      <c r="N48" s="53">
        <f t="shared" si="7"/>
        <v>3516069607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3516069607</v>
      </c>
      <c r="X48" s="53">
        <f t="shared" si="7"/>
        <v>1729892538</v>
      </c>
      <c r="Y48" s="53">
        <f t="shared" si="7"/>
        <v>1786177069</v>
      </c>
      <c r="Z48" s="54">
        <f>+IF(X48&lt;&gt;0,+(Y48/X48)*100,0)</f>
        <v>103.25364320404971</v>
      </c>
      <c r="AA48" s="55">
        <f>SUM(AA45:AA47)</f>
        <v>3459785075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32768311</v>
      </c>
      <c r="D6" s="18"/>
      <c r="E6" s="19">
        <v>19490433</v>
      </c>
      <c r="F6" s="20">
        <v>19490433</v>
      </c>
      <c r="G6" s="20">
        <v>25441678</v>
      </c>
      <c r="H6" s="20">
        <v>29445149</v>
      </c>
      <c r="I6" s="20">
        <v>29589211</v>
      </c>
      <c r="J6" s="20">
        <v>29589211</v>
      </c>
      <c r="K6" s="20">
        <v>38339238</v>
      </c>
      <c r="L6" s="20">
        <v>36075688</v>
      </c>
      <c r="M6" s="20">
        <v>33553694</v>
      </c>
      <c r="N6" s="20">
        <v>33553694</v>
      </c>
      <c r="O6" s="20"/>
      <c r="P6" s="20"/>
      <c r="Q6" s="20"/>
      <c r="R6" s="20"/>
      <c r="S6" s="20"/>
      <c r="T6" s="20"/>
      <c r="U6" s="20"/>
      <c r="V6" s="20"/>
      <c r="W6" s="20">
        <v>33553694</v>
      </c>
      <c r="X6" s="20">
        <v>9745217</v>
      </c>
      <c r="Y6" s="20">
        <v>23808477</v>
      </c>
      <c r="Z6" s="21">
        <v>244.31</v>
      </c>
      <c r="AA6" s="22">
        <v>19490433</v>
      </c>
    </row>
    <row r="7" spans="1:27" ht="12.75">
      <c r="A7" s="23" t="s">
        <v>34</v>
      </c>
      <c r="B7" s="17"/>
      <c r="C7" s="18">
        <v>15000000</v>
      </c>
      <c r="D7" s="18"/>
      <c r="E7" s="19"/>
      <c r="F7" s="20"/>
      <c r="G7" s="20">
        <v>40000000</v>
      </c>
      <c r="H7" s="20">
        <v>25000000</v>
      </c>
      <c r="I7" s="20">
        <v>25000000</v>
      </c>
      <c r="J7" s="20">
        <v>25000000</v>
      </c>
      <c r="K7" s="20">
        <v>30000000</v>
      </c>
      <c r="L7" s="20">
        <v>35000000</v>
      </c>
      <c r="M7" s="20">
        <v>50000000</v>
      </c>
      <c r="N7" s="20">
        <v>50000000</v>
      </c>
      <c r="O7" s="20"/>
      <c r="P7" s="20"/>
      <c r="Q7" s="20"/>
      <c r="R7" s="20"/>
      <c r="S7" s="20"/>
      <c r="T7" s="20"/>
      <c r="U7" s="20"/>
      <c r="V7" s="20"/>
      <c r="W7" s="20">
        <v>50000000</v>
      </c>
      <c r="X7" s="20"/>
      <c r="Y7" s="20">
        <v>50000000</v>
      </c>
      <c r="Z7" s="21"/>
      <c r="AA7" s="22"/>
    </row>
    <row r="8" spans="1:27" ht="12.75">
      <c r="A8" s="23" t="s">
        <v>35</v>
      </c>
      <c r="B8" s="17"/>
      <c r="C8" s="18">
        <v>29666797</v>
      </c>
      <c r="D8" s="18"/>
      <c r="E8" s="19">
        <v>33775157</v>
      </c>
      <c r="F8" s="20">
        <v>33775157</v>
      </c>
      <c r="G8" s="20">
        <v>14387904</v>
      </c>
      <c r="H8" s="20">
        <v>61438240</v>
      </c>
      <c r="I8" s="20">
        <v>58518149</v>
      </c>
      <c r="J8" s="20">
        <v>58518149</v>
      </c>
      <c r="K8" s="20">
        <v>54450060</v>
      </c>
      <c r="L8" s="20">
        <v>54450060</v>
      </c>
      <c r="M8" s="20">
        <v>42592247</v>
      </c>
      <c r="N8" s="20">
        <v>42592247</v>
      </c>
      <c r="O8" s="20"/>
      <c r="P8" s="20"/>
      <c r="Q8" s="20"/>
      <c r="R8" s="20"/>
      <c r="S8" s="20"/>
      <c r="T8" s="20"/>
      <c r="U8" s="20"/>
      <c r="V8" s="20"/>
      <c r="W8" s="20">
        <v>42592247</v>
      </c>
      <c r="X8" s="20">
        <v>16887579</v>
      </c>
      <c r="Y8" s="20">
        <v>25704668</v>
      </c>
      <c r="Z8" s="21">
        <v>152.21</v>
      </c>
      <c r="AA8" s="22">
        <v>33775157</v>
      </c>
    </row>
    <row r="9" spans="1:27" ht="12.75">
      <c r="A9" s="23" t="s">
        <v>36</v>
      </c>
      <c r="B9" s="17"/>
      <c r="C9" s="18">
        <v>2964605</v>
      </c>
      <c r="D9" s="18"/>
      <c r="E9" s="19">
        <v>5917890</v>
      </c>
      <c r="F9" s="20">
        <v>5917890</v>
      </c>
      <c r="G9" s="20">
        <v>3338142</v>
      </c>
      <c r="H9" s="20">
        <v>1658671</v>
      </c>
      <c r="I9" s="20">
        <v>2262778</v>
      </c>
      <c r="J9" s="20">
        <v>2262778</v>
      </c>
      <c r="K9" s="20">
        <v>1658671</v>
      </c>
      <c r="L9" s="20">
        <v>1658671</v>
      </c>
      <c r="M9" s="20">
        <v>283296</v>
      </c>
      <c r="N9" s="20">
        <v>283296</v>
      </c>
      <c r="O9" s="20"/>
      <c r="P9" s="20"/>
      <c r="Q9" s="20"/>
      <c r="R9" s="20"/>
      <c r="S9" s="20"/>
      <c r="T9" s="20"/>
      <c r="U9" s="20"/>
      <c r="V9" s="20"/>
      <c r="W9" s="20">
        <v>283296</v>
      </c>
      <c r="X9" s="20">
        <v>2958945</v>
      </c>
      <c r="Y9" s="20">
        <v>-2675649</v>
      </c>
      <c r="Z9" s="21">
        <v>-90.43</v>
      </c>
      <c r="AA9" s="22">
        <v>5917890</v>
      </c>
    </row>
    <row r="10" spans="1:27" ht="12.75">
      <c r="A10" s="23" t="s">
        <v>37</v>
      </c>
      <c r="B10" s="17"/>
      <c r="C10" s="18">
        <v>7248</v>
      </c>
      <c r="D10" s="18"/>
      <c r="E10" s="19">
        <v>31117</v>
      </c>
      <c r="F10" s="20">
        <v>31117</v>
      </c>
      <c r="G10" s="24"/>
      <c r="H10" s="24">
        <v>7248</v>
      </c>
      <c r="I10" s="24">
        <v>7248</v>
      </c>
      <c r="J10" s="20">
        <v>7248</v>
      </c>
      <c r="K10" s="24">
        <v>7248</v>
      </c>
      <c r="L10" s="24">
        <v>7248</v>
      </c>
      <c r="M10" s="20">
        <v>7248</v>
      </c>
      <c r="N10" s="24">
        <v>7248</v>
      </c>
      <c r="O10" s="24"/>
      <c r="P10" s="24"/>
      <c r="Q10" s="20"/>
      <c r="R10" s="24"/>
      <c r="S10" s="24"/>
      <c r="T10" s="20"/>
      <c r="U10" s="24"/>
      <c r="V10" s="24"/>
      <c r="W10" s="24">
        <v>7248</v>
      </c>
      <c r="X10" s="20">
        <v>15559</v>
      </c>
      <c r="Y10" s="24">
        <v>-8311</v>
      </c>
      <c r="Z10" s="25">
        <v>-53.42</v>
      </c>
      <c r="AA10" s="26">
        <v>31117</v>
      </c>
    </row>
    <row r="11" spans="1:27" ht="12.75">
      <c r="A11" s="23" t="s">
        <v>38</v>
      </c>
      <c r="B11" s="17"/>
      <c r="C11" s="18">
        <v>1307597</v>
      </c>
      <c r="D11" s="18"/>
      <c r="E11" s="19">
        <v>1326466</v>
      </c>
      <c r="F11" s="20">
        <v>1326466</v>
      </c>
      <c r="G11" s="20">
        <v>1189005</v>
      </c>
      <c r="H11" s="20">
        <v>1301030</v>
      </c>
      <c r="I11" s="20">
        <v>1638251</v>
      </c>
      <c r="J11" s="20">
        <v>1638251</v>
      </c>
      <c r="K11" s="20">
        <v>1301031</v>
      </c>
      <c r="L11" s="20">
        <v>1301031</v>
      </c>
      <c r="M11" s="20">
        <v>1718078</v>
      </c>
      <c r="N11" s="20">
        <v>1718078</v>
      </c>
      <c r="O11" s="20"/>
      <c r="P11" s="20"/>
      <c r="Q11" s="20"/>
      <c r="R11" s="20"/>
      <c r="S11" s="20"/>
      <c r="T11" s="20"/>
      <c r="U11" s="20"/>
      <c r="V11" s="20"/>
      <c r="W11" s="20">
        <v>1718078</v>
      </c>
      <c r="X11" s="20">
        <v>663233</v>
      </c>
      <c r="Y11" s="20">
        <v>1054845</v>
      </c>
      <c r="Z11" s="21">
        <v>159.05</v>
      </c>
      <c r="AA11" s="22">
        <v>1326466</v>
      </c>
    </row>
    <row r="12" spans="1:27" ht="12.75">
      <c r="A12" s="27" t="s">
        <v>39</v>
      </c>
      <c r="B12" s="28"/>
      <c r="C12" s="29">
        <f aca="true" t="shared" si="0" ref="C12:Y12">SUM(C6:C11)</f>
        <v>81714558</v>
      </c>
      <c r="D12" s="29">
        <f>SUM(D6:D11)</f>
        <v>0</v>
      </c>
      <c r="E12" s="30">
        <f t="shared" si="0"/>
        <v>60541063</v>
      </c>
      <c r="F12" s="31">
        <f t="shared" si="0"/>
        <v>60541063</v>
      </c>
      <c r="G12" s="31">
        <f t="shared" si="0"/>
        <v>84356729</v>
      </c>
      <c r="H12" s="31">
        <f t="shared" si="0"/>
        <v>118850338</v>
      </c>
      <c r="I12" s="31">
        <f t="shared" si="0"/>
        <v>117015637</v>
      </c>
      <c r="J12" s="31">
        <f t="shared" si="0"/>
        <v>117015637</v>
      </c>
      <c r="K12" s="31">
        <f t="shared" si="0"/>
        <v>125756248</v>
      </c>
      <c r="L12" s="31">
        <f t="shared" si="0"/>
        <v>128492698</v>
      </c>
      <c r="M12" s="31">
        <f t="shared" si="0"/>
        <v>128154563</v>
      </c>
      <c r="N12" s="31">
        <f t="shared" si="0"/>
        <v>128154563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128154563</v>
      </c>
      <c r="X12" s="31">
        <f t="shared" si="0"/>
        <v>30270533</v>
      </c>
      <c r="Y12" s="31">
        <f t="shared" si="0"/>
        <v>97884030</v>
      </c>
      <c r="Z12" s="32">
        <f>+IF(X12&lt;&gt;0,+(Y12/X12)*100,0)</f>
        <v>323.3640781944606</v>
      </c>
      <c r="AA12" s="33">
        <f>SUM(AA6:AA11)</f>
        <v>60541063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211619</v>
      </c>
      <c r="D15" s="18"/>
      <c r="E15" s="19">
        <v>133802</v>
      </c>
      <c r="F15" s="20">
        <v>133802</v>
      </c>
      <c r="G15" s="20">
        <v>224786</v>
      </c>
      <c r="H15" s="20">
        <v>211194</v>
      </c>
      <c r="I15" s="20">
        <v>210971</v>
      </c>
      <c r="J15" s="20">
        <v>210971</v>
      </c>
      <c r="K15" s="20">
        <v>211194</v>
      </c>
      <c r="L15" s="20">
        <v>211194</v>
      </c>
      <c r="M15" s="20">
        <v>209953</v>
      </c>
      <c r="N15" s="20">
        <v>209953</v>
      </c>
      <c r="O15" s="20"/>
      <c r="P15" s="20"/>
      <c r="Q15" s="20"/>
      <c r="R15" s="20"/>
      <c r="S15" s="20"/>
      <c r="T15" s="20"/>
      <c r="U15" s="20"/>
      <c r="V15" s="20"/>
      <c r="W15" s="20">
        <v>209953</v>
      </c>
      <c r="X15" s="20">
        <v>66901</v>
      </c>
      <c r="Y15" s="20">
        <v>143052</v>
      </c>
      <c r="Z15" s="21">
        <v>213.83</v>
      </c>
      <c r="AA15" s="22">
        <v>133802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40553199</v>
      </c>
      <c r="D17" s="18"/>
      <c r="E17" s="19">
        <v>40853492</v>
      </c>
      <c r="F17" s="20">
        <v>40853492</v>
      </c>
      <c r="G17" s="20">
        <v>40863956</v>
      </c>
      <c r="H17" s="20">
        <v>40553199</v>
      </c>
      <c r="I17" s="20">
        <v>40553199</v>
      </c>
      <c r="J17" s="20">
        <v>40553199</v>
      </c>
      <c r="K17" s="20">
        <v>40553199</v>
      </c>
      <c r="L17" s="20">
        <v>40553199</v>
      </c>
      <c r="M17" s="20">
        <v>40553199</v>
      </c>
      <c r="N17" s="20">
        <v>40553199</v>
      </c>
      <c r="O17" s="20"/>
      <c r="P17" s="20"/>
      <c r="Q17" s="20"/>
      <c r="R17" s="20"/>
      <c r="S17" s="20"/>
      <c r="T17" s="20"/>
      <c r="U17" s="20"/>
      <c r="V17" s="20"/>
      <c r="W17" s="20">
        <v>40553199</v>
      </c>
      <c r="X17" s="20">
        <v>20426746</v>
      </c>
      <c r="Y17" s="20">
        <v>20126453</v>
      </c>
      <c r="Z17" s="21">
        <v>98.53</v>
      </c>
      <c r="AA17" s="22">
        <v>40853492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387853796</v>
      </c>
      <c r="D19" s="18"/>
      <c r="E19" s="19">
        <v>405476862</v>
      </c>
      <c r="F19" s="20">
        <v>405476862</v>
      </c>
      <c r="G19" s="20">
        <v>386957105</v>
      </c>
      <c r="H19" s="20">
        <v>395283052</v>
      </c>
      <c r="I19" s="20">
        <v>396030468</v>
      </c>
      <c r="J19" s="20">
        <v>396030468</v>
      </c>
      <c r="K19" s="20">
        <v>395283052</v>
      </c>
      <c r="L19" s="20">
        <v>395283052</v>
      </c>
      <c r="M19" s="20">
        <v>399548174</v>
      </c>
      <c r="N19" s="20">
        <v>399548174</v>
      </c>
      <c r="O19" s="20"/>
      <c r="P19" s="20"/>
      <c r="Q19" s="20"/>
      <c r="R19" s="20"/>
      <c r="S19" s="20"/>
      <c r="T19" s="20"/>
      <c r="U19" s="20"/>
      <c r="V19" s="20"/>
      <c r="W19" s="20">
        <v>399548174</v>
      </c>
      <c r="X19" s="20">
        <v>202738431</v>
      </c>
      <c r="Y19" s="20">
        <v>196809743</v>
      </c>
      <c r="Z19" s="21">
        <v>97.08</v>
      </c>
      <c r="AA19" s="22">
        <v>405476862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4865323</v>
      </c>
      <c r="D22" s="18"/>
      <c r="E22" s="19">
        <v>4408938</v>
      </c>
      <c r="F22" s="20">
        <v>4408938</v>
      </c>
      <c r="G22" s="20">
        <v>3601172</v>
      </c>
      <c r="H22" s="20">
        <v>4865323</v>
      </c>
      <c r="I22" s="20">
        <v>4865323</v>
      </c>
      <c r="J22" s="20">
        <v>4865323</v>
      </c>
      <c r="K22" s="20">
        <v>4865323</v>
      </c>
      <c r="L22" s="20"/>
      <c r="M22" s="20">
        <v>4865323</v>
      </c>
      <c r="N22" s="20">
        <v>4865323</v>
      </c>
      <c r="O22" s="20"/>
      <c r="P22" s="20"/>
      <c r="Q22" s="20"/>
      <c r="R22" s="20"/>
      <c r="S22" s="20"/>
      <c r="T22" s="20"/>
      <c r="U22" s="20"/>
      <c r="V22" s="20"/>
      <c r="W22" s="20">
        <v>4865323</v>
      </c>
      <c r="X22" s="20">
        <v>2204469</v>
      </c>
      <c r="Y22" s="20">
        <v>2660854</v>
      </c>
      <c r="Z22" s="21">
        <v>120.7</v>
      </c>
      <c r="AA22" s="22">
        <v>4408938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433483937</v>
      </c>
      <c r="D24" s="29">
        <f>SUM(D15:D23)</f>
        <v>0</v>
      </c>
      <c r="E24" s="36">
        <f t="shared" si="1"/>
        <v>450873094</v>
      </c>
      <c r="F24" s="37">
        <f t="shared" si="1"/>
        <v>450873094</v>
      </c>
      <c r="G24" s="37">
        <f t="shared" si="1"/>
        <v>431647019</v>
      </c>
      <c r="H24" s="37">
        <f t="shared" si="1"/>
        <v>440912768</v>
      </c>
      <c r="I24" s="37">
        <f t="shared" si="1"/>
        <v>441659961</v>
      </c>
      <c r="J24" s="37">
        <f t="shared" si="1"/>
        <v>441659961</v>
      </c>
      <c r="K24" s="37">
        <f t="shared" si="1"/>
        <v>440912768</v>
      </c>
      <c r="L24" s="37">
        <f t="shared" si="1"/>
        <v>436047445</v>
      </c>
      <c r="M24" s="37">
        <f t="shared" si="1"/>
        <v>445176649</v>
      </c>
      <c r="N24" s="37">
        <f t="shared" si="1"/>
        <v>445176649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445176649</v>
      </c>
      <c r="X24" s="37">
        <f t="shared" si="1"/>
        <v>225436547</v>
      </c>
      <c r="Y24" s="37">
        <f t="shared" si="1"/>
        <v>219740102</v>
      </c>
      <c r="Z24" s="38">
        <f>+IF(X24&lt;&gt;0,+(Y24/X24)*100,0)</f>
        <v>97.47314928488503</v>
      </c>
      <c r="AA24" s="39">
        <f>SUM(AA15:AA23)</f>
        <v>450873094</v>
      </c>
    </row>
    <row r="25" spans="1:27" ht="12.75">
      <c r="A25" s="27" t="s">
        <v>51</v>
      </c>
      <c r="B25" s="28"/>
      <c r="C25" s="29">
        <f aca="true" t="shared" si="2" ref="C25:Y25">+C12+C24</f>
        <v>515198495</v>
      </c>
      <c r="D25" s="29">
        <f>+D12+D24</f>
        <v>0</v>
      </c>
      <c r="E25" s="30">
        <f t="shared" si="2"/>
        <v>511414157</v>
      </c>
      <c r="F25" s="31">
        <f t="shared" si="2"/>
        <v>511414157</v>
      </c>
      <c r="G25" s="31">
        <f t="shared" si="2"/>
        <v>516003748</v>
      </c>
      <c r="H25" s="31">
        <f t="shared" si="2"/>
        <v>559763106</v>
      </c>
      <c r="I25" s="31">
        <f t="shared" si="2"/>
        <v>558675598</v>
      </c>
      <c r="J25" s="31">
        <f t="shared" si="2"/>
        <v>558675598</v>
      </c>
      <c r="K25" s="31">
        <f t="shared" si="2"/>
        <v>566669016</v>
      </c>
      <c r="L25" s="31">
        <f t="shared" si="2"/>
        <v>564540143</v>
      </c>
      <c r="M25" s="31">
        <f t="shared" si="2"/>
        <v>573331212</v>
      </c>
      <c r="N25" s="31">
        <f t="shared" si="2"/>
        <v>573331212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573331212</v>
      </c>
      <c r="X25" s="31">
        <f t="shared" si="2"/>
        <v>255707080</v>
      </c>
      <c r="Y25" s="31">
        <f t="shared" si="2"/>
        <v>317624132</v>
      </c>
      <c r="Z25" s="32">
        <f>+IF(X25&lt;&gt;0,+(Y25/X25)*100,0)</f>
        <v>124.21405461280148</v>
      </c>
      <c r="AA25" s="33">
        <f>+AA12+AA24</f>
        <v>511414157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3506160</v>
      </c>
      <c r="D30" s="18"/>
      <c r="E30" s="19">
        <v>2874721</v>
      </c>
      <c r="F30" s="20">
        <v>2874721</v>
      </c>
      <c r="G30" s="20">
        <v>1658832</v>
      </c>
      <c r="H30" s="20">
        <v>3506160</v>
      </c>
      <c r="I30" s="20">
        <v>3484747</v>
      </c>
      <c r="J30" s="20">
        <v>3484747</v>
      </c>
      <c r="K30" s="20">
        <v>3506160</v>
      </c>
      <c r="L30" s="20">
        <v>3506160</v>
      </c>
      <c r="M30" s="20">
        <v>3197576</v>
      </c>
      <c r="N30" s="20">
        <v>3197576</v>
      </c>
      <c r="O30" s="20"/>
      <c r="P30" s="20"/>
      <c r="Q30" s="20"/>
      <c r="R30" s="20"/>
      <c r="S30" s="20"/>
      <c r="T30" s="20"/>
      <c r="U30" s="20"/>
      <c r="V30" s="20"/>
      <c r="W30" s="20">
        <v>3197576</v>
      </c>
      <c r="X30" s="20">
        <v>1437361</v>
      </c>
      <c r="Y30" s="20">
        <v>1760215</v>
      </c>
      <c r="Z30" s="21">
        <v>122.46</v>
      </c>
      <c r="AA30" s="22">
        <v>2874721</v>
      </c>
    </row>
    <row r="31" spans="1:27" ht="12.75">
      <c r="A31" s="23" t="s">
        <v>56</v>
      </c>
      <c r="B31" s="17"/>
      <c r="C31" s="18">
        <v>4507450</v>
      </c>
      <c r="D31" s="18"/>
      <c r="E31" s="19">
        <v>4821085</v>
      </c>
      <c r="F31" s="20">
        <v>4821085</v>
      </c>
      <c r="G31" s="20">
        <v>4507450</v>
      </c>
      <c r="H31" s="20">
        <v>4526004</v>
      </c>
      <c r="I31" s="20">
        <v>4536688</v>
      </c>
      <c r="J31" s="20">
        <v>4536688</v>
      </c>
      <c r="K31" s="20">
        <v>4526004</v>
      </c>
      <c r="L31" s="20">
        <v>4526004</v>
      </c>
      <c r="M31" s="20">
        <v>4541297</v>
      </c>
      <c r="N31" s="20">
        <v>4541297</v>
      </c>
      <c r="O31" s="20"/>
      <c r="P31" s="20"/>
      <c r="Q31" s="20"/>
      <c r="R31" s="20"/>
      <c r="S31" s="20"/>
      <c r="T31" s="20"/>
      <c r="U31" s="20"/>
      <c r="V31" s="20"/>
      <c r="W31" s="20">
        <v>4541297</v>
      </c>
      <c r="X31" s="20">
        <v>2410543</v>
      </c>
      <c r="Y31" s="20">
        <v>2130754</v>
      </c>
      <c r="Z31" s="21">
        <v>88.39</v>
      </c>
      <c r="AA31" s="22">
        <v>4821085</v>
      </c>
    </row>
    <row r="32" spans="1:27" ht="12.75">
      <c r="A32" s="23" t="s">
        <v>57</v>
      </c>
      <c r="B32" s="17"/>
      <c r="C32" s="18">
        <v>25832375</v>
      </c>
      <c r="D32" s="18"/>
      <c r="E32" s="19">
        <v>41225975</v>
      </c>
      <c r="F32" s="20">
        <v>41225975</v>
      </c>
      <c r="G32" s="20">
        <v>38250734</v>
      </c>
      <c r="H32" s="20">
        <v>38115810</v>
      </c>
      <c r="I32" s="20">
        <v>40672106</v>
      </c>
      <c r="J32" s="20">
        <v>40672106</v>
      </c>
      <c r="K32" s="20">
        <v>58479428</v>
      </c>
      <c r="L32" s="20">
        <v>38115810</v>
      </c>
      <c r="M32" s="20">
        <v>43081199</v>
      </c>
      <c r="N32" s="20">
        <v>43081199</v>
      </c>
      <c r="O32" s="20"/>
      <c r="P32" s="20"/>
      <c r="Q32" s="20"/>
      <c r="R32" s="20"/>
      <c r="S32" s="20"/>
      <c r="T32" s="20"/>
      <c r="U32" s="20"/>
      <c r="V32" s="20"/>
      <c r="W32" s="20">
        <v>43081199</v>
      </c>
      <c r="X32" s="20">
        <v>20612988</v>
      </c>
      <c r="Y32" s="20">
        <v>22468211</v>
      </c>
      <c r="Z32" s="21">
        <v>109</v>
      </c>
      <c r="AA32" s="22">
        <v>41225975</v>
      </c>
    </row>
    <row r="33" spans="1:27" ht="12.75">
      <c r="A33" s="23" t="s">
        <v>58</v>
      </c>
      <c r="B33" s="17"/>
      <c r="C33" s="18">
        <v>11487896</v>
      </c>
      <c r="D33" s="18"/>
      <c r="E33" s="19">
        <v>12115963</v>
      </c>
      <c r="F33" s="20">
        <v>12115963</v>
      </c>
      <c r="G33" s="20">
        <v>9791016</v>
      </c>
      <c r="H33" s="20">
        <v>11447349</v>
      </c>
      <c r="I33" s="20">
        <v>11433849</v>
      </c>
      <c r="J33" s="20">
        <v>11433849</v>
      </c>
      <c r="K33" s="20">
        <v>11447349</v>
      </c>
      <c r="L33" s="20">
        <v>11447349</v>
      </c>
      <c r="M33" s="20">
        <v>11363354</v>
      </c>
      <c r="N33" s="20">
        <v>11363354</v>
      </c>
      <c r="O33" s="20"/>
      <c r="P33" s="20"/>
      <c r="Q33" s="20"/>
      <c r="R33" s="20"/>
      <c r="S33" s="20"/>
      <c r="T33" s="20"/>
      <c r="U33" s="20"/>
      <c r="V33" s="20"/>
      <c r="W33" s="20">
        <v>11363354</v>
      </c>
      <c r="X33" s="20">
        <v>6057982</v>
      </c>
      <c r="Y33" s="20">
        <v>5305372</v>
      </c>
      <c r="Z33" s="21">
        <v>87.58</v>
      </c>
      <c r="AA33" s="22">
        <v>12115963</v>
      </c>
    </row>
    <row r="34" spans="1:27" ht="12.75">
      <c r="A34" s="27" t="s">
        <v>59</v>
      </c>
      <c r="B34" s="28"/>
      <c r="C34" s="29">
        <f aca="true" t="shared" si="3" ref="C34:Y34">SUM(C29:C33)</f>
        <v>45333881</v>
      </c>
      <c r="D34" s="29">
        <f>SUM(D29:D33)</f>
        <v>0</v>
      </c>
      <c r="E34" s="30">
        <f t="shared" si="3"/>
        <v>61037744</v>
      </c>
      <c r="F34" s="31">
        <f t="shared" si="3"/>
        <v>61037744</v>
      </c>
      <c r="G34" s="31">
        <f t="shared" si="3"/>
        <v>54208032</v>
      </c>
      <c r="H34" s="31">
        <f t="shared" si="3"/>
        <v>57595323</v>
      </c>
      <c r="I34" s="31">
        <f t="shared" si="3"/>
        <v>60127390</v>
      </c>
      <c r="J34" s="31">
        <f t="shared" si="3"/>
        <v>60127390</v>
      </c>
      <c r="K34" s="31">
        <f t="shared" si="3"/>
        <v>77958941</v>
      </c>
      <c r="L34" s="31">
        <f t="shared" si="3"/>
        <v>57595323</v>
      </c>
      <c r="M34" s="31">
        <f t="shared" si="3"/>
        <v>62183426</v>
      </c>
      <c r="N34" s="31">
        <f t="shared" si="3"/>
        <v>62183426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62183426</v>
      </c>
      <c r="X34" s="31">
        <f t="shared" si="3"/>
        <v>30518874</v>
      </c>
      <c r="Y34" s="31">
        <f t="shared" si="3"/>
        <v>31664552</v>
      </c>
      <c r="Z34" s="32">
        <f>+IF(X34&lt;&gt;0,+(Y34/X34)*100,0)</f>
        <v>103.7539982635008</v>
      </c>
      <c r="AA34" s="33">
        <f>SUM(AA29:AA33)</f>
        <v>61037744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15752801</v>
      </c>
      <c r="D37" s="18"/>
      <c r="E37" s="19">
        <v>8450634</v>
      </c>
      <c r="F37" s="20">
        <v>8450634</v>
      </c>
      <c r="G37" s="20">
        <v>17600129</v>
      </c>
      <c r="H37" s="20">
        <v>15752801</v>
      </c>
      <c r="I37" s="20">
        <v>15752801</v>
      </c>
      <c r="J37" s="20">
        <v>15752801</v>
      </c>
      <c r="K37" s="20">
        <v>15752801</v>
      </c>
      <c r="L37" s="20">
        <v>15752801</v>
      </c>
      <c r="M37" s="20">
        <v>15752801</v>
      </c>
      <c r="N37" s="20">
        <v>15752801</v>
      </c>
      <c r="O37" s="20"/>
      <c r="P37" s="20"/>
      <c r="Q37" s="20"/>
      <c r="R37" s="20"/>
      <c r="S37" s="20"/>
      <c r="T37" s="20"/>
      <c r="U37" s="20"/>
      <c r="V37" s="20"/>
      <c r="W37" s="20">
        <v>15752801</v>
      </c>
      <c r="X37" s="20">
        <v>4225317</v>
      </c>
      <c r="Y37" s="20">
        <v>11527484</v>
      </c>
      <c r="Z37" s="21">
        <v>272.82</v>
      </c>
      <c r="AA37" s="22">
        <v>8450634</v>
      </c>
    </row>
    <row r="38" spans="1:27" ht="12.75">
      <c r="A38" s="23" t="s">
        <v>58</v>
      </c>
      <c r="B38" s="17"/>
      <c r="C38" s="18">
        <v>122571733</v>
      </c>
      <c r="D38" s="18"/>
      <c r="E38" s="19">
        <v>131730770</v>
      </c>
      <c r="F38" s="20">
        <v>131730770</v>
      </c>
      <c r="G38" s="20">
        <v>122571733</v>
      </c>
      <c r="H38" s="20">
        <v>122571733</v>
      </c>
      <c r="I38" s="20">
        <v>122571733</v>
      </c>
      <c r="J38" s="20">
        <v>122571733</v>
      </c>
      <c r="K38" s="20">
        <v>122571733</v>
      </c>
      <c r="L38" s="20">
        <v>122571733</v>
      </c>
      <c r="M38" s="20">
        <v>122571733</v>
      </c>
      <c r="N38" s="20">
        <v>122571733</v>
      </c>
      <c r="O38" s="20"/>
      <c r="P38" s="20"/>
      <c r="Q38" s="20"/>
      <c r="R38" s="20"/>
      <c r="S38" s="20"/>
      <c r="T38" s="20"/>
      <c r="U38" s="20"/>
      <c r="V38" s="20"/>
      <c r="W38" s="20">
        <v>122571733</v>
      </c>
      <c r="X38" s="20">
        <v>65865385</v>
      </c>
      <c r="Y38" s="20">
        <v>56706348</v>
      </c>
      <c r="Z38" s="21">
        <v>86.09</v>
      </c>
      <c r="AA38" s="22">
        <v>131730770</v>
      </c>
    </row>
    <row r="39" spans="1:27" ht="12.75">
      <c r="A39" s="27" t="s">
        <v>61</v>
      </c>
      <c r="B39" s="35"/>
      <c r="C39" s="29">
        <f aca="true" t="shared" si="4" ref="C39:Y39">SUM(C37:C38)</f>
        <v>138324534</v>
      </c>
      <c r="D39" s="29">
        <f>SUM(D37:D38)</f>
        <v>0</v>
      </c>
      <c r="E39" s="36">
        <f t="shared" si="4"/>
        <v>140181404</v>
      </c>
      <c r="F39" s="37">
        <f t="shared" si="4"/>
        <v>140181404</v>
      </c>
      <c r="G39" s="37">
        <f t="shared" si="4"/>
        <v>140171862</v>
      </c>
      <c r="H39" s="37">
        <f t="shared" si="4"/>
        <v>138324534</v>
      </c>
      <c r="I39" s="37">
        <f t="shared" si="4"/>
        <v>138324534</v>
      </c>
      <c r="J39" s="37">
        <f t="shared" si="4"/>
        <v>138324534</v>
      </c>
      <c r="K39" s="37">
        <f t="shared" si="4"/>
        <v>138324534</v>
      </c>
      <c r="L39" s="37">
        <f t="shared" si="4"/>
        <v>138324534</v>
      </c>
      <c r="M39" s="37">
        <f t="shared" si="4"/>
        <v>138324534</v>
      </c>
      <c r="N39" s="37">
        <f t="shared" si="4"/>
        <v>138324534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138324534</v>
      </c>
      <c r="X39" s="37">
        <f t="shared" si="4"/>
        <v>70090702</v>
      </c>
      <c r="Y39" s="37">
        <f t="shared" si="4"/>
        <v>68233832</v>
      </c>
      <c r="Z39" s="38">
        <f>+IF(X39&lt;&gt;0,+(Y39/X39)*100,0)</f>
        <v>97.35076130354636</v>
      </c>
      <c r="AA39" s="39">
        <f>SUM(AA37:AA38)</f>
        <v>140181404</v>
      </c>
    </row>
    <row r="40" spans="1:27" ht="12.75">
      <c r="A40" s="27" t="s">
        <v>62</v>
      </c>
      <c r="B40" s="28"/>
      <c r="C40" s="29">
        <f aca="true" t="shared" si="5" ref="C40:Y40">+C34+C39</f>
        <v>183658415</v>
      </c>
      <c r="D40" s="29">
        <f>+D34+D39</f>
        <v>0</v>
      </c>
      <c r="E40" s="30">
        <f t="shared" si="5"/>
        <v>201219148</v>
      </c>
      <c r="F40" s="31">
        <f t="shared" si="5"/>
        <v>201219148</v>
      </c>
      <c r="G40" s="31">
        <f t="shared" si="5"/>
        <v>194379894</v>
      </c>
      <c r="H40" s="31">
        <f t="shared" si="5"/>
        <v>195919857</v>
      </c>
      <c r="I40" s="31">
        <f t="shared" si="5"/>
        <v>198451924</v>
      </c>
      <c r="J40" s="31">
        <f t="shared" si="5"/>
        <v>198451924</v>
      </c>
      <c r="K40" s="31">
        <f t="shared" si="5"/>
        <v>216283475</v>
      </c>
      <c r="L40" s="31">
        <f t="shared" si="5"/>
        <v>195919857</v>
      </c>
      <c r="M40" s="31">
        <f t="shared" si="5"/>
        <v>200507960</v>
      </c>
      <c r="N40" s="31">
        <f t="shared" si="5"/>
        <v>200507960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200507960</v>
      </c>
      <c r="X40" s="31">
        <f t="shared" si="5"/>
        <v>100609576</v>
      </c>
      <c r="Y40" s="31">
        <f t="shared" si="5"/>
        <v>99898384</v>
      </c>
      <c r="Z40" s="32">
        <f>+IF(X40&lt;&gt;0,+(Y40/X40)*100,0)</f>
        <v>99.29311698918202</v>
      </c>
      <c r="AA40" s="33">
        <f>+AA34+AA39</f>
        <v>201219148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331540080</v>
      </c>
      <c r="D42" s="43">
        <f>+D25-D40</f>
        <v>0</v>
      </c>
      <c r="E42" s="44">
        <f t="shared" si="6"/>
        <v>310195009</v>
      </c>
      <c r="F42" s="45">
        <f t="shared" si="6"/>
        <v>310195009</v>
      </c>
      <c r="G42" s="45">
        <f t="shared" si="6"/>
        <v>321623854</v>
      </c>
      <c r="H42" s="45">
        <f t="shared" si="6"/>
        <v>363843249</v>
      </c>
      <c r="I42" s="45">
        <f t="shared" si="6"/>
        <v>360223674</v>
      </c>
      <c r="J42" s="45">
        <f t="shared" si="6"/>
        <v>360223674</v>
      </c>
      <c r="K42" s="45">
        <f t="shared" si="6"/>
        <v>350385541</v>
      </c>
      <c r="L42" s="45">
        <f t="shared" si="6"/>
        <v>368620286</v>
      </c>
      <c r="M42" s="45">
        <f t="shared" si="6"/>
        <v>372823252</v>
      </c>
      <c r="N42" s="45">
        <f t="shared" si="6"/>
        <v>372823252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372823252</v>
      </c>
      <c r="X42" s="45">
        <f t="shared" si="6"/>
        <v>155097504</v>
      </c>
      <c r="Y42" s="45">
        <f t="shared" si="6"/>
        <v>217725748</v>
      </c>
      <c r="Z42" s="46">
        <f>+IF(X42&lt;&gt;0,+(Y42/X42)*100,0)</f>
        <v>140.37991739699433</v>
      </c>
      <c r="AA42" s="47">
        <f>+AA25-AA40</f>
        <v>310195009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301540080</v>
      </c>
      <c r="D45" s="18"/>
      <c r="E45" s="19">
        <v>295195009</v>
      </c>
      <c r="F45" s="20">
        <v>295195009</v>
      </c>
      <c r="G45" s="20">
        <v>301623854</v>
      </c>
      <c r="H45" s="20">
        <v>333843249</v>
      </c>
      <c r="I45" s="20">
        <v>330223674</v>
      </c>
      <c r="J45" s="20">
        <v>330223674</v>
      </c>
      <c r="K45" s="20">
        <v>320385540</v>
      </c>
      <c r="L45" s="20">
        <v>338620285</v>
      </c>
      <c r="M45" s="20">
        <v>342823252</v>
      </c>
      <c r="N45" s="20">
        <v>342823252</v>
      </c>
      <c r="O45" s="20"/>
      <c r="P45" s="20"/>
      <c r="Q45" s="20"/>
      <c r="R45" s="20"/>
      <c r="S45" s="20"/>
      <c r="T45" s="20"/>
      <c r="U45" s="20"/>
      <c r="V45" s="20"/>
      <c r="W45" s="20">
        <v>342823252</v>
      </c>
      <c r="X45" s="20">
        <v>147597505</v>
      </c>
      <c r="Y45" s="20">
        <v>195225747</v>
      </c>
      <c r="Z45" s="48">
        <v>132.27</v>
      </c>
      <c r="AA45" s="22">
        <v>295195009</v>
      </c>
    </row>
    <row r="46" spans="1:27" ht="12.75">
      <c r="A46" s="23" t="s">
        <v>67</v>
      </c>
      <c r="B46" s="17"/>
      <c r="C46" s="18">
        <v>30000000</v>
      </c>
      <c r="D46" s="18"/>
      <c r="E46" s="19">
        <v>15000000</v>
      </c>
      <c r="F46" s="20">
        <v>15000000</v>
      </c>
      <c r="G46" s="20">
        <v>20000000</v>
      </c>
      <c r="H46" s="20">
        <v>30000000</v>
      </c>
      <c r="I46" s="20">
        <v>30000000</v>
      </c>
      <c r="J46" s="20">
        <v>30000000</v>
      </c>
      <c r="K46" s="20">
        <v>30000000</v>
      </c>
      <c r="L46" s="20">
        <v>30000000</v>
      </c>
      <c r="M46" s="20">
        <v>30000000</v>
      </c>
      <c r="N46" s="20">
        <v>30000000</v>
      </c>
      <c r="O46" s="20"/>
      <c r="P46" s="20"/>
      <c r="Q46" s="20"/>
      <c r="R46" s="20"/>
      <c r="S46" s="20"/>
      <c r="T46" s="20"/>
      <c r="U46" s="20"/>
      <c r="V46" s="20"/>
      <c r="W46" s="20">
        <v>30000000</v>
      </c>
      <c r="X46" s="20">
        <v>7500000</v>
      </c>
      <c r="Y46" s="20">
        <v>22500000</v>
      </c>
      <c r="Z46" s="48">
        <v>300</v>
      </c>
      <c r="AA46" s="22">
        <v>15000000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331540080</v>
      </c>
      <c r="D48" s="51">
        <f>SUM(D45:D47)</f>
        <v>0</v>
      </c>
      <c r="E48" s="52">
        <f t="shared" si="7"/>
        <v>310195009</v>
      </c>
      <c r="F48" s="53">
        <f t="shared" si="7"/>
        <v>310195009</v>
      </c>
      <c r="G48" s="53">
        <f t="shared" si="7"/>
        <v>321623854</v>
      </c>
      <c r="H48" s="53">
        <f t="shared" si="7"/>
        <v>363843249</v>
      </c>
      <c r="I48" s="53">
        <f t="shared" si="7"/>
        <v>360223674</v>
      </c>
      <c r="J48" s="53">
        <f t="shared" si="7"/>
        <v>360223674</v>
      </c>
      <c r="K48" s="53">
        <f t="shared" si="7"/>
        <v>350385540</v>
      </c>
      <c r="L48" s="53">
        <f t="shared" si="7"/>
        <v>368620285</v>
      </c>
      <c r="M48" s="53">
        <f t="shared" si="7"/>
        <v>372823252</v>
      </c>
      <c r="N48" s="53">
        <f t="shared" si="7"/>
        <v>372823252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372823252</v>
      </c>
      <c r="X48" s="53">
        <f t="shared" si="7"/>
        <v>155097505</v>
      </c>
      <c r="Y48" s="53">
        <f t="shared" si="7"/>
        <v>217725747</v>
      </c>
      <c r="Z48" s="54">
        <f>+IF(X48&lt;&gt;0,+(Y48/X48)*100,0)</f>
        <v>140.37991584713114</v>
      </c>
      <c r="AA48" s="55">
        <f>SUM(AA45:AA47)</f>
        <v>310195009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65395980</v>
      </c>
      <c r="D6" s="18"/>
      <c r="E6" s="19">
        <v>37964254</v>
      </c>
      <c r="F6" s="20">
        <v>37964254</v>
      </c>
      <c r="G6" s="20">
        <v>38237061</v>
      </c>
      <c r="H6" s="20">
        <v>39820036</v>
      </c>
      <c r="I6" s="20">
        <v>33064526</v>
      </c>
      <c r="J6" s="20">
        <v>33064526</v>
      </c>
      <c r="K6" s="20">
        <v>31447499</v>
      </c>
      <c r="L6" s="20">
        <v>31483024</v>
      </c>
      <c r="M6" s="20">
        <v>35151645</v>
      </c>
      <c r="N6" s="20">
        <v>35151645</v>
      </c>
      <c r="O6" s="20"/>
      <c r="P6" s="20"/>
      <c r="Q6" s="20"/>
      <c r="R6" s="20"/>
      <c r="S6" s="20"/>
      <c r="T6" s="20"/>
      <c r="U6" s="20"/>
      <c r="V6" s="20"/>
      <c r="W6" s="20">
        <v>35151645</v>
      </c>
      <c r="X6" s="20">
        <v>18982127</v>
      </c>
      <c r="Y6" s="20">
        <v>16169518</v>
      </c>
      <c r="Z6" s="21">
        <v>85.18</v>
      </c>
      <c r="AA6" s="22">
        <v>37964254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36000000</v>
      </c>
      <c r="H7" s="20">
        <v>36000000</v>
      </c>
      <c r="I7" s="20">
        <v>36000000</v>
      </c>
      <c r="J7" s="20">
        <v>36000000</v>
      </c>
      <c r="K7" s="20">
        <v>36000000</v>
      </c>
      <c r="L7" s="20">
        <v>36000000</v>
      </c>
      <c r="M7" s="20">
        <v>36000000</v>
      </c>
      <c r="N7" s="20">
        <v>36000000</v>
      </c>
      <c r="O7" s="20"/>
      <c r="P7" s="20"/>
      <c r="Q7" s="20"/>
      <c r="R7" s="20"/>
      <c r="S7" s="20"/>
      <c r="T7" s="20"/>
      <c r="U7" s="20"/>
      <c r="V7" s="20"/>
      <c r="W7" s="20">
        <v>36000000</v>
      </c>
      <c r="X7" s="20"/>
      <c r="Y7" s="20">
        <v>36000000</v>
      </c>
      <c r="Z7" s="21"/>
      <c r="AA7" s="22"/>
    </row>
    <row r="8" spans="1:27" ht="12.75">
      <c r="A8" s="23" t="s">
        <v>35</v>
      </c>
      <c r="B8" s="17"/>
      <c r="C8" s="18">
        <v>8129003</v>
      </c>
      <c r="D8" s="18"/>
      <c r="E8" s="19">
        <v>8652939</v>
      </c>
      <c r="F8" s="20">
        <v>8652939</v>
      </c>
      <c r="G8" s="20">
        <v>9234368</v>
      </c>
      <c r="H8" s="20">
        <v>1973988</v>
      </c>
      <c r="I8" s="20">
        <v>5253499</v>
      </c>
      <c r="J8" s="20">
        <v>5253499</v>
      </c>
      <c r="K8" s="20">
        <v>3960265</v>
      </c>
      <c r="L8" s="20">
        <v>4476967</v>
      </c>
      <c r="M8" s="20">
        <v>4800023</v>
      </c>
      <c r="N8" s="20">
        <v>4800023</v>
      </c>
      <c r="O8" s="20"/>
      <c r="P8" s="20"/>
      <c r="Q8" s="20"/>
      <c r="R8" s="20"/>
      <c r="S8" s="20"/>
      <c r="T8" s="20"/>
      <c r="U8" s="20"/>
      <c r="V8" s="20"/>
      <c r="W8" s="20">
        <v>4800023</v>
      </c>
      <c r="X8" s="20">
        <v>4326470</v>
      </c>
      <c r="Y8" s="20">
        <v>473553</v>
      </c>
      <c r="Z8" s="21">
        <v>10.95</v>
      </c>
      <c r="AA8" s="22">
        <v>8652939</v>
      </c>
    </row>
    <row r="9" spans="1:27" ht="12.75">
      <c r="A9" s="23" t="s">
        <v>36</v>
      </c>
      <c r="B9" s="17"/>
      <c r="C9" s="18">
        <v>11135920</v>
      </c>
      <c r="D9" s="18"/>
      <c r="E9" s="19">
        <v>21207228</v>
      </c>
      <c r="F9" s="20">
        <v>21207228</v>
      </c>
      <c r="G9" s="20">
        <v>10651804</v>
      </c>
      <c r="H9" s="20">
        <v>16483519</v>
      </c>
      <c r="I9" s="20">
        <v>14382697</v>
      </c>
      <c r="J9" s="20">
        <v>14382697</v>
      </c>
      <c r="K9" s="20">
        <v>10842163</v>
      </c>
      <c r="L9" s="20">
        <v>12256758</v>
      </c>
      <c r="M9" s="20">
        <v>13141201</v>
      </c>
      <c r="N9" s="20">
        <v>13141201</v>
      </c>
      <c r="O9" s="20"/>
      <c r="P9" s="20"/>
      <c r="Q9" s="20"/>
      <c r="R9" s="20"/>
      <c r="S9" s="20"/>
      <c r="T9" s="20"/>
      <c r="U9" s="20"/>
      <c r="V9" s="20"/>
      <c r="W9" s="20">
        <v>13141201</v>
      </c>
      <c r="X9" s="20">
        <v>10603614</v>
      </c>
      <c r="Y9" s="20">
        <v>2537587</v>
      </c>
      <c r="Z9" s="21">
        <v>23.93</v>
      </c>
      <c r="AA9" s="22">
        <v>21207228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38279</v>
      </c>
      <c r="H10" s="24">
        <v>37811</v>
      </c>
      <c r="I10" s="24">
        <v>37811</v>
      </c>
      <c r="J10" s="20">
        <v>37811</v>
      </c>
      <c r="K10" s="24">
        <v>37811</v>
      </c>
      <c r="L10" s="24">
        <v>37811</v>
      </c>
      <c r="M10" s="20">
        <v>37811</v>
      </c>
      <c r="N10" s="24">
        <v>37811</v>
      </c>
      <c r="O10" s="24"/>
      <c r="P10" s="24"/>
      <c r="Q10" s="20"/>
      <c r="R10" s="24"/>
      <c r="S10" s="24"/>
      <c r="T10" s="20"/>
      <c r="U10" s="24"/>
      <c r="V10" s="24"/>
      <c r="W10" s="24">
        <v>37811</v>
      </c>
      <c r="X10" s="20"/>
      <c r="Y10" s="24">
        <v>37811</v>
      </c>
      <c r="Z10" s="25"/>
      <c r="AA10" s="26"/>
    </row>
    <row r="11" spans="1:27" ht="12.75">
      <c r="A11" s="23" t="s">
        <v>38</v>
      </c>
      <c r="B11" s="17"/>
      <c r="C11" s="18">
        <v>10431675</v>
      </c>
      <c r="D11" s="18"/>
      <c r="E11" s="19">
        <v>12240000</v>
      </c>
      <c r="F11" s="20">
        <v>12239999</v>
      </c>
      <c r="G11" s="20">
        <v>11417786</v>
      </c>
      <c r="H11" s="20">
        <v>11314815</v>
      </c>
      <c r="I11" s="20">
        <v>11307756</v>
      </c>
      <c r="J11" s="20">
        <v>11307756</v>
      </c>
      <c r="K11" s="20">
        <v>11296426</v>
      </c>
      <c r="L11" s="20">
        <v>11187523</v>
      </c>
      <c r="M11" s="20">
        <v>11484324</v>
      </c>
      <c r="N11" s="20">
        <v>11484324</v>
      </c>
      <c r="O11" s="20"/>
      <c r="P11" s="20"/>
      <c r="Q11" s="20"/>
      <c r="R11" s="20"/>
      <c r="S11" s="20"/>
      <c r="T11" s="20"/>
      <c r="U11" s="20"/>
      <c r="V11" s="20"/>
      <c r="W11" s="20">
        <v>11484324</v>
      </c>
      <c r="X11" s="20">
        <v>6120000</v>
      </c>
      <c r="Y11" s="20">
        <v>5364324</v>
      </c>
      <c r="Z11" s="21">
        <v>87.65</v>
      </c>
      <c r="AA11" s="22">
        <v>12239999</v>
      </c>
    </row>
    <row r="12" spans="1:27" ht="12.75">
      <c r="A12" s="27" t="s">
        <v>39</v>
      </c>
      <c r="B12" s="28"/>
      <c r="C12" s="29">
        <f aca="true" t="shared" si="0" ref="C12:Y12">SUM(C6:C11)</f>
        <v>95092578</v>
      </c>
      <c r="D12" s="29">
        <f>SUM(D6:D11)</f>
        <v>0</v>
      </c>
      <c r="E12" s="30">
        <f t="shared" si="0"/>
        <v>80064421</v>
      </c>
      <c r="F12" s="31">
        <f t="shared" si="0"/>
        <v>80064420</v>
      </c>
      <c r="G12" s="31">
        <f t="shared" si="0"/>
        <v>105579298</v>
      </c>
      <c r="H12" s="31">
        <f t="shared" si="0"/>
        <v>105630169</v>
      </c>
      <c r="I12" s="31">
        <f t="shared" si="0"/>
        <v>100046289</v>
      </c>
      <c r="J12" s="31">
        <f t="shared" si="0"/>
        <v>100046289</v>
      </c>
      <c r="K12" s="31">
        <f t="shared" si="0"/>
        <v>93584164</v>
      </c>
      <c r="L12" s="31">
        <f t="shared" si="0"/>
        <v>95442083</v>
      </c>
      <c r="M12" s="31">
        <f t="shared" si="0"/>
        <v>100615004</v>
      </c>
      <c r="N12" s="31">
        <f t="shared" si="0"/>
        <v>100615004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100615004</v>
      </c>
      <c r="X12" s="31">
        <f t="shared" si="0"/>
        <v>40032211</v>
      </c>
      <c r="Y12" s="31">
        <f t="shared" si="0"/>
        <v>60582793</v>
      </c>
      <c r="Z12" s="32">
        <f>+IF(X12&lt;&gt;0,+(Y12/X12)*100,0)</f>
        <v>151.335116114371</v>
      </c>
      <c r="AA12" s="33">
        <f>SUM(AA6:AA11)</f>
        <v>80064420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25073476</v>
      </c>
      <c r="D17" s="18"/>
      <c r="E17" s="19">
        <v>24470188</v>
      </c>
      <c r="F17" s="20">
        <v>24470188</v>
      </c>
      <c r="G17" s="20">
        <v>23931887</v>
      </c>
      <c r="H17" s="20">
        <v>25073476</v>
      </c>
      <c r="I17" s="20">
        <v>25050916</v>
      </c>
      <c r="J17" s="20">
        <v>25050916</v>
      </c>
      <c r="K17" s="20">
        <v>25050916</v>
      </c>
      <c r="L17" s="20">
        <v>25050916</v>
      </c>
      <c r="M17" s="20">
        <v>25028356</v>
      </c>
      <c r="N17" s="20">
        <v>25028356</v>
      </c>
      <c r="O17" s="20"/>
      <c r="P17" s="20"/>
      <c r="Q17" s="20"/>
      <c r="R17" s="20"/>
      <c r="S17" s="20"/>
      <c r="T17" s="20"/>
      <c r="U17" s="20"/>
      <c r="V17" s="20"/>
      <c r="W17" s="20">
        <v>25028356</v>
      </c>
      <c r="X17" s="20">
        <v>12235094</v>
      </c>
      <c r="Y17" s="20">
        <v>12793262</v>
      </c>
      <c r="Z17" s="21">
        <v>104.56</v>
      </c>
      <c r="AA17" s="22">
        <v>24470188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291680191</v>
      </c>
      <c r="D19" s="18"/>
      <c r="E19" s="19">
        <v>293526621</v>
      </c>
      <c r="F19" s="20">
        <v>297972621</v>
      </c>
      <c r="G19" s="20">
        <v>306789379</v>
      </c>
      <c r="H19" s="20">
        <v>287480106</v>
      </c>
      <c r="I19" s="20">
        <v>286022305</v>
      </c>
      <c r="J19" s="20">
        <v>286022305</v>
      </c>
      <c r="K19" s="20">
        <v>275829915</v>
      </c>
      <c r="L19" s="20">
        <v>276950608</v>
      </c>
      <c r="M19" s="20">
        <v>275723160</v>
      </c>
      <c r="N19" s="20">
        <v>275723160</v>
      </c>
      <c r="O19" s="20"/>
      <c r="P19" s="20"/>
      <c r="Q19" s="20"/>
      <c r="R19" s="20"/>
      <c r="S19" s="20"/>
      <c r="T19" s="20"/>
      <c r="U19" s="20"/>
      <c r="V19" s="20"/>
      <c r="W19" s="20">
        <v>275723160</v>
      </c>
      <c r="X19" s="20">
        <v>148986311</v>
      </c>
      <c r="Y19" s="20">
        <v>126736849</v>
      </c>
      <c r="Z19" s="21">
        <v>85.07</v>
      </c>
      <c r="AA19" s="22">
        <v>297972621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434709</v>
      </c>
      <c r="D22" s="18"/>
      <c r="E22" s="19">
        <v>509191</v>
      </c>
      <c r="F22" s="20">
        <v>509191</v>
      </c>
      <c r="G22" s="20">
        <v>434710</v>
      </c>
      <c r="H22" s="20">
        <v>434710</v>
      </c>
      <c r="I22" s="20">
        <v>347555</v>
      </c>
      <c r="J22" s="20">
        <v>347555</v>
      </c>
      <c r="K22" s="20">
        <v>347555</v>
      </c>
      <c r="L22" s="20">
        <v>347555</v>
      </c>
      <c r="M22" s="20">
        <v>386900</v>
      </c>
      <c r="N22" s="20">
        <v>386900</v>
      </c>
      <c r="O22" s="20"/>
      <c r="P22" s="20"/>
      <c r="Q22" s="20"/>
      <c r="R22" s="20"/>
      <c r="S22" s="20"/>
      <c r="T22" s="20"/>
      <c r="U22" s="20"/>
      <c r="V22" s="20"/>
      <c r="W22" s="20">
        <v>386900</v>
      </c>
      <c r="X22" s="20">
        <v>254596</v>
      </c>
      <c r="Y22" s="20">
        <v>132304</v>
      </c>
      <c r="Z22" s="21">
        <v>51.97</v>
      </c>
      <c r="AA22" s="22">
        <v>509191</v>
      </c>
    </row>
    <row r="23" spans="1:27" ht="12.75">
      <c r="A23" s="23" t="s">
        <v>49</v>
      </c>
      <c r="B23" s="17"/>
      <c r="C23" s="18">
        <v>5113302</v>
      </c>
      <c r="D23" s="18"/>
      <c r="E23" s="19">
        <v>2323963</v>
      </c>
      <c r="F23" s="20">
        <v>2323963</v>
      </c>
      <c r="G23" s="24">
        <v>4643375</v>
      </c>
      <c r="H23" s="24">
        <v>4643375</v>
      </c>
      <c r="I23" s="24">
        <v>12413233</v>
      </c>
      <c r="J23" s="20">
        <v>12413233</v>
      </c>
      <c r="K23" s="24">
        <v>12413233</v>
      </c>
      <c r="L23" s="24">
        <v>12413233</v>
      </c>
      <c r="M23" s="20">
        <v>12413233</v>
      </c>
      <c r="N23" s="24">
        <v>12413233</v>
      </c>
      <c r="O23" s="24"/>
      <c r="P23" s="24"/>
      <c r="Q23" s="20"/>
      <c r="R23" s="24"/>
      <c r="S23" s="24"/>
      <c r="T23" s="20"/>
      <c r="U23" s="24"/>
      <c r="V23" s="24"/>
      <c r="W23" s="24">
        <v>12413233</v>
      </c>
      <c r="X23" s="20">
        <v>1161982</v>
      </c>
      <c r="Y23" s="24">
        <v>11251251</v>
      </c>
      <c r="Z23" s="25">
        <v>968.28</v>
      </c>
      <c r="AA23" s="26">
        <v>2323963</v>
      </c>
    </row>
    <row r="24" spans="1:27" ht="12.75">
      <c r="A24" s="27" t="s">
        <v>50</v>
      </c>
      <c r="B24" s="35"/>
      <c r="C24" s="29">
        <f aca="true" t="shared" si="1" ref="C24:Y24">SUM(C15:C23)</f>
        <v>322301678</v>
      </c>
      <c r="D24" s="29">
        <f>SUM(D15:D23)</f>
        <v>0</v>
      </c>
      <c r="E24" s="36">
        <f t="shared" si="1"/>
        <v>320829963</v>
      </c>
      <c r="F24" s="37">
        <f t="shared" si="1"/>
        <v>325275963</v>
      </c>
      <c r="G24" s="37">
        <f t="shared" si="1"/>
        <v>335799351</v>
      </c>
      <c r="H24" s="37">
        <f t="shared" si="1"/>
        <v>317631667</v>
      </c>
      <c r="I24" s="37">
        <f t="shared" si="1"/>
        <v>323834009</v>
      </c>
      <c r="J24" s="37">
        <f t="shared" si="1"/>
        <v>323834009</v>
      </c>
      <c r="K24" s="37">
        <f t="shared" si="1"/>
        <v>313641619</v>
      </c>
      <c r="L24" s="37">
        <f t="shared" si="1"/>
        <v>314762312</v>
      </c>
      <c r="M24" s="37">
        <f t="shared" si="1"/>
        <v>313551649</v>
      </c>
      <c r="N24" s="37">
        <f t="shared" si="1"/>
        <v>313551649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313551649</v>
      </c>
      <c r="X24" s="37">
        <f t="shared" si="1"/>
        <v>162637983</v>
      </c>
      <c r="Y24" s="37">
        <f t="shared" si="1"/>
        <v>150913666</v>
      </c>
      <c r="Z24" s="38">
        <f>+IF(X24&lt;&gt;0,+(Y24/X24)*100,0)</f>
        <v>92.7911569095148</v>
      </c>
      <c r="AA24" s="39">
        <f>SUM(AA15:AA23)</f>
        <v>325275963</v>
      </c>
    </row>
    <row r="25" spans="1:27" ht="12.75">
      <c r="A25" s="27" t="s">
        <v>51</v>
      </c>
      <c r="B25" s="28"/>
      <c r="C25" s="29">
        <f aca="true" t="shared" si="2" ref="C25:Y25">+C12+C24</f>
        <v>417394256</v>
      </c>
      <c r="D25" s="29">
        <f>+D12+D24</f>
        <v>0</v>
      </c>
      <c r="E25" s="30">
        <f t="shared" si="2"/>
        <v>400894384</v>
      </c>
      <c r="F25" s="31">
        <f t="shared" si="2"/>
        <v>405340383</v>
      </c>
      <c r="G25" s="31">
        <f t="shared" si="2"/>
        <v>441378649</v>
      </c>
      <c r="H25" s="31">
        <f t="shared" si="2"/>
        <v>423261836</v>
      </c>
      <c r="I25" s="31">
        <f t="shared" si="2"/>
        <v>423880298</v>
      </c>
      <c r="J25" s="31">
        <f t="shared" si="2"/>
        <v>423880298</v>
      </c>
      <c r="K25" s="31">
        <f t="shared" si="2"/>
        <v>407225783</v>
      </c>
      <c r="L25" s="31">
        <f t="shared" si="2"/>
        <v>410204395</v>
      </c>
      <c r="M25" s="31">
        <f t="shared" si="2"/>
        <v>414166653</v>
      </c>
      <c r="N25" s="31">
        <f t="shared" si="2"/>
        <v>414166653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414166653</v>
      </c>
      <c r="X25" s="31">
        <f t="shared" si="2"/>
        <v>202670194</v>
      </c>
      <c r="Y25" s="31">
        <f t="shared" si="2"/>
        <v>211496459</v>
      </c>
      <c r="Z25" s="32">
        <f>+IF(X25&lt;&gt;0,+(Y25/X25)*100,0)</f>
        <v>104.35498917023781</v>
      </c>
      <c r="AA25" s="33">
        <f>+AA12+AA24</f>
        <v>405340383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3078312</v>
      </c>
      <c r="D30" s="18"/>
      <c r="E30" s="19">
        <v>1855000</v>
      </c>
      <c r="F30" s="20">
        <v>1855000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927500</v>
      </c>
      <c r="Y30" s="20">
        <v>-927500</v>
      </c>
      <c r="Z30" s="21">
        <v>-100</v>
      </c>
      <c r="AA30" s="22">
        <v>1855000</v>
      </c>
    </row>
    <row r="31" spans="1:27" ht="12.75">
      <c r="A31" s="23" t="s">
        <v>56</v>
      </c>
      <c r="B31" s="17"/>
      <c r="C31" s="18">
        <v>2244804</v>
      </c>
      <c r="D31" s="18"/>
      <c r="E31" s="19">
        <v>1632400</v>
      </c>
      <c r="F31" s="20">
        <v>1632400</v>
      </c>
      <c r="G31" s="20">
        <v>2329992</v>
      </c>
      <c r="H31" s="20">
        <v>2335620</v>
      </c>
      <c r="I31" s="20">
        <v>2345008</v>
      </c>
      <c r="J31" s="20">
        <v>2345008</v>
      </c>
      <c r="K31" s="20">
        <v>2359704</v>
      </c>
      <c r="L31" s="20">
        <v>2367899</v>
      </c>
      <c r="M31" s="20">
        <v>2385922</v>
      </c>
      <c r="N31" s="20">
        <v>2385922</v>
      </c>
      <c r="O31" s="20"/>
      <c r="P31" s="20"/>
      <c r="Q31" s="20"/>
      <c r="R31" s="20"/>
      <c r="S31" s="20"/>
      <c r="T31" s="20"/>
      <c r="U31" s="20"/>
      <c r="V31" s="20"/>
      <c r="W31" s="20">
        <v>2385922</v>
      </c>
      <c r="X31" s="20">
        <v>816200</v>
      </c>
      <c r="Y31" s="20">
        <v>1569722</v>
      </c>
      <c r="Z31" s="21">
        <v>192.32</v>
      </c>
      <c r="AA31" s="22">
        <v>1632400</v>
      </c>
    </row>
    <row r="32" spans="1:27" ht="12.75">
      <c r="A32" s="23" t="s">
        <v>57</v>
      </c>
      <c r="B32" s="17"/>
      <c r="C32" s="18">
        <v>28825926</v>
      </c>
      <c r="D32" s="18"/>
      <c r="E32" s="19">
        <v>35556027</v>
      </c>
      <c r="F32" s="20">
        <v>35503988</v>
      </c>
      <c r="G32" s="20">
        <v>19146393</v>
      </c>
      <c r="H32" s="20">
        <v>21723543</v>
      </c>
      <c r="I32" s="20">
        <v>21217997</v>
      </c>
      <c r="J32" s="20">
        <v>21217997</v>
      </c>
      <c r="K32" s="20">
        <v>20197453</v>
      </c>
      <c r="L32" s="20">
        <v>20086297</v>
      </c>
      <c r="M32" s="20">
        <v>18380530</v>
      </c>
      <c r="N32" s="20">
        <v>18380530</v>
      </c>
      <c r="O32" s="20"/>
      <c r="P32" s="20"/>
      <c r="Q32" s="20"/>
      <c r="R32" s="20"/>
      <c r="S32" s="20"/>
      <c r="T32" s="20"/>
      <c r="U32" s="20"/>
      <c r="V32" s="20"/>
      <c r="W32" s="20">
        <v>18380530</v>
      </c>
      <c r="X32" s="20">
        <v>17751994</v>
      </c>
      <c r="Y32" s="20">
        <v>628536</v>
      </c>
      <c r="Z32" s="21">
        <v>3.54</v>
      </c>
      <c r="AA32" s="22">
        <v>35503988</v>
      </c>
    </row>
    <row r="33" spans="1:27" ht="12.75">
      <c r="A33" s="23" t="s">
        <v>58</v>
      </c>
      <c r="B33" s="17"/>
      <c r="C33" s="18">
        <v>27454173</v>
      </c>
      <c r="D33" s="18"/>
      <c r="E33" s="19">
        <v>26501048</v>
      </c>
      <c r="F33" s="20">
        <v>26501048</v>
      </c>
      <c r="G33" s="20">
        <v>24996000</v>
      </c>
      <c r="H33" s="20">
        <v>24996000</v>
      </c>
      <c r="I33" s="20">
        <v>50254020</v>
      </c>
      <c r="J33" s="20">
        <v>50254020</v>
      </c>
      <c r="K33" s="20">
        <v>37980343</v>
      </c>
      <c r="L33" s="20">
        <v>37967970</v>
      </c>
      <c r="M33" s="20">
        <v>37967970</v>
      </c>
      <c r="N33" s="20">
        <v>37967970</v>
      </c>
      <c r="O33" s="20"/>
      <c r="P33" s="20"/>
      <c r="Q33" s="20"/>
      <c r="R33" s="20"/>
      <c r="S33" s="20"/>
      <c r="T33" s="20"/>
      <c r="U33" s="20"/>
      <c r="V33" s="20"/>
      <c r="W33" s="20">
        <v>37967970</v>
      </c>
      <c r="X33" s="20">
        <v>13250524</v>
      </c>
      <c r="Y33" s="20">
        <v>24717446</v>
      </c>
      <c r="Z33" s="21">
        <v>186.54</v>
      </c>
      <c r="AA33" s="22">
        <v>26501048</v>
      </c>
    </row>
    <row r="34" spans="1:27" ht="12.75">
      <c r="A34" s="27" t="s">
        <v>59</v>
      </c>
      <c r="B34" s="28"/>
      <c r="C34" s="29">
        <f aca="true" t="shared" si="3" ref="C34:Y34">SUM(C29:C33)</f>
        <v>61603215</v>
      </c>
      <c r="D34" s="29">
        <f>SUM(D29:D33)</f>
        <v>0</v>
      </c>
      <c r="E34" s="30">
        <f t="shared" si="3"/>
        <v>65544475</v>
      </c>
      <c r="F34" s="31">
        <f t="shared" si="3"/>
        <v>65492436</v>
      </c>
      <c r="G34" s="31">
        <f t="shared" si="3"/>
        <v>46472385</v>
      </c>
      <c r="H34" s="31">
        <f t="shared" si="3"/>
        <v>49055163</v>
      </c>
      <c r="I34" s="31">
        <f t="shared" si="3"/>
        <v>73817025</v>
      </c>
      <c r="J34" s="31">
        <f t="shared" si="3"/>
        <v>73817025</v>
      </c>
      <c r="K34" s="31">
        <f t="shared" si="3"/>
        <v>60537500</v>
      </c>
      <c r="L34" s="31">
        <f t="shared" si="3"/>
        <v>60422166</v>
      </c>
      <c r="M34" s="31">
        <f t="shared" si="3"/>
        <v>58734422</v>
      </c>
      <c r="N34" s="31">
        <f t="shared" si="3"/>
        <v>58734422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58734422</v>
      </c>
      <c r="X34" s="31">
        <f t="shared" si="3"/>
        <v>32746218</v>
      </c>
      <c r="Y34" s="31">
        <f t="shared" si="3"/>
        <v>25988204</v>
      </c>
      <c r="Z34" s="32">
        <f>+IF(X34&lt;&gt;0,+(Y34/X34)*100,0)</f>
        <v>79.36245950601074</v>
      </c>
      <c r="AA34" s="33">
        <f>SUM(AA29:AA33)</f>
        <v>65492436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31939491</v>
      </c>
      <c r="D37" s="18"/>
      <c r="E37" s="19">
        <v>23832719</v>
      </c>
      <c r="F37" s="20">
        <v>23832719</v>
      </c>
      <c r="G37" s="20">
        <v>31997504</v>
      </c>
      <c r="H37" s="20">
        <v>34053562</v>
      </c>
      <c r="I37" s="20">
        <v>34072327</v>
      </c>
      <c r="J37" s="20">
        <v>34072327</v>
      </c>
      <c r="K37" s="20">
        <v>34072327</v>
      </c>
      <c r="L37" s="20">
        <v>34072327</v>
      </c>
      <c r="M37" s="20">
        <v>33700473</v>
      </c>
      <c r="N37" s="20">
        <v>33700473</v>
      </c>
      <c r="O37" s="20"/>
      <c r="P37" s="20"/>
      <c r="Q37" s="20"/>
      <c r="R37" s="20"/>
      <c r="S37" s="20"/>
      <c r="T37" s="20"/>
      <c r="U37" s="20"/>
      <c r="V37" s="20"/>
      <c r="W37" s="20">
        <v>33700473</v>
      </c>
      <c r="X37" s="20">
        <v>11916360</v>
      </c>
      <c r="Y37" s="20">
        <v>21784113</v>
      </c>
      <c r="Z37" s="21">
        <v>182.81</v>
      </c>
      <c r="AA37" s="22">
        <v>23832719</v>
      </c>
    </row>
    <row r="38" spans="1:27" ht="12.75">
      <c r="A38" s="23" t="s">
        <v>58</v>
      </c>
      <c r="B38" s="17"/>
      <c r="C38" s="18">
        <v>53923420</v>
      </c>
      <c r="D38" s="18"/>
      <c r="E38" s="19">
        <v>61387193</v>
      </c>
      <c r="F38" s="20">
        <v>61387193</v>
      </c>
      <c r="G38" s="20">
        <v>50729000</v>
      </c>
      <c r="H38" s="20">
        <v>50729000</v>
      </c>
      <c r="I38" s="20">
        <v>31554742</v>
      </c>
      <c r="J38" s="20">
        <v>31554742</v>
      </c>
      <c r="K38" s="20">
        <v>31554742</v>
      </c>
      <c r="L38" s="20">
        <v>31554742</v>
      </c>
      <c r="M38" s="20">
        <v>31554742</v>
      </c>
      <c r="N38" s="20">
        <v>31554742</v>
      </c>
      <c r="O38" s="20"/>
      <c r="P38" s="20"/>
      <c r="Q38" s="20"/>
      <c r="R38" s="20"/>
      <c r="S38" s="20"/>
      <c r="T38" s="20"/>
      <c r="U38" s="20"/>
      <c r="V38" s="20"/>
      <c r="W38" s="20">
        <v>31554742</v>
      </c>
      <c r="X38" s="20">
        <v>30693597</v>
      </c>
      <c r="Y38" s="20">
        <v>861145</v>
      </c>
      <c r="Z38" s="21">
        <v>2.81</v>
      </c>
      <c r="AA38" s="22">
        <v>61387193</v>
      </c>
    </row>
    <row r="39" spans="1:27" ht="12.75">
      <c r="A39" s="27" t="s">
        <v>61</v>
      </c>
      <c r="B39" s="35"/>
      <c r="C39" s="29">
        <f aca="true" t="shared" si="4" ref="C39:Y39">SUM(C37:C38)</f>
        <v>85862911</v>
      </c>
      <c r="D39" s="29">
        <f>SUM(D37:D38)</f>
        <v>0</v>
      </c>
      <c r="E39" s="36">
        <f t="shared" si="4"/>
        <v>85219912</v>
      </c>
      <c r="F39" s="37">
        <f t="shared" si="4"/>
        <v>85219912</v>
      </c>
      <c r="G39" s="37">
        <f t="shared" si="4"/>
        <v>82726504</v>
      </c>
      <c r="H39" s="37">
        <f t="shared" si="4"/>
        <v>84782562</v>
      </c>
      <c r="I39" s="37">
        <f t="shared" si="4"/>
        <v>65627069</v>
      </c>
      <c r="J39" s="37">
        <f t="shared" si="4"/>
        <v>65627069</v>
      </c>
      <c r="K39" s="37">
        <f t="shared" si="4"/>
        <v>65627069</v>
      </c>
      <c r="L39" s="37">
        <f t="shared" si="4"/>
        <v>65627069</v>
      </c>
      <c r="M39" s="37">
        <f t="shared" si="4"/>
        <v>65255215</v>
      </c>
      <c r="N39" s="37">
        <f t="shared" si="4"/>
        <v>65255215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65255215</v>
      </c>
      <c r="X39" s="37">
        <f t="shared" si="4"/>
        <v>42609957</v>
      </c>
      <c r="Y39" s="37">
        <f t="shared" si="4"/>
        <v>22645258</v>
      </c>
      <c r="Z39" s="38">
        <f>+IF(X39&lt;&gt;0,+(Y39/X39)*100,0)</f>
        <v>53.14546081330239</v>
      </c>
      <c r="AA39" s="39">
        <f>SUM(AA37:AA38)</f>
        <v>85219912</v>
      </c>
    </row>
    <row r="40" spans="1:27" ht="12.75">
      <c r="A40" s="27" t="s">
        <v>62</v>
      </c>
      <c r="B40" s="28"/>
      <c r="C40" s="29">
        <f aca="true" t="shared" si="5" ref="C40:Y40">+C34+C39</f>
        <v>147466126</v>
      </c>
      <c r="D40" s="29">
        <f>+D34+D39</f>
        <v>0</v>
      </c>
      <c r="E40" s="30">
        <f t="shared" si="5"/>
        <v>150764387</v>
      </c>
      <c r="F40" s="31">
        <f t="shared" si="5"/>
        <v>150712348</v>
      </c>
      <c r="G40" s="31">
        <f t="shared" si="5"/>
        <v>129198889</v>
      </c>
      <c r="H40" s="31">
        <f t="shared" si="5"/>
        <v>133837725</v>
      </c>
      <c r="I40" s="31">
        <f t="shared" si="5"/>
        <v>139444094</v>
      </c>
      <c r="J40" s="31">
        <f t="shared" si="5"/>
        <v>139444094</v>
      </c>
      <c r="K40" s="31">
        <f t="shared" si="5"/>
        <v>126164569</v>
      </c>
      <c r="L40" s="31">
        <f t="shared" si="5"/>
        <v>126049235</v>
      </c>
      <c r="M40" s="31">
        <f t="shared" si="5"/>
        <v>123989637</v>
      </c>
      <c r="N40" s="31">
        <f t="shared" si="5"/>
        <v>123989637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123989637</v>
      </c>
      <c r="X40" s="31">
        <f t="shared" si="5"/>
        <v>75356175</v>
      </c>
      <c r="Y40" s="31">
        <f t="shared" si="5"/>
        <v>48633462</v>
      </c>
      <c r="Z40" s="32">
        <f>+IF(X40&lt;&gt;0,+(Y40/X40)*100,0)</f>
        <v>64.5381244470012</v>
      </c>
      <c r="AA40" s="33">
        <f>+AA34+AA39</f>
        <v>150712348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269928130</v>
      </c>
      <c r="D42" s="43">
        <f>+D25-D40</f>
        <v>0</v>
      </c>
      <c r="E42" s="44">
        <f t="shared" si="6"/>
        <v>250129997</v>
      </c>
      <c r="F42" s="45">
        <f t="shared" si="6"/>
        <v>254628035</v>
      </c>
      <c r="G42" s="45">
        <f t="shared" si="6"/>
        <v>312179760</v>
      </c>
      <c r="H42" s="45">
        <f t="shared" si="6"/>
        <v>289424111</v>
      </c>
      <c r="I42" s="45">
        <f t="shared" si="6"/>
        <v>284436204</v>
      </c>
      <c r="J42" s="45">
        <f t="shared" si="6"/>
        <v>284436204</v>
      </c>
      <c r="K42" s="45">
        <f t="shared" si="6"/>
        <v>281061214</v>
      </c>
      <c r="L42" s="45">
        <f t="shared" si="6"/>
        <v>284155160</v>
      </c>
      <c r="M42" s="45">
        <f t="shared" si="6"/>
        <v>290177016</v>
      </c>
      <c r="N42" s="45">
        <f t="shared" si="6"/>
        <v>290177016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290177016</v>
      </c>
      <c r="X42" s="45">
        <f t="shared" si="6"/>
        <v>127314019</v>
      </c>
      <c r="Y42" s="45">
        <f t="shared" si="6"/>
        <v>162862997</v>
      </c>
      <c r="Z42" s="46">
        <f>+IF(X42&lt;&gt;0,+(Y42/X42)*100,0)</f>
        <v>127.92228089194168</v>
      </c>
      <c r="AA42" s="47">
        <f>+AA25-AA40</f>
        <v>254628035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257819099</v>
      </c>
      <c r="D45" s="18"/>
      <c r="E45" s="19">
        <v>245929998</v>
      </c>
      <c r="F45" s="20">
        <v>250428036</v>
      </c>
      <c r="G45" s="20">
        <v>298510691</v>
      </c>
      <c r="H45" s="20">
        <v>277315079</v>
      </c>
      <c r="I45" s="20">
        <v>272327173</v>
      </c>
      <c r="J45" s="20">
        <v>272327173</v>
      </c>
      <c r="K45" s="20">
        <v>268952182</v>
      </c>
      <c r="L45" s="20">
        <v>272046129</v>
      </c>
      <c r="M45" s="20">
        <v>278067985</v>
      </c>
      <c r="N45" s="20">
        <v>278067985</v>
      </c>
      <c r="O45" s="20"/>
      <c r="P45" s="20"/>
      <c r="Q45" s="20"/>
      <c r="R45" s="20"/>
      <c r="S45" s="20"/>
      <c r="T45" s="20"/>
      <c r="U45" s="20"/>
      <c r="V45" s="20"/>
      <c r="W45" s="20">
        <v>278067985</v>
      </c>
      <c r="X45" s="20">
        <v>125214018</v>
      </c>
      <c r="Y45" s="20">
        <v>152853967</v>
      </c>
      <c r="Z45" s="48">
        <v>122.07</v>
      </c>
      <c r="AA45" s="22">
        <v>250428036</v>
      </c>
    </row>
    <row r="46" spans="1:27" ht="12.75">
      <c r="A46" s="23" t="s">
        <v>67</v>
      </c>
      <c r="B46" s="17"/>
      <c r="C46" s="18">
        <v>12109031</v>
      </c>
      <c r="D46" s="18"/>
      <c r="E46" s="19">
        <v>4200000</v>
      </c>
      <c r="F46" s="20">
        <v>4200000</v>
      </c>
      <c r="G46" s="20">
        <v>13669068</v>
      </c>
      <c r="H46" s="20">
        <v>12109031</v>
      </c>
      <c r="I46" s="20">
        <v>12109031</v>
      </c>
      <c r="J46" s="20">
        <v>12109031</v>
      </c>
      <c r="K46" s="20">
        <v>12109031</v>
      </c>
      <c r="L46" s="20">
        <v>12109031</v>
      </c>
      <c r="M46" s="20">
        <v>12109031</v>
      </c>
      <c r="N46" s="20">
        <v>12109031</v>
      </c>
      <c r="O46" s="20"/>
      <c r="P46" s="20"/>
      <c r="Q46" s="20"/>
      <c r="R46" s="20"/>
      <c r="S46" s="20"/>
      <c r="T46" s="20"/>
      <c r="U46" s="20"/>
      <c r="V46" s="20"/>
      <c r="W46" s="20">
        <v>12109031</v>
      </c>
      <c r="X46" s="20">
        <v>2100000</v>
      </c>
      <c r="Y46" s="20">
        <v>10009031</v>
      </c>
      <c r="Z46" s="48">
        <v>476.62</v>
      </c>
      <c r="AA46" s="22">
        <v>4200000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269928130</v>
      </c>
      <c r="D48" s="51">
        <f>SUM(D45:D47)</f>
        <v>0</v>
      </c>
      <c r="E48" s="52">
        <f t="shared" si="7"/>
        <v>250129998</v>
      </c>
      <c r="F48" s="53">
        <f t="shared" si="7"/>
        <v>254628036</v>
      </c>
      <c r="G48" s="53">
        <f t="shared" si="7"/>
        <v>312179759</v>
      </c>
      <c r="H48" s="53">
        <f t="shared" si="7"/>
        <v>289424110</v>
      </c>
      <c r="I48" s="53">
        <f t="shared" si="7"/>
        <v>284436204</v>
      </c>
      <c r="J48" s="53">
        <f t="shared" si="7"/>
        <v>284436204</v>
      </c>
      <c r="K48" s="53">
        <f t="shared" si="7"/>
        <v>281061213</v>
      </c>
      <c r="L48" s="53">
        <f t="shared" si="7"/>
        <v>284155160</v>
      </c>
      <c r="M48" s="53">
        <f t="shared" si="7"/>
        <v>290177016</v>
      </c>
      <c r="N48" s="53">
        <f t="shared" si="7"/>
        <v>290177016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290177016</v>
      </c>
      <c r="X48" s="53">
        <f t="shared" si="7"/>
        <v>127314018</v>
      </c>
      <c r="Y48" s="53">
        <f t="shared" si="7"/>
        <v>162862998</v>
      </c>
      <c r="Z48" s="54">
        <f>+IF(X48&lt;&gt;0,+(Y48/X48)*100,0)</f>
        <v>127.9222826821788</v>
      </c>
      <c r="AA48" s="55">
        <f>SUM(AA45:AA47)</f>
        <v>254628036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36715385</v>
      </c>
      <c r="D6" s="18"/>
      <c r="E6" s="19">
        <v>25167263</v>
      </c>
      <c r="F6" s="20">
        <v>25167263</v>
      </c>
      <c r="G6" s="20">
        <v>54077977</v>
      </c>
      <c r="H6" s="20">
        <v>55627114</v>
      </c>
      <c r="I6" s="20">
        <v>48426592</v>
      </c>
      <c r="J6" s="20">
        <v>48426592</v>
      </c>
      <c r="K6" s="20">
        <v>38173012</v>
      </c>
      <c r="L6" s="20">
        <v>22940519</v>
      </c>
      <c r="M6" s="20">
        <v>26428344</v>
      </c>
      <c r="N6" s="20">
        <v>26428344</v>
      </c>
      <c r="O6" s="20"/>
      <c r="P6" s="20"/>
      <c r="Q6" s="20"/>
      <c r="R6" s="20"/>
      <c r="S6" s="20"/>
      <c r="T6" s="20"/>
      <c r="U6" s="20"/>
      <c r="V6" s="20"/>
      <c r="W6" s="20">
        <v>26428344</v>
      </c>
      <c r="X6" s="20">
        <v>12583632</v>
      </c>
      <c r="Y6" s="20">
        <v>13844712</v>
      </c>
      <c r="Z6" s="21">
        <v>110.02</v>
      </c>
      <c r="AA6" s="22">
        <v>25167263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3504504</v>
      </c>
      <c r="D8" s="18"/>
      <c r="E8" s="19">
        <v>1111194</v>
      </c>
      <c r="F8" s="20">
        <v>1111194</v>
      </c>
      <c r="G8" s="20">
        <v>3677912</v>
      </c>
      <c r="H8" s="20">
        <v>2164007</v>
      </c>
      <c r="I8" s="20">
        <v>2265364</v>
      </c>
      <c r="J8" s="20">
        <v>2265364</v>
      </c>
      <c r="K8" s="20">
        <v>2191158</v>
      </c>
      <c r="L8" s="20">
        <v>1469482</v>
      </c>
      <c r="M8" s="20">
        <v>2124864</v>
      </c>
      <c r="N8" s="20">
        <v>2124864</v>
      </c>
      <c r="O8" s="20"/>
      <c r="P8" s="20"/>
      <c r="Q8" s="20"/>
      <c r="R8" s="20"/>
      <c r="S8" s="20"/>
      <c r="T8" s="20"/>
      <c r="U8" s="20"/>
      <c r="V8" s="20"/>
      <c r="W8" s="20">
        <v>2124864</v>
      </c>
      <c r="X8" s="20">
        <v>555597</v>
      </c>
      <c r="Y8" s="20">
        <v>1569267</v>
      </c>
      <c r="Z8" s="21">
        <v>282.45</v>
      </c>
      <c r="AA8" s="22">
        <v>1111194</v>
      </c>
    </row>
    <row r="9" spans="1:27" ht="12.75">
      <c r="A9" s="23" t="s">
        <v>36</v>
      </c>
      <c r="B9" s="17"/>
      <c r="C9" s="18">
        <v>316234</v>
      </c>
      <c r="D9" s="18"/>
      <c r="E9" s="19">
        <v>4014546</v>
      </c>
      <c r="F9" s="20">
        <v>4014546</v>
      </c>
      <c r="G9" s="20">
        <v>3604544</v>
      </c>
      <c r="H9" s="20">
        <v>2760960</v>
      </c>
      <c r="I9" s="20">
        <v>4296781</v>
      </c>
      <c r="J9" s="20">
        <v>4296781</v>
      </c>
      <c r="K9" s="20">
        <v>4299524</v>
      </c>
      <c r="L9" s="20">
        <v>5077038</v>
      </c>
      <c r="M9" s="20">
        <v>4150561</v>
      </c>
      <c r="N9" s="20">
        <v>4150561</v>
      </c>
      <c r="O9" s="20"/>
      <c r="P9" s="20"/>
      <c r="Q9" s="20"/>
      <c r="R9" s="20"/>
      <c r="S9" s="20"/>
      <c r="T9" s="20"/>
      <c r="U9" s="20"/>
      <c r="V9" s="20"/>
      <c r="W9" s="20">
        <v>4150561</v>
      </c>
      <c r="X9" s="20">
        <v>2007273</v>
      </c>
      <c r="Y9" s="20">
        <v>2143288</v>
      </c>
      <c r="Z9" s="21">
        <v>106.78</v>
      </c>
      <c r="AA9" s="22">
        <v>4014546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1025535</v>
      </c>
      <c r="D11" s="18"/>
      <c r="E11" s="19">
        <v>988946</v>
      </c>
      <c r="F11" s="20">
        <v>988946</v>
      </c>
      <c r="G11" s="20">
        <v>1189619</v>
      </c>
      <c r="H11" s="20">
        <v>1120614</v>
      </c>
      <c r="I11" s="20">
        <v>1052475</v>
      </c>
      <c r="J11" s="20">
        <v>1052475</v>
      </c>
      <c r="K11" s="20">
        <v>1250564</v>
      </c>
      <c r="L11" s="20">
        <v>1979883</v>
      </c>
      <c r="M11" s="20">
        <v>1948452</v>
      </c>
      <c r="N11" s="20">
        <v>1948452</v>
      </c>
      <c r="O11" s="20"/>
      <c r="P11" s="20"/>
      <c r="Q11" s="20"/>
      <c r="R11" s="20"/>
      <c r="S11" s="20"/>
      <c r="T11" s="20"/>
      <c r="U11" s="20"/>
      <c r="V11" s="20"/>
      <c r="W11" s="20">
        <v>1948452</v>
      </c>
      <c r="X11" s="20">
        <v>494473</v>
      </c>
      <c r="Y11" s="20">
        <v>1453979</v>
      </c>
      <c r="Z11" s="21">
        <v>294.05</v>
      </c>
      <c r="AA11" s="22">
        <v>988946</v>
      </c>
    </row>
    <row r="12" spans="1:27" ht="12.75">
      <c r="A12" s="27" t="s">
        <v>39</v>
      </c>
      <c r="B12" s="28"/>
      <c r="C12" s="29">
        <f aca="true" t="shared" si="0" ref="C12:Y12">SUM(C6:C11)</f>
        <v>41561658</v>
      </c>
      <c r="D12" s="29">
        <f>SUM(D6:D11)</f>
        <v>0</v>
      </c>
      <c r="E12" s="30">
        <f t="shared" si="0"/>
        <v>31281949</v>
      </c>
      <c r="F12" s="31">
        <f t="shared" si="0"/>
        <v>31281949</v>
      </c>
      <c r="G12" s="31">
        <f t="shared" si="0"/>
        <v>62550052</v>
      </c>
      <c r="H12" s="31">
        <f t="shared" si="0"/>
        <v>61672695</v>
      </c>
      <c r="I12" s="31">
        <f t="shared" si="0"/>
        <v>56041212</v>
      </c>
      <c r="J12" s="31">
        <f t="shared" si="0"/>
        <v>56041212</v>
      </c>
      <c r="K12" s="31">
        <f t="shared" si="0"/>
        <v>45914258</v>
      </c>
      <c r="L12" s="31">
        <f t="shared" si="0"/>
        <v>31466922</v>
      </c>
      <c r="M12" s="31">
        <f t="shared" si="0"/>
        <v>34652221</v>
      </c>
      <c r="N12" s="31">
        <f t="shared" si="0"/>
        <v>34652221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34652221</v>
      </c>
      <c r="X12" s="31">
        <f t="shared" si="0"/>
        <v>15640975</v>
      </c>
      <c r="Y12" s="31">
        <f t="shared" si="0"/>
        <v>19011246</v>
      </c>
      <c r="Z12" s="32">
        <f>+IF(X12&lt;&gt;0,+(Y12/X12)*100,0)</f>
        <v>121.54770402740238</v>
      </c>
      <c r="AA12" s="33">
        <f>SUM(AA6:AA11)</f>
        <v>31281949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28432572</v>
      </c>
      <c r="D15" s="18"/>
      <c r="E15" s="19">
        <v>28432572</v>
      </c>
      <c r="F15" s="20">
        <v>28432572</v>
      </c>
      <c r="G15" s="20">
        <v>28432572</v>
      </c>
      <c r="H15" s="20">
        <v>28432572</v>
      </c>
      <c r="I15" s="20">
        <v>28432572</v>
      </c>
      <c r="J15" s="20">
        <v>28432572</v>
      </c>
      <c r="K15" s="20">
        <v>28432572</v>
      </c>
      <c r="L15" s="20">
        <v>28432572</v>
      </c>
      <c r="M15" s="20">
        <v>28432572</v>
      </c>
      <c r="N15" s="20">
        <v>28432572</v>
      </c>
      <c r="O15" s="20"/>
      <c r="P15" s="20"/>
      <c r="Q15" s="20"/>
      <c r="R15" s="20"/>
      <c r="S15" s="20"/>
      <c r="T15" s="20"/>
      <c r="U15" s="20"/>
      <c r="V15" s="20"/>
      <c r="W15" s="20">
        <v>28432572</v>
      </c>
      <c r="X15" s="20">
        <v>14216286</v>
      </c>
      <c r="Y15" s="20">
        <v>14216286</v>
      </c>
      <c r="Z15" s="21">
        <v>100</v>
      </c>
      <c r="AA15" s="22">
        <v>28432572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1198950</v>
      </c>
      <c r="D17" s="18"/>
      <c r="E17" s="19"/>
      <c r="F17" s="20"/>
      <c r="G17" s="20"/>
      <c r="H17" s="20">
        <v>207450</v>
      </c>
      <c r="I17" s="20">
        <v>207450</v>
      </c>
      <c r="J17" s="20">
        <v>207450</v>
      </c>
      <c r="K17" s="20">
        <v>207450</v>
      </c>
      <c r="L17" s="20">
        <v>207450</v>
      </c>
      <c r="M17" s="20">
        <v>207450</v>
      </c>
      <c r="N17" s="20">
        <v>207450</v>
      </c>
      <c r="O17" s="20"/>
      <c r="P17" s="20"/>
      <c r="Q17" s="20"/>
      <c r="R17" s="20"/>
      <c r="S17" s="20"/>
      <c r="T17" s="20"/>
      <c r="U17" s="20"/>
      <c r="V17" s="20"/>
      <c r="W17" s="20">
        <v>207450</v>
      </c>
      <c r="X17" s="20"/>
      <c r="Y17" s="20">
        <v>207450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52645228</v>
      </c>
      <c r="D19" s="18"/>
      <c r="E19" s="19">
        <v>78541070</v>
      </c>
      <c r="F19" s="20">
        <v>78541070</v>
      </c>
      <c r="G19" s="20">
        <v>49205116</v>
      </c>
      <c r="H19" s="20">
        <v>47419291</v>
      </c>
      <c r="I19" s="20">
        <v>50697259</v>
      </c>
      <c r="J19" s="20">
        <v>50697259</v>
      </c>
      <c r="K19" s="20">
        <v>54083226</v>
      </c>
      <c r="L19" s="20">
        <v>58178797</v>
      </c>
      <c r="M19" s="20">
        <v>60241960</v>
      </c>
      <c r="N19" s="20">
        <v>60241960</v>
      </c>
      <c r="O19" s="20"/>
      <c r="P19" s="20"/>
      <c r="Q19" s="20"/>
      <c r="R19" s="20"/>
      <c r="S19" s="20"/>
      <c r="T19" s="20"/>
      <c r="U19" s="20"/>
      <c r="V19" s="20"/>
      <c r="W19" s="20">
        <v>60241960</v>
      </c>
      <c r="X19" s="20">
        <v>39270535</v>
      </c>
      <c r="Y19" s="20">
        <v>20971425</v>
      </c>
      <c r="Z19" s="21">
        <v>53.4</v>
      </c>
      <c r="AA19" s="22">
        <v>78541070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388472</v>
      </c>
      <c r="D22" s="18"/>
      <c r="E22" s="19">
        <v>874253</v>
      </c>
      <c r="F22" s="20">
        <v>874253</v>
      </c>
      <c r="G22" s="20">
        <v>450420</v>
      </c>
      <c r="H22" s="20">
        <v>388472</v>
      </c>
      <c r="I22" s="20">
        <v>388472</v>
      </c>
      <c r="J22" s="20">
        <v>388472</v>
      </c>
      <c r="K22" s="20">
        <v>388472</v>
      </c>
      <c r="L22" s="20">
        <v>388472</v>
      </c>
      <c r="M22" s="20">
        <v>388472</v>
      </c>
      <c r="N22" s="20">
        <v>388472</v>
      </c>
      <c r="O22" s="20"/>
      <c r="P22" s="20"/>
      <c r="Q22" s="20"/>
      <c r="R22" s="20"/>
      <c r="S22" s="20"/>
      <c r="T22" s="20"/>
      <c r="U22" s="20"/>
      <c r="V22" s="20"/>
      <c r="W22" s="20">
        <v>388472</v>
      </c>
      <c r="X22" s="20">
        <v>437127</v>
      </c>
      <c r="Y22" s="20">
        <v>-48655</v>
      </c>
      <c r="Z22" s="21">
        <v>-11.13</v>
      </c>
      <c r="AA22" s="22">
        <v>874253</v>
      </c>
    </row>
    <row r="23" spans="1:27" ht="12.75">
      <c r="A23" s="23" t="s">
        <v>49</v>
      </c>
      <c r="B23" s="17"/>
      <c r="C23" s="18"/>
      <c r="D23" s="18"/>
      <c r="E23" s="19">
        <v>8817832</v>
      </c>
      <c r="F23" s="20">
        <v>8817832</v>
      </c>
      <c r="G23" s="24">
        <v>6888783</v>
      </c>
      <c r="H23" s="24">
        <v>6888783</v>
      </c>
      <c r="I23" s="24">
        <v>6888783</v>
      </c>
      <c r="J23" s="20">
        <v>6888783</v>
      </c>
      <c r="K23" s="24">
        <v>6888783</v>
      </c>
      <c r="L23" s="24">
        <v>6888783</v>
      </c>
      <c r="M23" s="20">
        <v>6888783</v>
      </c>
      <c r="N23" s="24">
        <v>6888783</v>
      </c>
      <c r="O23" s="24"/>
      <c r="P23" s="24"/>
      <c r="Q23" s="20"/>
      <c r="R23" s="24"/>
      <c r="S23" s="24"/>
      <c r="T23" s="20"/>
      <c r="U23" s="24"/>
      <c r="V23" s="24"/>
      <c r="W23" s="24">
        <v>6888783</v>
      </c>
      <c r="X23" s="20">
        <v>4408916</v>
      </c>
      <c r="Y23" s="24">
        <v>2479867</v>
      </c>
      <c r="Z23" s="25">
        <v>56.25</v>
      </c>
      <c r="AA23" s="26">
        <v>8817832</v>
      </c>
    </row>
    <row r="24" spans="1:27" ht="12.75">
      <c r="A24" s="27" t="s">
        <v>50</v>
      </c>
      <c r="B24" s="35"/>
      <c r="C24" s="29">
        <f aca="true" t="shared" si="1" ref="C24:Y24">SUM(C15:C23)</f>
        <v>82665222</v>
      </c>
      <c r="D24" s="29">
        <f>SUM(D15:D23)</f>
        <v>0</v>
      </c>
      <c r="E24" s="36">
        <f t="shared" si="1"/>
        <v>116665727</v>
      </c>
      <c r="F24" s="37">
        <f t="shared" si="1"/>
        <v>116665727</v>
      </c>
      <c r="G24" s="37">
        <f t="shared" si="1"/>
        <v>84976891</v>
      </c>
      <c r="H24" s="37">
        <f t="shared" si="1"/>
        <v>83336568</v>
      </c>
      <c r="I24" s="37">
        <f t="shared" si="1"/>
        <v>86614536</v>
      </c>
      <c r="J24" s="37">
        <f t="shared" si="1"/>
        <v>86614536</v>
      </c>
      <c r="K24" s="37">
        <f t="shared" si="1"/>
        <v>90000503</v>
      </c>
      <c r="L24" s="37">
        <f t="shared" si="1"/>
        <v>94096074</v>
      </c>
      <c r="M24" s="37">
        <f t="shared" si="1"/>
        <v>96159237</v>
      </c>
      <c r="N24" s="37">
        <f t="shared" si="1"/>
        <v>96159237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96159237</v>
      </c>
      <c r="X24" s="37">
        <f t="shared" si="1"/>
        <v>58332864</v>
      </c>
      <c r="Y24" s="37">
        <f t="shared" si="1"/>
        <v>37826373</v>
      </c>
      <c r="Z24" s="38">
        <f>+IF(X24&lt;&gt;0,+(Y24/X24)*100,0)</f>
        <v>64.8457325873799</v>
      </c>
      <c r="AA24" s="39">
        <f>SUM(AA15:AA23)</f>
        <v>116665727</v>
      </c>
    </row>
    <row r="25" spans="1:27" ht="12.75">
      <c r="A25" s="27" t="s">
        <v>51</v>
      </c>
      <c r="B25" s="28"/>
      <c r="C25" s="29">
        <f aca="true" t="shared" si="2" ref="C25:Y25">+C12+C24</f>
        <v>124226880</v>
      </c>
      <c r="D25" s="29">
        <f>+D12+D24</f>
        <v>0</v>
      </c>
      <c r="E25" s="30">
        <f t="shared" si="2"/>
        <v>147947676</v>
      </c>
      <c r="F25" s="31">
        <f t="shared" si="2"/>
        <v>147947676</v>
      </c>
      <c r="G25" s="31">
        <f t="shared" si="2"/>
        <v>147526943</v>
      </c>
      <c r="H25" s="31">
        <f t="shared" si="2"/>
        <v>145009263</v>
      </c>
      <c r="I25" s="31">
        <f t="shared" si="2"/>
        <v>142655748</v>
      </c>
      <c r="J25" s="31">
        <f t="shared" si="2"/>
        <v>142655748</v>
      </c>
      <c r="K25" s="31">
        <f t="shared" si="2"/>
        <v>135914761</v>
      </c>
      <c r="L25" s="31">
        <f t="shared" si="2"/>
        <v>125562996</v>
      </c>
      <c r="M25" s="31">
        <f t="shared" si="2"/>
        <v>130811458</v>
      </c>
      <c r="N25" s="31">
        <f t="shared" si="2"/>
        <v>130811458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130811458</v>
      </c>
      <c r="X25" s="31">
        <f t="shared" si="2"/>
        <v>73973839</v>
      </c>
      <c r="Y25" s="31">
        <f t="shared" si="2"/>
        <v>56837619</v>
      </c>
      <c r="Z25" s="32">
        <f>+IF(X25&lt;&gt;0,+(Y25/X25)*100,0)</f>
        <v>76.83475640624789</v>
      </c>
      <c r="AA25" s="33">
        <f>+AA12+AA24</f>
        <v>147947676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2556280</v>
      </c>
      <c r="D30" s="18"/>
      <c r="E30" s="19">
        <v>3247841</v>
      </c>
      <c r="F30" s="20">
        <v>3247841</v>
      </c>
      <c r="G30" s="20">
        <v>2496770</v>
      </c>
      <c r="H30" s="20">
        <v>2437260</v>
      </c>
      <c r="I30" s="20">
        <v>2437260</v>
      </c>
      <c r="J30" s="20">
        <v>2437260</v>
      </c>
      <c r="K30" s="20">
        <v>2316673</v>
      </c>
      <c r="L30" s="20">
        <v>2255587</v>
      </c>
      <c r="M30" s="20">
        <v>2193967</v>
      </c>
      <c r="N30" s="20">
        <v>2193967</v>
      </c>
      <c r="O30" s="20"/>
      <c r="P30" s="20"/>
      <c r="Q30" s="20"/>
      <c r="R30" s="20"/>
      <c r="S30" s="20"/>
      <c r="T30" s="20"/>
      <c r="U30" s="20"/>
      <c r="V30" s="20"/>
      <c r="W30" s="20">
        <v>2193967</v>
      </c>
      <c r="X30" s="20">
        <v>1623921</v>
      </c>
      <c r="Y30" s="20">
        <v>570046</v>
      </c>
      <c r="Z30" s="21">
        <v>35.1</v>
      </c>
      <c r="AA30" s="22">
        <v>3247841</v>
      </c>
    </row>
    <row r="31" spans="1:27" ht="12.75">
      <c r="A31" s="23" t="s">
        <v>56</v>
      </c>
      <c r="B31" s="17"/>
      <c r="C31" s="18">
        <v>11820</v>
      </c>
      <c r="D31" s="18"/>
      <c r="E31" s="19">
        <v>11820</v>
      </c>
      <c r="F31" s="20">
        <v>11820</v>
      </c>
      <c r="G31" s="20">
        <v>11820</v>
      </c>
      <c r="H31" s="20">
        <v>11820</v>
      </c>
      <c r="I31" s="20">
        <v>19898</v>
      </c>
      <c r="J31" s="20">
        <v>19898</v>
      </c>
      <c r="K31" s="20">
        <v>30182</v>
      </c>
      <c r="L31" s="20">
        <v>34073</v>
      </c>
      <c r="M31" s="20">
        <v>33750</v>
      </c>
      <c r="N31" s="20">
        <v>33750</v>
      </c>
      <c r="O31" s="20"/>
      <c r="P31" s="20"/>
      <c r="Q31" s="20"/>
      <c r="R31" s="20"/>
      <c r="S31" s="20"/>
      <c r="T31" s="20"/>
      <c r="U31" s="20"/>
      <c r="V31" s="20"/>
      <c r="W31" s="20">
        <v>33750</v>
      </c>
      <c r="X31" s="20">
        <v>5910</v>
      </c>
      <c r="Y31" s="20">
        <v>27840</v>
      </c>
      <c r="Z31" s="21">
        <v>471.07</v>
      </c>
      <c r="AA31" s="22">
        <v>11820</v>
      </c>
    </row>
    <row r="32" spans="1:27" ht="12.75">
      <c r="A32" s="23" t="s">
        <v>57</v>
      </c>
      <c r="B32" s="17"/>
      <c r="C32" s="18">
        <v>17725174</v>
      </c>
      <c r="D32" s="18"/>
      <c r="E32" s="19">
        <v>10130533</v>
      </c>
      <c r="F32" s="20">
        <v>10130533</v>
      </c>
      <c r="G32" s="20">
        <v>12433837</v>
      </c>
      <c r="H32" s="20">
        <v>20925449</v>
      </c>
      <c r="I32" s="20">
        <v>20959589</v>
      </c>
      <c r="J32" s="20">
        <v>20959589</v>
      </c>
      <c r="K32" s="20">
        <v>20205821</v>
      </c>
      <c r="L32" s="20">
        <v>22656296</v>
      </c>
      <c r="M32" s="20">
        <v>20167152</v>
      </c>
      <c r="N32" s="20">
        <v>20167152</v>
      </c>
      <c r="O32" s="20"/>
      <c r="P32" s="20"/>
      <c r="Q32" s="20"/>
      <c r="R32" s="20"/>
      <c r="S32" s="20"/>
      <c r="T32" s="20"/>
      <c r="U32" s="20"/>
      <c r="V32" s="20"/>
      <c r="W32" s="20">
        <v>20167152</v>
      </c>
      <c r="X32" s="20">
        <v>5065267</v>
      </c>
      <c r="Y32" s="20">
        <v>15101885</v>
      </c>
      <c r="Z32" s="21">
        <v>298.15</v>
      </c>
      <c r="AA32" s="22">
        <v>10130533</v>
      </c>
    </row>
    <row r="33" spans="1:27" ht="12.75">
      <c r="A33" s="23" t="s">
        <v>58</v>
      </c>
      <c r="B33" s="17"/>
      <c r="C33" s="18">
        <v>10775772</v>
      </c>
      <c r="D33" s="18"/>
      <c r="E33" s="19">
        <v>11042050</v>
      </c>
      <c r="F33" s="20">
        <v>11042050</v>
      </c>
      <c r="G33" s="20">
        <v>9659591</v>
      </c>
      <c r="H33" s="20">
        <v>10313389</v>
      </c>
      <c r="I33" s="20">
        <v>10467416</v>
      </c>
      <c r="J33" s="20">
        <v>10467416</v>
      </c>
      <c r="K33" s="20">
        <v>10317471</v>
      </c>
      <c r="L33" s="20">
        <v>10089463</v>
      </c>
      <c r="M33" s="20">
        <v>9855103</v>
      </c>
      <c r="N33" s="20">
        <v>9855103</v>
      </c>
      <c r="O33" s="20"/>
      <c r="P33" s="20"/>
      <c r="Q33" s="20"/>
      <c r="R33" s="20"/>
      <c r="S33" s="20"/>
      <c r="T33" s="20"/>
      <c r="U33" s="20"/>
      <c r="V33" s="20"/>
      <c r="W33" s="20">
        <v>9855103</v>
      </c>
      <c r="X33" s="20">
        <v>5521025</v>
      </c>
      <c r="Y33" s="20">
        <v>4334078</v>
      </c>
      <c r="Z33" s="21">
        <v>78.5</v>
      </c>
      <c r="AA33" s="22">
        <v>11042050</v>
      </c>
    </row>
    <row r="34" spans="1:27" ht="12.75">
      <c r="A34" s="27" t="s">
        <v>59</v>
      </c>
      <c r="B34" s="28"/>
      <c r="C34" s="29">
        <f aca="true" t="shared" si="3" ref="C34:Y34">SUM(C29:C33)</f>
        <v>31069046</v>
      </c>
      <c r="D34" s="29">
        <f>SUM(D29:D33)</f>
        <v>0</v>
      </c>
      <c r="E34" s="30">
        <f t="shared" si="3"/>
        <v>24432244</v>
      </c>
      <c r="F34" s="31">
        <f t="shared" si="3"/>
        <v>24432244</v>
      </c>
      <c r="G34" s="31">
        <f t="shared" si="3"/>
        <v>24602018</v>
      </c>
      <c r="H34" s="31">
        <f t="shared" si="3"/>
        <v>33687918</v>
      </c>
      <c r="I34" s="31">
        <f t="shared" si="3"/>
        <v>33884163</v>
      </c>
      <c r="J34" s="31">
        <f t="shared" si="3"/>
        <v>33884163</v>
      </c>
      <c r="K34" s="31">
        <f t="shared" si="3"/>
        <v>32870147</v>
      </c>
      <c r="L34" s="31">
        <f t="shared" si="3"/>
        <v>35035419</v>
      </c>
      <c r="M34" s="31">
        <f t="shared" si="3"/>
        <v>32249972</v>
      </c>
      <c r="N34" s="31">
        <f t="shared" si="3"/>
        <v>32249972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32249972</v>
      </c>
      <c r="X34" s="31">
        <f t="shared" si="3"/>
        <v>12216123</v>
      </c>
      <c r="Y34" s="31">
        <f t="shared" si="3"/>
        <v>20033849</v>
      </c>
      <c r="Z34" s="32">
        <f>+IF(X34&lt;&gt;0,+(Y34/X34)*100,0)</f>
        <v>163.99514805147263</v>
      </c>
      <c r="AA34" s="33">
        <f>SUM(AA29:AA33)</f>
        <v>24432244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257989</v>
      </c>
      <c r="D37" s="18"/>
      <c r="E37" s="19">
        <v>25135307</v>
      </c>
      <c r="F37" s="20">
        <v>25135307</v>
      </c>
      <c r="G37" s="20">
        <v>257989</v>
      </c>
      <c r="H37" s="20">
        <v>257989</v>
      </c>
      <c r="I37" s="20">
        <v>257989</v>
      </c>
      <c r="J37" s="20">
        <v>257989</v>
      </c>
      <c r="K37" s="20">
        <v>257989</v>
      </c>
      <c r="L37" s="20">
        <v>257989</v>
      </c>
      <c r="M37" s="20">
        <v>257989</v>
      </c>
      <c r="N37" s="20">
        <v>257989</v>
      </c>
      <c r="O37" s="20"/>
      <c r="P37" s="20"/>
      <c r="Q37" s="20"/>
      <c r="R37" s="20"/>
      <c r="S37" s="20"/>
      <c r="T37" s="20"/>
      <c r="U37" s="20"/>
      <c r="V37" s="20"/>
      <c r="W37" s="20">
        <v>257989</v>
      </c>
      <c r="X37" s="20">
        <v>12567654</v>
      </c>
      <c r="Y37" s="20">
        <v>-12309665</v>
      </c>
      <c r="Z37" s="21">
        <v>-97.95</v>
      </c>
      <c r="AA37" s="22">
        <v>25135307</v>
      </c>
    </row>
    <row r="38" spans="1:27" ht="12.75">
      <c r="A38" s="23" t="s">
        <v>58</v>
      </c>
      <c r="B38" s="17"/>
      <c r="C38" s="18">
        <v>78979572</v>
      </c>
      <c r="D38" s="18"/>
      <c r="E38" s="19">
        <v>89843311</v>
      </c>
      <c r="F38" s="20">
        <v>89843311</v>
      </c>
      <c r="G38" s="20">
        <v>78979572</v>
      </c>
      <c r="H38" s="20">
        <v>78979572</v>
      </c>
      <c r="I38" s="20">
        <v>78979572</v>
      </c>
      <c r="J38" s="20">
        <v>78979572</v>
      </c>
      <c r="K38" s="20">
        <v>78979572</v>
      </c>
      <c r="L38" s="20">
        <v>78979572</v>
      </c>
      <c r="M38" s="20">
        <v>78979572</v>
      </c>
      <c r="N38" s="20">
        <v>78979572</v>
      </c>
      <c r="O38" s="20"/>
      <c r="P38" s="20"/>
      <c r="Q38" s="20"/>
      <c r="R38" s="20"/>
      <c r="S38" s="20"/>
      <c r="T38" s="20"/>
      <c r="U38" s="20"/>
      <c r="V38" s="20"/>
      <c r="W38" s="20">
        <v>78979572</v>
      </c>
      <c r="X38" s="20">
        <v>44921656</v>
      </c>
      <c r="Y38" s="20">
        <v>34057916</v>
      </c>
      <c r="Z38" s="21">
        <v>75.82</v>
      </c>
      <c r="AA38" s="22">
        <v>89843311</v>
      </c>
    </row>
    <row r="39" spans="1:27" ht="12.75">
      <c r="A39" s="27" t="s">
        <v>61</v>
      </c>
      <c r="B39" s="35"/>
      <c r="C39" s="29">
        <f aca="true" t="shared" si="4" ref="C39:Y39">SUM(C37:C38)</f>
        <v>79237561</v>
      </c>
      <c r="D39" s="29">
        <f>SUM(D37:D38)</f>
        <v>0</v>
      </c>
      <c r="E39" s="36">
        <f t="shared" si="4"/>
        <v>114978618</v>
      </c>
      <c r="F39" s="37">
        <f t="shared" si="4"/>
        <v>114978618</v>
      </c>
      <c r="G39" s="37">
        <f t="shared" si="4"/>
        <v>79237561</v>
      </c>
      <c r="H39" s="37">
        <f t="shared" si="4"/>
        <v>79237561</v>
      </c>
      <c r="I39" s="37">
        <f t="shared" si="4"/>
        <v>79237561</v>
      </c>
      <c r="J39" s="37">
        <f t="shared" si="4"/>
        <v>79237561</v>
      </c>
      <c r="K39" s="37">
        <f t="shared" si="4"/>
        <v>79237561</v>
      </c>
      <c r="L39" s="37">
        <f t="shared" si="4"/>
        <v>79237561</v>
      </c>
      <c r="M39" s="37">
        <f t="shared" si="4"/>
        <v>79237561</v>
      </c>
      <c r="N39" s="37">
        <f t="shared" si="4"/>
        <v>79237561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79237561</v>
      </c>
      <c r="X39" s="37">
        <f t="shared" si="4"/>
        <v>57489310</v>
      </c>
      <c r="Y39" s="37">
        <f t="shared" si="4"/>
        <v>21748251</v>
      </c>
      <c r="Z39" s="38">
        <f>+IF(X39&lt;&gt;0,+(Y39/X39)*100,0)</f>
        <v>37.83007832238724</v>
      </c>
      <c r="AA39" s="39">
        <f>SUM(AA37:AA38)</f>
        <v>114978618</v>
      </c>
    </row>
    <row r="40" spans="1:27" ht="12.75">
      <c r="A40" s="27" t="s">
        <v>62</v>
      </c>
      <c r="B40" s="28"/>
      <c r="C40" s="29">
        <f aca="true" t="shared" si="5" ref="C40:Y40">+C34+C39</f>
        <v>110306607</v>
      </c>
      <c r="D40" s="29">
        <f>+D34+D39</f>
        <v>0</v>
      </c>
      <c r="E40" s="30">
        <f t="shared" si="5"/>
        <v>139410862</v>
      </c>
      <c r="F40" s="31">
        <f t="shared" si="5"/>
        <v>139410862</v>
      </c>
      <c r="G40" s="31">
        <f t="shared" si="5"/>
        <v>103839579</v>
      </c>
      <c r="H40" s="31">
        <f t="shared" si="5"/>
        <v>112925479</v>
      </c>
      <c r="I40" s="31">
        <f t="shared" si="5"/>
        <v>113121724</v>
      </c>
      <c r="J40" s="31">
        <f t="shared" si="5"/>
        <v>113121724</v>
      </c>
      <c r="K40" s="31">
        <f t="shared" si="5"/>
        <v>112107708</v>
      </c>
      <c r="L40" s="31">
        <f t="shared" si="5"/>
        <v>114272980</v>
      </c>
      <c r="M40" s="31">
        <f t="shared" si="5"/>
        <v>111487533</v>
      </c>
      <c r="N40" s="31">
        <f t="shared" si="5"/>
        <v>111487533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111487533</v>
      </c>
      <c r="X40" s="31">
        <f t="shared" si="5"/>
        <v>69705433</v>
      </c>
      <c r="Y40" s="31">
        <f t="shared" si="5"/>
        <v>41782100</v>
      </c>
      <c r="Z40" s="32">
        <f>+IF(X40&lt;&gt;0,+(Y40/X40)*100,0)</f>
        <v>59.94095180500493</v>
      </c>
      <c r="AA40" s="33">
        <f>+AA34+AA39</f>
        <v>139410862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13920273</v>
      </c>
      <c r="D42" s="43">
        <f>+D25-D40</f>
        <v>0</v>
      </c>
      <c r="E42" s="44">
        <f t="shared" si="6"/>
        <v>8536814</v>
      </c>
      <c r="F42" s="45">
        <f t="shared" si="6"/>
        <v>8536814</v>
      </c>
      <c r="G42" s="45">
        <f t="shared" si="6"/>
        <v>43687364</v>
      </c>
      <c r="H42" s="45">
        <f t="shared" si="6"/>
        <v>32083784</v>
      </c>
      <c r="I42" s="45">
        <f t="shared" si="6"/>
        <v>29534024</v>
      </c>
      <c r="J42" s="45">
        <f t="shared" si="6"/>
        <v>29534024</v>
      </c>
      <c r="K42" s="45">
        <f t="shared" si="6"/>
        <v>23807053</v>
      </c>
      <c r="L42" s="45">
        <f t="shared" si="6"/>
        <v>11290016</v>
      </c>
      <c r="M42" s="45">
        <f t="shared" si="6"/>
        <v>19323925</v>
      </c>
      <c r="N42" s="45">
        <f t="shared" si="6"/>
        <v>19323925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19323925</v>
      </c>
      <c r="X42" s="45">
        <f t="shared" si="6"/>
        <v>4268406</v>
      </c>
      <c r="Y42" s="45">
        <f t="shared" si="6"/>
        <v>15055519</v>
      </c>
      <c r="Z42" s="46">
        <f>+IF(X42&lt;&gt;0,+(Y42/X42)*100,0)</f>
        <v>352.71993807524404</v>
      </c>
      <c r="AA42" s="47">
        <f>+AA25-AA40</f>
        <v>8536814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13920273</v>
      </c>
      <c r="D45" s="18"/>
      <c r="E45" s="19">
        <v>8536814</v>
      </c>
      <c r="F45" s="20">
        <v>8536814</v>
      </c>
      <c r="G45" s="20">
        <v>43687364</v>
      </c>
      <c r="H45" s="20">
        <v>32083784</v>
      </c>
      <c r="I45" s="20">
        <v>29534024</v>
      </c>
      <c r="J45" s="20">
        <v>29534024</v>
      </c>
      <c r="K45" s="20">
        <v>23807053</v>
      </c>
      <c r="L45" s="20">
        <v>11290016</v>
      </c>
      <c r="M45" s="20">
        <v>19323925</v>
      </c>
      <c r="N45" s="20">
        <v>19323925</v>
      </c>
      <c r="O45" s="20"/>
      <c r="P45" s="20"/>
      <c r="Q45" s="20"/>
      <c r="R45" s="20"/>
      <c r="S45" s="20"/>
      <c r="T45" s="20"/>
      <c r="U45" s="20"/>
      <c r="V45" s="20"/>
      <c r="W45" s="20">
        <v>19323925</v>
      </c>
      <c r="X45" s="20">
        <v>4268407</v>
      </c>
      <c r="Y45" s="20">
        <v>15055518</v>
      </c>
      <c r="Z45" s="48">
        <v>352.72</v>
      </c>
      <c r="AA45" s="22">
        <v>8536814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13920273</v>
      </c>
      <c r="D48" s="51">
        <f>SUM(D45:D47)</f>
        <v>0</v>
      </c>
      <c r="E48" s="52">
        <f t="shared" si="7"/>
        <v>8536814</v>
      </c>
      <c r="F48" s="53">
        <f t="shared" si="7"/>
        <v>8536814</v>
      </c>
      <c r="G48" s="53">
        <f t="shared" si="7"/>
        <v>43687364</v>
      </c>
      <c r="H48" s="53">
        <f t="shared" si="7"/>
        <v>32083784</v>
      </c>
      <c r="I48" s="53">
        <f t="shared" si="7"/>
        <v>29534024</v>
      </c>
      <c r="J48" s="53">
        <f t="shared" si="7"/>
        <v>29534024</v>
      </c>
      <c r="K48" s="53">
        <f t="shared" si="7"/>
        <v>23807053</v>
      </c>
      <c r="L48" s="53">
        <f t="shared" si="7"/>
        <v>11290016</v>
      </c>
      <c r="M48" s="53">
        <f t="shared" si="7"/>
        <v>19323925</v>
      </c>
      <c r="N48" s="53">
        <f t="shared" si="7"/>
        <v>19323925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19323925</v>
      </c>
      <c r="X48" s="53">
        <f t="shared" si="7"/>
        <v>4268407</v>
      </c>
      <c r="Y48" s="53">
        <f t="shared" si="7"/>
        <v>15055518</v>
      </c>
      <c r="Z48" s="54">
        <f>+IF(X48&lt;&gt;0,+(Y48/X48)*100,0)</f>
        <v>352.7198320122706</v>
      </c>
      <c r="AA48" s="55">
        <f>SUM(AA45:AA47)</f>
        <v>8536814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351348850</v>
      </c>
      <c r="D6" s="18"/>
      <c r="E6" s="19">
        <v>109764000</v>
      </c>
      <c r="F6" s="20">
        <v>109764000</v>
      </c>
      <c r="G6" s="20">
        <v>183743408</v>
      </c>
      <c r="H6" s="20">
        <v>224104754</v>
      </c>
      <c r="I6" s="20">
        <v>256749920</v>
      </c>
      <c r="J6" s="20">
        <v>256749920</v>
      </c>
      <c r="K6" s="20">
        <v>137458731</v>
      </c>
      <c r="L6" s="20">
        <v>285197210</v>
      </c>
      <c r="M6" s="20">
        <v>197053158</v>
      </c>
      <c r="N6" s="20">
        <v>197053158</v>
      </c>
      <c r="O6" s="20"/>
      <c r="P6" s="20"/>
      <c r="Q6" s="20"/>
      <c r="R6" s="20"/>
      <c r="S6" s="20"/>
      <c r="T6" s="20"/>
      <c r="U6" s="20"/>
      <c r="V6" s="20"/>
      <c r="W6" s="20">
        <v>197053158</v>
      </c>
      <c r="X6" s="20">
        <v>54882000</v>
      </c>
      <c r="Y6" s="20">
        <v>142171158</v>
      </c>
      <c r="Z6" s="21">
        <v>259.05</v>
      </c>
      <c r="AA6" s="22">
        <v>109764000</v>
      </c>
    </row>
    <row r="7" spans="1:27" ht="12.75">
      <c r="A7" s="23" t="s">
        <v>34</v>
      </c>
      <c r="B7" s="17"/>
      <c r="C7" s="18">
        <v>7437051180</v>
      </c>
      <c r="D7" s="18"/>
      <c r="E7" s="19">
        <v>7442199195</v>
      </c>
      <c r="F7" s="20">
        <v>7531733195</v>
      </c>
      <c r="G7" s="20">
        <v>7405739561</v>
      </c>
      <c r="H7" s="20">
        <v>7411177780</v>
      </c>
      <c r="I7" s="20">
        <v>7403521222</v>
      </c>
      <c r="J7" s="20">
        <v>7403521222</v>
      </c>
      <c r="K7" s="20">
        <v>7404585396</v>
      </c>
      <c r="L7" s="20">
        <v>7422516105</v>
      </c>
      <c r="M7" s="20">
        <v>7417034199</v>
      </c>
      <c r="N7" s="20">
        <v>7417034199</v>
      </c>
      <c r="O7" s="20"/>
      <c r="P7" s="20"/>
      <c r="Q7" s="20"/>
      <c r="R7" s="20"/>
      <c r="S7" s="20"/>
      <c r="T7" s="20"/>
      <c r="U7" s="20"/>
      <c r="V7" s="20"/>
      <c r="W7" s="20">
        <v>7417034199</v>
      </c>
      <c r="X7" s="20">
        <v>3765866598</v>
      </c>
      <c r="Y7" s="20">
        <v>3651167601</v>
      </c>
      <c r="Z7" s="21">
        <v>96.95</v>
      </c>
      <c r="AA7" s="22">
        <v>7531733195</v>
      </c>
    </row>
    <row r="8" spans="1:27" ht="12.75">
      <c r="A8" s="23" t="s">
        <v>35</v>
      </c>
      <c r="B8" s="17"/>
      <c r="C8" s="18">
        <v>5630017972</v>
      </c>
      <c r="D8" s="18"/>
      <c r="E8" s="19">
        <v>6349964260</v>
      </c>
      <c r="F8" s="20">
        <v>6349964260</v>
      </c>
      <c r="G8" s="20">
        <v>5010921332</v>
      </c>
      <c r="H8" s="20">
        <v>5020073334</v>
      </c>
      <c r="I8" s="20">
        <v>5236134795</v>
      </c>
      <c r="J8" s="20">
        <v>5236134795</v>
      </c>
      <c r="K8" s="20">
        <v>5329501855</v>
      </c>
      <c r="L8" s="20">
        <v>4910140613</v>
      </c>
      <c r="M8" s="20">
        <v>5034223871</v>
      </c>
      <c r="N8" s="20">
        <v>5034223871</v>
      </c>
      <c r="O8" s="20"/>
      <c r="P8" s="20"/>
      <c r="Q8" s="20"/>
      <c r="R8" s="20"/>
      <c r="S8" s="20"/>
      <c r="T8" s="20"/>
      <c r="U8" s="20"/>
      <c r="V8" s="20"/>
      <c r="W8" s="20">
        <v>5034223871</v>
      </c>
      <c r="X8" s="20">
        <v>3174982130</v>
      </c>
      <c r="Y8" s="20">
        <v>1859241741</v>
      </c>
      <c r="Z8" s="21">
        <v>58.56</v>
      </c>
      <c r="AA8" s="22">
        <v>6349964260</v>
      </c>
    </row>
    <row r="9" spans="1:27" ht="12.75">
      <c r="A9" s="23" t="s">
        <v>36</v>
      </c>
      <c r="B9" s="17"/>
      <c r="C9" s="18">
        <v>1402752305</v>
      </c>
      <c r="D9" s="18"/>
      <c r="E9" s="19">
        <v>1448961501</v>
      </c>
      <c r="F9" s="20">
        <v>1448961501</v>
      </c>
      <c r="G9" s="20">
        <v>1400141241</v>
      </c>
      <c r="H9" s="20">
        <v>1491001907</v>
      </c>
      <c r="I9" s="20">
        <v>1926390966</v>
      </c>
      <c r="J9" s="20">
        <v>1926390966</v>
      </c>
      <c r="K9" s="20">
        <v>1299058256</v>
      </c>
      <c r="L9" s="20">
        <v>1539779868</v>
      </c>
      <c r="M9" s="20">
        <v>1574729574</v>
      </c>
      <c r="N9" s="20">
        <v>1574729574</v>
      </c>
      <c r="O9" s="20"/>
      <c r="P9" s="20"/>
      <c r="Q9" s="20"/>
      <c r="R9" s="20"/>
      <c r="S9" s="20"/>
      <c r="T9" s="20"/>
      <c r="U9" s="20"/>
      <c r="V9" s="20"/>
      <c r="W9" s="20">
        <v>1574729574</v>
      </c>
      <c r="X9" s="20">
        <v>724480751</v>
      </c>
      <c r="Y9" s="20">
        <v>850248823</v>
      </c>
      <c r="Z9" s="21">
        <v>117.36</v>
      </c>
      <c r="AA9" s="22">
        <v>1448961501</v>
      </c>
    </row>
    <row r="10" spans="1:27" ht="12.75">
      <c r="A10" s="23" t="s">
        <v>37</v>
      </c>
      <c r="B10" s="17"/>
      <c r="C10" s="18">
        <v>14290440</v>
      </c>
      <c r="D10" s="18"/>
      <c r="E10" s="19">
        <v>15656603</v>
      </c>
      <c r="F10" s="20">
        <v>15656603</v>
      </c>
      <c r="G10" s="24">
        <v>14290440</v>
      </c>
      <c r="H10" s="24">
        <v>14290440</v>
      </c>
      <c r="I10" s="24">
        <v>14290440</v>
      </c>
      <c r="J10" s="20">
        <v>14290440</v>
      </c>
      <c r="K10" s="24">
        <v>14290440</v>
      </c>
      <c r="L10" s="24">
        <v>14290440</v>
      </c>
      <c r="M10" s="20">
        <v>14290440</v>
      </c>
      <c r="N10" s="24">
        <v>14290440</v>
      </c>
      <c r="O10" s="24"/>
      <c r="P10" s="24"/>
      <c r="Q10" s="20"/>
      <c r="R10" s="24"/>
      <c r="S10" s="24"/>
      <c r="T10" s="20"/>
      <c r="U10" s="24"/>
      <c r="V10" s="24"/>
      <c r="W10" s="24">
        <v>14290440</v>
      </c>
      <c r="X10" s="20">
        <v>7828302</v>
      </c>
      <c r="Y10" s="24">
        <v>6462138</v>
      </c>
      <c r="Z10" s="25">
        <v>82.55</v>
      </c>
      <c r="AA10" s="26">
        <v>15656603</v>
      </c>
    </row>
    <row r="11" spans="1:27" ht="12.75">
      <c r="A11" s="23" t="s">
        <v>38</v>
      </c>
      <c r="B11" s="17"/>
      <c r="C11" s="18">
        <v>473318034</v>
      </c>
      <c r="D11" s="18"/>
      <c r="E11" s="19">
        <v>394347239</v>
      </c>
      <c r="F11" s="20">
        <v>394347239</v>
      </c>
      <c r="G11" s="20">
        <v>463179239</v>
      </c>
      <c r="H11" s="20">
        <v>449454583</v>
      </c>
      <c r="I11" s="20">
        <v>448579073</v>
      </c>
      <c r="J11" s="20">
        <v>448579073</v>
      </c>
      <c r="K11" s="20">
        <v>449129276</v>
      </c>
      <c r="L11" s="20">
        <v>476581464</v>
      </c>
      <c r="M11" s="20">
        <v>505652261</v>
      </c>
      <c r="N11" s="20">
        <v>505652261</v>
      </c>
      <c r="O11" s="20"/>
      <c r="P11" s="20"/>
      <c r="Q11" s="20"/>
      <c r="R11" s="20"/>
      <c r="S11" s="20"/>
      <c r="T11" s="20"/>
      <c r="U11" s="20"/>
      <c r="V11" s="20"/>
      <c r="W11" s="20">
        <v>505652261</v>
      </c>
      <c r="X11" s="20">
        <v>197173620</v>
      </c>
      <c r="Y11" s="20">
        <v>308478641</v>
      </c>
      <c r="Z11" s="21">
        <v>156.45</v>
      </c>
      <c r="AA11" s="22">
        <v>394347239</v>
      </c>
    </row>
    <row r="12" spans="1:27" ht="12.75">
      <c r="A12" s="27" t="s">
        <v>39</v>
      </c>
      <c r="B12" s="28"/>
      <c r="C12" s="29">
        <f aca="true" t="shared" si="0" ref="C12:Y12">SUM(C6:C11)</f>
        <v>15308778781</v>
      </c>
      <c r="D12" s="29">
        <f>SUM(D6:D11)</f>
        <v>0</v>
      </c>
      <c r="E12" s="30">
        <f t="shared" si="0"/>
        <v>15760892798</v>
      </c>
      <c r="F12" s="31">
        <f t="shared" si="0"/>
        <v>15850426798</v>
      </c>
      <c r="G12" s="31">
        <f t="shared" si="0"/>
        <v>14478015221</v>
      </c>
      <c r="H12" s="31">
        <f t="shared" si="0"/>
        <v>14610102798</v>
      </c>
      <c r="I12" s="31">
        <f t="shared" si="0"/>
        <v>15285666416</v>
      </c>
      <c r="J12" s="31">
        <f t="shared" si="0"/>
        <v>15285666416</v>
      </c>
      <c r="K12" s="31">
        <f t="shared" si="0"/>
        <v>14634023954</v>
      </c>
      <c r="L12" s="31">
        <f t="shared" si="0"/>
        <v>14648505700</v>
      </c>
      <c r="M12" s="31">
        <f t="shared" si="0"/>
        <v>14742983503</v>
      </c>
      <c r="N12" s="31">
        <f t="shared" si="0"/>
        <v>14742983503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14742983503</v>
      </c>
      <c r="X12" s="31">
        <f t="shared" si="0"/>
        <v>7925213401</v>
      </c>
      <c r="Y12" s="31">
        <f t="shared" si="0"/>
        <v>6817770102</v>
      </c>
      <c r="Z12" s="32">
        <f>+IF(X12&lt;&gt;0,+(Y12/X12)*100,0)</f>
        <v>86.02632834012692</v>
      </c>
      <c r="AA12" s="33">
        <f>SUM(AA6:AA11)</f>
        <v>15850426798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162296569</v>
      </c>
      <c r="D15" s="18"/>
      <c r="E15" s="19">
        <v>36978133</v>
      </c>
      <c r="F15" s="20">
        <v>36978132</v>
      </c>
      <c r="G15" s="20">
        <v>24968795</v>
      </c>
      <c r="H15" s="20">
        <v>20812322</v>
      </c>
      <c r="I15" s="20">
        <v>19734559</v>
      </c>
      <c r="J15" s="20">
        <v>19734559</v>
      </c>
      <c r="K15" s="20">
        <v>18356383</v>
      </c>
      <c r="L15" s="20">
        <v>16928755</v>
      </c>
      <c r="M15" s="20">
        <v>15427742</v>
      </c>
      <c r="N15" s="20">
        <v>15427742</v>
      </c>
      <c r="O15" s="20"/>
      <c r="P15" s="20"/>
      <c r="Q15" s="20"/>
      <c r="R15" s="20"/>
      <c r="S15" s="20"/>
      <c r="T15" s="20"/>
      <c r="U15" s="20"/>
      <c r="V15" s="20"/>
      <c r="W15" s="20">
        <v>15427742</v>
      </c>
      <c r="X15" s="20">
        <v>18489066</v>
      </c>
      <c r="Y15" s="20">
        <v>-3061324</v>
      </c>
      <c r="Z15" s="21">
        <v>-16.56</v>
      </c>
      <c r="AA15" s="22">
        <v>36978132</v>
      </c>
    </row>
    <row r="16" spans="1:27" ht="12.75">
      <c r="A16" s="23" t="s">
        <v>42</v>
      </c>
      <c r="B16" s="17"/>
      <c r="C16" s="18">
        <v>4590942785</v>
      </c>
      <c r="D16" s="18"/>
      <c r="E16" s="19">
        <v>4236611399</v>
      </c>
      <c r="F16" s="20">
        <v>4236611621</v>
      </c>
      <c r="G16" s="24">
        <v>4519019653</v>
      </c>
      <c r="H16" s="24">
        <v>5475228834</v>
      </c>
      <c r="I16" s="24">
        <v>5031153000</v>
      </c>
      <c r="J16" s="20">
        <v>5031153000</v>
      </c>
      <c r="K16" s="24">
        <v>5688179563</v>
      </c>
      <c r="L16" s="24">
        <v>5309051627</v>
      </c>
      <c r="M16" s="20">
        <v>6846954338</v>
      </c>
      <c r="N16" s="24">
        <v>6846954338</v>
      </c>
      <c r="O16" s="24"/>
      <c r="P16" s="24"/>
      <c r="Q16" s="20"/>
      <c r="R16" s="24"/>
      <c r="S16" s="24"/>
      <c r="T16" s="20"/>
      <c r="U16" s="24"/>
      <c r="V16" s="24"/>
      <c r="W16" s="24">
        <v>6846954338</v>
      </c>
      <c r="X16" s="20">
        <v>2118305811</v>
      </c>
      <c r="Y16" s="24">
        <v>4728648527</v>
      </c>
      <c r="Z16" s="25">
        <v>223.23</v>
      </c>
      <c r="AA16" s="26">
        <v>4236611621</v>
      </c>
    </row>
    <row r="17" spans="1:27" ht="12.75">
      <c r="A17" s="23" t="s">
        <v>43</v>
      </c>
      <c r="B17" s="17"/>
      <c r="C17" s="18">
        <v>584713404</v>
      </c>
      <c r="D17" s="18"/>
      <c r="E17" s="19">
        <v>582999000</v>
      </c>
      <c r="F17" s="20">
        <v>582999000</v>
      </c>
      <c r="G17" s="20">
        <v>584713404</v>
      </c>
      <c r="H17" s="20">
        <v>584713404</v>
      </c>
      <c r="I17" s="20">
        <v>584713404</v>
      </c>
      <c r="J17" s="20">
        <v>584713404</v>
      </c>
      <c r="K17" s="20">
        <v>584713404</v>
      </c>
      <c r="L17" s="20">
        <v>584713404</v>
      </c>
      <c r="M17" s="20">
        <v>584713404</v>
      </c>
      <c r="N17" s="20">
        <v>584713404</v>
      </c>
      <c r="O17" s="20"/>
      <c r="P17" s="20"/>
      <c r="Q17" s="20"/>
      <c r="R17" s="20"/>
      <c r="S17" s="20"/>
      <c r="T17" s="20"/>
      <c r="U17" s="20"/>
      <c r="V17" s="20"/>
      <c r="W17" s="20">
        <v>584713404</v>
      </c>
      <c r="X17" s="20">
        <v>291499500</v>
      </c>
      <c r="Y17" s="20">
        <v>293213904</v>
      </c>
      <c r="Z17" s="21">
        <v>100.59</v>
      </c>
      <c r="AA17" s="22">
        <v>582999000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43736666684</v>
      </c>
      <c r="D19" s="18"/>
      <c r="E19" s="19">
        <v>51039917632</v>
      </c>
      <c r="F19" s="20">
        <v>51461115483</v>
      </c>
      <c r="G19" s="20">
        <v>44184255655</v>
      </c>
      <c r="H19" s="20">
        <v>43562651051</v>
      </c>
      <c r="I19" s="20">
        <v>43650936139</v>
      </c>
      <c r="J19" s="20">
        <v>43650936139</v>
      </c>
      <c r="K19" s="20">
        <v>43866838014</v>
      </c>
      <c r="L19" s="20">
        <v>44039722180</v>
      </c>
      <c r="M19" s="20">
        <v>44217724632</v>
      </c>
      <c r="N19" s="20">
        <v>44217724632</v>
      </c>
      <c r="O19" s="20"/>
      <c r="P19" s="20"/>
      <c r="Q19" s="20"/>
      <c r="R19" s="20"/>
      <c r="S19" s="20"/>
      <c r="T19" s="20"/>
      <c r="U19" s="20"/>
      <c r="V19" s="20"/>
      <c r="W19" s="20">
        <v>44217724632</v>
      </c>
      <c r="X19" s="20">
        <v>25730557742</v>
      </c>
      <c r="Y19" s="20">
        <v>18487166890</v>
      </c>
      <c r="Z19" s="21">
        <v>71.85</v>
      </c>
      <c r="AA19" s="22">
        <v>51461115483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716039834</v>
      </c>
      <c r="D22" s="18"/>
      <c r="E22" s="19">
        <v>408074000</v>
      </c>
      <c r="F22" s="20">
        <v>408074000</v>
      </c>
      <c r="G22" s="20">
        <v>716009271</v>
      </c>
      <c r="H22" s="20">
        <v>716008834</v>
      </c>
      <c r="I22" s="20">
        <v>716008834</v>
      </c>
      <c r="J22" s="20">
        <v>716008834</v>
      </c>
      <c r="K22" s="20">
        <v>716008834</v>
      </c>
      <c r="L22" s="20">
        <v>716008834</v>
      </c>
      <c r="M22" s="20">
        <v>716008834</v>
      </c>
      <c r="N22" s="20">
        <v>716008834</v>
      </c>
      <c r="O22" s="20"/>
      <c r="P22" s="20"/>
      <c r="Q22" s="20"/>
      <c r="R22" s="20"/>
      <c r="S22" s="20"/>
      <c r="T22" s="20"/>
      <c r="U22" s="20"/>
      <c r="V22" s="20"/>
      <c r="W22" s="20">
        <v>716008834</v>
      </c>
      <c r="X22" s="20">
        <v>204037000</v>
      </c>
      <c r="Y22" s="20">
        <v>511971834</v>
      </c>
      <c r="Z22" s="21">
        <v>250.92</v>
      </c>
      <c r="AA22" s="22">
        <v>408074000</v>
      </c>
    </row>
    <row r="23" spans="1:27" ht="12.75">
      <c r="A23" s="23" t="s">
        <v>49</v>
      </c>
      <c r="B23" s="17"/>
      <c r="C23" s="18">
        <v>8891557</v>
      </c>
      <c r="D23" s="18"/>
      <c r="E23" s="19">
        <v>8904000</v>
      </c>
      <c r="F23" s="20">
        <v>8904000</v>
      </c>
      <c r="G23" s="24">
        <v>8891557</v>
      </c>
      <c r="H23" s="24">
        <v>8891557</v>
      </c>
      <c r="I23" s="24">
        <v>8891557</v>
      </c>
      <c r="J23" s="20">
        <v>8891557</v>
      </c>
      <c r="K23" s="24">
        <v>8891557</v>
      </c>
      <c r="L23" s="24">
        <v>8891557</v>
      </c>
      <c r="M23" s="20">
        <v>8891557</v>
      </c>
      <c r="N23" s="24">
        <v>8891557</v>
      </c>
      <c r="O23" s="24"/>
      <c r="P23" s="24"/>
      <c r="Q23" s="20"/>
      <c r="R23" s="24"/>
      <c r="S23" s="24"/>
      <c r="T23" s="20"/>
      <c r="U23" s="24"/>
      <c r="V23" s="24"/>
      <c r="W23" s="24">
        <v>8891557</v>
      </c>
      <c r="X23" s="20">
        <v>4452000</v>
      </c>
      <c r="Y23" s="24">
        <v>4439557</v>
      </c>
      <c r="Z23" s="25">
        <v>99.72</v>
      </c>
      <c r="AA23" s="26">
        <v>8904000</v>
      </c>
    </row>
    <row r="24" spans="1:27" ht="12.75">
      <c r="A24" s="27" t="s">
        <v>50</v>
      </c>
      <c r="B24" s="35"/>
      <c r="C24" s="29">
        <f aca="true" t="shared" si="1" ref="C24:Y24">SUM(C15:C23)</f>
        <v>49799550833</v>
      </c>
      <c r="D24" s="29">
        <f>SUM(D15:D23)</f>
        <v>0</v>
      </c>
      <c r="E24" s="36">
        <f t="shared" si="1"/>
        <v>56313484164</v>
      </c>
      <c r="F24" s="37">
        <f t="shared" si="1"/>
        <v>56734682236</v>
      </c>
      <c r="G24" s="37">
        <f t="shared" si="1"/>
        <v>50037858335</v>
      </c>
      <c r="H24" s="37">
        <f t="shared" si="1"/>
        <v>50368306002</v>
      </c>
      <c r="I24" s="37">
        <f t="shared" si="1"/>
        <v>50011437493</v>
      </c>
      <c r="J24" s="37">
        <f t="shared" si="1"/>
        <v>50011437493</v>
      </c>
      <c r="K24" s="37">
        <f t="shared" si="1"/>
        <v>50882987755</v>
      </c>
      <c r="L24" s="37">
        <f t="shared" si="1"/>
        <v>50675316357</v>
      </c>
      <c r="M24" s="37">
        <f t="shared" si="1"/>
        <v>52389720507</v>
      </c>
      <c r="N24" s="37">
        <f t="shared" si="1"/>
        <v>52389720507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52389720507</v>
      </c>
      <c r="X24" s="37">
        <f t="shared" si="1"/>
        <v>28367341119</v>
      </c>
      <c r="Y24" s="37">
        <f t="shared" si="1"/>
        <v>24022379388</v>
      </c>
      <c r="Z24" s="38">
        <f>+IF(X24&lt;&gt;0,+(Y24/X24)*100,0)</f>
        <v>84.68322528793574</v>
      </c>
      <c r="AA24" s="39">
        <f>SUM(AA15:AA23)</f>
        <v>56734682236</v>
      </c>
    </row>
    <row r="25" spans="1:27" ht="12.75">
      <c r="A25" s="27" t="s">
        <v>51</v>
      </c>
      <c r="B25" s="28"/>
      <c r="C25" s="29">
        <f aca="true" t="shared" si="2" ref="C25:Y25">+C12+C24</f>
        <v>65108329614</v>
      </c>
      <c r="D25" s="29">
        <f>+D12+D24</f>
        <v>0</v>
      </c>
      <c r="E25" s="30">
        <f t="shared" si="2"/>
        <v>72074376962</v>
      </c>
      <c r="F25" s="31">
        <f t="shared" si="2"/>
        <v>72585109034</v>
      </c>
      <c r="G25" s="31">
        <f t="shared" si="2"/>
        <v>64515873556</v>
      </c>
      <c r="H25" s="31">
        <f t="shared" si="2"/>
        <v>64978408800</v>
      </c>
      <c r="I25" s="31">
        <f t="shared" si="2"/>
        <v>65297103909</v>
      </c>
      <c r="J25" s="31">
        <f t="shared" si="2"/>
        <v>65297103909</v>
      </c>
      <c r="K25" s="31">
        <f t="shared" si="2"/>
        <v>65517011709</v>
      </c>
      <c r="L25" s="31">
        <f t="shared" si="2"/>
        <v>65323822057</v>
      </c>
      <c r="M25" s="31">
        <f t="shared" si="2"/>
        <v>67132704010</v>
      </c>
      <c r="N25" s="31">
        <f t="shared" si="2"/>
        <v>67132704010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67132704010</v>
      </c>
      <c r="X25" s="31">
        <f t="shared" si="2"/>
        <v>36292554520</v>
      </c>
      <c r="Y25" s="31">
        <f t="shared" si="2"/>
        <v>30840149490</v>
      </c>
      <c r="Z25" s="32">
        <f>+IF(X25&lt;&gt;0,+(Y25/X25)*100,0)</f>
        <v>84.9765190075135</v>
      </c>
      <c r="AA25" s="33">
        <f>+AA12+AA24</f>
        <v>72585109034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378608477</v>
      </c>
      <c r="D30" s="18"/>
      <c r="E30" s="19">
        <v>619342000</v>
      </c>
      <c r="F30" s="20">
        <v>619342000</v>
      </c>
      <c r="G30" s="20">
        <v>376784022</v>
      </c>
      <c r="H30" s="20">
        <v>376805278</v>
      </c>
      <c r="I30" s="20">
        <v>376805278</v>
      </c>
      <c r="J30" s="20">
        <v>376805278</v>
      </c>
      <c r="K30" s="20">
        <v>376805278</v>
      </c>
      <c r="L30" s="20">
        <v>376805278</v>
      </c>
      <c r="M30" s="20">
        <v>376805278</v>
      </c>
      <c r="N30" s="20">
        <v>376805278</v>
      </c>
      <c r="O30" s="20"/>
      <c r="P30" s="20"/>
      <c r="Q30" s="20"/>
      <c r="R30" s="20"/>
      <c r="S30" s="20"/>
      <c r="T30" s="20"/>
      <c r="U30" s="20"/>
      <c r="V30" s="20"/>
      <c r="W30" s="20">
        <v>376805278</v>
      </c>
      <c r="X30" s="20">
        <v>309671000</v>
      </c>
      <c r="Y30" s="20">
        <v>67134278</v>
      </c>
      <c r="Z30" s="21">
        <v>21.68</v>
      </c>
      <c r="AA30" s="22">
        <v>619342000</v>
      </c>
    </row>
    <row r="31" spans="1:27" ht="12.75">
      <c r="A31" s="23" t="s">
        <v>56</v>
      </c>
      <c r="B31" s="17"/>
      <c r="C31" s="18">
        <v>409823184</v>
      </c>
      <c r="D31" s="18"/>
      <c r="E31" s="19">
        <v>451735166</v>
      </c>
      <c r="F31" s="20">
        <v>451735166</v>
      </c>
      <c r="G31" s="20">
        <v>411074664</v>
      </c>
      <c r="H31" s="20">
        <v>423288060</v>
      </c>
      <c r="I31" s="20">
        <v>430863118</v>
      </c>
      <c r="J31" s="20">
        <v>430863118</v>
      </c>
      <c r="K31" s="20">
        <v>432471948</v>
      </c>
      <c r="L31" s="20">
        <v>436221020</v>
      </c>
      <c r="M31" s="20">
        <v>431079643</v>
      </c>
      <c r="N31" s="20">
        <v>431079643</v>
      </c>
      <c r="O31" s="20"/>
      <c r="P31" s="20"/>
      <c r="Q31" s="20"/>
      <c r="R31" s="20"/>
      <c r="S31" s="20"/>
      <c r="T31" s="20"/>
      <c r="U31" s="20"/>
      <c r="V31" s="20"/>
      <c r="W31" s="20">
        <v>431079643</v>
      </c>
      <c r="X31" s="20">
        <v>225867583</v>
      </c>
      <c r="Y31" s="20">
        <v>205212060</v>
      </c>
      <c r="Z31" s="21">
        <v>90.86</v>
      </c>
      <c r="AA31" s="22">
        <v>451735166</v>
      </c>
    </row>
    <row r="32" spans="1:27" ht="12.75">
      <c r="A32" s="23" t="s">
        <v>57</v>
      </c>
      <c r="B32" s="17"/>
      <c r="C32" s="18">
        <v>7177852700</v>
      </c>
      <c r="D32" s="18"/>
      <c r="E32" s="19">
        <v>10438547906</v>
      </c>
      <c r="F32" s="20">
        <v>10818756109</v>
      </c>
      <c r="G32" s="20">
        <v>3688262244</v>
      </c>
      <c r="H32" s="20">
        <v>3530163747</v>
      </c>
      <c r="I32" s="20">
        <v>4070022756</v>
      </c>
      <c r="J32" s="20">
        <v>4070022756</v>
      </c>
      <c r="K32" s="20">
        <v>3863175535</v>
      </c>
      <c r="L32" s="20">
        <v>4100790966</v>
      </c>
      <c r="M32" s="20">
        <v>4099265536</v>
      </c>
      <c r="N32" s="20">
        <v>4099265536</v>
      </c>
      <c r="O32" s="20"/>
      <c r="P32" s="20"/>
      <c r="Q32" s="20"/>
      <c r="R32" s="20"/>
      <c r="S32" s="20"/>
      <c r="T32" s="20"/>
      <c r="U32" s="20"/>
      <c r="V32" s="20"/>
      <c r="W32" s="20">
        <v>4099265536</v>
      </c>
      <c r="X32" s="20">
        <v>5409378055</v>
      </c>
      <c r="Y32" s="20">
        <v>-1310112519</v>
      </c>
      <c r="Z32" s="21">
        <v>-24.22</v>
      </c>
      <c r="AA32" s="22">
        <v>10818756109</v>
      </c>
    </row>
    <row r="33" spans="1:27" ht="12.75">
      <c r="A33" s="23" t="s">
        <v>58</v>
      </c>
      <c r="B33" s="17"/>
      <c r="C33" s="18">
        <v>1027793174</v>
      </c>
      <c r="D33" s="18"/>
      <c r="E33" s="19">
        <v>1074352870</v>
      </c>
      <c r="F33" s="20">
        <v>1074352870</v>
      </c>
      <c r="G33" s="20">
        <v>1019879003</v>
      </c>
      <c r="H33" s="20">
        <v>1010894864</v>
      </c>
      <c r="I33" s="20">
        <v>1010894864</v>
      </c>
      <c r="J33" s="20">
        <v>1010894864</v>
      </c>
      <c r="K33" s="20">
        <v>1012254863</v>
      </c>
      <c r="L33" s="20">
        <v>1012594864</v>
      </c>
      <c r="M33" s="20">
        <v>1008908853</v>
      </c>
      <c r="N33" s="20">
        <v>1008908853</v>
      </c>
      <c r="O33" s="20"/>
      <c r="P33" s="20"/>
      <c r="Q33" s="20"/>
      <c r="R33" s="20"/>
      <c r="S33" s="20"/>
      <c r="T33" s="20"/>
      <c r="U33" s="20"/>
      <c r="V33" s="20"/>
      <c r="W33" s="20">
        <v>1008908853</v>
      </c>
      <c r="X33" s="20">
        <v>537176435</v>
      </c>
      <c r="Y33" s="20">
        <v>471732418</v>
      </c>
      <c r="Z33" s="21">
        <v>87.82</v>
      </c>
      <c r="AA33" s="22">
        <v>1074352870</v>
      </c>
    </row>
    <row r="34" spans="1:27" ht="12.75">
      <c r="A34" s="27" t="s">
        <v>59</v>
      </c>
      <c r="B34" s="28"/>
      <c r="C34" s="29">
        <f aca="true" t="shared" si="3" ref="C34:Y34">SUM(C29:C33)</f>
        <v>8994077535</v>
      </c>
      <c r="D34" s="29">
        <f>SUM(D29:D33)</f>
        <v>0</v>
      </c>
      <c r="E34" s="30">
        <f t="shared" si="3"/>
        <v>12583977942</v>
      </c>
      <c r="F34" s="31">
        <f t="shared" si="3"/>
        <v>12964186145</v>
      </c>
      <c r="G34" s="31">
        <f t="shared" si="3"/>
        <v>5495999933</v>
      </c>
      <c r="H34" s="31">
        <f t="shared" si="3"/>
        <v>5341151949</v>
      </c>
      <c r="I34" s="31">
        <f t="shared" si="3"/>
        <v>5888586016</v>
      </c>
      <c r="J34" s="31">
        <f t="shared" si="3"/>
        <v>5888586016</v>
      </c>
      <c r="K34" s="31">
        <f t="shared" si="3"/>
        <v>5684707624</v>
      </c>
      <c r="L34" s="31">
        <f t="shared" si="3"/>
        <v>5926412128</v>
      </c>
      <c r="M34" s="31">
        <f t="shared" si="3"/>
        <v>5916059310</v>
      </c>
      <c r="N34" s="31">
        <f t="shared" si="3"/>
        <v>5916059310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5916059310</v>
      </c>
      <c r="X34" s="31">
        <f t="shared" si="3"/>
        <v>6482093073</v>
      </c>
      <c r="Y34" s="31">
        <f t="shared" si="3"/>
        <v>-566033763</v>
      </c>
      <c r="Z34" s="32">
        <f>+IF(X34&lt;&gt;0,+(Y34/X34)*100,0)</f>
        <v>-8.732268368032425</v>
      </c>
      <c r="AA34" s="33">
        <f>SUM(AA29:AA33)</f>
        <v>12964186145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6501226841</v>
      </c>
      <c r="D37" s="18"/>
      <c r="E37" s="19">
        <v>9772937000</v>
      </c>
      <c r="F37" s="20">
        <v>9772937000</v>
      </c>
      <c r="G37" s="20">
        <v>6429173648</v>
      </c>
      <c r="H37" s="20">
        <v>6488281050</v>
      </c>
      <c r="I37" s="20">
        <v>6306249614</v>
      </c>
      <c r="J37" s="20">
        <v>6306249614</v>
      </c>
      <c r="K37" s="20">
        <v>6365479806</v>
      </c>
      <c r="L37" s="20">
        <v>6424704025</v>
      </c>
      <c r="M37" s="20">
        <v>6264925811</v>
      </c>
      <c r="N37" s="20">
        <v>6264925811</v>
      </c>
      <c r="O37" s="20"/>
      <c r="P37" s="20"/>
      <c r="Q37" s="20"/>
      <c r="R37" s="20"/>
      <c r="S37" s="20"/>
      <c r="T37" s="20"/>
      <c r="U37" s="20"/>
      <c r="V37" s="20"/>
      <c r="W37" s="20">
        <v>6264925811</v>
      </c>
      <c r="X37" s="20">
        <v>4886468500</v>
      </c>
      <c r="Y37" s="20">
        <v>1378457311</v>
      </c>
      <c r="Z37" s="21">
        <v>28.21</v>
      </c>
      <c r="AA37" s="22">
        <v>9772937000</v>
      </c>
    </row>
    <row r="38" spans="1:27" ht="12.75">
      <c r="A38" s="23" t="s">
        <v>58</v>
      </c>
      <c r="B38" s="17"/>
      <c r="C38" s="18">
        <v>6225176418</v>
      </c>
      <c r="D38" s="18"/>
      <c r="E38" s="19">
        <v>7099755760</v>
      </c>
      <c r="F38" s="20">
        <v>7099755760</v>
      </c>
      <c r="G38" s="20">
        <v>6221599749</v>
      </c>
      <c r="H38" s="20">
        <v>6088733888</v>
      </c>
      <c r="I38" s="20">
        <v>6088733888</v>
      </c>
      <c r="J38" s="20">
        <v>6088733888</v>
      </c>
      <c r="K38" s="20">
        <v>6088733888</v>
      </c>
      <c r="L38" s="20">
        <v>6095612427</v>
      </c>
      <c r="M38" s="20">
        <v>6095612427</v>
      </c>
      <c r="N38" s="20">
        <v>6095612427</v>
      </c>
      <c r="O38" s="20"/>
      <c r="P38" s="20"/>
      <c r="Q38" s="20"/>
      <c r="R38" s="20"/>
      <c r="S38" s="20"/>
      <c r="T38" s="20"/>
      <c r="U38" s="20"/>
      <c r="V38" s="20"/>
      <c r="W38" s="20">
        <v>6095612427</v>
      </c>
      <c r="X38" s="20">
        <v>3549877880</v>
      </c>
      <c r="Y38" s="20">
        <v>2545734547</v>
      </c>
      <c r="Z38" s="21">
        <v>71.71</v>
      </c>
      <c r="AA38" s="22">
        <v>7099755760</v>
      </c>
    </row>
    <row r="39" spans="1:27" ht="12.75">
      <c r="A39" s="27" t="s">
        <v>61</v>
      </c>
      <c r="B39" s="35"/>
      <c r="C39" s="29">
        <f aca="true" t="shared" si="4" ref="C39:Y39">SUM(C37:C38)</f>
        <v>12726403259</v>
      </c>
      <c r="D39" s="29">
        <f>SUM(D37:D38)</f>
        <v>0</v>
      </c>
      <c r="E39" s="36">
        <f t="shared" si="4"/>
        <v>16872692760</v>
      </c>
      <c r="F39" s="37">
        <f t="shared" si="4"/>
        <v>16872692760</v>
      </c>
      <c r="G39" s="37">
        <f t="shared" si="4"/>
        <v>12650773397</v>
      </c>
      <c r="H39" s="37">
        <f t="shared" si="4"/>
        <v>12577014938</v>
      </c>
      <c r="I39" s="37">
        <f t="shared" si="4"/>
        <v>12394983502</v>
      </c>
      <c r="J39" s="37">
        <f t="shared" si="4"/>
        <v>12394983502</v>
      </c>
      <c r="K39" s="37">
        <f t="shared" si="4"/>
        <v>12454213694</v>
      </c>
      <c r="L39" s="37">
        <f t="shared" si="4"/>
        <v>12520316452</v>
      </c>
      <c r="M39" s="37">
        <f t="shared" si="4"/>
        <v>12360538238</v>
      </c>
      <c r="N39" s="37">
        <f t="shared" si="4"/>
        <v>12360538238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12360538238</v>
      </c>
      <c r="X39" s="37">
        <f t="shared" si="4"/>
        <v>8436346380</v>
      </c>
      <c r="Y39" s="37">
        <f t="shared" si="4"/>
        <v>3924191858</v>
      </c>
      <c r="Z39" s="38">
        <f>+IF(X39&lt;&gt;0,+(Y39/X39)*100,0)</f>
        <v>46.51530035920597</v>
      </c>
      <c r="AA39" s="39">
        <f>SUM(AA37:AA38)</f>
        <v>16872692760</v>
      </c>
    </row>
    <row r="40" spans="1:27" ht="12.75">
      <c r="A40" s="27" t="s">
        <v>62</v>
      </c>
      <c r="B40" s="28"/>
      <c r="C40" s="29">
        <f aca="true" t="shared" si="5" ref="C40:Y40">+C34+C39</f>
        <v>21720480794</v>
      </c>
      <c r="D40" s="29">
        <f>+D34+D39</f>
        <v>0</v>
      </c>
      <c r="E40" s="30">
        <f t="shared" si="5"/>
        <v>29456670702</v>
      </c>
      <c r="F40" s="31">
        <f t="shared" si="5"/>
        <v>29836878905</v>
      </c>
      <c r="G40" s="31">
        <f t="shared" si="5"/>
        <v>18146773330</v>
      </c>
      <c r="H40" s="31">
        <f t="shared" si="5"/>
        <v>17918166887</v>
      </c>
      <c r="I40" s="31">
        <f t="shared" si="5"/>
        <v>18283569518</v>
      </c>
      <c r="J40" s="31">
        <f t="shared" si="5"/>
        <v>18283569518</v>
      </c>
      <c r="K40" s="31">
        <f t="shared" si="5"/>
        <v>18138921318</v>
      </c>
      <c r="L40" s="31">
        <f t="shared" si="5"/>
        <v>18446728580</v>
      </c>
      <c r="M40" s="31">
        <f t="shared" si="5"/>
        <v>18276597548</v>
      </c>
      <c r="N40" s="31">
        <f t="shared" si="5"/>
        <v>18276597548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18276597548</v>
      </c>
      <c r="X40" s="31">
        <f t="shared" si="5"/>
        <v>14918439453</v>
      </c>
      <c r="Y40" s="31">
        <f t="shared" si="5"/>
        <v>3358158095</v>
      </c>
      <c r="Z40" s="32">
        <f>+IF(X40&lt;&gt;0,+(Y40/X40)*100,0)</f>
        <v>22.510116460771616</v>
      </c>
      <c r="AA40" s="33">
        <f>+AA34+AA39</f>
        <v>29836878905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43387848820</v>
      </c>
      <c r="D42" s="43">
        <f>+D25-D40</f>
        <v>0</v>
      </c>
      <c r="E42" s="44">
        <f t="shared" si="6"/>
        <v>42617706260</v>
      </c>
      <c r="F42" s="45">
        <f t="shared" si="6"/>
        <v>42748230129</v>
      </c>
      <c r="G42" s="45">
        <f t="shared" si="6"/>
        <v>46369100226</v>
      </c>
      <c r="H42" s="45">
        <f t="shared" si="6"/>
        <v>47060241913</v>
      </c>
      <c r="I42" s="45">
        <f t="shared" si="6"/>
        <v>47013534391</v>
      </c>
      <c r="J42" s="45">
        <f t="shared" si="6"/>
        <v>47013534391</v>
      </c>
      <c r="K42" s="45">
        <f t="shared" si="6"/>
        <v>47378090391</v>
      </c>
      <c r="L42" s="45">
        <f t="shared" si="6"/>
        <v>46877093477</v>
      </c>
      <c r="M42" s="45">
        <f t="shared" si="6"/>
        <v>48856106462</v>
      </c>
      <c r="N42" s="45">
        <f t="shared" si="6"/>
        <v>48856106462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48856106462</v>
      </c>
      <c r="X42" s="45">
        <f t="shared" si="6"/>
        <v>21374115067</v>
      </c>
      <c r="Y42" s="45">
        <f t="shared" si="6"/>
        <v>27481991395</v>
      </c>
      <c r="Z42" s="46">
        <f>+IF(X42&lt;&gt;0,+(Y42/X42)*100,0)</f>
        <v>128.57604307291345</v>
      </c>
      <c r="AA42" s="47">
        <f>+AA25-AA40</f>
        <v>42748230129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39604813591</v>
      </c>
      <c r="D45" s="18"/>
      <c r="E45" s="19">
        <v>39191574095</v>
      </c>
      <c r="F45" s="20">
        <v>39417034417</v>
      </c>
      <c r="G45" s="20">
        <v>43479359987</v>
      </c>
      <c r="H45" s="20">
        <v>43616584814</v>
      </c>
      <c r="I45" s="20">
        <v>43604685317</v>
      </c>
      <c r="J45" s="20">
        <v>43604685317</v>
      </c>
      <c r="K45" s="20">
        <v>44016274695</v>
      </c>
      <c r="L45" s="20">
        <v>43560747840</v>
      </c>
      <c r="M45" s="20">
        <v>45580008634</v>
      </c>
      <c r="N45" s="20">
        <v>45580008634</v>
      </c>
      <c r="O45" s="20"/>
      <c r="P45" s="20"/>
      <c r="Q45" s="20"/>
      <c r="R45" s="20"/>
      <c r="S45" s="20"/>
      <c r="T45" s="20"/>
      <c r="U45" s="20"/>
      <c r="V45" s="20"/>
      <c r="W45" s="20">
        <v>45580008634</v>
      </c>
      <c r="X45" s="20">
        <v>19708517209</v>
      </c>
      <c r="Y45" s="20">
        <v>25871491425</v>
      </c>
      <c r="Z45" s="48">
        <v>131.27</v>
      </c>
      <c r="AA45" s="22">
        <v>39417034417</v>
      </c>
    </row>
    <row r="46" spans="1:27" ht="12.75">
      <c r="A46" s="23" t="s">
        <v>67</v>
      </c>
      <c r="B46" s="17"/>
      <c r="C46" s="18">
        <v>3465081501</v>
      </c>
      <c r="D46" s="18"/>
      <c r="E46" s="19">
        <v>3426132165</v>
      </c>
      <c r="F46" s="20">
        <v>3331195712</v>
      </c>
      <c r="G46" s="20">
        <v>2889740239</v>
      </c>
      <c r="H46" s="20">
        <v>3443657099</v>
      </c>
      <c r="I46" s="20">
        <v>3408849074</v>
      </c>
      <c r="J46" s="20">
        <v>3408849074</v>
      </c>
      <c r="K46" s="20">
        <v>3361815696</v>
      </c>
      <c r="L46" s="20">
        <v>3316345637</v>
      </c>
      <c r="M46" s="20">
        <v>3276097828</v>
      </c>
      <c r="N46" s="20">
        <v>3276097828</v>
      </c>
      <c r="O46" s="20"/>
      <c r="P46" s="20"/>
      <c r="Q46" s="20"/>
      <c r="R46" s="20"/>
      <c r="S46" s="20"/>
      <c r="T46" s="20"/>
      <c r="U46" s="20"/>
      <c r="V46" s="20"/>
      <c r="W46" s="20">
        <v>3276097828</v>
      </c>
      <c r="X46" s="20">
        <v>1665597856</v>
      </c>
      <c r="Y46" s="20">
        <v>1610499972</v>
      </c>
      <c r="Z46" s="48">
        <v>96.69</v>
      </c>
      <c r="AA46" s="22">
        <v>3331195712</v>
      </c>
    </row>
    <row r="47" spans="1:27" ht="12.75">
      <c r="A47" s="23" t="s">
        <v>68</v>
      </c>
      <c r="B47" s="17"/>
      <c r="C47" s="18">
        <v>317953730</v>
      </c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43387848822</v>
      </c>
      <c r="D48" s="51">
        <f>SUM(D45:D47)</f>
        <v>0</v>
      </c>
      <c r="E48" s="52">
        <f t="shared" si="7"/>
        <v>42617706260</v>
      </c>
      <c r="F48" s="53">
        <f t="shared" si="7"/>
        <v>42748230129</v>
      </c>
      <c r="G48" s="53">
        <f t="shared" si="7"/>
        <v>46369100226</v>
      </c>
      <c r="H48" s="53">
        <f t="shared" si="7"/>
        <v>47060241913</v>
      </c>
      <c r="I48" s="53">
        <f t="shared" si="7"/>
        <v>47013534391</v>
      </c>
      <c r="J48" s="53">
        <f t="shared" si="7"/>
        <v>47013534391</v>
      </c>
      <c r="K48" s="53">
        <f t="shared" si="7"/>
        <v>47378090391</v>
      </c>
      <c r="L48" s="53">
        <f t="shared" si="7"/>
        <v>46877093477</v>
      </c>
      <c r="M48" s="53">
        <f t="shared" si="7"/>
        <v>48856106462</v>
      </c>
      <c r="N48" s="53">
        <f t="shared" si="7"/>
        <v>48856106462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48856106462</v>
      </c>
      <c r="X48" s="53">
        <f t="shared" si="7"/>
        <v>21374115065</v>
      </c>
      <c r="Y48" s="53">
        <f t="shared" si="7"/>
        <v>27481991397</v>
      </c>
      <c r="Z48" s="54">
        <f>+IF(X48&lt;&gt;0,+(Y48/X48)*100,0)</f>
        <v>128.57604309430155</v>
      </c>
      <c r="AA48" s="55">
        <f>SUM(AA45:AA47)</f>
        <v>42748230129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560000</v>
      </c>
      <c r="F6" s="20">
        <v>560000</v>
      </c>
      <c r="G6" s="20">
        <v>4767</v>
      </c>
      <c r="H6" s="20">
        <v>1256</v>
      </c>
      <c r="I6" s="20"/>
      <c r="J6" s="20"/>
      <c r="K6" s="20">
        <v>103</v>
      </c>
      <c r="L6" s="20">
        <v>164</v>
      </c>
      <c r="M6" s="20">
        <v>2813</v>
      </c>
      <c r="N6" s="20">
        <v>2813</v>
      </c>
      <c r="O6" s="20"/>
      <c r="P6" s="20"/>
      <c r="Q6" s="20"/>
      <c r="R6" s="20"/>
      <c r="S6" s="20"/>
      <c r="T6" s="20"/>
      <c r="U6" s="20"/>
      <c r="V6" s="20"/>
      <c r="W6" s="20">
        <v>2813</v>
      </c>
      <c r="X6" s="20">
        <v>280000</v>
      </c>
      <c r="Y6" s="20">
        <v>-277187</v>
      </c>
      <c r="Z6" s="21">
        <v>-99</v>
      </c>
      <c r="AA6" s="22">
        <v>560000</v>
      </c>
    </row>
    <row r="7" spans="1:27" ht="12.75">
      <c r="A7" s="23" t="s">
        <v>34</v>
      </c>
      <c r="B7" s="17"/>
      <c r="C7" s="18"/>
      <c r="D7" s="18"/>
      <c r="E7" s="19">
        <v>950000</v>
      </c>
      <c r="F7" s="20">
        <v>950000</v>
      </c>
      <c r="G7" s="20">
        <v>6987</v>
      </c>
      <c r="H7" s="20">
        <v>12093</v>
      </c>
      <c r="I7" s="20">
        <v>8003</v>
      </c>
      <c r="J7" s="20">
        <v>8003</v>
      </c>
      <c r="K7" s="20">
        <v>13928</v>
      </c>
      <c r="L7" s="20">
        <v>13503</v>
      </c>
      <c r="M7" s="20">
        <v>16632</v>
      </c>
      <c r="N7" s="20">
        <v>16632</v>
      </c>
      <c r="O7" s="20"/>
      <c r="P7" s="20"/>
      <c r="Q7" s="20"/>
      <c r="R7" s="20"/>
      <c r="S7" s="20"/>
      <c r="T7" s="20"/>
      <c r="U7" s="20"/>
      <c r="V7" s="20"/>
      <c r="W7" s="20">
        <v>16632</v>
      </c>
      <c r="X7" s="20">
        <v>475000</v>
      </c>
      <c r="Y7" s="20">
        <v>-458368</v>
      </c>
      <c r="Z7" s="21">
        <v>-96.5</v>
      </c>
      <c r="AA7" s="22">
        <v>950000</v>
      </c>
    </row>
    <row r="8" spans="1:27" ht="12.75">
      <c r="A8" s="23" t="s">
        <v>35</v>
      </c>
      <c r="B8" s="17"/>
      <c r="C8" s="18"/>
      <c r="D8" s="18"/>
      <c r="E8" s="19">
        <v>62964176</v>
      </c>
      <c r="F8" s="20">
        <v>62964176</v>
      </c>
      <c r="G8" s="20">
        <v>70979</v>
      </c>
      <c r="H8" s="20">
        <v>62084</v>
      </c>
      <c r="I8" s="20">
        <v>12478</v>
      </c>
      <c r="J8" s="20">
        <v>12478</v>
      </c>
      <c r="K8" s="20">
        <v>13658</v>
      </c>
      <c r="L8" s="20">
        <v>14644</v>
      </c>
      <c r="M8" s="20">
        <v>20738</v>
      </c>
      <c r="N8" s="20">
        <v>20738</v>
      </c>
      <c r="O8" s="20"/>
      <c r="P8" s="20"/>
      <c r="Q8" s="20"/>
      <c r="R8" s="20"/>
      <c r="S8" s="20"/>
      <c r="T8" s="20"/>
      <c r="U8" s="20"/>
      <c r="V8" s="20"/>
      <c r="W8" s="20">
        <v>20738</v>
      </c>
      <c r="X8" s="20">
        <v>31482088</v>
      </c>
      <c r="Y8" s="20">
        <v>-31461350</v>
      </c>
      <c r="Z8" s="21">
        <v>-99.93</v>
      </c>
      <c r="AA8" s="22">
        <v>62964176</v>
      </c>
    </row>
    <row r="9" spans="1:27" ht="12.7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>
        <v>114</v>
      </c>
      <c r="J11" s="20">
        <v>114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64474176</v>
      </c>
      <c r="F12" s="31">
        <f t="shared" si="0"/>
        <v>64474176</v>
      </c>
      <c r="G12" s="31">
        <f t="shared" si="0"/>
        <v>82733</v>
      </c>
      <c r="H12" s="31">
        <f t="shared" si="0"/>
        <v>75433</v>
      </c>
      <c r="I12" s="31">
        <f t="shared" si="0"/>
        <v>20595</v>
      </c>
      <c r="J12" s="31">
        <f t="shared" si="0"/>
        <v>20595</v>
      </c>
      <c r="K12" s="31">
        <f t="shared" si="0"/>
        <v>27689</v>
      </c>
      <c r="L12" s="31">
        <f t="shared" si="0"/>
        <v>28311</v>
      </c>
      <c r="M12" s="31">
        <f t="shared" si="0"/>
        <v>40183</v>
      </c>
      <c r="N12" s="31">
        <f t="shared" si="0"/>
        <v>40183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40183</v>
      </c>
      <c r="X12" s="31">
        <f t="shared" si="0"/>
        <v>32237088</v>
      </c>
      <c r="Y12" s="31">
        <f t="shared" si="0"/>
        <v>-32196905</v>
      </c>
      <c r="Z12" s="32">
        <f>+IF(X12&lt;&gt;0,+(Y12/X12)*100,0)</f>
        <v>-99.87535164466468</v>
      </c>
      <c r="AA12" s="33">
        <f>SUM(AA6:AA11)</f>
        <v>64474176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>
        <v>1665</v>
      </c>
      <c r="H17" s="20">
        <v>1665</v>
      </c>
      <c r="I17" s="20">
        <v>1665</v>
      </c>
      <c r="J17" s="20">
        <v>1665</v>
      </c>
      <c r="K17" s="20">
        <v>1665</v>
      </c>
      <c r="L17" s="20">
        <v>1665</v>
      </c>
      <c r="M17" s="20">
        <v>1665</v>
      </c>
      <c r="N17" s="20">
        <v>1665</v>
      </c>
      <c r="O17" s="20"/>
      <c r="P17" s="20"/>
      <c r="Q17" s="20"/>
      <c r="R17" s="20"/>
      <c r="S17" s="20"/>
      <c r="T17" s="20"/>
      <c r="U17" s="20"/>
      <c r="V17" s="20"/>
      <c r="W17" s="20">
        <v>1665</v>
      </c>
      <c r="X17" s="20"/>
      <c r="Y17" s="20">
        <v>1665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347815398</v>
      </c>
      <c r="F19" s="20">
        <v>347815398</v>
      </c>
      <c r="G19" s="20">
        <v>346055</v>
      </c>
      <c r="H19" s="20">
        <v>343165</v>
      </c>
      <c r="I19" s="20">
        <v>342679</v>
      </c>
      <c r="J19" s="20">
        <v>342679</v>
      </c>
      <c r="K19" s="20">
        <v>342493</v>
      </c>
      <c r="L19" s="20">
        <v>341557</v>
      </c>
      <c r="M19" s="20">
        <v>340620</v>
      </c>
      <c r="N19" s="20">
        <v>340620</v>
      </c>
      <c r="O19" s="20"/>
      <c r="P19" s="20"/>
      <c r="Q19" s="20"/>
      <c r="R19" s="20"/>
      <c r="S19" s="20"/>
      <c r="T19" s="20"/>
      <c r="U19" s="20"/>
      <c r="V19" s="20"/>
      <c r="W19" s="20">
        <v>340620</v>
      </c>
      <c r="X19" s="20">
        <v>173907699</v>
      </c>
      <c r="Y19" s="20">
        <v>-173567079</v>
      </c>
      <c r="Z19" s="21">
        <v>-99.8</v>
      </c>
      <c r="AA19" s="22">
        <v>347815398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>
        <v>85</v>
      </c>
      <c r="H22" s="20">
        <v>85</v>
      </c>
      <c r="I22" s="20">
        <v>90</v>
      </c>
      <c r="J22" s="20">
        <v>90</v>
      </c>
      <c r="K22" s="20">
        <v>85</v>
      </c>
      <c r="L22" s="20">
        <v>85</v>
      </c>
      <c r="M22" s="20">
        <v>85</v>
      </c>
      <c r="N22" s="20">
        <v>85</v>
      </c>
      <c r="O22" s="20"/>
      <c r="P22" s="20"/>
      <c r="Q22" s="20"/>
      <c r="R22" s="20"/>
      <c r="S22" s="20"/>
      <c r="T22" s="20"/>
      <c r="U22" s="20"/>
      <c r="V22" s="20"/>
      <c r="W22" s="20">
        <v>85</v>
      </c>
      <c r="X22" s="20"/>
      <c r="Y22" s="20">
        <v>85</v>
      </c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347815398</v>
      </c>
      <c r="F24" s="37">
        <f t="shared" si="1"/>
        <v>347815398</v>
      </c>
      <c r="G24" s="37">
        <f t="shared" si="1"/>
        <v>347805</v>
      </c>
      <c r="H24" s="37">
        <f t="shared" si="1"/>
        <v>344915</v>
      </c>
      <c r="I24" s="37">
        <f t="shared" si="1"/>
        <v>344434</v>
      </c>
      <c r="J24" s="37">
        <f t="shared" si="1"/>
        <v>344434</v>
      </c>
      <c r="K24" s="37">
        <f t="shared" si="1"/>
        <v>344243</v>
      </c>
      <c r="L24" s="37">
        <f t="shared" si="1"/>
        <v>343307</v>
      </c>
      <c r="M24" s="37">
        <f t="shared" si="1"/>
        <v>342370</v>
      </c>
      <c r="N24" s="37">
        <f t="shared" si="1"/>
        <v>342370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342370</v>
      </c>
      <c r="X24" s="37">
        <f t="shared" si="1"/>
        <v>173907699</v>
      </c>
      <c r="Y24" s="37">
        <f t="shared" si="1"/>
        <v>-173565329</v>
      </c>
      <c r="Z24" s="38">
        <f>+IF(X24&lt;&gt;0,+(Y24/X24)*100,0)</f>
        <v>-99.80313120007412</v>
      </c>
      <c r="AA24" s="39">
        <f>SUM(AA15:AA23)</f>
        <v>347815398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412289574</v>
      </c>
      <c r="F25" s="31">
        <f t="shared" si="2"/>
        <v>412289574</v>
      </c>
      <c r="G25" s="31">
        <f t="shared" si="2"/>
        <v>430538</v>
      </c>
      <c r="H25" s="31">
        <f t="shared" si="2"/>
        <v>420348</v>
      </c>
      <c r="I25" s="31">
        <f t="shared" si="2"/>
        <v>365029</v>
      </c>
      <c r="J25" s="31">
        <f t="shared" si="2"/>
        <v>365029</v>
      </c>
      <c r="K25" s="31">
        <f t="shared" si="2"/>
        <v>371932</v>
      </c>
      <c r="L25" s="31">
        <f t="shared" si="2"/>
        <v>371618</v>
      </c>
      <c r="M25" s="31">
        <f t="shared" si="2"/>
        <v>382553</v>
      </c>
      <c r="N25" s="31">
        <f t="shared" si="2"/>
        <v>382553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382553</v>
      </c>
      <c r="X25" s="31">
        <f t="shared" si="2"/>
        <v>206144787</v>
      </c>
      <c r="Y25" s="31">
        <f t="shared" si="2"/>
        <v>-205762234</v>
      </c>
      <c r="Z25" s="32">
        <f>+IF(X25&lt;&gt;0,+(Y25/X25)*100,0)</f>
        <v>-99.81442509142859</v>
      </c>
      <c r="AA25" s="33">
        <f>+AA12+AA24</f>
        <v>412289574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>
        <v>352</v>
      </c>
      <c r="I29" s="20">
        <v>1003</v>
      </c>
      <c r="J29" s="20">
        <v>1003</v>
      </c>
      <c r="K29" s="20">
        <v>3551</v>
      </c>
      <c r="L29" s="20">
        <v>3890</v>
      </c>
      <c r="M29" s="20">
        <v>3314</v>
      </c>
      <c r="N29" s="20">
        <v>3314</v>
      </c>
      <c r="O29" s="20"/>
      <c r="P29" s="20"/>
      <c r="Q29" s="20"/>
      <c r="R29" s="20"/>
      <c r="S29" s="20"/>
      <c r="T29" s="20"/>
      <c r="U29" s="20"/>
      <c r="V29" s="20"/>
      <c r="W29" s="20">
        <v>3314</v>
      </c>
      <c r="X29" s="20"/>
      <c r="Y29" s="20">
        <v>3314</v>
      </c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512000</v>
      </c>
      <c r="F30" s="20">
        <v>512000</v>
      </c>
      <c r="G30" s="20">
        <v>525</v>
      </c>
      <c r="H30" s="20">
        <v>401</v>
      </c>
      <c r="I30" s="20">
        <v>541</v>
      </c>
      <c r="J30" s="20">
        <v>541</v>
      </c>
      <c r="K30" s="20">
        <v>408</v>
      </c>
      <c r="L30" s="20">
        <v>410</v>
      </c>
      <c r="M30" s="20">
        <v>475</v>
      </c>
      <c r="N30" s="20">
        <v>475</v>
      </c>
      <c r="O30" s="20"/>
      <c r="P30" s="20"/>
      <c r="Q30" s="20"/>
      <c r="R30" s="20"/>
      <c r="S30" s="20"/>
      <c r="T30" s="20"/>
      <c r="U30" s="20"/>
      <c r="V30" s="20"/>
      <c r="W30" s="20">
        <v>475</v>
      </c>
      <c r="X30" s="20">
        <v>256000</v>
      </c>
      <c r="Y30" s="20">
        <v>-255525</v>
      </c>
      <c r="Z30" s="21">
        <v>-99.81</v>
      </c>
      <c r="AA30" s="22">
        <v>512000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/>
      <c r="D32" s="18"/>
      <c r="E32" s="19">
        <v>43515756</v>
      </c>
      <c r="F32" s="20">
        <v>43515756</v>
      </c>
      <c r="G32" s="20">
        <v>44997</v>
      </c>
      <c r="H32" s="20">
        <v>46956</v>
      </c>
      <c r="I32" s="20">
        <v>39579</v>
      </c>
      <c r="J32" s="20">
        <v>39579</v>
      </c>
      <c r="K32" s="20">
        <v>51621</v>
      </c>
      <c r="L32" s="20">
        <v>46013</v>
      </c>
      <c r="M32" s="20">
        <v>53302</v>
      </c>
      <c r="N32" s="20">
        <v>53302</v>
      </c>
      <c r="O32" s="20"/>
      <c r="P32" s="20"/>
      <c r="Q32" s="20"/>
      <c r="R32" s="20"/>
      <c r="S32" s="20"/>
      <c r="T32" s="20"/>
      <c r="U32" s="20"/>
      <c r="V32" s="20"/>
      <c r="W32" s="20">
        <v>53302</v>
      </c>
      <c r="X32" s="20">
        <v>21757878</v>
      </c>
      <c r="Y32" s="20">
        <v>-21704576</v>
      </c>
      <c r="Z32" s="21">
        <v>-99.76</v>
      </c>
      <c r="AA32" s="22">
        <v>43515756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44027756</v>
      </c>
      <c r="F34" s="31">
        <f t="shared" si="3"/>
        <v>44027756</v>
      </c>
      <c r="G34" s="31">
        <f t="shared" si="3"/>
        <v>45522</v>
      </c>
      <c r="H34" s="31">
        <f t="shared" si="3"/>
        <v>47709</v>
      </c>
      <c r="I34" s="31">
        <f t="shared" si="3"/>
        <v>41123</v>
      </c>
      <c r="J34" s="31">
        <f t="shared" si="3"/>
        <v>41123</v>
      </c>
      <c r="K34" s="31">
        <f t="shared" si="3"/>
        <v>55580</v>
      </c>
      <c r="L34" s="31">
        <f t="shared" si="3"/>
        <v>50313</v>
      </c>
      <c r="M34" s="31">
        <f t="shared" si="3"/>
        <v>57091</v>
      </c>
      <c r="N34" s="31">
        <f t="shared" si="3"/>
        <v>57091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57091</v>
      </c>
      <c r="X34" s="31">
        <f t="shared" si="3"/>
        <v>22013878</v>
      </c>
      <c r="Y34" s="31">
        <f t="shared" si="3"/>
        <v>-21956787</v>
      </c>
      <c r="Z34" s="32">
        <f>+IF(X34&lt;&gt;0,+(Y34/X34)*100,0)</f>
        <v>-99.74065905153104</v>
      </c>
      <c r="AA34" s="33">
        <f>SUM(AA29:AA33)</f>
        <v>44027756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1803082</v>
      </c>
      <c r="F37" s="20">
        <v>1803082</v>
      </c>
      <c r="G37" s="20">
        <v>1832</v>
      </c>
      <c r="H37" s="20">
        <v>1917</v>
      </c>
      <c r="I37" s="20">
        <v>1861</v>
      </c>
      <c r="J37" s="20">
        <v>1861</v>
      </c>
      <c r="K37" s="20">
        <v>1839</v>
      </c>
      <c r="L37" s="20">
        <v>1798</v>
      </c>
      <c r="M37" s="20">
        <v>1697</v>
      </c>
      <c r="N37" s="20">
        <v>1697</v>
      </c>
      <c r="O37" s="20"/>
      <c r="P37" s="20"/>
      <c r="Q37" s="20"/>
      <c r="R37" s="20"/>
      <c r="S37" s="20"/>
      <c r="T37" s="20"/>
      <c r="U37" s="20"/>
      <c r="V37" s="20"/>
      <c r="W37" s="20">
        <v>1697</v>
      </c>
      <c r="X37" s="20">
        <v>901541</v>
      </c>
      <c r="Y37" s="20">
        <v>-899844</v>
      </c>
      <c r="Z37" s="21">
        <v>-99.81</v>
      </c>
      <c r="AA37" s="22">
        <v>1803082</v>
      </c>
    </row>
    <row r="38" spans="1:27" ht="12.75">
      <c r="A38" s="23" t="s">
        <v>58</v>
      </c>
      <c r="B38" s="17"/>
      <c r="C38" s="18"/>
      <c r="D38" s="18"/>
      <c r="E38" s="19">
        <v>36048000</v>
      </c>
      <c r="F38" s="20">
        <v>36048000</v>
      </c>
      <c r="G38" s="20">
        <v>36048</v>
      </c>
      <c r="H38" s="20">
        <v>36048</v>
      </c>
      <c r="I38" s="20">
        <v>36048</v>
      </c>
      <c r="J38" s="20">
        <v>36048</v>
      </c>
      <c r="K38" s="20">
        <v>36048</v>
      </c>
      <c r="L38" s="20">
        <v>36048</v>
      </c>
      <c r="M38" s="20">
        <v>36048</v>
      </c>
      <c r="N38" s="20">
        <v>36048</v>
      </c>
      <c r="O38" s="20"/>
      <c r="P38" s="20"/>
      <c r="Q38" s="20"/>
      <c r="R38" s="20"/>
      <c r="S38" s="20"/>
      <c r="T38" s="20"/>
      <c r="U38" s="20"/>
      <c r="V38" s="20"/>
      <c r="W38" s="20">
        <v>36048</v>
      </c>
      <c r="X38" s="20">
        <v>18024000</v>
      </c>
      <c r="Y38" s="20">
        <v>-17987952</v>
      </c>
      <c r="Z38" s="21">
        <v>-99.8</v>
      </c>
      <c r="AA38" s="22">
        <v>36048000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37851082</v>
      </c>
      <c r="F39" s="37">
        <f t="shared" si="4"/>
        <v>37851082</v>
      </c>
      <c r="G39" s="37">
        <f t="shared" si="4"/>
        <v>37880</v>
      </c>
      <c r="H39" s="37">
        <f t="shared" si="4"/>
        <v>37965</v>
      </c>
      <c r="I39" s="37">
        <f t="shared" si="4"/>
        <v>37909</v>
      </c>
      <c r="J39" s="37">
        <f t="shared" si="4"/>
        <v>37909</v>
      </c>
      <c r="K39" s="37">
        <f t="shared" si="4"/>
        <v>37887</v>
      </c>
      <c r="L39" s="37">
        <f t="shared" si="4"/>
        <v>37846</v>
      </c>
      <c r="M39" s="37">
        <f t="shared" si="4"/>
        <v>37745</v>
      </c>
      <c r="N39" s="37">
        <f t="shared" si="4"/>
        <v>37745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37745</v>
      </c>
      <c r="X39" s="37">
        <f t="shared" si="4"/>
        <v>18925541</v>
      </c>
      <c r="Y39" s="37">
        <f t="shared" si="4"/>
        <v>-18887796</v>
      </c>
      <c r="Z39" s="38">
        <f>+IF(X39&lt;&gt;0,+(Y39/X39)*100,0)</f>
        <v>-99.80056052294621</v>
      </c>
      <c r="AA39" s="39">
        <f>SUM(AA37:AA38)</f>
        <v>37851082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81878838</v>
      </c>
      <c r="F40" s="31">
        <f t="shared" si="5"/>
        <v>81878838</v>
      </c>
      <c r="G40" s="31">
        <f t="shared" si="5"/>
        <v>83402</v>
      </c>
      <c r="H40" s="31">
        <f t="shared" si="5"/>
        <v>85674</v>
      </c>
      <c r="I40" s="31">
        <f t="shared" si="5"/>
        <v>79032</v>
      </c>
      <c r="J40" s="31">
        <f t="shared" si="5"/>
        <v>79032</v>
      </c>
      <c r="K40" s="31">
        <f t="shared" si="5"/>
        <v>93467</v>
      </c>
      <c r="L40" s="31">
        <f t="shared" si="5"/>
        <v>88159</v>
      </c>
      <c r="M40" s="31">
        <f t="shared" si="5"/>
        <v>94836</v>
      </c>
      <c r="N40" s="31">
        <f t="shared" si="5"/>
        <v>94836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94836</v>
      </c>
      <c r="X40" s="31">
        <f t="shared" si="5"/>
        <v>40939419</v>
      </c>
      <c r="Y40" s="31">
        <f t="shared" si="5"/>
        <v>-40844583</v>
      </c>
      <c r="Z40" s="32">
        <f>+IF(X40&lt;&gt;0,+(Y40/X40)*100,0)</f>
        <v>-99.76835040086914</v>
      </c>
      <c r="AA40" s="33">
        <f>+AA34+AA39</f>
        <v>81878838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330410736</v>
      </c>
      <c r="F42" s="45">
        <f t="shared" si="6"/>
        <v>330410736</v>
      </c>
      <c r="G42" s="45">
        <f t="shared" si="6"/>
        <v>347136</v>
      </c>
      <c r="H42" s="45">
        <f t="shared" si="6"/>
        <v>334674</v>
      </c>
      <c r="I42" s="45">
        <f t="shared" si="6"/>
        <v>285997</v>
      </c>
      <c r="J42" s="45">
        <f t="shared" si="6"/>
        <v>285997</v>
      </c>
      <c r="K42" s="45">
        <f t="shared" si="6"/>
        <v>278465</v>
      </c>
      <c r="L42" s="45">
        <f t="shared" si="6"/>
        <v>283459</v>
      </c>
      <c r="M42" s="45">
        <f t="shared" si="6"/>
        <v>287717</v>
      </c>
      <c r="N42" s="45">
        <f t="shared" si="6"/>
        <v>287717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287717</v>
      </c>
      <c r="X42" s="45">
        <f t="shared" si="6"/>
        <v>165205368</v>
      </c>
      <c r="Y42" s="45">
        <f t="shared" si="6"/>
        <v>-164917651</v>
      </c>
      <c r="Z42" s="46">
        <f>+IF(X42&lt;&gt;0,+(Y42/X42)*100,0)</f>
        <v>-99.82584282612414</v>
      </c>
      <c r="AA42" s="47">
        <f>+AA25-AA40</f>
        <v>330410736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330410736</v>
      </c>
      <c r="F45" s="20">
        <v>330410736</v>
      </c>
      <c r="G45" s="20">
        <v>347136</v>
      </c>
      <c r="H45" s="20">
        <v>334674</v>
      </c>
      <c r="I45" s="20">
        <v>285997</v>
      </c>
      <c r="J45" s="20">
        <v>285997</v>
      </c>
      <c r="K45" s="20">
        <v>278465</v>
      </c>
      <c r="L45" s="20">
        <v>283458</v>
      </c>
      <c r="M45" s="20">
        <v>287717</v>
      </c>
      <c r="N45" s="20">
        <v>287717</v>
      </c>
      <c r="O45" s="20"/>
      <c r="P45" s="20"/>
      <c r="Q45" s="20"/>
      <c r="R45" s="20"/>
      <c r="S45" s="20"/>
      <c r="T45" s="20"/>
      <c r="U45" s="20"/>
      <c r="V45" s="20"/>
      <c r="W45" s="20">
        <v>287717</v>
      </c>
      <c r="X45" s="20">
        <v>165205368</v>
      </c>
      <c r="Y45" s="20">
        <v>-164917651</v>
      </c>
      <c r="Z45" s="48">
        <v>-99.83</v>
      </c>
      <c r="AA45" s="22">
        <v>330410736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330410736</v>
      </c>
      <c r="F48" s="53">
        <f t="shared" si="7"/>
        <v>330410736</v>
      </c>
      <c r="G48" s="53">
        <f t="shared" si="7"/>
        <v>347136</v>
      </c>
      <c r="H48" s="53">
        <f t="shared" si="7"/>
        <v>334674</v>
      </c>
      <c r="I48" s="53">
        <f t="shared" si="7"/>
        <v>285997</v>
      </c>
      <c r="J48" s="53">
        <f t="shared" si="7"/>
        <v>285997</v>
      </c>
      <c r="K48" s="53">
        <f t="shared" si="7"/>
        <v>278465</v>
      </c>
      <c r="L48" s="53">
        <f t="shared" si="7"/>
        <v>283458</v>
      </c>
      <c r="M48" s="53">
        <f t="shared" si="7"/>
        <v>287717</v>
      </c>
      <c r="N48" s="53">
        <f t="shared" si="7"/>
        <v>287717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287717</v>
      </c>
      <c r="X48" s="53">
        <f t="shared" si="7"/>
        <v>165205368</v>
      </c>
      <c r="Y48" s="53">
        <f t="shared" si="7"/>
        <v>-164917651</v>
      </c>
      <c r="Z48" s="54">
        <f>+IF(X48&lt;&gt;0,+(Y48/X48)*100,0)</f>
        <v>-99.82584282612414</v>
      </c>
      <c r="AA48" s="55">
        <f>SUM(AA45:AA47)</f>
        <v>330410736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219860299</v>
      </c>
      <c r="D6" s="18"/>
      <c r="E6" s="19"/>
      <c r="F6" s="20"/>
      <c r="G6" s="20">
        <v>226863274</v>
      </c>
      <c r="H6" s="20">
        <v>227536889</v>
      </c>
      <c r="I6" s="20">
        <v>225612239</v>
      </c>
      <c r="J6" s="20">
        <v>225612239</v>
      </c>
      <c r="K6" s="20">
        <v>224777390</v>
      </c>
      <c r="L6" s="20">
        <v>218888074</v>
      </c>
      <c r="M6" s="20">
        <v>211349658</v>
      </c>
      <c r="N6" s="20">
        <v>211349658</v>
      </c>
      <c r="O6" s="20"/>
      <c r="P6" s="20"/>
      <c r="Q6" s="20"/>
      <c r="R6" s="20"/>
      <c r="S6" s="20"/>
      <c r="T6" s="20"/>
      <c r="U6" s="20"/>
      <c r="V6" s="20"/>
      <c r="W6" s="20">
        <v>211349658</v>
      </c>
      <c r="X6" s="20"/>
      <c r="Y6" s="20">
        <v>211349658</v>
      </c>
      <c r="Z6" s="21"/>
      <c r="AA6" s="22"/>
    </row>
    <row r="7" spans="1:27" ht="12.75">
      <c r="A7" s="23" t="s">
        <v>34</v>
      </c>
      <c r="B7" s="17"/>
      <c r="C7" s="18"/>
      <c r="D7" s="18"/>
      <c r="E7" s="19">
        <v>146705000</v>
      </c>
      <c r="F7" s="20">
        <v>146705000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73352500</v>
      </c>
      <c r="Y7" s="20">
        <v>-73352500</v>
      </c>
      <c r="Z7" s="21">
        <v>-100</v>
      </c>
      <c r="AA7" s="22">
        <v>146705000</v>
      </c>
    </row>
    <row r="8" spans="1:27" ht="12.75">
      <c r="A8" s="23" t="s">
        <v>35</v>
      </c>
      <c r="B8" s="17"/>
      <c r="C8" s="18">
        <v>22095116</v>
      </c>
      <c r="D8" s="18"/>
      <c r="E8" s="19">
        <v>27684645</v>
      </c>
      <c r="F8" s="20">
        <v>27684645</v>
      </c>
      <c r="G8" s="20">
        <v>35457382</v>
      </c>
      <c r="H8" s="20">
        <v>34082340</v>
      </c>
      <c r="I8" s="20">
        <v>31978625</v>
      </c>
      <c r="J8" s="20">
        <v>31978625</v>
      </c>
      <c r="K8" s="20">
        <v>21684812</v>
      </c>
      <c r="L8" s="20">
        <v>22237297</v>
      </c>
      <c r="M8" s="20">
        <v>23892992</v>
      </c>
      <c r="N8" s="20">
        <v>23892992</v>
      </c>
      <c r="O8" s="20"/>
      <c r="P8" s="20"/>
      <c r="Q8" s="20"/>
      <c r="R8" s="20"/>
      <c r="S8" s="20"/>
      <c r="T8" s="20"/>
      <c r="U8" s="20"/>
      <c r="V8" s="20"/>
      <c r="W8" s="20">
        <v>23892992</v>
      </c>
      <c r="X8" s="20">
        <v>13842323</v>
      </c>
      <c r="Y8" s="20">
        <v>10050669</v>
      </c>
      <c r="Z8" s="21">
        <v>72.61</v>
      </c>
      <c r="AA8" s="22">
        <v>27684645</v>
      </c>
    </row>
    <row r="9" spans="1:27" ht="12.75">
      <c r="A9" s="23" t="s">
        <v>36</v>
      </c>
      <c r="B9" s="17"/>
      <c r="C9" s="18">
        <v>35155785</v>
      </c>
      <c r="D9" s="18"/>
      <c r="E9" s="19">
        <v>20344322</v>
      </c>
      <c r="F9" s="20">
        <v>20344322</v>
      </c>
      <c r="G9" s="20">
        <v>121032079</v>
      </c>
      <c r="H9" s="20">
        <v>114304801</v>
      </c>
      <c r="I9" s="20">
        <v>98751077</v>
      </c>
      <c r="J9" s="20">
        <v>98751077</v>
      </c>
      <c r="K9" s="20">
        <v>93634625</v>
      </c>
      <c r="L9" s="20">
        <v>83487817</v>
      </c>
      <c r="M9" s="20">
        <v>81377041</v>
      </c>
      <c r="N9" s="20">
        <v>81377041</v>
      </c>
      <c r="O9" s="20"/>
      <c r="P9" s="20"/>
      <c r="Q9" s="20"/>
      <c r="R9" s="20"/>
      <c r="S9" s="20"/>
      <c r="T9" s="20"/>
      <c r="U9" s="20"/>
      <c r="V9" s="20"/>
      <c r="W9" s="20">
        <v>81377041</v>
      </c>
      <c r="X9" s="20">
        <v>10172161</v>
      </c>
      <c r="Y9" s="20">
        <v>71204880</v>
      </c>
      <c r="Z9" s="21">
        <v>700</v>
      </c>
      <c r="AA9" s="22">
        <v>20344322</v>
      </c>
    </row>
    <row r="10" spans="1:27" ht="12.75">
      <c r="A10" s="23" t="s">
        <v>37</v>
      </c>
      <c r="B10" s="17"/>
      <c r="C10" s="18">
        <v>2849</v>
      </c>
      <c r="D10" s="18"/>
      <c r="E10" s="19">
        <v>3000</v>
      </c>
      <c r="F10" s="20">
        <v>3000</v>
      </c>
      <c r="G10" s="24">
        <v>2659</v>
      </c>
      <c r="H10" s="24">
        <v>2468</v>
      </c>
      <c r="I10" s="24">
        <v>2277</v>
      </c>
      <c r="J10" s="20">
        <v>2277</v>
      </c>
      <c r="K10" s="24">
        <v>2086</v>
      </c>
      <c r="L10" s="24">
        <v>1896</v>
      </c>
      <c r="M10" s="20">
        <v>1705</v>
      </c>
      <c r="N10" s="24">
        <v>1705</v>
      </c>
      <c r="O10" s="24"/>
      <c r="P10" s="24"/>
      <c r="Q10" s="20"/>
      <c r="R10" s="24"/>
      <c r="S10" s="24"/>
      <c r="T10" s="20"/>
      <c r="U10" s="24"/>
      <c r="V10" s="24"/>
      <c r="W10" s="24">
        <v>1705</v>
      </c>
      <c r="X10" s="20">
        <v>1500</v>
      </c>
      <c r="Y10" s="24">
        <v>205</v>
      </c>
      <c r="Z10" s="25">
        <v>13.67</v>
      </c>
      <c r="AA10" s="26">
        <v>3000</v>
      </c>
    </row>
    <row r="11" spans="1:27" ht="12.75">
      <c r="A11" s="23" t="s">
        <v>38</v>
      </c>
      <c r="B11" s="17"/>
      <c r="C11" s="18">
        <v>2810521</v>
      </c>
      <c r="D11" s="18"/>
      <c r="E11" s="19">
        <v>3218000</v>
      </c>
      <c r="F11" s="20">
        <v>3218000</v>
      </c>
      <c r="G11" s="20">
        <v>2489039</v>
      </c>
      <c r="H11" s="20">
        <v>2517249</v>
      </c>
      <c r="I11" s="20">
        <v>2582687</v>
      </c>
      <c r="J11" s="20">
        <v>2582687</v>
      </c>
      <c r="K11" s="20">
        <v>2522124</v>
      </c>
      <c r="L11" s="20">
        <v>2554884</v>
      </c>
      <c r="M11" s="20">
        <v>2513685</v>
      </c>
      <c r="N11" s="20">
        <v>2513685</v>
      </c>
      <c r="O11" s="20"/>
      <c r="P11" s="20"/>
      <c r="Q11" s="20"/>
      <c r="R11" s="20"/>
      <c r="S11" s="20"/>
      <c r="T11" s="20"/>
      <c r="U11" s="20"/>
      <c r="V11" s="20"/>
      <c r="W11" s="20">
        <v>2513685</v>
      </c>
      <c r="X11" s="20">
        <v>1609000</v>
      </c>
      <c r="Y11" s="20">
        <v>904685</v>
      </c>
      <c r="Z11" s="21">
        <v>56.23</v>
      </c>
      <c r="AA11" s="22">
        <v>3218000</v>
      </c>
    </row>
    <row r="12" spans="1:27" ht="12.75">
      <c r="A12" s="27" t="s">
        <v>39</v>
      </c>
      <c r="B12" s="28"/>
      <c r="C12" s="29">
        <f aca="true" t="shared" si="0" ref="C12:Y12">SUM(C6:C11)</f>
        <v>279924570</v>
      </c>
      <c r="D12" s="29">
        <f>SUM(D6:D11)</f>
        <v>0</v>
      </c>
      <c r="E12" s="30">
        <f t="shared" si="0"/>
        <v>197954967</v>
      </c>
      <c r="F12" s="31">
        <f t="shared" si="0"/>
        <v>197954967</v>
      </c>
      <c r="G12" s="31">
        <f t="shared" si="0"/>
        <v>385844433</v>
      </c>
      <c r="H12" s="31">
        <f t="shared" si="0"/>
        <v>378443747</v>
      </c>
      <c r="I12" s="31">
        <f t="shared" si="0"/>
        <v>358926905</v>
      </c>
      <c r="J12" s="31">
        <f t="shared" si="0"/>
        <v>358926905</v>
      </c>
      <c r="K12" s="31">
        <f t="shared" si="0"/>
        <v>342621037</v>
      </c>
      <c r="L12" s="31">
        <f t="shared" si="0"/>
        <v>327169968</v>
      </c>
      <c r="M12" s="31">
        <f t="shared" si="0"/>
        <v>319135081</v>
      </c>
      <c r="N12" s="31">
        <f t="shared" si="0"/>
        <v>319135081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319135081</v>
      </c>
      <c r="X12" s="31">
        <f t="shared" si="0"/>
        <v>98977484</v>
      </c>
      <c r="Y12" s="31">
        <f t="shared" si="0"/>
        <v>220157597</v>
      </c>
      <c r="Z12" s="32">
        <f>+IF(X12&lt;&gt;0,+(Y12/X12)*100,0)</f>
        <v>222.43199978694145</v>
      </c>
      <c r="AA12" s="33">
        <f>SUM(AA6:AA11)</f>
        <v>197954967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10022</v>
      </c>
      <c r="D15" s="18"/>
      <c r="E15" s="19">
        <v>10000</v>
      </c>
      <c r="F15" s="20">
        <v>10000</v>
      </c>
      <c r="G15" s="20">
        <v>10022</v>
      </c>
      <c r="H15" s="20">
        <v>10022</v>
      </c>
      <c r="I15" s="20">
        <v>10022</v>
      </c>
      <c r="J15" s="20">
        <v>10022</v>
      </c>
      <c r="K15" s="20">
        <v>10022</v>
      </c>
      <c r="L15" s="20">
        <v>10022</v>
      </c>
      <c r="M15" s="20">
        <v>10022</v>
      </c>
      <c r="N15" s="20">
        <v>10022</v>
      </c>
      <c r="O15" s="20"/>
      <c r="P15" s="20"/>
      <c r="Q15" s="20"/>
      <c r="R15" s="20"/>
      <c r="S15" s="20"/>
      <c r="T15" s="20"/>
      <c r="U15" s="20"/>
      <c r="V15" s="20"/>
      <c r="W15" s="20">
        <v>10022</v>
      </c>
      <c r="X15" s="20">
        <v>5000</v>
      </c>
      <c r="Y15" s="20">
        <v>5022</v>
      </c>
      <c r="Z15" s="21">
        <v>100.44</v>
      </c>
      <c r="AA15" s="22">
        <v>10000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71202509</v>
      </c>
      <c r="D17" s="18"/>
      <c r="E17" s="19">
        <v>68495000</v>
      </c>
      <c r="F17" s="20"/>
      <c r="G17" s="20">
        <v>71202509</v>
      </c>
      <c r="H17" s="20">
        <v>71202509</v>
      </c>
      <c r="I17" s="20">
        <v>71202509</v>
      </c>
      <c r="J17" s="20">
        <v>71202509</v>
      </c>
      <c r="K17" s="20">
        <v>71202509</v>
      </c>
      <c r="L17" s="20">
        <v>71202509</v>
      </c>
      <c r="M17" s="20">
        <v>71202509</v>
      </c>
      <c r="N17" s="20">
        <v>71202509</v>
      </c>
      <c r="O17" s="20"/>
      <c r="P17" s="20"/>
      <c r="Q17" s="20"/>
      <c r="R17" s="20"/>
      <c r="S17" s="20"/>
      <c r="T17" s="20"/>
      <c r="U17" s="20"/>
      <c r="V17" s="20"/>
      <c r="W17" s="20">
        <v>71202509</v>
      </c>
      <c r="X17" s="20"/>
      <c r="Y17" s="20">
        <v>71202509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>
        <v>68495000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34247500</v>
      </c>
      <c r="Y18" s="20">
        <v>-34247500</v>
      </c>
      <c r="Z18" s="21">
        <v>-100</v>
      </c>
      <c r="AA18" s="22">
        <v>68495000</v>
      </c>
    </row>
    <row r="19" spans="1:27" ht="12.75">
      <c r="A19" s="23" t="s">
        <v>45</v>
      </c>
      <c r="B19" s="17"/>
      <c r="C19" s="18">
        <v>774240901</v>
      </c>
      <c r="D19" s="18"/>
      <c r="E19" s="19">
        <v>853831000</v>
      </c>
      <c r="F19" s="20">
        <v>871427581</v>
      </c>
      <c r="G19" s="20">
        <v>774240901</v>
      </c>
      <c r="H19" s="20">
        <v>778579974</v>
      </c>
      <c r="I19" s="20">
        <v>784764575</v>
      </c>
      <c r="J19" s="20">
        <v>784764575</v>
      </c>
      <c r="K19" s="20">
        <v>789823419</v>
      </c>
      <c r="L19" s="20">
        <v>798542806</v>
      </c>
      <c r="M19" s="20">
        <v>807655442</v>
      </c>
      <c r="N19" s="20">
        <v>807655442</v>
      </c>
      <c r="O19" s="20"/>
      <c r="P19" s="20"/>
      <c r="Q19" s="20"/>
      <c r="R19" s="20"/>
      <c r="S19" s="20"/>
      <c r="T19" s="20"/>
      <c r="U19" s="20"/>
      <c r="V19" s="20"/>
      <c r="W19" s="20">
        <v>807655442</v>
      </c>
      <c r="X19" s="20">
        <v>435713791</v>
      </c>
      <c r="Y19" s="20">
        <v>371941651</v>
      </c>
      <c r="Z19" s="21">
        <v>85.36</v>
      </c>
      <c r="AA19" s="22">
        <v>871427581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297456</v>
      </c>
      <c r="D22" s="18"/>
      <c r="E22" s="19">
        <v>540455</v>
      </c>
      <c r="F22" s="20">
        <v>606055</v>
      </c>
      <c r="G22" s="20">
        <v>297456</v>
      </c>
      <c r="H22" s="20">
        <v>297456</v>
      </c>
      <c r="I22" s="20">
        <v>297456</v>
      </c>
      <c r="J22" s="20">
        <v>297456</v>
      </c>
      <c r="K22" s="20">
        <v>297456</v>
      </c>
      <c r="L22" s="20">
        <v>363056</v>
      </c>
      <c r="M22" s="20">
        <v>363056</v>
      </c>
      <c r="N22" s="20">
        <v>363056</v>
      </c>
      <c r="O22" s="20"/>
      <c r="P22" s="20"/>
      <c r="Q22" s="20"/>
      <c r="R22" s="20"/>
      <c r="S22" s="20"/>
      <c r="T22" s="20"/>
      <c r="U22" s="20"/>
      <c r="V22" s="20"/>
      <c r="W22" s="20">
        <v>363056</v>
      </c>
      <c r="X22" s="20">
        <v>303028</v>
      </c>
      <c r="Y22" s="20">
        <v>60028</v>
      </c>
      <c r="Z22" s="21">
        <v>19.81</v>
      </c>
      <c r="AA22" s="22">
        <v>606055</v>
      </c>
    </row>
    <row r="23" spans="1:27" ht="12.75">
      <c r="A23" s="23" t="s">
        <v>49</v>
      </c>
      <c r="B23" s="17"/>
      <c r="C23" s="18">
        <v>8321875</v>
      </c>
      <c r="D23" s="18"/>
      <c r="E23" s="19">
        <v>8321875</v>
      </c>
      <c r="F23" s="20">
        <v>8321875</v>
      </c>
      <c r="G23" s="24">
        <v>8321875</v>
      </c>
      <c r="H23" s="24">
        <v>8321875</v>
      </c>
      <c r="I23" s="24">
        <v>8321875</v>
      </c>
      <c r="J23" s="20">
        <v>8321875</v>
      </c>
      <c r="K23" s="24">
        <v>8321875</v>
      </c>
      <c r="L23" s="24">
        <v>8321875</v>
      </c>
      <c r="M23" s="20">
        <v>8321875</v>
      </c>
      <c r="N23" s="24">
        <v>8321875</v>
      </c>
      <c r="O23" s="24"/>
      <c r="P23" s="24"/>
      <c r="Q23" s="20"/>
      <c r="R23" s="24"/>
      <c r="S23" s="24"/>
      <c r="T23" s="20"/>
      <c r="U23" s="24"/>
      <c r="V23" s="24"/>
      <c r="W23" s="24">
        <v>8321875</v>
      </c>
      <c r="X23" s="20">
        <v>4160938</v>
      </c>
      <c r="Y23" s="24">
        <v>4160937</v>
      </c>
      <c r="Z23" s="25">
        <v>100</v>
      </c>
      <c r="AA23" s="26">
        <v>8321875</v>
      </c>
    </row>
    <row r="24" spans="1:27" ht="12.75">
      <c r="A24" s="27" t="s">
        <v>50</v>
      </c>
      <c r="B24" s="35"/>
      <c r="C24" s="29">
        <f aca="true" t="shared" si="1" ref="C24:Y24">SUM(C15:C23)</f>
        <v>854072763</v>
      </c>
      <c r="D24" s="29">
        <f>SUM(D15:D23)</f>
        <v>0</v>
      </c>
      <c r="E24" s="36">
        <f t="shared" si="1"/>
        <v>931198330</v>
      </c>
      <c r="F24" s="37">
        <f t="shared" si="1"/>
        <v>948860511</v>
      </c>
      <c r="G24" s="37">
        <f t="shared" si="1"/>
        <v>854072763</v>
      </c>
      <c r="H24" s="37">
        <f t="shared" si="1"/>
        <v>858411836</v>
      </c>
      <c r="I24" s="37">
        <f t="shared" si="1"/>
        <v>864596437</v>
      </c>
      <c r="J24" s="37">
        <f t="shared" si="1"/>
        <v>864596437</v>
      </c>
      <c r="K24" s="37">
        <f t="shared" si="1"/>
        <v>869655281</v>
      </c>
      <c r="L24" s="37">
        <f t="shared" si="1"/>
        <v>878440268</v>
      </c>
      <c r="M24" s="37">
        <f t="shared" si="1"/>
        <v>887552904</v>
      </c>
      <c r="N24" s="37">
        <f t="shared" si="1"/>
        <v>887552904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887552904</v>
      </c>
      <c r="X24" s="37">
        <f t="shared" si="1"/>
        <v>474430257</v>
      </c>
      <c r="Y24" s="37">
        <f t="shared" si="1"/>
        <v>413122647</v>
      </c>
      <c r="Z24" s="38">
        <f>+IF(X24&lt;&gt;0,+(Y24/X24)*100,0)</f>
        <v>87.07763489039021</v>
      </c>
      <c r="AA24" s="39">
        <f>SUM(AA15:AA23)</f>
        <v>948860511</v>
      </c>
    </row>
    <row r="25" spans="1:27" ht="12.75">
      <c r="A25" s="27" t="s">
        <v>51</v>
      </c>
      <c r="B25" s="28"/>
      <c r="C25" s="29">
        <f aca="true" t="shared" si="2" ref="C25:Y25">+C12+C24</f>
        <v>1133997333</v>
      </c>
      <c r="D25" s="29">
        <f>+D12+D24</f>
        <v>0</v>
      </c>
      <c r="E25" s="30">
        <f t="shared" si="2"/>
        <v>1129153297</v>
      </c>
      <c r="F25" s="31">
        <f t="shared" si="2"/>
        <v>1146815478</v>
      </c>
      <c r="G25" s="31">
        <f t="shared" si="2"/>
        <v>1239917196</v>
      </c>
      <c r="H25" s="31">
        <f t="shared" si="2"/>
        <v>1236855583</v>
      </c>
      <c r="I25" s="31">
        <f t="shared" si="2"/>
        <v>1223523342</v>
      </c>
      <c r="J25" s="31">
        <f t="shared" si="2"/>
        <v>1223523342</v>
      </c>
      <c r="K25" s="31">
        <f t="shared" si="2"/>
        <v>1212276318</v>
      </c>
      <c r="L25" s="31">
        <f t="shared" si="2"/>
        <v>1205610236</v>
      </c>
      <c r="M25" s="31">
        <f t="shared" si="2"/>
        <v>1206687985</v>
      </c>
      <c r="N25" s="31">
        <f t="shared" si="2"/>
        <v>1206687985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1206687985</v>
      </c>
      <c r="X25" s="31">
        <f t="shared" si="2"/>
        <v>573407741</v>
      </c>
      <c r="Y25" s="31">
        <f t="shared" si="2"/>
        <v>633280244</v>
      </c>
      <c r="Z25" s="32">
        <f>+IF(X25&lt;&gt;0,+(Y25/X25)*100,0)</f>
        <v>110.44152332083708</v>
      </c>
      <c r="AA25" s="33">
        <f>+AA12+AA24</f>
        <v>1146815478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17420948</v>
      </c>
      <c r="D30" s="18"/>
      <c r="E30" s="19">
        <v>15738000</v>
      </c>
      <c r="F30" s="20">
        <v>15738000</v>
      </c>
      <c r="G30" s="20">
        <v>17420948</v>
      </c>
      <c r="H30" s="20">
        <v>17420948</v>
      </c>
      <c r="I30" s="20">
        <v>17420948</v>
      </c>
      <c r="J30" s="20">
        <v>17420948</v>
      </c>
      <c r="K30" s="20">
        <v>17420948</v>
      </c>
      <c r="L30" s="20">
        <v>17420948</v>
      </c>
      <c r="M30" s="20">
        <v>17420948</v>
      </c>
      <c r="N30" s="20">
        <v>17420948</v>
      </c>
      <c r="O30" s="20"/>
      <c r="P30" s="20"/>
      <c r="Q30" s="20"/>
      <c r="R30" s="20"/>
      <c r="S30" s="20"/>
      <c r="T30" s="20"/>
      <c r="U30" s="20"/>
      <c r="V30" s="20"/>
      <c r="W30" s="20">
        <v>17420948</v>
      </c>
      <c r="X30" s="20">
        <v>7869000</v>
      </c>
      <c r="Y30" s="20">
        <v>9551948</v>
      </c>
      <c r="Z30" s="21">
        <v>121.39</v>
      </c>
      <c r="AA30" s="22">
        <v>15738000</v>
      </c>
    </row>
    <row r="31" spans="1:27" ht="12.75">
      <c r="A31" s="23" t="s">
        <v>56</v>
      </c>
      <c r="B31" s="17"/>
      <c r="C31" s="18">
        <v>8399605</v>
      </c>
      <c r="D31" s="18"/>
      <c r="E31" s="19">
        <v>5341000</v>
      </c>
      <c r="F31" s="20">
        <v>5341000</v>
      </c>
      <c r="G31" s="20">
        <v>8620816</v>
      </c>
      <c r="H31" s="20">
        <v>8809878</v>
      </c>
      <c r="I31" s="20">
        <v>8688505</v>
      </c>
      <c r="J31" s="20">
        <v>8688505</v>
      </c>
      <c r="K31" s="20">
        <v>8791826</v>
      </c>
      <c r="L31" s="20">
        <v>8881300</v>
      </c>
      <c r="M31" s="20">
        <v>8948640</v>
      </c>
      <c r="N31" s="20">
        <v>8948640</v>
      </c>
      <c r="O31" s="20"/>
      <c r="P31" s="20"/>
      <c r="Q31" s="20"/>
      <c r="R31" s="20"/>
      <c r="S31" s="20"/>
      <c r="T31" s="20"/>
      <c r="U31" s="20"/>
      <c r="V31" s="20"/>
      <c r="W31" s="20">
        <v>8948640</v>
      </c>
      <c r="X31" s="20">
        <v>2670500</v>
      </c>
      <c r="Y31" s="20">
        <v>6278140</v>
      </c>
      <c r="Z31" s="21">
        <v>235.09</v>
      </c>
      <c r="AA31" s="22">
        <v>5341000</v>
      </c>
    </row>
    <row r="32" spans="1:27" ht="12.75">
      <c r="A32" s="23" t="s">
        <v>57</v>
      </c>
      <c r="B32" s="17"/>
      <c r="C32" s="18">
        <v>67652934</v>
      </c>
      <c r="D32" s="18"/>
      <c r="E32" s="19">
        <v>70790713</v>
      </c>
      <c r="F32" s="20">
        <v>70790713</v>
      </c>
      <c r="G32" s="20">
        <v>57624029</v>
      </c>
      <c r="H32" s="20">
        <v>62488791</v>
      </c>
      <c r="I32" s="20">
        <v>51456542</v>
      </c>
      <c r="J32" s="20">
        <v>51456542</v>
      </c>
      <c r="K32" s="20">
        <v>58430836</v>
      </c>
      <c r="L32" s="20">
        <v>56408654</v>
      </c>
      <c r="M32" s="20">
        <v>60266140</v>
      </c>
      <c r="N32" s="20">
        <v>60266140</v>
      </c>
      <c r="O32" s="20"/>
      <c r="P32" s="20"/>
      <c r="Q32" s="20"/>
      <c r="R32" s="20"/>
      <c r="S32" s="20"/>
      <c r="T32" s="20"/>
      <c r="U32" s="20"/>
      <c r="V32" s="20"/>
      <c r="W32" s="20">
        <v>60266140</v>
      </c>
      <c r="X32" s="20">
        <v>35395357</v>
      </c>
      <c r="Y32" s="20">
        <v>24870783</v>
      </c>
      <c r="Z32" s="21">
        <v>70.27</v>
      </c>
      <c r="AA32" s="22">
        <v>70790713</v>
      </c>
    </row>
    <row r="33" spans="1:27" ht="12.75">
      <c r="A33" s="23" t="s">
        <v>58</v>
      </c>
      <c r="B33" s="17"/>
      <c r="C33" s="18">
        <v>7892169</v>
      </c>
      <c r="D33" s="18"/>
      <c r="E33" s="19">
        <v>7972000</v>
      </c>
      <c r="F33" s="20">
        <v>7972000</v>
      </c>
      <c r="G33" s="20">
        <v>7892169</v>
      </c>
      <c r="H33" s="20">
        <v>7892169</v>
      </c>
      <c r="I33" s="20">
        <v>7892169</v>
      </c>
      <c r="J33" s="20">
        <v>7892169</v>
      </c>
      <c r="K33" s="20">
        <v>7892169</v>
      </c>
      <c r="L33" s="20">
        <v>7892169</v>
      </c>
      <c r="M33" s="20">
        <v>7892169</v>
      </c>
      <c r="N33" s="20">
        <v>7892169</v>
      </c>
      <c r="O33" s="20"/>
      <c r="P33" s="20"/>
      <c r="Q33" s="20"/>
      <c r="R33" s="20"/>
      <c r="S33" s="20"/>
      <c r="T33" s="20"/>
      <c r="U33" s="20"/>
      <c r="V33" s="20"/>
      <c r="W33" s="20">
        <v>7892169</v>
      </c>
      <c r="X33" s="20">
        <v>3986000</v>
      </c>
      <c r="Y33" s="20">
        <v>3906169</v>
      </c>
      <c r="Z33" s="21">
        <v>98</v>
      </c>
      <c r="AA33" s="22">
        <v>7972000</v>
      </c>
    </row>
    <row r="34" spans="1:27" ht="12.75">
      <c r="A34" s="27" t="s">
        <v>59</v>
      </c>
      <c r="B34" s="28"/>
      <c r="C34" s="29">
        <f aca="true" t="shared" si="3" ref="C34:Y34">SUM(C29:C33)</f>
        <v>101365656</v>
      </c>
      <c r="D34" s="29">
        <f>SUM(D29:D33)</f>
        <v>0</v>
      </c>
      <c r="E34" s="30">
        <f t="shared" si="3"/>
        <v>99841713</v>
      </c>
      <c r="F34" s="31">
        <f t="shared" si="3"/>
        <v>99841713</v>
      </c>
      <c r="G34" s="31">
        <f t="shared" si="3"/>
        <v>91557962</v>
      </c>
      <c r="H34" s="31">
        <f t="shared" si="3"/>
        <v>96611786</v>
      </c>
      <c r="I34" s="31">
        <f t="shared" si="3"/>
        <v>85458164</v>
      </c>
      <c r="J34" s="31">
        <f t="shared" si="3"/>
        <v>85458164</v>
      </c>
      <c r="K34" s="31">
        <f t="shared" si="3"/>
        <v>92535779</v>
      </c>
      <c r="L34" s="31">
        <f t="shared" si="3"/>
        <v>90603071</v>
      </c>
      <c r="M34" s="31">
        <f t="shared" si="3"/>
        <v>94527897</v>
      </c>
      <c r="N34" s="31">
        <f t="shared" si="3"/>
        <v>94527897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94527897</v>
      </c>
      <c r="X34" s="31">
        <f t="shared" si="3"/>
        <v>49920857</v>
      </c>
      <c r="Y34" s="31">
        <f t="shared" si="3"/>
        <v>44607040</v>
      </c>
      <c r="Z34" s="32">
        <f>+IF(X34&lt;&gt;0,+(Y34/X34)*100,0)</f>
        <v>89.35551727407244</v>
      </c>
      <c r="AA34" s="33">
        <f>SUM(AA29:AA33)</f>
        <v>99841713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96166561</v>
      </c>
      <c r="D37" s="18"/>
      <c r="E37" s="19">
        <v>150774514</v>
      </c>
      <c r="F37" s="20">
        <v>150774514</v>
      </c>
      <c r="G37" s="20">
        <v>96166561</v>
      </c>
      <c r="H37" s="20">
        <v>96166561</v>
      </c>
      <c r="I37" s="20">
        <v>96166561</v>
      </c>
      <c r="J37" s="20">
        <v>96166561</v>
      </c>
      <c r="K37" s="20">
        <v>96166561</v>
      </c>
      <c r="L37" s="20">
        <v>96166561</v>
      </c>
      <c r="M37" s="20">
        <v>87738934</v>
      </c>
      <c r="N37" s="20">
        <v>87738934</v>
      </c>
      <c r="O37" s="20"/>
      <c r="P37" s="20"/>
      <c r="Q37" s="20"/>
      <c r="R37" s="20"/>
      <c r="S37" s="20"/>
      <c r="T37" s="20"/>
      <c r="U37" s="20"/>
      <c r="V37" s="20"/>
      <c r="W37" s="20">
        <v>87738934</v>
      </c>
      <c r="X37" s="20">
        <v>75387257</v>
      </c>
      <c r="Y37" s="20">
        <v>12351677</v>
      </c>
      <c r="Z37" s="21">
        <v>16.38</v>
      </c>
      <c r="AA37" s="22">
        <v>150774514</v>
      </c>
    </row>
    <row r="38" spans="1:27" ht="12.75">
      <c r="A38" s="23" t="s">
        <v>58</v>
      </c>
      <c r="B38" s="17"/>
      <c r="C38" s="18">
        <v>131476683</v>
      </c>
      <c r="D38" s="18"/>
      <c r="E38" s="19">
        <v>146476707</v>
      </c>
      <c r="F38" s="20">
        <v>146476707</v>
      </c>
      <c r="G38" s="20">
        <v>131476683</v>
      </c>
      <c r="H38" s="20">
        <v>131476683</v>
      </c>
      <c r="I38" s="20">
        <v>131476683</v>
      </c>
      <c r="J38" s="20">
        <v>131476683</v>
      </c>
      <c r="K38" s="20">
        <v>131476683</v>
      </c>
      <c r="L38" s="20">
        <v>131476683</v>
      </c>
      <c r="M38" s="20">
        <v>131476683</v>
      </c>
      <c r="N38" s="20">
        <v>131476683</v>
      </c>
      <c r="O38" s="20"/>
      <c r="P38" s="20"/>
      <c r="Q38" s="20"/>
      <c r="R38" s="20"/>
      <c r="S38" s="20"/>
      <c r="T38" s="20"/>
      <c r="U38" s="20"/>
      <c r="V38" s="20"/>
      <c r="W38" s="20">
        <v>131476683</v>
      </c>
      <c r="X38" s="20">
        <v>73238354</v>
      </c>
      <c r="Y38" s="20">
        <v>58238329</v>
      </c>
      <c r="Z38" s="21">
        <v>79.52</v>
      </c>
      <c r="AA38" s="22">
        <v>146476707</v>
      </c>
    </row>
    <row r="39" spans="1:27" ht="12.75">
      <c r="A39" s="27" t="s">
        <v>61</v>
      </c>
      <c r="B39" s="35"/>
      <c r="C39" s="29">
        <f aca="true" t="shared" si="4" ref="C39:Y39">SUM(C37:C38)</f>
        <v>227643244</v>
      </c>
      <c r="D39" s="29">
        <f>SUM(D37:D38)</f>
        <v>0</v>
      </c>
      <c r="E39" s="36">
        <f t="shared" si="4"/>
        <v>297251221</v>
      </c>
      <c r="F39" s="37">
        <f t="shared" si="4"/>
        <v>297251221</v>
      </c>
      <c r="G39" s="37">
        <f t="shared" si="4"/>
        <v>227643244</v>
      </c>
      <c r="H39" s="37">
        <f t="shared" si="4"/>
        <v>227643244</v>
      </c>
      <c r="I39" s="37">
        <f t="shared" si="4"/>
        <v>227643244</v>
      </c>
      <c r="J39" s="37">
        <f t="shared" si="4"/>
        <v>227643244</v>
      </c>
      <c r="K39" s="37">
        <f t="shared" si="4"/>
        <v>227643244</v>
      </c>
      <c r="L39" s="37">
        <f t="shared" si="4"/>
        <v>227643244</v>
      </c>
      <c r="M39" s="37">
        <f t="shared" si="4"/>
        <v>219215617</v>
      </c>
      <c r="N39" s="37">
        <f t="shared" si="4"/>
        <v>219215617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219215617</v>
      </c>
      <c r="X39" s="37">
        <f t="shared" si="4"/>
        <v>148625611</v>
      </c>
      <c r="Y39" s="37">
        <f t="shared" si="4"/>
        <v>70590006</v>
      </c>
      <c r="Z39" s="38">
        <f>+IF(X39&lt;&gt;0,+(Y39/X39)*100,0)</f>
        <v>47.49518304755699</v>
      </c>
      <c r="AA39" s="39">
        <f>SUM(AA37:AA38)</f>
        <v>297251221</v>
      </c>
    </row>
    <row r="40" spans="1:27" ht="12.75">
      <c r="A40" s="27" t="s">
        <v>62</v>
      </c>
      <c r="B40" s="28"/>
      <c r="C40" s="29">
        <f aca="true" t="shared" si="5" ref="C40:Y40">+C34+C39</f>
        <v>329008900</v>
      </c>
      <c r="D40" s="29">
        <f>+D34+D39</f>
        <v>0</v>
      </c>
      <c r="E40" s="30">
        <f t="shared" si="5"/>
        <v>397092934</v>
      </c>
      <c r="F40" s="31">
        <f t="shared" si="5"/>
        <v>397092934</v>
      </c>
      <c r="G40" s="31">
        <f t="shared" si="5"/>
        <v>319201206</v>
      </c>
      <c r="H40" s="31">
        <f t="shared" si="5"/>
        <v>324255030</v>
      </c>
      <c r="I40" s="31">
        <f t="shared" si="5"/>
        <v>313101408</v>
      </c>
      <c r="J40" s="31">
        <f t="shared" si="5"/>
        <v>313101408</v>
      </c>
      <c r="K40" s="31">
        <f t="shared" si="5"/>
        <v>320179023</v>
      </c>
      <c r="L40" s="31">
        <f t="shared" si="5"/>
        <v>318246315</v>
      </c>
      <c r="M40" s="31">
        <f t="shared" si="5"/>
        <v>313743514</v>
      </c>
      <c r="N40" s="31">
        <f t="shared" si="5"/>
        <v>313743514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313743514</v>
      </c>
      <c r="X40" s="31">
        <f t="shared" si="5"/>
        <v>198546468</v>
      </c>
      <c r="Y40" s="31">
        <f t="shared" si="5"/>
        <v>115197046</v>
      </c>
      <c r="Z40" s="32">
        <f>+IF(X40&lt;&gt;0,+(Y40/X40)*100,0)</f>
        <v>58.02019404344176</v>
      </c>
      <c r="AA40" s="33">
        <f>+AA34+AA39</f>
        <v>397092934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804988433</v>
      </c>
      <c r="D42" s="43">
        <f>+D25-D40</f>
        <v>0</v>
      </c>
      <c r="E42" s="44">
        <f t="shared" si="6"/>
        <v>732060363</v>
      </c>
      <c r="F42" s="45">
        <f t="shared" si="6"/>
        <v>749722544</v>
      </c>
      <c r="G42" s="45">
        <f t="shared" si="6"/>
        <v>920715990</v>
      </c>
      <c r="H42" s="45">
        <f t="shared" si="6"/>
        <v>912600553</v>
      </c>
      <c r="I42" s="45">
        <f t="shared" si="6"/>
        <v>910421934</v>
      </c>
      <c r="J42" s="45">
        <f t="shared" si="6"/>
        <v>910421934</v>
      </c>
      <c r="K42" s="45">
        <f t="shared" si="6"/>
        <v>892097295</v>
      </c>
      <c r="L42" s="45">
        <f t="shared" si="6"/>
        <v>887363921</v>
      </c>
      <c r="M42" s="45">
        <f t="shared" si="6"/>
        <v>892944471</v>
      </c>
      <c r="N42" s="45">
        <f t="shared" si="6"/>
        <v>892944471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892944471</v>
      </c>
      <c r="X42" s="45">
        <f t="shared" si="6"/>
        <v>374861273</v>
      </c>
      <c r="Y42" s="45">
        <f t="shared" si="6"/>
        <v>518083198</v>
      </c>
      <c r="Z42" s="46">
        <f>+IF(X42&lt;&gt;0,+(Y42/X42)*100,0)</f>
        <v>138.20664744954863</v>
      </c>
      <c r="AA42" s="47">
        <f>+AA25-AA40</f>
        <v>749722544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804742739</v>
      </c>
      <c r="D45" s="18"/>
      <c r="E45" s="19">
        <v>731814363</v>
      </c>
      <c r="F45" s="20">
        <v>749476544</v>
      </c>
      <c r="G45" s="20">
        <v>904989910</v>
      </c>
      <c r="H45" s="20">
        <v>896874473</v>
      </c>
      <c r="I45" s="20">
        <v>894695854</v>
      </c>
      <c r="J45" s="20">
        <v>894695854</v>
      </c>
      <c r="K45" s="20">
        <v>876371215</v>
      </c>
      <c r="L45" s="20">
        <v>871637841</v>
      </c>
      <c r="M45" s="20">
        <v>877218391</v>
      </c>
      <c r="N45" s="20">
        <v>877218391</v>
      </c>
      <c r="O45" s="20"/>
      <c r="P45" s="20"/>
      <c r="Q45" s="20"/>
      <c r="R45" s="20"/>
      <c r="S45" s="20"/>
      <c r="T45" s="20"/>
      <c r="U45" s="20"/>
      <c r="V45" s="20"/>
      <c r="W45" s="20">
        <v>877218391</v>
      </c>
      <c r="X45" s="20">
        <v>374738272</v>
      </c>
      <c r="Y45" s="20">
        <v>502480119</v>
      </c>
      <c r="Z45" s="48">
        <v>134.09</v>
      </c>
      <c r="AA45" s="22">
        <v>749476544</v>
      </c>
    </row>
    <row r="46" spans="1:27" ht="12.75">
      <c r="A46" s="23" t="s">
        <v>67</v>
      </c>
      <c r="B46" s="17"/>
      <c r="C46" s="18">
        <v>245694</v>
      </c>
      <c r="D46" s="18"/>
      <c r="E46" s="19">
        <v>246000</v>
      </c>
      <c r="F46" s="20">
        <v>246000</v>
      </c>
      <c r="G46" s="20">
        <v>15726080</v>
      </c>
      <c r="H46" s="20">
        <v>15726080</v>
      </c>
      <c r="I46" s="20">
        <v>15726080</v>
      </c>
      <c r="J46" s="20">
        <v>15726080</v>
      </c>
      <c r="K46" s="20">
        <v>15726080</v>
      </c>
      <c r="L46" s="20">
        <v>15726080</v>
      </c>
      <c r="M46" s="20">
        <v>15726080</v>
      </c>
      <c r="N46" s="20">
        <v>15726080</v>
      </c>
      <c r="O46" s="20"/>
      <c r="P46" s="20"/>
      <c r="Q46" s="20"/>
      <c r="R46" s="20"/>
      <c r="S46" s="20"/>
      <c r="T46" s="20"/>
      <c r="U46" s="20"/>
      <c r="V46" s="20"/>
      <c r="W46" s="20">
        <v>15726080</v>
      </c>
      <c r="X46" s="20">
        <v>123000</v>
      </c>
      <c r="Y46" s="20">
        <v>15603080</v>
      </c>
      <c r="Z46" s="48">
        <v>12685.43</v>
      </c>
      <c r="AA46" s="22">
        <v>246000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804988433</v>
      </c>
      <c r="D48" s="51">
        <f>SUM(D45:D47)</f>
        <v>0</v>
      </c>
      <c r="E48" s="52">
        <f t="shared" si="7"/>
        <v>732060363</v>
      </c>
      <c r="F48" s="53">
        <f t="shared" si="7"/>
        <v>749722544</v>
      </c>
      <c r="G48" s="53">
        <f t="shared" si="7"/>
        <v>920715990</v>
      </c>
      <c r="H48" s="53">
        <f t="shared" si="7"/>
        <v>912600553</v>
      </c>
      <c r="I48" s="53">
        <f t="shared" si="7"/>
        <v>910421934</v>
      </c>
      <c r="J48" s="53">
        <f t="shared" si="7"/>
        <v>910421934</v>
      </c>
      <c r="K48" s="53">
        <f t="shared" si="7"/>
        <v>892097295</v>
      </c>
      <c r="L48" s="53">
        <f t="shared" si="7"/>
        <v>887363921</v>
      </c>
      <c r="M48" s="53">
        <f t="shared" si="7"/>
        <v>892944471</v>
      </c>
      <c r="N48" s="53">
        <f t="shared" si="7"/>
        <v>892944471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892944471</v>
      </c>
      <c r="X48" s="53">
        <f t="shared" si="7"/>
        <v>374861272</v>
      </c>
      <c r="Y48" s="53">
        <f t="shared" si="7"/>
        <v>518083199</v>
      </c>
      <c r="Z48" s="54">
        <f>+IF(X48&lt;&gt;0,+(Y48/X48)*100,0)</f>
        <v>138.20664808500143</v>
      </c>
      <c r="AA48" s="55">
        <f>SUM(AA45:AA47)</f>
        <v>749722544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14349526</v>
      </c>
      <c r="D6" s="18"/>
      <c r="E6" s="19">
        <v>15323790</v>
      </c>
      <c r="F6" s="20">
        <v>13289519</v>
      </c>
      <c r="G6" s="20">
        <v>18417918</v>
      </c>
      <c r="H6" s="20">
        <v>3588424</v>
      </c>
      <c r="I6" s="20">
        <v>3742160</v>
      </c>
      <c r="J6" s="20">
        <v>3742160</v>
      </c>
      <c r="K6" s="20">
        <v>12053285</v>
      </c>
      <c r="L6" s="20">
        <v>5982473</v>
      </c>
      <c r="M6" s="20">
        <v>8952495</v>
      </c>
      <c r="N6" s="20">
        <v>8952495</v>
      </c>
      <c r="O6" s="20"/>
      <c r="P6" s="20"/>
      <c r="Q6" s="20"/>
      <c r="R6" s="20"/>
      <c r="S6" s="20"/>
      <c r="T6" s="20"/>
      <c r="U6" s="20"/>
      <c r="V6" s="20"/>
      <c r="W6" s="20">
        <v>8952495</v>
      </c>
      <c r="X6" s="20">
        <v>6644760</v>
      </c>
      <c r="Y6" s="20">
        <v>2307735</v>
      </c>
      <c r="Z6" s="21">
        <v>34.73</v>
      </c>
      <c r="AA6" s="22">
        <v>13289519</v>
      </c>
    </row>
    <row r="7" spans="1:27" ht="12.75">
      <c r="A7" s="23" t="s">
        <v>34</v>
      </c>
      <c r="B7" s="17"/>
      <c r="C7" s="18">
        <v>411899411</v>
      </c>
      <c r="D7" s="18"/>
      <c r="E7" s="19">
        <v>347146276</v>
      </c>
      <c r="F7" s="20">
        <v>347146276</v>
      </c>
      <c r="G7" s="20">
        <v>441693359</v>
      </c>
      <c r="H7" s="20">
        <v>451839235</v>
      </c>
      <c r="I7" s="20">
        <v>432741767</v>
      </c>
      <c r="J7" s="20">
        <v>432741767</v>
      </c>
      <c r="K7" s="20">
        <v>437601755</v>
      </c>
      <c r="L7" s="20">
        <v>447968260</v>
      </c>
      <c r="M7" s="20">
        <v>438095470</v>
      </c>
      <c r="N7" s="20">
        <v>438095470</v>
      </c>
      <c r="O7" s="20"/>
      <c r="P7" s="20"/>
      <c r="Q7" s="20"/>
      <c r="R7" s="20"/>
      <c r="S7" s="20"/>
      <c r="T7" s="20"/>
      <c r="U7" s="20"/>
      <c r="V7" s="20"/>
      <c r="W7" s="20">
        <v>438095470</v>
      </c>
      <c r="X7" s="20">
        <v>173573138</v>
      </c>
      <c r="Y7" s="20">
        <v>264522332</v>
      </c>
      <c r="Z7" s="21">
        <v>152.4</v>
      </c>
      <c r="AA7" s="22">
        <v>347146276</v>
      </c>
    </row>
    <row r="8" spans="1:27" ht="12.75">
      <c r="A8" s="23" t="s">
        <v>35</v>
      </c>
      <c r="B8" s="17"/>
      <c r="C8" s="18">
        <v>72666300</v>
      </c>
      <c r="D8" s="18"/>
      <c r="E8" s="19">
        <v>37217047</v>
      </c>
      <c r="F8" s="20">
        <v>37217047</v>
      </c>
      <c r="G8" s="20">
        <v>50807846</v>
      </c>
      <c r="H8" s="20">
        <v>29293678</v>
      </c>
      <c r="I8" s="20">
        <v>33800063</v>
      </c>
      <c r="J8" s="20">
        <v>33800063</v>
      </c>
      <c r="K8" s="20">
        <v>60335765</v>
      </c>
      <c r="L8" s="20">
        <v>58744165</v>
      </c>
      <c r="M8" s="20">
        <v>60266615</v>
      </c>
      <c r="N8" s="20">
        <v>60266615</v>
      </c>
      <c r="O8" s="20"/>
      <c r="P8" s="20"/>
      <c r="Q8" s="20"/>
      <c r="R8" s="20"/>
      <c r="S8" s="20"/>
      <c r="T8" s="20"/>
      <c r="U8" s="20"/>
      <c r="V8" s="20"/>
      <c r="W8" s="20">
        <v>60266615</v>
      </c>
      <c r="X8" s="20">
        <v>18608524</v>
      </c>
      <c r="Y8" s="20">
        <v>41658091</v>
      </c>
      <c r="Z8" s="21">
        <v>223.87</v>
      </c>
      <c r="AA8" s="22">
        <v>37217047</v>
      </c>
    </row>
    <row r="9" spans="1:27" ht="12.75">
      <c r="A9" s="23" t="s">
        <v>36</v>
      </c>
      <c r="B9" s="17"/>
      <c r="C9" s="18">
        <v>27945728</v>
      </c>
      <c r="D9" s="18"/>
      <c r="E9" s="19">
        <v>71797487</v>
      </c>
      <c r="F9" s="20">
        <v>71797487</v>
      </c>
      <c r="G9" s="20">
        <v>52452504</v>
      </c>
      <c r="H9" s="20">
        <v>51535733</v>
      </c>
      <c r="I9" s="20">
        <v>52717216</v>
      </c>
      <c r="J9" s="20">
        <v>52717216</v>
      </c>
      <c r="K9" s="20">
        <v>23083879</v>
      </c>
      <c r="L9" s="20">
        <v>19603724</v>
      </c>
      <c r="M9" s="20">
        <v>29625975</v>
      </c>
      <c r="N9" s="20">
        <v>29625975</v>
      </c>
      <c r="O9" s="20"/>
      <c r="P9" s="20"/>
      <c r="Q9" s="20"/>
      <c r="R9" s="20"/>
      <c r="S9" s="20"/>
      <c r="T9" s="20"/>
      <c r="U9" s="20"/>
      <c r="V9" s="20"/>
      <c r="W9" s="20">
        <v>29625975</v>
      </c>
      <c r="X9" s="20">
        <v>35898744</v>
      </c>
      <c r="Y9" s="20">
        <v>-6272769</v>
      </c>
      <c r="Z9" s="21">
        <v>-17.47</v>
      </c>
      <c r="AA9" s="22">
        <v>71797487</v>
      </c>
    </row>
    <row r="10" spans="1:27" ht="12.75">
      <c r="A10" s="23" t="s">
        <v>37</v>
      </c>
      <c r="B10" s="17"/>
      <c r="C10" s="18">
        <v>477942</v>
      </c>
      <c r="D10" s="18"/>
      <c r="E10" s="19"/>
      <c r="F10" s="20"/>
      <c r="G10" s="24"/>
      <c r="H10" s="24"/>
      <c r="I10" s="24"/>
      <c r="J10" s="20"/>
      <c r="K10" s="24"/>
      <c r="L10" s="24"/>
      <c r="M10" s="20">
        <v>211664</v>
      </c>
      <c r="N10" s="24">
        <v>211664</v>
      </c>
      <c r="O10" s="24"/>
      <c r="P10" s="24"/>
      <c r="Q10" s="20"/>
      <c r="R10" s="24"/>
      <c r="S10" s="24"/>
      <c r="T10" s="20"/>
      <c r="U10" s="24"/>
      <c r="V10" s="24"/>
      <c r="W10" s="24">
        <v>211664</v>
      </c>
      <c r="X10" s="20"/>
      <c r="Y10" s="24">
        <v>211664</v>
      </c>
      <c r="Z10" s="25"/>
      <c r="AA10" s="26"/>
    </row>
    <row r="11" spans="1:27" ht="12.75">
      <c r="A11" s="23" t="s">
        <v>38</v>
      </c>
      <c r="B11" s="17"/>
      <c r="C11" s="18">
        <v>50117818</v>
      </c>
      <c r="D11" s="18"/>
      <c r="E11" s="19">
        <v>21546642</v>
      </c>
      <c r="F11" s="20">
        <v>21546641</v>
      </c>
      <c r="G11" s="20">
        <v>52608873</v>
      </c>
      <c r="H11" s="20">
        <v>55765416</v>
      </c>
      <c r="I11" s="20">
        <v>78257471</v>
      </c>
      <c r="J11" s="20">
        <v>78257471</v>
      </c>
      <c r="K11" s="20">
        <v>83964821</v>
      </c>
      <c r="L11" s="20">
        <v>87651920</v>
      </c>
      <c r="M11" s="20">
        <v>88121779</v>
      </c>
      <c r="N11" s="20">
        <v>88121779</v>
      </c>
      <c r="O11" s="20"/>
      <c r="P11" s="20"/>
      <c r="Q11" s="20"/>
      <c r="R11" s="20"/>
      <c r="S11" s="20"/>
      <c r="T11" s="20"/>
      <c r="U11" s="20"/>
      <c r="V11" s="20"/>
      <c r="W11" s="20">
        <v>88121779</v>
      </c>
      <c r="X11" s="20">
        <v>10773321</v>
      </c>
      <c r="Y11" s="20">
        <v>77348458</v>
      </c>
      <c r="Z11" s="21">
        <v>717.96</v>
      </c>
      <c r="AA11" s="22">
        <v>21546641</v>
      </c>
    </row>
    <row r="12" spans="1:27" ht="12.75">
      <c r="A12" s="27" t="s">
        <v>39</v>
      </c>
      <c r="B12" s="28"/>
      <c r="C12" s="29">
        <f aca="true" t="shared" si="0" ref="C12:Y12">SUM(C6:C11)</f>
        <v>577456725</v>
      </c>
      <c r="D12" s="29">
        <f>SUM(D6:D11)</f>
        <v>0</v>
      </c>
      <c r="E12" s="30">
        <f t="shared" si="0"/>
        <v>493031242</v>
      </c>
      <c r="F12" s="31">
        <f t="shared" si="0"/>
        <v>490996970</v>
      </c>
      <c r="G12" s="31">
        <f t="shared" si="0"/>
        <v>615980500</v>
      </c>
      <c r="H12" s="31">
        <f t="shared" si="0"/>
        <v>592022486</v>
      </c>
      <c r="I12" s="31">
        <f t="shared" si="0"/>
        <v>601258677</v>
      </c>
      <c r="J12" s="31">
        <f t="shared" si="0"/>
        <v>601258677</v>
      </c>
      <c r="K12" s="31">
        <f t="shared" si="0"/>
        <v>617039505</v>
      </c>
      <c r="L12" s="31">
        <f t="shared" si="0"/>
        <v>619950542</v>
      </c>
      <c r="M12" s="31">
        <f t="shared" si="0"/>
        <v>625273998</v>
      </c>
      <c r="N12" s="31">
        <f t="shared" si="0"/>
        <v>625273998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625273998</v>
      </c>
      <c r="X12" s="31">
        <f t="shared" si="0"/>
        <v>245498487</v>
      </c>
      <c r="Y12" s="31">
        <f t="shared" si="0"/>
        <v>379775511</v>
      </c>
      <c r="Z12" s="32">
        <f>+IF(X12&lt;&gt;0,+(Y12/X12)*100,0)</f>
        <v>154.69566254394064</v>
      </c>
      <c r="AA12" s="33">
        <f>SUM(AA6:AA11)</f>
        <v>490996970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354732</v>
      </c>
      <c r="D15" s="18"/>
      <c r="E15" s="19">
        <v>1388785</v>
      </c>
      <c r="F15" s="20">
        <v>1388785</v>
      </c>
      <c r="G15" s="20">
        <v>1184862</v>
      </c>
      <c r="H15" s="20">
        <v>1171086</v>
      </c>
      <c r="I15" s="20">
        <v>1165227</v>
      </c>
      <c r="J15" s="20">
        <v>1165227</v>
      </c>
      <c r="K15" s="20">
        <v>1206344</v>
      </c>
      <c r="L15" s="20">
        <v>1184791</v>
      </c>
      <c r="M15" s="20">
        <v>950940</v>
      </c>
      <c r="N15" s="20">
        <v>950940</v>
      </c>
      <c r="O15" s="20"/>
      <c r="P15" s="20"/>
      <c r="Q15" s="20"/>
      <c r="R15" s="20"/>
      <c r="S15" s="20"/>
      <c r="T15" s="20"/>
      <c r="U15" s="20"/>
      <c r="V15" s="20"/>
      <c r="W15" s="20">
        <v>950940</v>
      </c>
      <c r="X15" s="20">
        <v>694393</v>
      </c>
      <c r="Y15" s="20">
        <v>256547</v>
      </c>
      <c r="Z15" s="21">
        <v>36.95</v>
      </c>
      <c r="AA15" s="22">
        <v>1388785</v>
      </c>
    </row>
    <row r="16" spans="1:27" ht="12.75">
      <c r="A16" s="23" t="s">
        <v>42</v>
      </c>
      <c r="B16" s="17"/>
      <c r="C16" s="18">
        <v>36000000</v>
      </c>
      <c r="D16" s="18"/>
      <c r="E16" s="19">
        <v>48000000</v>
      </c>
      <c r="F16" s="20">
        <v>48000000</v>
      </c>
      <c r="G16" s="24">
        <v>37000000</v>
      </c>
      <c r="H16" s="24">
        <v>38000000</v>
      </c>
      <c r="I16" s="24">
        <v>39000000</v>
      </c>
      <c r="J16" s="20">
        <v>39000000</v>
      </c>
      <c r="K16" s="24">
        <v>40000000</v>
      </c>
      <c r="L16" s="24">
        <v>41000000</v>
      </c>
      <c r="M16" s="20">
        <v>42000000</v>
      </c>
      <c r="N16" s="24">
        <v>42000000</v>
      </c>
      <c r="O16" s="24"/>
      <c r="P16" s="24"/>
      <c r="Q16" s="20"/>
      <c r="R16" s="24"/>
      <c r="S16" s="24"/>
      <c r="T16" s="20"/>
      <c r="U16" s="24"/>
      <c r="V16" s="24"/>
      <c r="W16" s="24">
        <v>42000000</v>
      </c>
      <c r="X16" s="20">
        <v>24000000</v>
      </c>
      <c r="Y16" s="24">
        <v>18000000</v>
      </c>
      <c r="Z16" s="25">
        <v>75</v>
      </c>
      <c r="AA16" s="26">
        <v>48000000</v>
      </c>
    </row>
    <row r="17" spans="1:27" ht="12.75">
      <c r="A17" s="23" t="s">
        <v>43</v>
      </c>
      <c r="B17" s="17"/>
      <c r="C17" s="18">
        <v>626141460</v>
      </c>
      <c r="D17" s="18"/>
      <c r="E17" s="19">
        <v>622435635</v>
      </c>
      <c r="F17" s="20">
        <v>622435635</v>
      </c>
      <c r="G17" s="20">
        <v>626991468</v>
      </c>
      <c r="H17" s="20">
        <v>626991468</v>
      </c>
      <c r="I17" s="20">
        <v>627133140</v>
      </c>
      <c r="J17" s="20">
        <v>627133140</v>
      </c>
      <c r="K17" s="20">
        <v>626283132</v>
      </c>
      <c r="L17" s="20">
        <v>593181460</v>
      </c>
      <c r="M17" s="20">
        <v>593222526</v>
      </c>
      <c r="N17" s="20">
        <v>593222526</v>
      </c>
      <c r="O17" s="20"/>
      <c r="P17" s="20"/>
      <c r="Q17" s="20"/>
      <c r="R17" s="20"/>
      <c r="S17" s="20"/>
      <c r="T17" s="20"/>
      <c r="U17" s="20"/>
      <c r="V17" s="20"/>
      <c r="W17" s="20">
        <v>593222526</v>
      </c>
      <c r="X17" s="20">
        <v>311217818</v>
      </c>
      <c r="Y17" s="20">
        <v>282004708</v>
      </c>
      <c r="Z17" s="21">
        <v>90.61</v>
      </c>
      <c r="AA17" s="22">
        <v>622435635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2057298772</v>
      </c>
      <c r="D19" s="18"/>
      <c r="E19" s="19">
        <v>2141409803</v>
      </c>
      <c r="F19" s="20">
        <v>2159763205</v>
      </c>
      <c r="G19" s="20">
        <v>2056408607</v>
      </c>
      <c r="H19" s="20">
        <v>2064774329</v>
      </c>
      <c r="I19" s="20">
        <v>2069889501</v>
      </c>
      <c r="J19" s="20">
        <v>2069889501</v>
      </c>
      <c r="K19" s="20">
        <v>2073238557</v>
      </c>
      <c r="L19" s="20">
        <v>2076142612</v>
      </c>
      <c r="M19" s="20">
        <v>2089614175</v>
      </c>
      <c r="N19" s="20">
        <v>2089614175</v>
      </c>
      <c r="O19" s="20"/>
      <c r="P19" s="20"/>
      <c r="Q19" s="20"/>
      <c r="R19" s="20"/>
      <c r="S19" s="20"/>
      <c r="T19" s="20"/>
      <c r="U19" s="20"/>
      <c r="V19" s="20"/>
      <c r="W19" s="20">
        <v>2089614175</v>
      </c>
      <c r="X19" s="20">
        <v>1079881603</v>
      </c>
      <c r="Y19" s="20">
        <v>1009732572</v>
      </c>
      <c r="Z19" s="21">
        <v>93.5</v>
      </c>
      <c r="AA19" s="22">
        <v>2159763205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470290</v>
      </c>
      <c r="D22" s="18"/>
      <c r="E22" s="19">
        <v>378918</v>
      </c>
      <c r="F22" s="20">
        <v>378918</v>
      </c>
      <c r="G22" s="20">
        <v>477650</v>
      </c>
      <c r="H22" s="20">
        <v>477650</v>
      </c>
      <c r="I22" s="20">
        <v>477650</v>
      </c>
      <c r="J22" s="20">
        <v>477650</v>
      </c>
      <c r="K22" s="20">
        <v>470290</v>
      </c>
      <c r="L22" s="20">
        <v>593708</v>
      </c>
      <c r="M22" s="20">
        <v>593708</v>
      </c>
      <c r="N22" s="20">
        <v>593708</v>
      </c>
      <c r="O22" s="20"/>
      <c r="P22" s="20"/>
      <c r="Q22" s="20"/>
      <c r="R22" s="20"/>
      <c r="S22" s="20"/>
      <c r="T22" s="20"/>
      <c r="U22" s="20"/>
      <c r="V22" s="20"/>
      <c r="W22" s="20">
        <v>593708</v>
      </c>
      <c r="X22" s="20">
        <v>189459</v>
      </c>
      <c r="Y22" s="20">
        <v>404249</v>
      </c>
      <c r="Z22" s="21">
        <v>213.37</v>
      </c>
      <c r="AA22" s="22">
        <v>378918</v>
      </c>
    </row>
    <row r="23" spans="1:27" ht="12.75">
      <c r="A23" s="23" t="s">
        <v>49</v>
      </c>
      <c r="B23" s="17"/>
      <c r="C23" s="18">
        <v>4225599</v>
      </c>
      <c r="D23" s="18"/>
      <c r="E23" s="19">
        <v>4225599</v>
      </c>
      <c r="F23" s="20">
        <v>4225599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2112800</v>
      </c>
      <c r="Y23" s="24">
        <v>-2112800</v>
      </c>
      <c r="Z23" s="25">
        <v>-100</v>
      </c>
      <c r="AA23" s="26">
        <v>4225599</v>
      </c>
    </row>
    <row r="24" spans="1:27" ht="12.75">
      <c r="A24" s="27" t="s">
        <v>50</v>
      </c>
      <c r="B24" s="35"/>
      <c r="C24" s="29">
        <f aca="true" t="shared" si="1" ref="C24:Y24">SUM(C15:C23)</f>
        <v>2724490853</v>
      </c>
      <c r="D24" s="29">
        <f>SUM(D15:D23)</f>
        <v>0</v>
      </c>
      <c r="E24" s="36">
        <f t="shared" si="1"/>
        <v>2817838740</v>
      </c>
      <c r="F24" s="37">
        <f t="shared" si="1"/>
        <v>2836192142</v>
      </c>
      <c r="G24" s="37">
        <f t="shared" si="1"/>
        <v>2722062587</v>
      </c>
      <c r="H24" s="37">
        <f t="shared" si="1"/>
        <v>2731414533</v>
      </c>
      <c r="I24" s="37">
        <f t="shared" si="1"/>
        <v>2737665518</v>
      </c>
      <c r="J24" s="37">
        <f t="shared" si="1"/>
        <v>2737665518</v>
      </c>
      <c r="K24" s="37">
        <f t="shared" si="1"/>
        <v>2741198323</v>
      </c>
      <c r="L24" s="37">
        <f t="shared" si="1"/>
        <v>2712102571</v>
      </c>
      <c r="M24" s="37">
        <f t="shared" si="1"/>
        <v>2726381349</v>
      </c>
      <c r="N24" s="37">
        <f t="shared" si="1"/>
        <v>2726381349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2726381349</v>
      </c>
      <c r="X24" s="37">
        <f t="shared" si="1"/>
        <v>1418096073</v>
      </c>
      <c r="Y24" s="37">
        <f t="shared" si="1"/>
        <v>1308285276</v>
      </c>
      <c r="Z24" s="38">
        <f>+IF(X24&lt;&gt;0,+(Y24/X24)*100,0)</f>
        <v>92.2564627960859</v>
      </c>
      <c r="AA24" s="39">
        <f>SUM(AA15:AA23)</f>
        <v>2836192142</v>
      </c>
    </row>
    <row r="25" spans="1:27" ht="12.75">
      <c r="A25" s="27" t="s">
        <v>51</v>
      </c>
      <c r="B25" s="28"/>
      <c r="C25" s="29">
        <f aca="true" t="shared" si="2" ref="C25:Y25">+C12+C24</f>
        <v>3301947578</v>
      </c>
      <c r="D25" s="29">
        <f>+D12+D24</f>
        <v>0</v>
      </c>
      <c r="E25" s="30">
        <f t="shared" si="2"/>
        <v>3310869982</v>
      </c>
      <c r="F25" s="31">
        <f t="shared" si="2"/>
        <v>3327189112</v>
      </c>
      <c r="G25" s="31">
        <f t="shared" si="2"/>
        <v>3338043087</v>
      </c>
      <c r="H25" s="31">
        <f t="shared" si="2"/>
        <v>3323437019</v>
      </c>
      <c r="I25" s="31">
        <f t="shared" si="2"/>
        <v>3338924195</v>
      </c>
      <c r="J25" s="31">
        <f t="shared" si="2"/>
        <v>3338924195</v>
      </c>
      <c r="K25" s="31">
        <f t="shared" si="2"/>
        <v>3358237828</v>
      </c>
      <c r="L25" s="31">
        <f t="shared" si="2"/>
        <v>3332053113</v>
      </c>
      <c r="M25" s="31">
        <f t="shared" si="2"/>
        <v>3351655347</v>
      </c>
      <c r="N25" s="31">
        <f t="shared" si="2"/>
        <v>3351655347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3351655347</v>
      </c>
      <c r="X25" s="31">
        <f t="shared" si="2"/>
        <v>1663594560</v>
      </c>
      <c r="Y25" s="31">
        <f t="shared" si="2"/>
        <v>1688060787</v>
      </c>
      <c r="Z25" s="32">
        <f>+IF(X25&lt;&gt;0,+(Y25/X25)*100,0)</f>
        <v>101.47068447975688</v>
      </c>
      <c r="AA25" s="33">
        <f>+AA12+AA24</f>
        <v>3327189112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5094243</v>
      </c>
      <c r="D30" s="18"/>
      <c r="E30" s="19">
        <v>11448452</v>
      </c>
      <c r="F30" s="20">
        <v>11448452</v>
      </c>
      <c r="G30" s="20">
        <v>1558647</v>
      </c>
      <c r="H30" s="20">
        <v>1558647</v>
      </c>
      <c r="I30" s="20">
        <v>1558647</v>
      </c>
      <c r="J30" s="20">
        <v>1558647</v>
      </c>
      <c r="K30" s="20">
        <v>1791927</v>
      </c>
      <c r="L30" s="20">
        <v>1791927</v>
      </c>
      <c r="M30" s="20">
        <v>-114768</v>
      </c>
      <c r="N30" s="20">
        <v>-114768</v>
      </c>
      <c r="O30" s="20"/>
      <c r="P30" s="20"/>
      <c r="Q30" s="20"/>
      <c r="R30" s="20"/>
      <c r="S30" s="20"/>
      <c r="T30" s="20"/>
      <c r="U30" s="20"/>
      <c r="V30" s="20"/>
      <c r="W30" s="20">
        <v>-114768</v>
      </c>
      <c r="X30" s="20">
        <v>5724226</v>
      </c>
      <c r="Y30" s="20">
        <v>-5838994</v>
      </c>
      <c r="Z30" s="21">
        <v>-102</v>
      </c>
      <c r="AA30" s="22">
        <v>11448452</v>
      </c>
    </row>
    <row r="31" spans="1:27" ht="12.75">
      <c r="A31" s="23" t="s">
        <v>56</v>
      </c>
      <c r="B31" s="17"/>
      <c r="C31" s="18">
        <v>25624225</v>
      </c>
      <c r="D31" s="18"/>
      <c r="E31" s="19">
        <v>28157755</v>
      </c>
      <c r="F31" s="20">
        <v>28157755</v>
      </c>
      <c r="G31" s="20">
        <v>30438363</v>
      </c>
      <c r="H31" s="20">
        <v>30744833</v>
      </c>
      <c r="I31" s="20">
        <v>31019380</v>
      </c>
      <c r="J31" s="20">
        <v>31019380</v>
      </c>
      <c r="K31" s="20">
        <v>34280904</v>
      </c>
      <c r="L31" s="20">
        <v>31132193</v>
      </c>
      <c r="M31" s="20">
        <v>31283584</v>
      </c>
      <c r="N31" s="20">
        <v>31283584</v>
      </c>
      <c r="O31" s="20"/>
      <c r="P31" s="20"/>
      <c r="Q31" s="20"/>
      <c r="R31" s="20"/>
      <c r="S31" s="20"/>
      <c r="T31" s="20"/>
      <c r="U31" s="20"/>
      <c r="V31" s="20"/>
      <c r="W31" s="20">
        <v>31283584</v>
      </c>
      <c r="X31" s="20">
        <v>14078878</v>
      </c>
      <c r="Y31" s="20">
        <v>17204706</v>
      </c>
      <c r="Z31" s="21">
        <v>122.2</v>
      </c>
      <c r="AA31" s="22">
        <v>28157755</v>
      </c>
    </row>
    <row r="32" spans="1:27" ht="12.75">
      <c r="A32" s="23" t="s">
        <v>57</v>
      </c>
      <c r="B32" s="17"/>
      <c r="C32" s="18">
        <v>149482346</v>
      </c>
      <c r="D32" s="18"/>
      <c r="E32" s="19">
        <v>116532688</v>
      </c>
      <c r="F32" s="20">
        <v>116532688</v>
      </c>
      <c r="G32" s="20">
        <v>122743248</v>
      </c>
      <c r="H32" s="20">
        <v>116982879</v>
      </c>
      <c r="I32" s="20">
        <v>70797694</v>
      </c>
      <c r="J32" s="20">
        <v>70797694</v>
      </c>
      <c r="K32" s="20">
        <v>93272938</v>
      </c>
      <c r="L32" s="20">
        <v>89453172</v>
      </c>
      <c r="M32" s="20">
        <v>76768034</v>
      </c>
      <c r="N32" s="20">
        <v>76768034</v>
      </c>
      <c r="O32" s="20"/>
      <c r="P32" s="20"/>
      <c r="Q32" s="20"/>
      <c r="R32" s="20"/>
      <c r="S32" s="20"/>
      <c r="T32" s="20"/>
      <c r="U32" s="20"/>
      <c r="V32" s="20"/>
      <c r="W32" s="20">
        <v>76768034</v>
      </c>
      <c r="X32" s="20">
        <v>58266344</v>
      </c>
      <c r="Y32" s="20">
        <v>18501690</v>
      </c>
      <c r="Z32" s="21">
        <v>31.75</v>
      </c>
      <c r="AA32" s="22">
        <v>116532688</v>
      </c>
    </row>
    <row r="33" spans="1:27" ht="12.75">
      <c r="A33" s="23" t="s">
        <v>58</v>
      </c>
      <c r="B33" s="17"/>
      <c r="C33" s="18">
        <v>32346409</v>
      </c>
      <c r="D33" s="18"/>
      <c r="E33" s="19">
        <v>34469515</v>
      </c>
      <c r="F33" s="20">
        <v>34469515</v>
      </c>
      <c r="G33" s="20">
        <v>20729661</v>
      </c>
      <c r="H33" s="20">
        <v>21608138</v>
      </c>
      <c r="I33" s="20">
        <v>22709368</v>
      </c>
      <c r="J33" s="20">
        <v>22709368</v>
      </c>
      <c r="K33" s="20">
        <v>29393587</v>
      </c>
      <c r="L33" s="20">
        <v>29095389</v>
      </c>
      <c r="M33" s="20">
        <v>17233727</v>
      </c>
      <c r="N33" s="20">
        <v>17233727</v>
      </c>
      <c r="O33" s="20"/>
      <c r="P33" s="20"/>
      <c r="Q33" s="20"/>
      <c r="R33" s="20"/>
      <c r="S33" s="20"/>
      <c r="T33" s="20"/>
      <c r="U33" s="20"/>
      <c r="V33" s="20"/>
      <c r="W33" s="20">
        <v>17233727</v>
      </c>
      <c r="X33" s="20">
        <v>17234758</v>
      </c>
      <c r="Y33" s="20">
        <v>-1031</v>
      </c>
      <c r="Z33" s="21">
        <v>-0.01</v>
      </c>
      <c r="AA33" s="22">
        <v>34469515</v>
      </c>
    </row>
    <row r="34" spans="1:27" ht="12.75">
      <c r="A34" s="27" t="s">
        <v>59</v>
      </c>
      <c r="B34" s="28"/>
      <c r="C34" s="29">
        <f aca="true" t="shared" si="3" ref="C34:Y34">SUM(C29:C33)</f>
        <v>212547223</v>
      </c>
      <c r="D34" s="29">
        <f>SUM(D29:D33)</f>
        <v>0</v>
      </c>
      <c r="E34" s="30">
        <f t="shared" si="3"/>
        <v>190608410</v>
      </c>
      <c r="F34" s="31">
        <f t="shared" si="3"/>
        <v>190608410</v>
      </c>
      <c r="G34" s="31">
        <f t="shared" si="3"/>
        <v>175469919</v>
      </c>
      <c r="H34" s="31">
        <f t="shared" si="3"/>
        <v>170894497</v>
      </c>
      <c r="I34" s="31">
        <f t="shared" si="3"/>
        <v>126085089</v>
      </c>
      <c r="J34" s="31">
        <f t="shared" si="3"/>
        <v>126085089</v>
      </c>
      <c r="K34" s="31">
        <f t="shared" si="3"/>
        <v>158739356</v>
      </c>
      <c r="L34" s="31">
        <f t="shared" si="3"/>
        <v>151472681</v>
      </c>
      <c r="M34" s="31">
        <f t="shared" si="3"/>
        <v>125170577</v>
      </c>
      <c r="N34" s="31">
        <f t="shared" si="3"/>
        <v>125170577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125170577</v>
      </c>
      <c r="X34" s="31">
        <f t="shared" si="3"/>
        <v>95304206</v>
      </c>
      <c r="Y34" s="31">
        <f t="shared" si="3"/>
        <v>29866371</v>
      </c>
      <c r="Z34" s="32">
        <f>+IF(X34&lt;&gt;0,+(Y34/X34)*100,0)</f>
        <v>31.337935914391856</v>
      </c>
      <c r="AA34" s="33">
        <f>SUM(AA29:AA33)</f>
        <v>190608410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30657161</v>
      </c>
      <c r="D37" s="18"/>
      <c r="E37" s="19">
        <v>51389792</v>
      </c>
      <c r="F37" s="20">
        <v>51389792</v>
      </c>
      <c r="G37" s="20">
        <v>108466510</v>
      </c>
      <c r="H37" s="20">
        <v>108462274</v>
      </c>
      <c r="I37" s="20">
        <v>108458905</v>
      </c>
      <c r="J37" s="20">
        <v>108458905</v>
      </c>
      <c r="K37" s="20">
        <v>132772135</v>
      </c>
      <c r="L37" s="20">
        <v>115181135</v>
      </c>
      <c r="M37" s="20">
        <v>34273937</v>
      </c>
      <c r="N37" s="20">
        <v>34273937</v>
      </c>
      <c r="O37" s="20"/>
      <c r="P37" s="20"/>
      <c r="Q37" s="20"/>
      <c r="R37" s="20"/>
      <c r="S37" s="20"/>
      <c r="T37" s="20"/>
      <c r="U37" s="20"/>
      <c r="V37" s="20"/>
      <c r="W37" s="20">
        <v>34273937</v>
      </c>
      <c r="X37" s="20">
        <v>25694896</v>
      </c>
      <c r="Y37" s="20">
        <v>8579041</v>
      </c>
      <c r="Z37" s="21">
        <v>33.39</v>
      </c>
      <c r="AA37" s="22">
        <v>51389792</v>
      </c>
    </row>
    <row r="38" spans="1:27" ht="12.75">
      <c r="A38" s="23" t="s">
        <v>58</v>
      </c>
      <c r="B38" s="17"/>
      <c r="C38" s="18">
        <v>201594269</v>
      </c>
      <c r="D38" s="18"/>
      <c r="E38" s="19">
        <v>198935700</v>
      </c>
      <c r="F38" s="20">
        <v>198935700</v>
      </c>
      <c r="G38" s="20">
        <v>107663253</v>
      </c>
      <c r="H38" s="20">
        <v>107663253</v>
      </c>
      <c r="I38" s="20">
        <v>107663253</v>
      </c>
      <c r="J38" s="20">
        <v>107663253</v>
      </c>
      <c r="K38" s="20">
        <v>102080366</v>
      </c>
      <c r="L38" s="20">
        <v>96295339</v>
      </c>
      <c r="M38" s="20">
        <v>177649764</v>
      </c>
      <c r="N38" s="20">
        <v>177649764</v>
      </c>
      <c r="O38" s="20"/>
      <c r="P38" s="20"/>
      <c r="Q38" s="20"/>
      <c r="R38" s="20"/>
      <c r="S38" s="20"/>
      <c r="T38" s="20"/>
      <c r="U38" s="20"/>
      <c r="V38" s="20"/>
      <c r="W38" s="20">
        <v>177649764</v>
      </c>
      <c r="X38" s="20">
        <v>99467850</v>
      </c>
      <c r="Y38" s="20">
        <v>78181914</v>
      </c>
      <c r="Z38" s="21">
        <v>78.6</v>
      </c>
      <c r="AA38" s="22">
        <v>198935700</v>
      </c>
    </row>
    <row r="39" spans="1:27" ht="12.75">
      <c r="A39" s="27" t="s">
        <v>61</v>
      </c>
      <c r="B39" s="35"/>
      <c r="C39" s="29">
        <f aca="true" t="shared" si="4" ref="C39:Y39">SUM(C37:C38)</f>
        <v>232251430</v>
      </c>
      <c r="D39" s="29">
        <f>SUM(D37:D38)</f>
        <v>0</v>
      </c>
      <c r="E39" s="36">
        <f t="shared" si="4"/>
        <v>250325492</v>
      </c>
      <c r="F39" s="37">
        <f t="shared" si="4"/>
        <v>250325492</v>
      </c>
      <c r="G39" s="37">
        <f t="shared" si="4"/>
        <v>216129763</v>
      </c>
      <c r="H39" s="37">
        <f t="shared" si="4"/>
        <v>216125527</v>
      </c>
      <c r="I39" s="37">
        <f t="shared" si="4"/>
        <v>216122158</v>
      </c>
      <c r="J39" s="37">
        <f t="shared" si="4"/>
        <v>216122158</v>
      </c>
      <c r="K39" s="37">
        <f t="shared" si="4"/>
        <v>234852501</v>
      </c>
      <c r="L39" s="37">
        <f t="shared" si="4"/>
        <v>211476474</v>
      </c>
      <c r="M39" s="37">
        <f t="shared" si="4"/>
        <v>211923701</v>
      </c>
      <c r="N39" s="37">
        <f t="shared" si="4"/>
        <v>211923701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211923701</v>
      </c>
      <c r="X39" s="37">
        <f t="shared" si="4"/>
        <v>125162746</v>
      </c>
      <c r="Y39" s="37">
        <f t="shared" si="4"/>
        <v>86760955</v>
      </c>
      <c r="Z39" s="38">
        <f>+IF(X39&lt;&gt;0,+(Y39/X39)*100,0)</f>
        <v>69.31851351359772</v>
      </c>
      <c r="AA39" s="39">
        <f>SUM(AA37:AA38)</f>
        <v>250325492</v>
      </c>
    </row>
    <row r="40" spans="1:27" ht="12.75">
      <c r="A40" s="27" t="s">
        <v>62</v>
      </c>
      <c r="B40" s="28"/>
      <c r="C40" s="29">
        <f aca="true" t="shared" si="5" ref="C40:Y40">+C34+C39</f>
        <v>444798653</v>
      </c>
      <c r="D40" s="29">
        <f>+D34+D39</f>
        <v>0</v>
      </c>
      <c r="E40" s="30">
        <f t="shared" si="5"/>
        <v>440933902</v>
      </c>
      <c r="F40" s="31">
        <f t="shared" si="5"/>
        <v>440933902</v>
      </c>
      <c r="G40" s="31">
        <f t="shared" si="5"/>
        <v>391599682</v>
      </c>
      <c r="H40" s="31">
        <f t="shared" si="5"/>
        <v>387020024</v>
      </c>
      <c r="I40" s="31">
        <f t="shared" si="5"/>
        <v>342207247</v>
      </c>
      <c r="J40" s="31">
        <f t="shared" si="5"/>
        <v>342207247</v>
      </c>
      <c r="K40" s="31">
        <f t="shared" si="5"/>
        <v>393591857</v>
      </c>
      <c r="L40" s="31">
        <f t="shared" si="5"/>
        <v>362949155</v>
      </c>
      <c r="M40" s="31">
        <f t="shared" si="5"/>
        <v>337094278</v>
      </c>
      <c r="N40" s="31">
        <f t="shared" si="5"/>
        <v>337094278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337094278</v>
      </c>
      <c r="X40" s="31">
        <f t="shared" si="5"/>
        <v>220466952</v>
      </c>
      <c r="Y40" s="31">
        <f t="shared" si="5"/>
        <v>116627326</v>
      </c>
      <c r="Z40" s="32">
        <f>+IF(X40&lt;&gt;0,+(Y40/X40)*100,0)</f>
        <v>52.90013988128253</v>
      </c>
      <c r="AA40" s="33">
        <f>+AA34+AA39</f>
        <v>440933902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2857148925</v>
      </c>
      <c r="D42" s="43">
        <f>+D25-D40</f>
        <v>0</v>
      </c>
      <c r="E42" s="44">
        <f t="shared" si="6"/>
        <v>2869936080</v>
      </c>
      <c r="F42" s="45">
        <f t="shared" si="6"/>
        <v>2886255210</v>
      </c>
      <c r="G42" s="45">
        <f t="shared" si="6"/>
        <v>2946443405</v>
      </c>
      <c r="H42" s="45">
        <f t="shared" si="6"/>
        <v>2936416995</v>
      </c>
      <c r="I42" s="45">
        <f t="shared" si="6"/>
        <v>2996716948</v>
      </c>
      <c r="J42" s="45">
        <f t="shared" si="6"/>
        <v>2996716948</v>
      </c>
      <c r="K42" s="45">
        <f t="shared" si="6"/>
        <v>2964645971</v>
      </c>
      <c r="L42" s="45">
        <f t="shared" si="6"/>
        <v>2969103958</v>
      </c>
      <c r="M42" s="45">
        <f t="shared" si="6"/>
        <v>3014561069</v>
      </c>
      <c r="N42" s="45">
        <f t="shared" si="6"/>
        <v>3014561069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3014561069</v>
      </c>
      <c r="X42" s="45">
        <f t="shared" si="6"/>
        <v>1443127608</v>
      </c>
      <c r="Y42" s="45">
        <f t="shared" si="6"/>
        <v>1571433461</v>
      </c>
      <c r="Z42" s="46">
        <f>+IF(X42&lt;&gt;0,+(Y42/X42)*100,0)</f>
        <v>108.89081826781877</v>
      </c>
      <c r="AA42" s="47">
        <f>+AA25-AA40</f>
        <v>2886255210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2718299626</v>
      </c>
      <c r="D45" s="18"/>
      <c r="E45" s="19">
        <v>2762320132</v>
      </c>
      <c r="F45" s="20">
        <v>2778639262</v>
      </c>
      <c r="G45" s="20">
        <v>2762198279</v>
      </c>
      <c r="H45" s="20">
        <v>2752171869</v>
      </c>
      <c r="I45" s="20">
        <v>2793471822</v>
      </c>
      <c r="J45" s="20">
        <v>2793471822</v>
      </c>
      <c r="K45" s="20">
        <v>2809149737</v>
      </c>
      <c r="L45" s="20">
        <v>2813568158</v>
      </c>
      <c r="M45" s="20">
        <v>2855608159</v>
      </c>
      <c r="N45" s="20">
        <v>2855608159</v>
      </c>
      <c r="O45" s="20"/>
      <c r="P45" s="20"/>
      <c r="Q45" s="20"/>
      <c r="R45" s="20"/>
      <c r="S45" s="20"/>
      <c r="T45" s="20"/>
      <c r="U45" s="20"/>
      <c r="V45" s="20"/>
      <c r="W45" s="20">
        <v>2855608159</v>
      </c>
      <c r="X45" s="20">
        <v>1389319631</v>
      </c>
      <c r="Y45" s="20">
        <v>1466288528</v>
      </c>
      <c r="Z45" s="48">
        <v>105.54</v>
      </c>
      <c r="AA45" s="22">
        <v>2778639262</v>
      </c>
    </row>
    <row r="46" spans="1:27" ht="12.75">
      <c r="A46" s="23" t="s">
        <v>67</v>
      </c>
      <c r="B46" s="17"/>
      <c r="C46" s="18">
        <v>138849299</v>
      </c>
      <c r="D46" s="18"/>
      <c r="E46" s="19">
        <v>107615948</v>
      </c>
      <c r="F46" s="20">
        <v>107615948</v>
      </c>
      <c r="G46" s="20">
        <v>184245126</v>
      </c>
      <c r="H46" s="20">
        <v>184245126</v>
      </c>
      <c r="I46" s="20">
        <v>203245126</v>
      </c>
      <c r="J46" s="20">
        <v>203245126</v>
      </c>
      <c r="K46" s="20">
        <v>155496232</v>
      </c>
      <c r="L46" s="20">
        <v>155535802</v>
      </c>
      <c r="M46" s="20">
        <v>158952910</v>
      </c>
      <c r="N46" s="20">
        <v>158952910</v>
      </c>
      <c r="O46" s="20"/>
      <c r="P46" s="20"/>
      <c r="Q46" s="20"/>
      <c r="R46" s="20"/>
      <c r="S46" s="20"/>
      <c r="T46" s="20"/>
      <c r="U46" s="20"/>
      <c r="V46" s="20"/>
      <c r="W46" s="20">
        <v>158952910</v>
      </c>
      <c r="X46" s="20">
        <v>53807974</v>
      </c>
      <c r="Y46" s="20">
        <v>105144936</v>
      </c>
      <c r="Z46" s="48">
        <v>195.41</v>
      </c>
      <c r="AA46" s="22">
        <v>107615948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2857148925</v>
      </c>
      <c r="D48" s="51">
        <f>SUM(D45:D47)</f>
        <v>0</v>
      </c>
      <c r="E48" s="52">
        <f t="shared" si="7"/>
        <v>2869936080</v>
      </c>
      <c r="F48" s="53">
        <f t="shared" si="7"/>
        <v>2886255210</v>
      </c>
      <c r="G48" s="53">
        <f t="shared" si="7"/>
        <v>2946443405</v>
      </c>
      <c r="H48" s="53">
        <f t="shared" si="7"/>
        <v>2936416995</v>
      </c>
      <c r="I48" s="53">
        <f t="shared" si="7"/>
        <v>2996716948</v>
      </c>
      <c r="J48" s="53">
        <f t="shared" si="7"/>
        <v>2996716948</v>
      </c>
      <c r="K48" s="53">
        <f t="shared" si="7"/>
        <v>2964645969</v>
      </c>
      <c r="L48" s="53">
        <f t="shared" si="7"/>
        <v>2969103960</v>
      </c>
      <c r="M48" s="53">
        <f t="shared" si="7"/>
        <v>3014561069</v>
      </c>
      <c r="N48" s="53">
        <f t="shared" si="7"/>
        <v>3014561069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3014561069</v>
      </c>
      <c r="X48" s="53">
        <f t="shared" si="7"/>
        <v>1443127605</v>
      </c>
      <c r="Y48" s="53">
        <f t="shared" si="7"/>
        <v>1571433464</v>
      </c>
      <c r="Z48" s="54">
        <f>+IF(X48&lt;&gt;0,+(Y48/X48)*100,0)</f>
        <v>108.8908187020648</v>
      </c>
      <c r="AA48" s="55">
        <f>SUM(AA45:AA47)</f>
        <v>2886255210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617784461</v>
      </c>
      <c r="D6" s="18"/>
      <c r="E6" s="19">
        <v>551019225</v>
      </c>
      <c r="F6" s="20">
        <v>551019225</v>
      </c>
      <c r="G6" s="20">
        <v>702142728</v>
      </c>
      <c r="H6" s="20">
        <v>666294305</v>
      </c>
      <c r="I6" s="20">
        <v>651543671</v>
      </c>
      <c r="J6" s="20">
        <v>651543671</v>
      </c>
      <c r="K6" s="20">
        <v>631547684</v>
      </c>
      <c r="L6" s="20">
        <v>588085988</v>
      </c>
      <c r="M6" s="20">
        <v>580237110</v>
      </c>
      <c r="N6" s="20">
        <v>580237110</v>
      </c>
      <c r="O6" s="20"/>
      <c r="P6" s="20"/>
      <c r="Q6" s="20"/>
      <c r="R6" s="20"/>
      <c r="S6" s="20"/>
      <c r="T6" s="20"/>
      <c r="U6" s="20"/>
      <c r="V6" s="20"/>
      <c r="W6" s="20">
        <v>580237110</v>
      </c>
      <c r="X6" s="20">
        <v>275509613</v>
      </c>
      <c r="Y6" s="20">
        <v>304727497</v>
      </c>
      <c r="Z6" s="21">
        <v>110.61</v>
      </c>
      <c r="AA6" s="22">
        <v>551019225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102308881</v>
      </c>
      <c r="D8" s="18"/>
      <c r="E8" s="19">
        <v>183718721</v>
      </c>
      <c r="F8" s="20">
        <v>183718721</v>
      </c>
      <c r="G8" s="20">
        <v>138019081</v>
      </c>
      <c r="H8" s="20">
        <v>124201757</v>
      </c>
      <c r="I8" s="20">
        <v>86412136</v>
      </c>
      <c r="J8" s="20">
        <v>86412136</v>
      </c>
      <c r="K8" s="20">
        <v>116294058</v>
      </c>
      <c r="L8" s="20">
        <v>115750130</v>
      </c>
      <c r="M8" s="20">
        <v>84621611</v>
      </c>
      <c r="N8" s="20">
        <v>84621611</v>
      </c>
      <c r="O8" s="20"/>
      <c r="P8" s="20"/>
      <c r="Q8" s="20"/>
      <c r="R8" s="20"/>
      <c r="S8" s="20"/>
      <c r="T8" s="20"/>
      <c r="U8" s="20"/>
      <c r="V8" s="20"/>
      <c r="W8" s="20">
        <v>84621611</v>
      </c>
      <c r="X8" s="20">
        <v>91859361</v>
      </c>
      <c r="Y8" s="20">
        <v>-7237750</v>
      </c>
      <c r="Z8" s="21">
        <v>-7.88</v>
      </c>
      <c r="AA8" s="22">
        <v>183718721</v>
      </c>
    </row>
    <row r="9" spans="1:27" ht="12.75">
      <c r="A9" s="23" t="s">
        <v>36</v>
      </c>
      <c r="B9" s="17"/>
      <c r="C9" s="18">
        <v>41222208</v>
      </c>
      <c r="D9" s="18"/>
      <c r="E9" s="19">
        <v>74842367</v>
      </c>
      <c r="F9" s="20">
        <v>74842367</v>
      </c>
      <c r="G9" s="20">
        <v>73263066</v>
      </c>
      <c r="H9" s="20">
        <v>26317279</v>
      </c>
      <c r="I9" s="20">
        <v>-8546867</v>
      </c>
      <c r="J9" s="20">
        <v>-8546867</v>
      </c>
      <c r="K9" s="20">
        <v>17931234</v>
      </c>
      <c r="L9" s="20">
        <v>17694603</v>
      </c>
      <c r="M9" s="20">
        <v>12052645</v>
      </c>
      <c r="N9" s="20">
        <v>12052645</v>
      </c>
      <c r="O9" s="20"/>
      <c r="P9" s="20"/>
      <c r="Q9" s="20"/>
      <c r="R9" s="20"/>
      <c r="S9" s="20"/>
      <c r="T9" s="20"/>
      <c r="U9" s="20"/>
      <c r="V9" s="20"/>
      <c r="W9" s="20">
        <v>12052645</v>
      </c>
      <c r="X9" s="20">
        <v>37421184</v>
      </c>
      <c r="Y9" s="20">
        <v>-25368539</v>
      </c>
      <c r="Z9" s="21">
        <v>-67.79</v>
      </c>
      <c r="AA9" s="22">
        <v>74842367</v>
      </c>
    </row>
    <row r="10" spans="1:27" ht="12.75">
      <c r="A10" s="23" t="s">
        <v>37</v>
      </c>
      <c r="B10" s="17"/>
      <c r="C10" s="18">
        <v>161391</v>
      </c>
      <c r="D10" s="18"/>
      <c r="E10" s="19">
        <v>219213</v>
      </c>
      <c r="F10" s="20">
        <v>219213</v>
      </c>
      <c r="G10" s="24">
        <v>-68</v>
      </c>
      <c r="H10" s="24">
        <v>-499567</v>
      </c>
      <c r="I10" s="24">
        <v>-518940</v>
      </c>
      <c r="J10" s="20">
        <v>-518940</v>
      </c>
      <c r="K10" s="24">
        <v>-524778</v>
      </c>
      <c r="L10" s="24">
        <v>-351004</v>
      </c>
      <c r="M10" s="20">
        <v>-338742</v>
      </c>
      <c r="N10" s="24">
        <v>-338742</v>
      </c>
      <c r="O10" s="24"/>
      <c r="P10" s="24"/>
      <c r="Q10" s="20"/>
      <c r="R10" s="24"/>
      <c r="S10" s="24"/>
      <c r="T10" s="20"/>
      <c r="U10" s="24"/>
      <c r="V10" s="24"/>
      <c r="W10" s="24">
        <v>-338742</v>
      </c>
      <c r="X10" s="20">
        <v>109607</v>
      </c>
      <c r="Y10" s="24">
        <v>-448349</v>
      </c>
      <c r="Z10" s="25">
        <v>-409.05</v>
      </c>
      <c r="AA10" s="26">
        <v>219213</v>
      </c>
    </row>
    <row r="11" spans="1:27" ht="12.75">
      <c r="A11" s="23" t="s">
        <v>38</v>
      </c>
      <c r="B11" s="17"/>
      <c r="C11" s="18">
        <v>142330942</v>
      </c>
      <c r="D11" s="18"/>
      <c r="E11" s="19">
        <v>170917236</v>
      </c>
      <c r="F11" s="20">
        <v>170917236</v>
      </c>
      <c r="G11" s="20">
        <v>204974487</v>
      </c>
      <c r="H11" s="20">
        <v>142238225</v>
      </c>
      <c r="I11" s="20">
        <v>143064038</v>
      </c>
      <c r="J11" s="20">
        <v>143064038</v>
      </c>
      <c r="K11" s="20">
        <v>143900993</v>
      </c>
      <c r="L11" s="20">
        <v>144762901</v>
      </c>
      <c r="M11" s="20">
        <v>145857252</v>
      </c>
      <c r="N11" s="20">
        <v>145857252</v>
      </c>
      <c r="O11" s="20"/>
      <c r="P11" s="20"/>
      <c r="Q11" s="20"/>
      <c r="R11" s="20"/>
      <c r="S11" s="20"/>
      <c r="T11" s="20"/>
      <c r="U11" s="20"/>
      <c r="V11" s="20"/>
      <c r="W11" s="20">
        <v>145857252</v>
      </c>
      <c r="X11" s="20">
        <v>85458618</v>
      </c>
      <c r="Y11" s="20">
        <v>60398634</v>
      </c>
      <c r="Z11" s="21">
        <v>70.68</v>
      </c>
      <c r="AA11" s="22">
        <v>170917236</v>
      </c>
    </row>
    <row r="12" spans="1:27" ht="12.75">
      <c r="A12" s="27" t="s">
        <v>39</v>
      </c>
      <c r="B12" s="28"/>
      <c r="C12" s="29">
        <f aca="true" t="shared" si="0" ref="C12:Y12">SUM(C6:C11)</f>
        <v>903807883</v>
      </c>
      <c r="D12" s="29">
        <f>SUM(D6:D11)</f>
        <v>0</v>
      </c>
      <c r="E12" s="30">
        <f t="shared" si="0"/>
        <v>980716762</v>
      </c>
      <c r="F12" s="31">
        <f t="shared" si="0"/>
        <v>980716762</v>
      </c>
      <c r="G12" s="31">
        <f t="shared" si="0"/>
        <v>1118399294</v>
      </c>
      <c r="H12" s="31">
        <f t="shared" si="0"/>
        <v>958551999</v>
      </c>
      <c r="I12" s="31">
        <f t="shared" si="0"/>
        <v>871954038</v>
      </c>
      <c r="J12" s="31">
        <f t="shared" si="0"/>
        <v>871954038</v>
      </c>
      <c r="K12" s="31">
        <f t="shared" si="0"/>
        <v>909149191</v>
      </c>
      <c r="L12" s="31">
        <f t="shared" si="0"/>
        <v>865942618</v>
      </c>
      <c r="M12" s="31">
        <f t="shared" si="0"/>
        <v>822429876</v>
      </c>
      <c r="N12" s="31">
        <f t="shared" si="0"/>
        <v>822429876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822429876</v>
      </c>
      <c r="X12" s="31">
        <f t="shared" si="0"/>
        <v>490358383</v>
      </c>
      <c r="Y12" s="31">
        <f t="shared" si="0"/>
        <v>332071493</v>
      </c>
      <c r="Z12" s="32">
        <f>+IF(X12&lt;&gt;0,+(Y12/X12)*100,0)</f>
        <v>67.72016233685964</v>
      </c>
      <c r="AA12" s="33">
        <f>SUM(AA6:AA11)</f>
        <v>980716762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681180</v>
      </c>
      <c r="D15" s="18"/>
      <c r="E15" s="19">
        <v>567902</v>
      </c>
      <c r="F15" s="20">
        <v>567902</v>
      </c>
      <c r="G15" s="20">
        <v>185294</v>
      </c>
      <c r="H15" s="20">
        <v>-34224334</v>
      </c>
      <c r="I15" s="20">
        <v>660856</v>
      </c>
      <c r="J15" s="20">
        <v>660856</v>
      </c>
      <c r="K15" s="20">
        <v>-34379105</v>
      </c>
      <c r="L15" s="20">
        <v>-34626315</v>
      </c>
      <c r="M15" s="20">
        <v>620860</v>
      </c>
      <c r="N15" s="20">
        <v>620860</v>
      </c>
      <c r="O15" s="20"/>
      <c r="P15" s="20"/>
      <c r="Q15" s="20"/>
      <c r="R15" s="20"/>
      <c r="S15" s="20"/>
      <c r="T15" s="20"/>
      <c r="U15" s="20"/>
      <c r="V15" s="20"/>
      <c r="W15" s="20">
        <v>620860</v>
      </c>
      <c r="X15" s="20">
        <v>283951</v>
      </c>
      <c r="Y15" s="20">
        <v>336909</v>
      </c>
      <c r="Z15" s="21">
        <v>118.65</v>
      </c>
      <c r="AA15" s="22">
        <v>567902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152151814</v>
      </c>
      <c r="D17" s="18"/>
      <c r="E17" s="19">
        <v>149969181</v>
      </c>
      <c r="F17" s="20">
        <v>149969181</v>
      </c>
      <c r="G17" s="20">
        <v>151926835</v>
      </c>
      <c r="H17" s="20">
        <v>152151814</v>
      </c>
      <c r="I17" s="20">
        <v>152151815</v>
      </c>
      <c r="J17" s="20">
        <v>152151815</v>
      </c>
      <c r="K17" s="20">
        <v>152151815</v>
      </c>
      <c r="L17" s="20">
        <v>152151815</v>
      </c>
      <c r="M17" s="20">
        <v>152151815</v>
      </c>
      <c r="N17" s="20">
        <v>152151815</v>
      </c>
      <c r="O17" s="20"/>
      <c r="P17" s="20"/>
      <c r="Q17" s="20"/>
      <c r="R17" s="20"/>
      <c r="S17" s="20"/>
      <c r="T17" s="20"/>
      <c r="U17" s="20"/>
      <c r="V17" s="20"/>
      <c r="W17" s="20">
        <v>152151815</v>
      </c>
      <c r="X17" s="20">
        <v>74984591</v>
      </c>
      <c r="Y17" s="20">
        <v>77167224</v>
      </c>
      <c r="Z17" s="21">
        <v>102.91</v>
      </c>
      <c r="AA17" s="22">
        <v>149969181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2870748968</v>
      </c>
      <c r="D19" s="18"/>
      <c r="E19" s="19">
        <v>3084426496</v>
      </c>
      <c r="F19" s="20">
        <v>3084426496</v>
      </c>
      <c r="G19" s="20">
        <v>2800598325</v>
      </c>
      <c r="H19" s="20">
        <v>2854248977</v>
      </c>
      <c r="I19" s="20">
        <v>2857981861</v>
      </c>
      <c r="J19" s="20">
        <v>2857981861</v>
      </c>
      <c r="K19" s="20">
        <v>2859868072</v>
      </c>
      <c r="L19" s="20">
        <v>2861719573</v>
      </c>
      <c r="M19" s="20">
        <v>2883404449</v>
      </c>
      <c r="N19" s="20">
        <v>2883404449</v>
      </c>
      <c r="O19" s="20"/>
      <c r="P19" s="20"/>
      <c r="Q19" s="20"/>
      <c r="R19" s="20"/>
      <c r="S19" s="20"/>
      <c r="T19" s="20"/>
      <c r="U19" s="20"/>
      <c r="V19" s="20"/>
      <c r="W19" s="20">
        <v>2883404449</v>
      </c>
      <c r="X19" s="20">
        <v>1542213248</v>
      </c>
      <c r="Y19" s="20">
        <v>1341191201</v>
      </c>
      <c r="Z19" s="21">
        <v>86.97</v>
      </c>
      <c r="AA19" s="22">
        <v>3084426496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1355437</v>
      </c>
      <c r="D22" s="18"/>
      <c r="E22" s="19">
        <v>6247379</v>
      </c>
      <c r="F22" s="20">
        <v>6247379</v>
      </c>
      <c r="G22" s="20">
        <v>799325</v>
      </c>
      <c r="H22" s="20">
        <v>1355437</v>
      </c>
      <c r="I22" s="20">
        <v>1361947</v>
      </c>
      <c r="J22" s="20">
        <v>1361947</v>
      </c>
      <c r="K22" s="20">
        <v>1376527</v>
      </c>
      <c r="L22" s="20">
        <v>1376527</v>
      </c>
      <c r="M22" s="20">
        <v>1376527</v>
      </c>
      <c r="N22" s="20">
        <v>1376527</v>
      </c>
      <c r="O22" s="20"/>
      <c r="P22" s="20"/>
      <c r="Q22" s="20"/>
      <c r="R22" s="20"/>
      <c r="S22" s="20"/>
      <c r="T22" s="20"/>
      <c r="U22" s="20"/>
      <c r="V22" s="20"/>
      <c r="W22" s="20">
        <v>1376527</v>
      </c>
      <c r="X22" s="20">
        <v>3123690</v>
      </c>
      <c r="Y22" s="20">
        <v>-1747163</v>
      </c>
      <c r="Z22" s="21">
        <v>-55.93</v>
      </c>
      <c r="AA22" s="22">
        <v>6247379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3024937399</v>
      </c>
      <c r="D24" s="29">
        <f>SUM(D15:D23)</f>
        <v>0</v>
      </c>
      <c r="E24" s="36">
        <f t="shared" si="1"/>
        <v>3241210958</v>
      </c>
      <c r="F24" s="37">
        <f t="shared" si="1"/>
        <v>3241210958</v>
      </c>
      <c r="G24" s="37">
        <f t="shared" si="1"/>
        <v>2953509779</v>
      </c>
      <c r="H24" s="37">
        <f t="shared" si="1"/>
        <v>2973531894</v>
      </c>
      <c r="I24" s="37">
        <f t="shared" si="1"/>
        <v>3012156479</v>
      </c>
      <c r="J24" s="37">
        <f t="shared" si="1"/>
        <v>3012156479</v>
      </c>
      <c r="K24" s="37">
        <f t="shared" si="1"/>
        <v>2979017309</v>
      </c>
      <c r="L24" s="37">
        <f t="shared" si="1"/>
        <v>2980621600</v>
      </c>
      <c r="M24" s="37">
        <f t="shared" si="1"/>
        <v>3037553651</v>
      </c>
      <c r="N24" s="37">
        <f t="shared" si="1"/>
        <v>3037553651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3037553651</v>
      </c>
      <c r="X24" s="37">
        <f t="shared" si="1"/>
        <v>1620605480</v>
      </c>
      <c r="Y24" s="37">
        <f t="shared" si="1"/>
        <v>1416948171</v>
      </c>
      <c r="Z24" s="38">
        <f>+IF(X24&lt;&gt;0,+(Y24/X24)*100,0)</f>
        <v>87.4332580314365</v>
      </c>
      <c r="AA24" s="39">
        <f>SUM(AA15:AA23)</f>
        <v>3241210958</v>
      </c>
    </row>
    <row r="25" spans="1:27" ht="12.75">
      <c r="A25" s="27" t="s">
        <v>51</v>
      </c>
      <c r="B25" s="28"/>
      <c r="C25" s="29">
        <f aca="true" t="shared" si="2" ref="C25:Y25">+C12+C24</f>
        <v>3928745282</v>
      </c>
      <c r="D25" s="29">
        <f>+D12+D24</f>
        <v>0</v>
      </c>
      <c r="E25" s="30">
        <f t="shared" si="2"/>
        <v>4221927720</v>
      </c>
      <c r="F25" s="31">
        <f t="shared" si="2"/>
        <v>4221927720</v>
      </c>
      <c r="G25" s="31">
        <f t="shared" si="2"/>
        <v>4071909073</v>
      </c>
      <c r="H25" s="31">
        <f t="shared" si="2"/>
        <v>3932083893</v>
      </c>
      <c r="I25" s="31">
        <f t="shared" si="2"/>
        <v>3884110517</v>
      </c>
      <c r="J25" s="31">
        <f t="shared" si="2"/>
        <v>3884110517</v>
      </c>
      <c r="K25" s="31">
        <f t="shared" si="2"/>
        <v>3888166500</v>
      </c>
      <c r="L25" s="31">
        <f t="shared" si="2"/>
        <v>3846564218</v>
      </c>
      <c r="M25" s="31">
        <f t="shared" si="2"/>
        <v>3859983527</v>
      </c>
      <c r="N25" s="31">
        <f t="shared" si="2"/>
        <v>3859983527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3859983527</v>
      </c>
      <c r="X25" s="31">
        <f t="shared" si="2"/>
        <v>2110963863</v>
      </c>
      <c r="Y25" s="31">
        <f t="shared" si="2"/>
        <v>1749019664</v>
      </c>
      <c r="Z25" s="32">
        <f>+IF(X25&lt;&gt;0,+(Y25/X25)*100,0)</f>
        <v>82.8540788715529</v>
      </c>
      <c r="AA25" s="33">
        <f>+AA12+AA24</f>
        <v>4221927720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44338807</v>
      </c>
      <c r="D30" s="18"/>
      <c r="E30" s="19">
        <v>38908380</v>
      </c>
      <c r="F30" s="20">
        <v>38908380</v>
      </c>
      <c r="G30" s="20">
        <v>39306794</v>
      </c>
      <c r="H30" s="20">
        <v>44338807</v>
      </c>
      <c r="I30" s="20">
        <v>44338807</v>
      </c>
      <c r="J30" s="20">
        <v>44338807</v>
      </c>
      <c r="K30" s="20">
        <v>44330307</v>
      </c>
      <c r="L30" s="20">
        <v>44338807</v>
      </c>
      <c r="M30" s="20">
        <v>24020080</v>
      </c>
      <c r="N30" s="20">
        <v>24020080</v>
      </c>
      <c r="O30" s="20"/>
      <c r="P30" s="20"/>
      <c r="Q30" s="20"/>
      <c r="R30" s="20"/>
      <c r="S30" s="20"/>
      <c r="T30" s="20"/>
      <c r="U30" s="20"/>
      <c r="V30" s="20"/>
      <c r="W30" s="20">
        <v>24020080</v>
      </c>
      <c r="X30" s="20">
        <v>19454190</v>
      </c>
      <c r="Y30" s="20">
        <v>4565890</v>
      </c>
      <c r="Z30" s="21">
        <v>23.47</v>
      </c>
      <c r="AA30" s="22">
        <v>38908380</v>
      </c>
    </row>
    <row r="31" spans="1:27" ht="12.75">
      <c r="A31" s="23" t="s">
        <v>56</v>
      </c>
      <c r="B31" s="17"/>
      <c r="C31" s="18">
        <v>27168038</v>
      </c>
      <c r="D31" s="18"/>
      <c r="E31" s="19">
        <v>25360236</v>
      </c>
      <c r="F31" s="20">
        <v>25360236</v>
      </c>
      <c r="G31" s="20">
        <v>25761695</v>
      </c>
      <c r="H31" s="20">
        <v>25809610</v>
      </c>
      <c r="I31" s="20">
        <v>25900688</v>
      </c>
      <c r="J31" s="20">
        <v>25900688</v>
      </c>
      <c r="K31" s="20">
        <v>25926427</v>
      </c>
      <c r="L31" s="20">
        <v>26341218</v>
      </c>
      <c r="M31" s="20">
        <v>26332665</v>
      </c>
      <c r="N31" s="20">
        <v>26332665</v>
      </c>
      <c r="O31" s="20"/>
      <c r="P31" s="20"/>
      <c r="Q31" s="20"/>
      <c r="R31" s="20"/>
      <c r="S31" s="20"/>
      <c r="T31" s="20"/>
      <c r="U31" s="20"/>
      <c r="V31" s="20"/>
      <c r="W31" s="20">
        <v>26332665</v>
      </c>
      <c r="X31" s="20">
        <v>12680118</v>
      </c>
      <c r="Y31" s="20">
        <v>13652547</v>
      </c>
      <c r="Z31" s="21">
        <v>107.67</v>
      </c>
      <c r="AA31" s="22">
        <v>25360236</v>
      </c>
    </row>
    <row r="32" spans="1:27" ht="12.75">
      <c r="A32" s="23" t="s">
        <v>57</v>
      </c>
      <c r="B32" s="17"/>
      <c r="C32" s="18">
        <v>308379690</v>
      </c>
      <c r="D32" s="18"/>
      <c r="E32" s="19">
        <v>182050780</v>
      </c>
      <c r="F32" s="20">
        <v>182050780</v>
      </c>
      <c r="G32" s="20">
        <v>341173041</v>
      </c>
      <c r="H32" s="20">
        <v>292741418</v>
      </c>
      <c r="I32" s="20">
        <v>214334604</v>
      </c>
      <c r="J32" s="20">
        <v>214334604</v>
      </c>
      <c r="K32" s="20">
        <v>223045582</v>
      </c>
      <c r="L32" s="20">
        <v>197525157</v>
      </c>
      <c r="M32" s="20">
        <v>268696536</v>
      </c>
      <c r="N32" s="20">
        <v>268696536</v>
      </c>
      <c r="O32" s="20"/>
      <c r="P32" s="20"/>
      <c r="Q32" s="20"/>
      <c r="R32" s="20"/>
      <c r="S32" s="20"/>
      <c r="T32" s="20"/>
      <c r="U32" s="20"/>
      <c r="V32" s="20"/>
      <c r="W32" s="20">
        <v>268696536</v>
      </c>
      <c r="X32" s="20">
        <v>91025390</v>
      </c>
      <c r="Y32" s="20">
        <v>177671146</v>
      </c>
      <c r="Z32" s="21">
        <v>195.19</v>
      </c>
      <c r="AA32" s="22">
        <v>182050780</v>
      </c>
    </row>
    <row r="33" spans="1:27" ht="12.75">
      <c r="A33" s="23" t="s">
        <v>58</v>
      </c>
      <c r="B33" s="17"/>
      <c r="C33" s="18">
        <v>57561121</v>
      </c>
      <c r="D33" s="18"/>
      <c r="E33" s="19">
        <v>106824542</v>
      </c>
      <c r="F33" s="20">
        <v>106824542</v>
      </c>
      <c r="G33" s="20">
        <v>52365011</v>
      </c>
      <c r="H33" s="20">
        <v>57561121</v>
      </c>
      <c r="I33" s="20">
        <v>57561121</v>
      </c>
      <c r="J33" s="20">
        <v>57561121</v>
      </c>
      <c r="K33" s="20">
        <v>57561121</v>
      </c>
      <c r="L33" s="20">
        <v>57547672</v>
      </c>
      <c r="M33" s="20">
        <v>57547672</v>
      </c>
      <c r="N33" s="20">
        <v>57547672</v>
      </c>
      <c r="O33" s="20"/>
      <c r="P33" s="20"/>
      <c r="Q33" s="20"/>
      <c r="R33" s="20"/>
      <c r="S33" s="20"/>
      <c r="T33" s="20"/>
      <c r="U33" s="20"/>
      <c r="V33" s="20"/>
      <c r="W33" s="20">
        <v>57547672</v>
      </c>
      <c r="X33" s="20">
        <v>53412271</v>
      </c>
      <c r="Y33" s="20">
        <v>4135401</v>
      </c>
      <c r="Z33" s="21">
        <v>7.74</v>
      </c>
      <c r="AA33" s="22">
        <v>106824542</v>
      </c>
    </row>
    <row r="34" spans="1:27" ht="12.75">
      <c r="A34" s="27" t="s">
        <v>59</v>
      </c>
      <c r="B34" s="28"/>
      <c r="C34" s="29">
        <f aca="true" t="shared" si="3" ref="C34:Y34">SUM(C29:C33)</f>
        <v>437447656</v>
      </c>
      <c r="D34" s="29">
        <f>SUM(D29:D33)</f>
        <v>0</v>
      </c>
      <c r="E34" s="30">
        <f t="shared" si="3"/>
        <v>353143938</v>
      </c>
      <c r="F34" s="31">
        <f t="shared" si="3"/>
        <v>353143938</v>
      </c>
      <c r="G34" s="31">
        <f t="shared" si="3"/>
        <v>458606541</v>
      </c>
      <c r="H34" s="31">
        <f t="shared" si="3"/>
        <v>420450956</v>
      </c>
      <c r="I34" s="31">
        <f t="shared" si="3"/>
        <v>342135220</v>
      </c>
      <c r="J34" s="31">
        <f t="shared" si="3"/>
        <v>342135220</v>
      </c>
      <c r="K34" s="31">
        <f t="shared" si="3"/>
        <v>350863437</v>
      </c>
      <c r="L34" s="31">
        <f t="shared" si="3"/>
        <v>325752854</v>
      </c>
      <c r="M34" s="31">
        <f t="shared" si="3"/>
        <v>376596953</v>
      </c>
      <c r="N34" s="31">
        <f t="shared" si="3"/>
        <v>376596953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376596953</v>
      </c>
      <c r="X34" s="31">
        <f t="shared" si="3"/>
        <v>176571969</v>
      </c>
      <c r="Y34" s="31">
        <f t="shared" si="3"/>
        <v>200024984</v>
      </c>
      <c r="Z34" s="32">
        <f>+IF(X34&lt;&gt;0,+(Y34/X34)*100,0)</f>
        <v>113.28241120763624</v>
      </c>
      <c r="AA34" s="33">
        <f>SUM(AA29:AA33)</f>
        <v>353143938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293656493</v>
      </c>
      <c r="D37" s="18"/>
      <c r="E37" s="19">
        <v>526431668</v>
      </c>
      <c r="F37" s="20">
        <v>526431668</v>
      </c>
      <c r="G37" s="20">
        <v>298719230</v>
      </c>
      <c r="H37" s="20">
        <v>293656493</v>
      </c>
      <c r="I37" s="20">
        <v>293647993</v>
      </c>
      <c r="J37" s="20">
        <v>293647993</v>
      </c>
      <c r="K37" s="20">
        <v>293656493</v>
      </c>
      <c r="L37" s="20">
        <v>293656493</v>
      </c>
      <c r="M37" s="20">
        <v>292320347</v>
      </c>
      <c r="N37" s="20">
        <v>292320347</v>
      </c>
      <c r="O37" s="20"/>
      <c r="P37" s="20"/>
      <c r="Q37" s="20"/>
      <c r="R37" s="20"/>
      <c r="S37" s="20"/>
      <c r="T37" s="20"/>
      <c r="U37" s="20"/>
      <c r="V37" s="20"/>
      <c r="W37" s="20">
        <v>292320347</v>
      </c>
      <c r="X37" s="20">
        <v>263215834</v>
      </c>
      <c r="Y37" s="20">
        <v>29104513</v>
      </c>
      <c r="Z37" s="21">
        <v>11.06</v>
      </c>
      <c r="AA37" s="22">
        <v>526431668</v>
      </c>
    </row>
    <row r="38" spans="1:27" ht="12.75">
      <c r="A38" s="23" t="s">
        <v>58</v>
      </c>
      <c r="B38" s="17"/>
      <c r="C38" s="18">
        <v>238672898</v>
      </c>
      <c r="D38" s="18"/>
      <c r="E38" s="19">
        <v>160830395</v>
      </c>
      <c r="F38" s="20">
        <v>160830395</v>
      </c>
      <c r="G38" s="20">
        <v>218208192</v>
      </c>
      <c r="H38" s="20">
        <v>238672898</v>
      </c>
      <c r="I38" s="20">
        <v>238672899</v>
      </c>
      <c r="J38" s="20">
        <v>238672899</v>
      </c>
      <c r="K38" s="20">
        <v>238672899</v>
      </c>
      <c r="L38" s="20">
        <v>238672899</v>
      </c>
      <c r="M38" s="20">
        <v>238672899</v>
      </c>
      <c r="N38" s="20">
        <v>238672899</v>
      </c>
      <c r="O38" s="20"/>
      <c r="P38" s="20"/>
      <c r="Q38" s="20"/>
      <c r="R38" s="20"/>
      <c r="S38" s="20"/>
      <c r="T38" s="20"/>
      <c r="U38" s="20"/>
      <c r="V38" s="20"/>
      <c r="W38" s="20">
        <v>238672899</v>
      </c>
      <c r="X38" s="20">
        <v>80415198</v>
      </c>
      <c r="Y38" s="20">
        <v>158257701</v>
      </c>
      <c r="Z38" s="21">
        <v>196.8</v>
      </c>
      <c r="AA38" s="22">
        <v>160830395</v>
      </c>
    </row>
    <row r="39" spans="1:27" ht="12.75">
      <c r="A39" s="27" t="s">
        <v>61</v>
      </c>
      <c r="B39" s="35"/>
      <c r="C39" s="29">
        <f aca="true" t="shared" si="4" ref="C39:Y39">SUM(C37:C38)</f>
        <v>532329391</v>
      </c>
      <c r="D39" s="29">
        <f>SUM(D37:D38)</f>
        <v>0</v>
      </c>
      <c r="E39" s="36">
        <f t="shared" si="4"/>
        <v>687262063</v>
      </c>
      <c r="F39" s="37">
        <f t="shared" si="4"/>
        <v>687262063</v>
      </c>
      <c r="G39" s="37">
        <f t="shared" si="4"/>
        <v>516927422</v>
      </c>
      <c r="H39" s="37">
        <f t="shared" si="4"/>
        <v>532329391</v>
      </c>
      <c r="I39" s="37">
        <f t="shared" si="4"/>
        <v>532320892</v>
      </c>
      <c r="J39" s="37">
        <f t="shared" si="4"/>
        <v>532320892</v>
      </c>
      <c r="K39" s="37">
        <f t="shared" si="4"/>
        <v>532329392</v>
      </c>
      <c r="L39" s="37">
        <f t="shared" si="4"/>
        <v>532329392</v>
      </c>
      <c r="M39" s="37">
        <f t="shared" si="4"/>
        <v>530993246</v>
      </c>
      <c r="N39" s="37">
        <f t="shared" si="4"/>
        <v>530993246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530993246</v>
      </c>
      <c r="X39" s="37">
        <f t="shared" si="4"/>
        <v>343631032</v>
      </c>
      <c r="Y39" s="37">
        <f t="shared" si="4"/>
        <v>187362214</v>
      </c>
      <c r="Z39" s="38">
        <f>+IF(X39&lt;&gt;0,+(Y39/X39)*100,0)</f>
        <v>54.5242415708253</v>
      </c>
      <c r="AA39" s="39">
        <f>SUM(AA37:AA38)</f>
        <v>687262063</v>
      </c>
    </row>
    <row r="40" spans="1:27" ht="12.75">
      <c r="A40" s="27" t="s">
        <v>62</v>
      </c>
      <c r="B40" s="28"/>
      <c r="C40" s="29">
        <f aca="true" t="shared" si="5" ref="C40:Y40">+C34+C39</f>
        <v>969777047</v>
      </c>
      <c r="D40" s="29">
        <f>+D34+D39</f>
        <v>0</v>
      </c>
      <c r="E40" s="30">
        <f t="shared" si="5"/>
        <v>1040406001</v>
      </c>
      <c r="F40" s="31">
        <f t="shared" si="5"/>
        <v>1040406001</v>
      </c>
      <c r="G40" s="31">
        <f t="shared" si="5"/>
        <v>975533963</v>
      </c>
      <c r="H40" s="31">
        <f t="shared" si="5"/>
        <v>952780347</v>
      </c>
      <c r="I40" s="31">
        <f t="shared" si="5"/>
        <v>874456112</v>
      </c>
      <c r="J40" s="31">
        <f t="shared" si="5"/>
        <v>874456112</v>
      </c>
      <c r="K40" s="31">
        <f t="shared" si="5"/>
        <v>883192829</v>
      </c>
      <c r="L40" s="31">
        <f t="shared" si="5"/>
        <v>858082246</v>
      </c>
      <c r="M40" s="31">
        <f t="shared" si="5"/>
        <v>907590199</v>
      </c>
      <c r="N40" s="31">
        <f t="shared" si="5"/>
        <v>907590199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907590199</v>
      </c>
      <c r="X40" s="31">
        <f t="shared" si="5"/>
        <v>520203001</v>
      </c>
      <c r="Y40" s="31">
        <f t="shared" si="5"/>
        <v>387387198</v>
      </c>
      <c r="Z40" s="32">
        <f>+IF(X40&lt;&gt;0,+(Y40/X40)*100,0)</f>
        <v>74.46846659002647</v>
      </c>
      <c r="AA40" s="33">
        <f>+AA34+AA39</f>
        <v>1040406001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2958968235</v>
      </c>
      <c r="D42" s="43">
        <f>+D25-D40</f>
        <v>0</v>
      </c>
      <c r="E42" s="44">
        <f t="shared" si="6"/>
        <v>3181521719</v>
      </c>
      <c r="F42" s="45">
        <f t="shared" si="6"/>
        <v>3181521719</v>
      </c>
      <c r="G42" s="45">
        <f t="shared" si="6"/>
        <v>3096375110</v>
      </c>
      <c r="H42" s="45">
        <f t="shared" si="6"/>
        <v>2979303546</v>
      </c>
      <c r="I42" s="45">
        <f t="shared" si="6"/>
        <v>3009654405</v>
      </c>
      <c r="J42" s="45">
        <f t="shared" si="6"/>
        <v>3009654405</v>
      </c>
      <c r="K42" s="45">
        <f t="shared" si="6"/>
        <v>3004973671</v>
      </c>
      <c r="L42" s="45">
        <f t="shared" si="6"/>
        <v>2988481972</v>
      </c>
      <c r="M42" s="45">
        <f t="shared" si="6"/>
        <v>2952393328</v>
      </c>
      <c r="N42" s="45">
        <f t="shared" si="6"/>
        <v>2952393328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2952393328</v>
      </c>
      <c r="X42" s="45">
        <f t="shared" si="6"/>
        <v>1590760862</v>
      </c>
      <c r="Y42" s="45">
        <f t="shared" si="6"/>
        <v>1361632466</v>
      </c>
      <c r="Z42" s="46">
        <f>+IF(X42&lt;&gt;0,+(Y42/X42)*100,0)</f>
        <v>85.59630165203298</v>
      </c>
      <c r="AA42" s="47">
        <f>+AA25-AA40</f>
        <v>3181521719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2896027090</v>
      </c>
      <c r="D45" s="18"/>
      <c r="E45" s="19">
        <v>3117696861</v>
      </c>
      <c r="F45" s="20">
        <v>3117696861</v>
      </c>
      <c r="G45" s="20">
        <v>3033160126</v>
      </c>
      <c r="H45" s="20">
        <v>2916362401</v>
      </c>
      <c r="I45" s="20">
        <v>2946713259</v>
      </c>
      <c r="J45" s="20">
        <v>2946713259</v>
      </c>
      <c r="K45" s="20">
        <v>2942032525</v>
      </c>
      <c r="L45" s="20">
        <v>2925540827</v>
      </c>
      <c r="M45" s="20">
        <v>2889452183</v>
      </c>
      <c r="N45" s="20">
        <v>2889452183</v>
      </c>
      <c r="O45" s="20"/>
      <c r="P45" s="20"/>
      <c r="Q45" s="20"/>
      <c r="R45" s="20"/>
      <c r="S45" s="20"/>
      <c r="T45" s="20"/>
      <c r="U45" s="20"/>
      <c r="V45" s="20"/>
      <c r="W45" s="20">
        <v>2889452183</v>
      </c>
      <c r="X45" s="20">
        <v>1558848431</v>
      </c>
      <c r="Y45" s="20">
        <v>1330603752</v>
      </c>
      <c r="Z45" s="48">
        <v>85.36</v>
      </c>
      <c r="AA45" s="22">
        <v>3117696861</v>
      </c>
    </row>
    <row r="46" spans="1:27" ht="12.75">
      <c r="A46" s="23" t="s">
        <v>67</v>
      </c>
      <c r="B46" s="17"/>
      <c r="C46" s="18">
        <v>62941145</v>
      </c>
      <c r="D46" s="18"/>
      <c r="E46" s="19">
        <v>63824859</v>
      </c>
      <c r="F46" s="20">
        <v>63824859</v>
      </c>
      <c r="G46" s="20">
        <v>63214982</v>
      </c>
      <c r="H46" s="20">
        <v>62941145</v>
      </c>
      <c r="I46" s="20">
        <v>62941145</v>
      </c>
      <c r="J46" s="20">
        <v>62941145</v>
      </c>
      <c r="K46" s="20">
        <v>62941145</v>
      </c>
      <c r="L46" s="20">
        <v>62941145</v>
      </c>
      <c r="M46" s="20">
        <v>62941145</v>
      </c>
      <c r="N46" s="20">
        <v>62941145</v>
      </c>
      <c r="O46" s="20"/>
      <c r="P46" s="20"/>
      <c r="Q46" s="20"/>
      <c r="R46" s="20"/>
      <c r="S46" s="20"/>
      <c r="T46" s="20"/>
      <c r="U46" s="20"/>
      <c r="V46" s="20"/>
      <c r="W46" s="20">
        <v>62941145</v>
      </c>
      <c r="X46" s="20">
        <v>31912430</v>
      </c>
      <c r="Y46" s="20">
        <v>31028715</v>
      </c>
      <c r="Z46" s="48">
        <v>97.23</v>
      </c>
      <c r="AA46" s="22">
        <v>63824859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2958968235</v>
      </c>
      <c r="D48" s="51">
        <f>SUM(D45:D47)</f>
        <v>0</v>
      </c>
      <c r="E48" s="52">
        <f t="shared" si="7"/>
        <v>3181521720</v>
      </c>
      <c r="F48" s="53">
        <f t="shared" si="7"/>
        <v>3181521720</v>
      </c>
      <c r="G48" s="53">
        <f t="shared" si="7"/>
        <v>3096375108</v>
      </c>
      <c r="H48" s="53">
        <f t="shared" si="7"/>
        <v>2979303546</v>
      </c>
      <c r="I48" s="53">
        <f t="shared" si="7"/>
        <v>3009654404</v>
      </c>
      <c r="J48" s="53">
        <f t="shared" si="7"/>
        <v>3009654404</v>
      </c>
      <c r="K48" s="53">
        <f t="shared" si="7"/>
        <v>3004973670</v>
      </c>
      <c r="L48" s="53">
        <f t="shared" si="7"/>
        <v>2988481972</v>
      </c>
      <c r="M48" s="53">
        <f t="shared" si="7"/>
        <v>2952393328</v>
      </c>
      <c r="N48" s="53">
        <f t="shared" si="7"/>
        <v>2952393328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2952393328</v>
      </c>
      <c r="X48" s="53">
        <f t="shared" si="7"/>
        <v>1590760861</v>
      </c>
      <c r="Y48" s="53">
        <f t="shared" si="7"/>
        <v>1361632467</v>
      </c>
      <c r="Z48" s="54">
        <f>+IF(X48&lt;&gt;0,+(Y48/X48)*100,0)</f>
        <v>85.59630176870438</v>
      </c>
      <c r="AA48" s="55">
        <f>SUM(AA45:AA47)</f>
        <v>3181521720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7497145</v>
      </c>
      <c r="D6" s="18"/>
      <c r="E6" s="19">
        <v>11762936</v>
      </c>
      <c r="F6" s="20">
        <v>11703517</v>
      </c>
      <c r="G6" s="20">
        <v>6274784</v>
      </c>
      <c r="H6" s="20">
        <v>5244710</v>
      </c>
      <c r="I6" s="20">
        <v>2723093</v>
      </c>
      <c r="J6" s="20">
        <v>2723093</v>
      </c>
      <c r="K6" s="20">
        <v>8637766</v>
      </c>
      <c r="L6" s="20">
        <v>12266883</v>
      </c>
      <c r="M6" s="20">
        <v>31023069</v>
      </c>
      <c r="N6" s="20">
        <v>31023069</v>
      </c>
      <c r="O6" s="20"/>
      <c r="P6" s="20"/>
      <c r="Q6" s="20"/>
      <c r="R6" s="20"/>
      <c r="S6" s="20"/>
      <c r="T6" s="20"/>
      <c r="U6" s="20"/>
      <c r="V6" s="20"/>
      <c r="W6" s="20">
        <v>31023069</v>
      </c>
      <c r="X6" s="20">
        <v>5851759</v>
      </c>
      <c r="Y6" s="20">
        <v>25171310</v>
      </c>
      <c r="Z6" s="21">
        <v>430.15</v>
      </c>
      <c r="AA6" s="22">
        <v>11703517</v>
      </c>
    </row>
    <row r="7" spans="1:27" ht="12.75">
      <c r="A7" s="23" t="s">
        <v>34</v>
      </c>
      <c r="B7" s="17"/>
      <c r="C7" s="18">
        <v>63510176</v>
      </c>
      <c r="D7" s="18"/>
      <c r="E7" s="19">
        <v>23517921</v>
      </c>
      <c r="F7" s="20">
        <v>54097598</v>
      </c>
      <c r="G7" s="20">
        <v>83770503</v>
      </c>
      <c r="H7" s="20">
        <v>99694136</v>
      </c>
      <c r="I7" s="20">
        <v>99982472</v>
      </c>
      <c r="J7" s="20">
        <v>99982472</v>
      </c>
      <c r="K7" s="20">
        <v>91222969</v>
      </c>
      <c r="L7" s="20">
        <v>75806295</v>
      </c>
      <c r="M7" s="20">
        <v>83762556</v>
      </c>
      <c r="N7" s="20">
        <v>83762556</v>
      </c>
      <c r="O7" s="20"/>
      <c r="P7" s="20"/>
      <c r="Q7" s="20"/>
      <c r="R7" s="20"/>
      <c r="S7" s="20"/>
      <c r="T7" s="20"/>
      <c r="U7" s="20"/>
      <c r="V7" s="20"/>
      <c r="W7" s="20">
        <v>83762556</v>
      </c>
      <c r="X7" s="20">
        <v>27048799</v>
      </c>
      <c r="Y7" s="20">
        <v>56713757</v>
      </c>
      <c r="Z7" s="21">
        <v>209.67</v>
      </c>
      <c r="AA7" s="22">
        <v>54097598</v>
      </c>
    </row>
    <row r="8" spans="1:27" ht="12.75">
      <c r="A8" s="23" t="s">
        <v>35</v>
      </c>
      <c r="B8" s="17"/>
      <c r="C8" s="18">
        <v>39439488</v>
      </c>
      <c r="D8" s="18"/>
      <c r="E8" s="19">
        <v>20961721</v>
      </c>
      <c r="F8" s="20">
        <v>20961721</v>
      </c>
      <c r="G8" s="20">
        <v>236543994</v>
      </c>
      <c r="H8" s="20">
        <v>218637067</v>
      </c>
      <c r="I8" s="20">
        <v>199656602</v>
      </c>
      <c r="J8" s="20">
        <v>199656602</v>
      </c>
      <c r="K8" s="20">
        <v>187449859</v>
      </c>
      <c r="L8" s="20">
        <v>170104106</v>
      </c>
      <c r="M8" s="20">
        <v>159245203</v>
      </c>
      <c r="N8" s="20">
        <v>159245203</v>
      </c>
      <c r="O8" s="20"/>
      <c r="P8" s="20"/>
      <c r="Q8" s="20"/>
      <c r="R8" s="20"/>
      <c r="S8" s="20"/>
      <c r="T8" s="20"/>
      <c r="U8" s="20"/>
      <c r="V8" s="20"/>
      <c r="W8" s="20">
        <v>159245203</v>
      </c>
      <c r="X8" s="20">
        <v>10480861</v>
      </c>
      <c r="Y8" s="20">
        <v>148764342</v>
      </c>
      <c r="Z8" s="21">
        <v>1419.39</v>
      </c>
      <c r="AA8" s="22">
        <v>20961721</v>
      </c>
    </row>
    <row r="9" spans="1:27" ht="12.75">
      <c r="A9" s="23" t="s">
        <v>36</v>
      </c>
      <c r="B9" s="17"/>
      <c r="C9" s="18">
        <v>10837179</v>
      </c>
      <c r="D9" s="18"/>
      <c r="E9" s="19">
        <v>3119726</v>
      </c>
      <c r="F9" s="20">
        <v>3119726</v>
      </c>
      <c r="G9" s="20"/>
      <c r="H9" s="20">
        <v>3119726</v>
      </c>
      <c r="I9" s="20">
        <v>3119726</v>
      </c>
      <c r="J9" s="20">
        <v>3119726</v>
      </c>
      <c r="K9" s="20">
        <v>3119726</v>
      </c>
      <c r="L9" s="20">
        <v>3119726</v>
      </c>
      <c r="M9" s="20">
        <v>3119726</v>
      </c>
      <c r="N9" s="20">
        <v>3119726</v>
      </c>
      <c r="O9" s="20"/>
      <c r="P9" s="20"/>
      <c r="Q9" s="20"/>
      <c r="R9" s="20"/>
      <c r="S9" s="20"/>
      <c r="T9" s="20"/>
      <c r="U9" s="20"/>
      <c r="V9" s="20"/>
      <c r="W9" s="20">
        <v>3119726</v>
      </c>
      <c r="X9" s="20">
        <v>1559863</v>
      </c>
      <c r="Y9" s="20">
        <v>1559863</v>
      </c>
      <c r="Z9" s="21">
        <v>100</v>
      </c>
      <c r="AA9" s="22">
        <v>3119726</v>
      </c>
    </row>
    <row r="10" spans="1:27" ht="12.75">
      <c r="A10" s="23" t="s">
        <v>37</v>
      </c>
      <c r="B10" s="17"/>
      <c r="C10" s="18">
        <v>3067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1678095</v>
      </c>
      <c r="D11" s="18"/>
      <c r="E11" s="19">
        <v>1771055</v>
      </c>
      <c r="F11" s="20">
        <v>1771055</v>
      </c>
      <c r="G11" s="20">
        <v>1586711</v>
      </c>
      <c r="H11" s="20">
        <v>1678095</v>
      </c>
      <c r="I11" s="20">
        <v>1678095</v>
      </c>
      <c r="J11" s="20">
        <v>1678095</v>
      </c>
      <c r="K11" s="20">
        <v>1678095</v>
      </c>
      <c r="L11" s="20">
        <v>1678095</v>
      </c>
      <c r="M11" s="20">
        <v>1678095</v>
      </c>
      <c r="N11" s="20">
        <v>1678095</v>
      </c>
      <c r="O11" s="20"/>
      <c r="P11" s="20"/>
      <c r="Q11" s="20"/>
      <c r="R11" s="20"/>
      <c r="S11" s="20"/>
      <c r="T11" s="20"/>
      <c r="U11" s="20"/>
      <c r="V11" s="20"/>
      <c r="W11" s="20">
        <v>1678095</v>
      </c>
      <c r="X11" s="20">
        <v>885528</v>
      </c>
      <c r="Y11" s="20">
        <v>792567</v>
      </c>
      <c r="Z11" s="21">
        <v>89.5</v>
      </c>
      <c r="AA11" s="22">
        <v>1771055</v>
      </c>
    </row>
    <row r="12" spans="1:27" ht="12.75">
      <c r="A12" s="27" t="s">
        <v>39</v>
      </c>
      <c r="B12" s="28"/>
      <c r="C12" s="29">
        <f aca="true" t="shared" si="0" ref="C12:Y12">SUM(C6:C11)</f>
        <v>122965150</v>
      </c>
      <c r="D12" s="29">
        <f>SUM(D6:D11)</f>
        <v>0</v>
      </c>
      <c r="E12" s="30">
        <f t="shared" si="0"/>
        <v>61133359</v>
      </c>
      <c r="F12" s="31">
        <f t="shared" si="0"/>
        <v>91653617</v>
      </c>
      <c r="G12" s="31">
        <f t="shared" si="0"/>
        <v>328175992</v>
      </c>
      <c r="H12" s="31">
        <f t="shared" si="0"/>
        <v>328373734</v>
      </c>
      <c r="I12" s="31">
        <f t="shared" si="0"/>
        <v>307159988</v>
      </c>
      <c r="J12" s="31">
        <f t="shared" si="0"/>
        <v>307159988</v>
      </c>
      <c r="K12" s="31">
        <f t="shared" si="0"/>
        <v>292108415</v>
      </c>
      <c r="L12" s="31">
        <f t="shared" si="0"/>
        <v>262975105</v>
      </c>
      <c r="M12" s="31">
        <f t="shared" si="0"/>
        <v>278828649</v>
      </c>
      <c r="N12" s="31">
        <f t="shared" si="0"/>
        <v>278828649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278828649</v>
      </c>
      <c r="X12" s="31">
        <f t="shared" si="0"/>
        <v>45826810</v>
      </c>
      <c r="Y12" s="31">
        <f t="shared" si="0"/>
        <v>233001839</v>
      </c>
      <c r="Z12" s="32">
        <f>+IF(X12&lt;&gt;0,+(Y12/X12)*100,0)</f>
        <v>508.44001360775496</v>
      </c>
      <c r="AA12" s="33">
        <f>SUM(AA6:AA11)</f>
        <v>91653617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66516491</v>
      </c>
      <c r="D17" s="18"/>
      <c r="E17" s="19">
        <v>63333846</v>
      </c>
      <c r="F17" s="20">
        <v>63333846</v>
      </c>
      <c r="G17" s="20">
        <v>63333846</v>
      </c>
      <c r="H17" s="20">
        <v>66516491</v>
      </c>
      <c r="I17" s="20">
        <v>66516491</v>
      </c>
      <c r="J17" s="20">
        <v>66516491</v>
      </c>
      <c r="K17" s="20">
        <v>66516491</v>
      </c>
      <c r="L17" s="20">
        <v>66516491</v>
      </c>
      <c r="M17" s="20">
        <v>66516491</v>
      </c>
      <c r="N17" s="20">
        <v>66516491</v>
      </c>
      <c r="O17" s="20"/>
      <c r="P17" s="20"/>
      <c r="Q17" s="20"/>
      <c r="R17" s="20"/>
      <c r="S17" s="20"/>
      <c r="T17" s="20"/>
      <c r="U17" s="20"/>
      <c r="V17" s="20"/>
      <c r="W17" s="20">
        <v>66516491</v>
      </c>
      <c r="X17" s="20">
        <v>31666923</v>
      </c>
      <c r="Y17" s="20">
        <v>34849568</v>
      </c>
      <c r="Z17" s="21">
        <v>110.05</v>
      </c>
      <c r="AA17" s="22">
        <v>63333846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776535126</v>
      </c>
      <c r="D19" s="18"/>
      <c r="E19" s="19">
        <v>750263017</v>
      </c>
      <c r="F19" s="20">
        <v>757112653</v>
      </c>
      <c r="G19" s="20">
        <v>750508556</v>
      </c>
      <c r="H19" s="20">
        <v>752311852</v>
      </c>
      <c r="I19" s="20">
        <v>756898792</v>
      </c>
      <c r="J19" s="20">
        <v>756898792</v>
      </c>
      <c r="K19" s="20">
        <v>757835616</v>
      </c>
      <c r="L19" s="20">
        <v>762031550</v>
      </c>
      <c r="M19" s="20">
        <v>765855793</v>
      </c>
      <c r="N19" s="20">
        <v>765855793</v>
      </c>
      <c r="O19" s="20"/>
      <c r="P19" s="20"/>
      <c r="Q19" s="20"/>
      <c r="R19" s="20"/>
      <c r="S19" s="20"/>
      <c r="T19" s="20"/>
      <c r="U19" s="20"/>
      <c r="V19" s="20"/>
      <c r="W19" s="20">
        <v>765855793</v>
      </c>
      <c r="X19" s="20">
        <v>378556327</v>
      </c>
      <c r="Y19" s="20">
        <v>387299466</v>
      </c>
      <c r="Z19" s="21">
        <v>102.31</v>
      </c>
      <c r="AA19" s="22">
        <v>757112653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1183541</v>
      </c>
      <c r="D22" s="18"/>
      <c r="E22" s="19">
        <v>1809384</v>
      </c>
      <c r="F22" s="20">
        <v>1809384</v>
      </c>
      <c r="G22" s="20">
        <v>421384</v>
      </c>
      <c r="H22" s="20">
        <v>1183541</v>
      </c>
      <c r="I22" s="20">
        <v>1183541</v>
      </c>
      <c r="J22" s="20">
        <v>1183541</v>
      </c>
      <c r="K22" s="20">
        <v>1183541</v>
      </c>
      <c r="L22" s="20">
        <v>1183541</v>
      </c>
      <c r="M22" s="20">
        <v>1183541</v>
      </c>
      <c r="N22" s="20">
        <v>1183541</v>
      </c>
      <c r="O22" s="20"/>
      <c r="P22" s="20"/>
      <c r="Q22" s="20"/>
      <c r="R22" s="20"/>
      <c r="S22" s="20"/>
      <c r="T22" s="20"/>
      <c r="U22" s="20"/>
      <c r="V22" s="20"/>
      <c r="W22" s="20">
        <v>1183541</v>
      </c>
      <c r="X22" s="20">
        <v>904692</v>
      </c>
      <c r="Y22" s="20">
        <v>278849</v>
      </c>
      <c r="Z22" s="21">
        <v>30.82</v>
      </c>
      <c r="AA22" s="22">
        <v>1809384</v>
      </c>
    </row>
    <row r="23" spans="1:27" ht="12.75">
      <c r="A23" s="23" t="s">
        <v>49</v>
      </c>
      <c r="B23" s="17"/>
      <c r="C23" s="18">
        <v>20198752</v>
      </c>
      <c r="D23" s="18"/>
      <c r="E23" s="19">
        <v>22496805</v>
      </c>
      <c r="F23" s="20">
        <v>22496805</v>
      </c>
      <c r="G23" s="24">
        <v>18928399</v>
      </c>
      <c r="H23" s="24">
        <v>20198752</v>
      </c>
      <c r="I23" s="24">
        <v>20198752</v>
      </c>
      <c r="J23" s="20">
        <v>20198752</v>
      </c>
      <c r="K23" s="24">
        <v>20198752</v>
      </c>
      <c r="L23" s="24">
        <v>20198752</v>
      </c>
      <c r="M23" s="20">
        <v>20198752</v>
      </c>
      <c r="N23" s="24">
        <v>20198752</v>
      </c>
      <c r="O23" s="24"/>
      <c r="P23" s="24"/>
      <c r="Q23" s="20"/>
      <c r="R23" s="24"/>
      <c r="S23" s="24"/>
      <c r="T23" s="20"/>
      <c r="U23" s="24"/>
      <c r="V23" s="24"/>
      <c r="W23" s="24">
        <v>20198752</v>
      </c>
      <c r="X23" s="20">
        <v>11248403</v>
      </c>
      <c r="Y23" s="24">
        <v>8950349</v>
      </c>
      <c r="Z23" s="25">
        <v>79.57</v>
      </c>
      <c r="AA23" s="26">
        <v>22496805</v>
      </c>
    </row>
    <row r="24" spans="1:27" ht="12.75">
      <c r="A24" s="27" t="s">
        <v>50</v>
      </c>
      <c r="B24" s="35"/>
      <c r="C24" s="29">
        <f aca="true" t="shared" si="1" ref="C24:Y24">SUM(C15:C23)</f>
        <v>864433910</v>
      </c>
      <c r="D24" s="29">
        <f>SUM(D15:D23)</f>
        <v>0</v>
      </c>
      <c r="E24" s="36">
        <f t="shared" si="1"/>
        <v>837903052</v>
      </c>
      <c r="F24" s="37">
        <f t="shared" si="1"/>
        <v>844752688</v>
      </c>
      <c r="G24" s="37">
        <f t="shared" si="1"/>
        <v>833192185</v>
      </c>
      <c r="H24" s="37">
        <f t="shared" si="1"/>
        <v>840210636</v>
      </c>
      <c r="I24" s="37">
        <f t="shared" si="1"/>
        <v>844797576</v>
      </c>
      <c r="J24" s="37">
        <f t="shared" si="1"/>
        <v>844797576</v>
      </c>
      <c r="K24" s="37">
        <f t="shared" si="1"/>
        <v>845734400</v>
      </c>
      <c r="L24" s="37">
        <f t="shared" si="1"/>
        <v>849930334</v>
      </c>
      <c r="M24" s="37">
        <f t="shared" si="1"/>
        <v>853754577</v>
      </c>
      <c r="N24" s="37">
        <f t="shared" si="1"/>
        <v>853754577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853754577</v>
      </c>
      <c r="X24" s="37">
        <f t="shared" si="1"/>
        <v>422376345</v>
      </c>
      <c r="Y24" s="37">
        <f t="shared" si="1"/>
        <v>431378232</v>
      </c>
      <c r="Z24" s="38">
        <f>+IF(X24&lt;&gt;0,+(Y24/X24)*100,0)</f>
        <v>102.13124790404633</v>
      </c>
      <c r="AA24" s="39">
        <f>SUM(AA15:AA23)</f>
        <v>844752688</v>
      </c>
    </row>
    <row r="25" spans="1:27" ht="12.75">
      <c r="A25" s="27" t="s">
        <v>51</v>
      </c>
      <c r="B25" s="28"/>
      <c r="C25" s="29">
        <f aca="true" t="shared" si="2" ref="C25:Y25">+C12+C24</f>
        <v>987399060</v>
      </c>
      <c r="D25" s="29">
        <f>+D12+D24</f>
        <v>0</v>
      </c>
      <c r="E25" s="30">
        <f t="shared" si="2"/>
        <v>899036411</v>
      </c>
      <c r="F25" s="31">
        <f t="shared" si="2"/>
        <v>936406305</v>
      </c>
      <c r="G25" s="31">
        <f t="shared" si="2"/>
        <v>1161368177</v>
      </c>
      <c r="H25" s="31">
        <f t="shared" si="2"/>
        <v>1168584370</v>
      </c>
      <c r="I25" s="31">
        <f t="shared" si="2"/>
        <v>1151957564</v>
      </c>
      <c r="J25" s="31">
        <f t="shared" si="2"/>
        <v>1151957564</v>
      </c>
      <c r="K25" s="31">
        <f t="shared" si="2"/>
        <v>1137842815</v>
      </c>
      <c r="L25" s="31">
        <f t="shared" si="2"/>
        <v>1112905439</v>
      </c>
      <c r="M25" s="31">
        <f t="shared" si="2"/>
        <v>1132583226</v>
      </c>
      <c r="N25" s="31">
        <f t="shared" si="2"/>
        <v>1132583226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1132583226</v>
      </c>
      <c r="X25" s="31">
        <f t="shared" si="2"/>
        <v>468203155</v>
      </c>
      <c r="Y25" s="31">
        <f t="shared" si="2"/>
        <v>664380071</v>
      </c>
      <c r="Z25" s="32">
        <f>+IF(X25&lt;&gt;0,+(Y25/X25)*100,0)</f>
        <v>141.8999560137522</v>
      </c>
      <c r="AA25" s="33">
        <f>+AA12+AA24</f>
        <v>936406305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15676013</v>
      </c>
      <c r="D30" s="18"/>
      <c r="E30" s="19">
        <v>13829073</v>
      </c>
      <c r="F30" s="20">
        <v>13829073</v>
      </c>
      <c r="G30" s="20">
        <v>13829071</v>
      </c>
      <c r="H30" s="20">
        <v>15676013</v>
      </c>
      <c r="I30" s="20">
        <v>15676013</v>
      </c>
      <c r="J30" s="20">
        <v>15676013</v>
      </c>
      <c r="K30" s="20">
        <v>15676013</v>
      </c>
      <c r="L30" s="20">
        <v>15676013</v>
      </c>
      <c r="M30" s="20">
        <v>10892727</v>
      </c>
      <c r="N30" s="20">
        <v>10892727</v>
      </c>
      <c r="O30" s="20"/>
      <c r="P30" s="20"/>
      <c r="Q30" s="20"/>
      <c r="R30" s="20"/>
      <c r="S30" s="20"/>
      <c r="T30" s="20"/>
      <c r="U30" s="20"/>
      <c r="V30" s="20"/>
      <c r="W30" s="20">
        <v>10892727</v>
      </c>
      <c r="X30" s="20">
        <v>6914537</v>
      </c>
      <c r="Y30" s="20">
        <v>3978190</v>
      </c>
      <c r="Z30" s="21">
        <v>57.53</v>
      </c>
      <c r="AA30" s="22">
        <v>13829073</v>
      </c>
    </row>
    <row r="31" spans="1:27" ht="12.75">
      <c r="A31" s="23" t="s">
        <v>56</v>
      </c>
      <c r="B31" s="17"/>
      <c r="C31" s="18">
        <v>9203729</v>
      </c>
      <c r="D31" s="18"/>
      <c r="E31" s="19">
        <v>9287357</v>
      </c>
      <c r="F31" s="20">
        <v>9287357</v>
      </c>
      <c r="G31" s="20">
        <v>9287357</v>
      </c>
      <c r="H31" s="20">
        <v>9203729</v>
      </c>
      <c r="I31" s="20">
        <v>9203729</v>
      </c>
      <c r="J31" s="20">
        <v>9203729</v>
      </c>
      <c r="K31" s="20">
        <v>9203729</v>
      </c>
      <c r="L31" s="20">
        <v>9203729</v>
      </c>
      <c r="M31" s="20">
        <v>9203729</v>
      </c>
      <c r="N31" s="20">
        <v>9203729</v>
      </c>
      <c r="O31" s="20"/>
      <c r="P31" s="20"/>
      <c r="Q31" s="20"/>
      <c r="R31" s="20"/>
      <c r="S31" s="20"/>
      <c r="T31" s="20"/>
      <c r="U31" s="20"/>
      <c r="V31" s="20"/>
      <c r="W31" s="20">
        <v>9203729</v>
      </c>
      <c r="X31" s="20">
        <v>4643679</v>
      </c>
      <c r="Y31" s="20">
        <v>4560050</v>
      </c>
      <c r="Z31" s="21">
        <v>98.2</v>
      </c>
      <c r="AA31" s="22">
        <v>9287357</v>
      </c>
    </row>
    <row r="32" spans="1:27" ht="12.75">
      <c r="A32" s="23" t="s">
        <v>57</v>
      </c>
      <c r="B32" s="17"/>
      <c r="C32" s="18">
        <v>68453785</v>
      </c>
      <c r="D32" s="18"/>
      <c r="E32" s="19">
        <v>48905281</v>
      </c>
      <c r="F32" s="20">
        <v>48905281</v>
      </c>
      <c r="G32" s="20">
        <v>30804403</v>
      </c>
      <c r="H32" s="20">
        <v>48670625</v>
      </c>
      <c r="I32" s="20">
        <v>36394059</v>
      </c>
      <c r="J32" s="20">
        <v>36394059</v>
      </c>
      <c r="K32" s="20">
        <v>35061986</v>
      </c>
      <c r="L32" s="20">
        <v>42825196</v>
      </c>
      <c r="M32" s="20">
        <v>60617161</v>
      </c>
      <c r="N32" s="20">
        <v>60617161</v>
      </c>
      <c r="O32" s="20"/>
      <c r="P32" s="20"/>
      <c r="Q32" s="20"/>
      <c r="R32" s="20"/>
      <c r="S32" s="20"/>
      <c r="T32" s="20"/>
      <c r="U32" s="20"/>
      <c r="V32" s="20"/>
      <c r="W32" s="20">
        <v>60617161</v>
      </c>
      <c r="X32" s="20">
        <v>24452641</v>
      </c>
      <c r="Y32" s="20">
        <v>36164520</v>
      </c>
      <c r="Z32" s="21">
        <v>147.9</v>
      </c>
      <c r="AA32" s="22">
        <v>48905281</v>
      </c>
    </row>
    <row r="33" spans="1:27" ht="12.75">
      <c r="A33" s="23" t="s">
        <v>58</v>
      </c>
      <c r="B33" s="17"/>
      <c r="C33" s="18">
        <v>22054918</v>
      </c>
      <c r="D33" s="18"/>
      <c r="E33" s="19">
        <v>23751465</v>
      </c>
      <c r="F33" s="20">
        <v>23751465</v>
      </c>
      <c r="G33" s="20">
        <v>23751465</v>
      </c>
      <c r="H33" s="20">
        <v>22054918</v>
      </c>
      <c r="I33" s="20">
        <v>22054918</v>
      </c>
      <c r="J33" s="20">
        <v>22054918</v>
      </c>
      <c r="K33" s="20">
        <v>22054918</v>
      </c>
      <c r="L33" s="20">
        <v>22054918</v>
      </c>
      <c r="M33" s="20">
        <v>22054918</v>
      </c>
      <c r="N33" s="20">
        <v>22054918</v>
      </c>
      <c r="O33" s="20"/>
      <c r="P33" s="20"/>
      <c r="Q33" s="20"/>
      <c r="R33" s="20"/>
      <c r="S33" s="20"/>
      <c r="T33" s="20"/>
      <c r="U33" s="20"/>
      <c r="V33" s="20"/>
      <c r="W33" s="20">
        <v>22054918</v>
      </c>
      <c r="X33" s="20">
        <v>11875733</v>
      </c>
      <c r="Y33" s="20">
        <v>10179185</v>
      </c>
      <c r="Z33" s="21">
        <v>85.71</v>
      </c>
      <c r="AA33" s="22">
        <v>23751465</v>
      </c>
    </row>
    <row r="34" spans="1:27" ht="12.75">
      <c r="A34" s="27" t="s">
        <v>59</v>
      </c>
      <c r="B34" s="28"/>
      <c r="C34" s="29">
        <f aca="true" t="shared" si="3" ref="C34:Y34">SUM(C29:C33)</f>
        <v>115388445</v>
      </c>
      <c r="D34" s="29">
        <f>SUM(D29:D33)</f>
        <v>0</v>
      </c>
      <c r="E34" s="30">
        <f t="shared" si="3"/>
        <v>95773176</v>
      </c>
      <c r="F34" s="31">
        <f t="shared" si="3"/>
        <v>95773176</v>
      </c>
      <c r="G34" s="31">
        <f t="shared" si="3"/>
        <v>77672296</v>
      </c>
      <c r="H34" s="31">
        <f t="shared" si="3"/>
        <v>95605285</v>
      </c>
      <c r="I34" s="31">
        <f t="shared" si="3"/>
        <v>83328719</v>
      </c>
      <c r="J34" s="31">
        <f t="shared" si="3"/>
        <v>83328719</v>
      </c>
      <c r="K34" s="31">
        <f t="shared" si="3"/>
        <v>81996646</v>
      </c>
      <c r="L34" s="31">
        <f t="shared" si="3"/>
        <v>89759856</v>
      </c>
      <c r="M34" s="31">
        <f t="shared" si="3"/>
        <v>102768535</v>
      </c>
      <c r="N34" s="31">
        <f t="shared" si="3"/>
        <v>102768535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102768535</v>
      </c>
      <c r="X34" s="31">
        <f t="shared" si="3"/>
        <v>47886590</v>
      </c>
      <c r="Y34" s="31">
        <f t="shared" si="3"/>
        <v>54881945</v>
      </c>
      <c r="Z34" s="32">
        <f>+IF(X34&lt;&gt;0,+(Y34/X34)*100,0)</f>
        <v>114.60817109758703</v>
      </c>
      <c r="AA34" s="33">
        <f>SUM(AA29:AA33)</f>
        <v>95773176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44863279</v>
      </c>
      <c r="D37" s="18"/>
      <c r="E37" s="19">
        <v>56283856</v>
      </c>
      <c r="F37" s="20">
        <v>56283856</v>
      </c>
      <c r="G37" s="20">
        <v>56283856</v>
      </c>
      <c r="H37" s="20">
        <v>44863279</v>
      </c>
      <c r="I37" s="20">
        <v>44863279</v>
      </c>
      <c r="J37" s="20">
        <v>44863279</v>
      </c>
      <c r="K37" s="20">
        <v>44863279</v>
      </c>
      <c r="L37" s="20">
        <v>44863279</v>
      </c>
      <c r="M37" s="20">
        <v>44863279</v>
      </c>
      <c r="N37" s="20">
        <v>44863279</v>
      </c>
      <c r="O37" s="20"/>
      <c r="P37" s="20"/>
      <c r="Q37" s="20"/>
      <c r="R37" s="20"/>
      <c r="S37" s="20"/>
      <c r="T37" s="20"/>
      <c r="U37" s="20"/>
      <c r="V37" s="20"/>
      <c r="W37" s="20">
        <v>44863279</v>
      </c>
      <c r="X37" s="20">
        <v>28141928</v>
      </c>
      <c r="Y37" s="20">
        <v>16721351</v>
      </c>
      <c r="Z37" s="21">
        <v>59.42</v>
      </c>
      <c r="AA37" s="22">
        <v>56283856</v>
      </c>
    </row>
    <row r="38" spans="1:27" ht="12.75">
      <c r="A38" s="23" t="s">
        <v>58</v>
      </c>
      <c r="B38" s="17"/>
      <c r="C38" s="18">
        <v>173843236</v>
      </c>
      <c r="D38" s="18"/>
      <c r="E38" s="19">
        <v>177140465</v>
      </c>
      <c r="F38" s="20">
        <v>177140465</v>
      </c>
      <c r="G38" s="20">
        <v>177140465</v>
      </c>
      <c r="H38" s="20">
        <v>178579819</v>
      </c>
      <c r="I38" s="20">
        <v>178579819</v>
      </c>
      <c r="J38" s="20">
        <v>178579819</v>
      </c>
      <c r="K38" s="20">
        <v>178579819</v>
      </c>
      <c r="L38" s="20">
        <v>178579819</v>
      </c>
      <c r="M38" s="20">
        <v>178579819</v>
      </c>
      <c r="N38" s="20">
        <v>178579819</v>
      </c>
      <c r="O38" s="20"/>
      <c r="P38" s="20"/>
      <c r="Q38" s="20"/>
      <c r="R38" s="20"/>
      <c r="S38" s="20"/>
      <c r="T38" s="20"/>
      <c r="U38" s="20"/>
      <c r="V38" s="20"/>
      <c r="W38" s="20">
        <v>178579819</v>
      </c>
      <c r="X38" s="20">
        <v>88570233</v>
      </c>
      <c r="Y38" s="20">
        <v>90009586</v>
      </c>
      <c r="Z38" s="21">
        <v>101.63</v>
      </c>
      <c r="AA38" s="22">
        <v>177140465</v>
      </c>
    </row>
    <row r="39" spans="1:27" ht="12.75">
      <c r="A39" s="27" t="s">
        <v>61</v>
      </c>
      <c r="B39" s="35"/>
      <c r="C39" s="29">
        <f aca="true" t="shared" si="4" ref="C39:Y39">SUM(C37:C38)</f>
        <v>218706515</v>
      </c>
      <c r="D39" s="29">
        <f>SUM(D37:D38)</f>
        <v>0</v>
      </c>
      <c r="E39" s="36">
        <f t="shared" si="4"/>
        <v>233424321</v>
      </c>
      <c r="F39" s="37">
        <f t="shared" si="4"/>
        <v>233424321</v>
      </c>
      <c r="G39" s="37">
        <f t="shared" si="4"/>
        <v>233424321</v>
      </c>
      <c r="H39" s="37">
        <f t="shared" si="4"/>
        <v>223443098</v>
      </c>
      <c r="I39" s="37">
        <f t="shared" si="4"/>
        <v>223443098</v>
      </c>
      <c r="J39" s="37">
        <f t="shared" si="4"/>
        <v>223443098</v>
      </c>
      <c r="K39" s="37">
        <f t="shared" si="4"/>
        <v>223443098</v>
      </c>
      <c r="L39" s="37">
        <f t="shared" si="4"/>
        <v>223443098</v>
      </c>
      <c r="M39" s="37">
        <f t="shared" si="4"/>
        <v>223443098</v>
      </c>
      <c r="N39" s="37">
        <f t="shared" si="4"/>
        <v>223443098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223443098</v>
      </c>
      <c r="X39" s="37">
        <f t="shared" si="4"/>
        <v>116712161</v>
      </c>
      <c r="Y39" s="37">
        <f t="shared" si="4"/>
        <v>106730937</v>
      </c>
      <c r="Z39" s="38">
        <f>+IF(X39&lt;&gt;0,+(Y39/X39)*100,0)</f>
        <v>91.44800000747138</v>
      </c>
      <c r="AA39" s="39">
        <f>SUM(AA37:AA38)</f>
        <v>233424321</v>
      </c>
    </row>
    <row r="40" spans="1:27" ht="12.75">
      <c r="A40" s="27" t="s">
        <v>62</v>
      </c>
      <c r="B40" s="28"/>
      <c r="C40" s="29">
        <f aca="true" t="shared" si="5" ref="C40:Y40">+C34+C39</f>
        <v>334094960</v>
      </c>
      <c r="D40" s="29">
        <f>+D34+D39</f>
        <v>0</v>
      </c>
      <c r="E40" s="30">
        <f t="shared" si="5"/>
        <v>329197497</v>
      </c>
      <c r="F40" s="31">
        <f t="shared" si="5"/>
        <v>329197497</v>
      </c>
      <c r="G40" s="31">
        <f t="shared" si="5"/>
        <v>311096617</v>
      </c>
      <c r="H40" s="31">
        <f t="shared" si="5"/>
        <v>319048383</v>
      </c>
      <c r="I40" s="31">
        <f t="shared" si="5"/>
        <v>306771817</v>
      </c>
      <c r="J40" s="31">
        <f t="shared" si="5"/>
        <v>306771817</v>
      </c>
      <c r="K40" s="31">
        <f t="shared" si="5"/>
        <v>305439744</v>
      </c>
      <c r="L40" s="31">
        <f t="shared" si="5"/>
        <v>313202954</v>
      </c>
      <c r="M40" s="31">
        <f t="shared" si="5"/>
        <v>326211633</v>
      </c>
      <c r="N40" s="31">
        <f t="shared" si="5"/>
        <v>326211633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326211633</v>
      </c>
      <c r="X40" s="31">
        <f t="shared" si="5"/>
        <v>164598751</v>
      </c>
      <c r="Y40" s="31">
        <f t="shared" si="5"/>
        <v>161612882</v>
      </c>
      <c r="Z40" s="32">
        <f>+IF(X40&lt;&gt;0,+(Y40/X40)*100,0)</f>
        <v>98.18597104664542</v>
      </c>
      <c r="AA40" s="33">
        <f>+AA34+AA39</f>
        <v>329197497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653304100</v>
      </c>
      <c r="D42" s="43">
        <f>+D25-D40</f>
        <v>0</v>
      </c>
      <c r="E42" s="44">
        <f t="shared" si="6"/>
        <v>569838914</v>
      </c>
      <c r="F42" s="45">
        <f t="shared" si="6"/>
        <v>607208808</v>
      </c>
      <c r="G42" s="45">
        <f t="shared" si="6"/>
        <v>850271560</v>
      </c>
      <c r="H42" s="45">
        <f t="shared" si="6"/>
        <v>849535987</v>
      </c>
      <c r="I42" s="45">
        <f t="shared" si="6"/>
        <v>845185747</v>
      </c>
      <c r="J42" s="45">
        <f t="shared" si="6"/>
        <v>845185747</v>
      </c>
      <c r="K42" s="45">
        <f t="shared" si="6"/>
        <v>832403071</v>
      </c>
      <c r="L42" s="45">
        <f t="shared" si="6"/>
        <v>799702485</v>
      </c>
      <c r="M42" s="45">
        <f t="shared" si="6"/>
        <v>806371593</v>
      </c>
      <c r="N42" s="45">
        <f t="shared" si="6"/>
        <v>806371593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806371593</v>
      </c>
      <c r="X42" s="45">
        <f t="shared" si="6"/>
        <v>303604404</v>
      </c>
      <c r="Y42" s="45">
        <f t="shared" si="6"/>
        <v>502767189</v>
      </c>
      <c r="Z42" s="46">
        <f>+IF(X42&lt;&gt;0,+(Y42/X42)*100,0)</f>
        <v>165.5994387354144</v>
      </c>
      <c r="AA42" s="47">
        <f>+AA25-AA40</f>
        <v>607208808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653304100</v>
      </c>
      <c r="D45" s="18"/>
      <c r="E45" s="19">
        <v>569838914</v>
      </c>
      <c r="F45" s="20">
        <v>607208808</v>
      </c>
      <c r="G45" s="20">
        <v>850271560</v>
      </c>
      <c r="H45" s="20">
        <v>849535987</v>
      </c>
      <c r="I45" s="20">
        <v>845185747</v>
      </c>
      <c r="J45" s="20">
        <v>845185747</v>
      </c>
      <c r="K45" s="20">
        <v>832403071</v>
      </c>
      <c r="L45" s="20">
        <v>799702485</v>
      </c>
      <c r="M45" s="20">
        <v>806371593</v>
      </c>
      <c r="N45" s="20">
        <v>806371593</v>
      </c>
      <c r="O45" s="20"/>
      <c r="P45" s="20"/>
      <c r="Q45" s="20"/>
      <c r="R45" s="20"/>
      <c r="S45" s="20"/>
      <c r="T45" s="20"/>
      <c r="U45" s="20"/>
      <c r="V45" s="20"/>
      <c r="W45" s="20">
        <v>806371593</v>
      </c>
      <c r="X45" s="20">
        <v>303604404</v>
      </c>
      <c r="Y45" s="20">
        <v>502767189</v>
      </c>
      <c r="Z45" s="48">
        <v>165.6</v>
      </c>
      <c r="AA45" s="22">
        <v>607208808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653304100</v>
      </c>
      <c r="D48" s="51">
        <f>SUM(D45:D47)</f>
        <v>0</v>
      </c>
      <c r="E48" s="52">
        <f t="shared" si="7"/>
        <v>569838914</v>
      </c>
      <c r="F48" s="53">
        <f t="shared" si="7"/>
        <v>607208808</v>
      </c>
      <c r="G48" s="53">
        <f t="shared" si="7"/>
        <v>850271560</v>
      </c>
      <c r="H48" s="53">
        <f t="shared" si="7"/>
        <v>849535987</v>
      </c>
      <c r="I48" s="53">
        <f t="shared" si="7"/>
        <v>845185747</v>
      </c>
      <c r="J48" s="53">
        <f t="shared" si="7"/>
        <v>845185747</v>
      </c>
      <c r="K48" s="53">
        <f t="shared" si="7"/>
        <v>832403071</v>
      </c>
      <c r="L48" s="53">
        <f t="shared" si="7"/>
        <v>799702485</v>
      </c>
      <c r="M48" s="53">
        <f t="shared" si="7"/>
        <v>806371593</v>
      </c>
      <c r="N48" s="53">
        <f t="shared" si="7"/>
        <v>806371593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806371593</v>
      </c>
      <c r="X48" s="53">
        <f t="shared" si="7"/>
        <v>303604404</v>
      </c>
      <c r="Y48" s="53">
        <f t="shared" si="7"/>
        <v>502767189</v>
      </c>
      <c r="Z48" s="54">
        <f>+IF(X48&lt;&gt;0,+(Y48/X48)*100,0)</f>
        <v>165.5994387354144</v>
      </c>
      <c r="AA48" s="55">
        <f>SUM(AA45:AA47)</f>
        <v>607208808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59499015</v>
      </c>
      <c r="D6" s="18"/>
      <c r="E6" s="19"/>
      <c r="F6" s="20"/>
      <c r="G6" s="20">
        <v>58323972</v>
      </c>
      <c r="H6" s="20">
        <v>98068231</v>
      </c>
      <c r="I6" s="20">
        <v>22695477</v>
      </c>
      <c r="J6" s="20">
        <v>22695477</v>
      </c>
      <c r="K6" s="20">
        <v>-3885145</v>
      </c>
      <c r="L6" s="20">
        <v>5702624</v>
      </c>
      <c r="M6" s="20">
        <v>24179960</v>
      </c>
      <c r="N6" s="20">
        <v>24179960</v>
      </c>
      <c r="O6" s="20"/>
      <c r="P6" s="20"/>
      <c r="Q6" s="20"/>
      <c r="R6" s="20"/>
      <c r="S6" s="20"/>
      <c r="T6" s="20"/>
      <c r="U6" s="20"/>
      <c r="V6" s="20"/>
      <c r="W6" s="20">
        <v>24179960</v>
      </c>
      <c r="X6" s="20"/>
      <c r="Y6" s="20">
        <v>24179960</v>
      </c>
      <c r="Z6" s="21"/>
      <c r="AA6" s="22"/>
    </row>
    <row r="7" spans="1:27" ht="12.75">
      <c r="A7" s="23" t="s">
        <v>34</v>
      </c>
      <c r="B7" s="17"/>
      <c r="C7" s="18">
        <v>81314177</v>
      </c>
      <c r="D7" s="18"/>
      <c r="E7" s="19">
        <v>121963476</v>
      </c>
      <c r="F7" s="20">
        <v>121963476</v>
      </c>
      <c r="G7" s="20">
        <v>66123953</v>
      </c>
      <c r="H7" s="20">
        <v>66481936</v>
      </c>
      <c r="I7" s="20">
        <v>121829943</v>
      </c>
      <c r="J7" s="20">
        <v>121829943</v>
      </c>
      <c r="K7" s="20">
        <v>132017327</v>
      </c>
      <c r="L7" s="20">
        <v>111166903</v>
      </c>
      <c r="M7" s="20">
        <v>111568770</v>
      </c>
      <c r="N7" s="20">
        <v>111568770</v>
      </c>
      <c r="O7" s="20"/>
      <c r="P7" s="20"/>
      <c r="Q7" s="20"/>
      <c r="R7" s="20"/>
      <c r="S7" s="20"/>
      <c r="T7" s="20"/>
      <c r="U7" s="20"/>
      <c r="V7" s="20"/>
      <c r="W7" s="20">
        <v>111568770</v>
      </c>
      <c r="X7" s="20">
        <v>60981738</v>
      </c>
      <c r="Y7" s="20">
        <v>50587032</v>
      </c>
      <c r="Z7" s="21">
        <v>82.95</v>
      </c>
      <c r="AA7" s="22">
        <v>121963476</v>
      </c>
    </row>
    <row r="8" spans="1:27" ht="12.75">
      <c r="A8" s="23" t="s">
        <v>35</v>
      </c>
      <c r="B8" s="17"/>
      <c r="C8" s="18">
        <v>46769231</v>
      </c>
      <c r="D8" s="18"/>
      <c r="E8" s="19">
        <v>68078197</v>
      </c>
      <c r="F8" s="20">
        <v>68078197</v>
      </c>
      <c r="G8" s="20">
        <v>47274663</v>
      </c>
      <c r="H8" s="20">
        <v>33575488</v>
      </c>
      <c r="I8" s="20">
        <v>71119823</v>
      </c>
      <c r="J8" s="20">
        <v>71119823</v>
      </c>
      <c r="K8" s="20">
        <v>65484911</v>
      </c>
      <c r="L8" s="20">
        <v>68143859</v>
      </c>
      <c r="M8" s="20">
        <v>73552497</v>
      </c>
      <c r="N8" s="20">
        <v>73552497</v>
      </c>
      <c r="O8" s="20"/>
      <c r="P8" s="20"/>
      <c r="Q8" s="20"/>
      <c r="R8" s="20"/>
      <c r="S8" s="20"/>
      <c r="T8" s="20"/>
      <c r="U8" s="20"/>
      <c r="V8" s="20"/>
      <c r="W8" s="20">
        <v>73552497</v>
      </c>
      <c r="X8" s="20">
        <v>34039099</v>
      </c>
      <c r="Y8" s="20">
        <v>39513398</v>
      </c>
      <c r="Z8" s="21">
        <v>116.08</v>
      </c>
      <c r="AA8" s="22">
        <v>68078197</v>
      </c>
    </row>
    <row r="9" spans="1:27" ht="12.75">
      <c r="A9" s="23" t="s">
        <v>36</v>
      </c>
      <c r="B9" s="17"/>
      <c r="C9" s="18">
        <v>22767759</v>
      </c>
      <c r="D9" s="18"/>
      <c r="E9" s="19">
        <v>4202118</v>
      </c>
      <c r="F9" s="20">
        <v>4202118</v>
      </c>
      <c r="G9" s="20">
        <v>104933385</v>
      </c>
      <c r="H9" s="20">
        <v>27412514</v>
      </c>
      <c r="I9" s="20">
        <v>27412514</v>
      </c>
      <c r="J9" s="20">
        <v>27412514</v>
      </c>
      <c r="K9" s="20">
        <v>42958838</v>
      </c>
      <c r="L9" s="20">
        <v>49070393</v>
      </c>
      <c r="M9" s="20">
        <v>64095761</v>
      </c>
      <c r="N9" s="20">
        <v>64095761</v>
      </c>
      <c r="O9" s="20"/>
      <c r="P9" s="20"/>
      <c r="Q9" s="20"/>
      <c r="R9" s="20"/>
      <c r="S9" s="20"/>
      <c r="T9" s="20"/>
      <c r="U9" s="20"/>
      <c r="V9" s="20"/>
      <c r="W9" s="20">
        <v>64095761</v>
      </c>
      <c r="X9" s="20">
        <v>2101059</v>
      </c>
      <c r="Y9" s="20">
        <v>61994702</v>
      </c>
      <c r="Z9" s="21">
        <v>2950.64</v>
      </c>
      <c r="AA9" s="22">
        <v>4202118</v>
      </c>
    </row>
    <row r="10" spans="1:27" ht="12.75">
      <c r="A10" s="23" t="s">
        <v>37</v>
      </c>
      <c r="B10" s="17"/>
      <c r="C10" s="18">
        <v>3442</v>
      </c>
      <c r="D10" s="18"/>
      <c r="E10" s="19">
        <v>1900</v>
      </c>
      <c r="F10" s="20">
        <v>1900</v>
      </c>
      <c r="G10" s="24"/>
      <c r="H10" s="24"/>
      <c r="I10" s="24"/>
      <c r="J10" s="20"/>
      <c r="K10" s="24">
        <v>3442</v>
      </c>
      <c r="L10" s="24">
        <v>3442</v>
      </c>
      <c r="M10" s="20">
        <v>3442</v>
      </c>
      <c r="N10" s="24">
        <v>3442</v>
      </c>
      <c r="O10" s="24"/>
      <c r="P10" s="24"/>
      <c r="Q10" s="20"/>
      <c r="R10" s="24"/>
      <c r="S10" s="24"/>
      <c r="T10" s="20"/>
      <c r="U10" s="24"/>
      <c r="V10" s="24"/>
      <c r="W10" s="24">
        <v>3442</v>
      </c>
      <c r="X10" s="20">
        <v>950</v>
      </c>
      <c r="Y10" s="24">
        <v>2492</v>
      </c>
      <c r="Z10" s="25">
        <v>262.32</v>
      </c>
      <c r="AA10" s="26">
        <v>1900</v>
      </c>
    </row>
    <row r="11" spans="1:27" ht="12.75">
      <c r="A11" s="23" t="s">
        <v>38</v>
      </c>
      <c r="B11" s="17"/>
      <c r="C11" s="18">
        <v>10082914</v>
      </c>
      <c r="D11" s="18"/>
      <c r="E11" s="19"/>
      <c r="F11" s="20"/>
      <c r="G11" s="20">
        <v>11397903</v>
      </c>
      <c r="H11" s="20">
        <v>8475124</v>
      </c>
      <c r="I11" s="20">
        <v>8475124</v>
      </c>
      <c r="J11" s="20">
        <v>8475124</v>
      </c>
      <c r="K11" s="20">
        <v>10082914</v>
      </c>
      <c r="L11" s="20">
        <v>10082914</v>
      </c>
      <c r="M11" s="20">
        <v>10082914</v>
      </c>
      <c r="N11" s="20">
        <v>10082914</v>
      </c>
      <c r="O11" s="20"/>
      <c r="P11" s="20"/>
      <c r="Q11" s="20"/>
      <c r="R11" s="20"/>
      <c r="S11" s="20"/>
      <c r="T11" s="20"/>
      <c r="U11" s="20"/>
      <c r="V11" s="20"/>
      <c r="W11" s="20">
        <v>10082914</v>
      </c>
      <c r="X11" s="20"/>
      <c r="Y11" s="20">
        <v>10082914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220436538</v>
      </c>
      <c r="D12" s="29">
        <f>SUM(D6:D11)</f>
        <v>0</v>
      </c>
      <c r="E12" s="30">
        <f t="shared" si="0"/>
        <v>194245691</v>
      </c>
      <c r="F12" s="31">
        <f t="shared" si="0"/>
        <v>194245691</v>
      </c>
      <c r="G12" s="31">
        <f t="shared" si="0"/>
        <v>288053876</v>
      </c>
      <c r="H12" s="31">
        <f t="shared" si="0"/>
        <v>234013293</v>
      </c>
      <c r="I12" s="31">
        <f t="shared" si="0"/>
        <v>251532881</v>
      </c>
      <c r="J12" s="31">
        <f t="shared" si="0"/>
        <v>251532881</v>
      </c>
      <c r="K12" s="31">
        <f t="shared" si="0"/>
        <v>246662287</v>
      </c>
      <c r="L12" s="31">
        <f t="shared" si="0"/>
        <v>244170135</v>
      </c>
      <c r="M12" s="31">
        <f t="shared" si="0"/>
        <v>283483344</v>
      </c>
      <c r="N12" s="31">
        <f t="shared" si="0"/>
        <v>283483344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283483344</v>
      </c>
      <c r="X12" s="31">
        <f t="shared" si="0"/>
        <v>97122846</v>
      </c>
      <c r="Y12" s="31">
        <f t="shared" si="0"/>
        <v>186360498</v>
      </c>
      <c r="Z12" s="32">
        <f>+IF(X12&lt;&gt;0,+(Y12/X12)*100,0)</f>
        <v>191.8812160838038</v>
      </c>
      <c r="AA12" s="33">
        <f>SUM(AA6:AA11)</f>
        <v>194245691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8720</v>
      </c>
      <c r="D15" s="18"/>
      <c r="E15" s="19">
        <v>6900</v>
      </c>
      <c r="F15" s="20">
        <v>6900</v>
      </c>
      <c r="G15" s="20">
        <v>1987</v>
      </c>
      <c r="H15" s="20">
        <v>1987</v>
      </c>
      <c r="I15" s="20">
        <v>1987</v>
      </c>
      <c r="J15" s="20">
        <v>1987</v>
      </c>
      <c r="K15" s="20">
        <v>8720</v>
      </c>
      <c r="L15" s="20">
        <v>8720</v>
      </c>
      <c r="M15" s="20">
        <v>8720</v>
      </c>
      <c r="N15" s="20">
        <v>8720</v>
      </c>
      <c r="O15" s="20"/>
      <c r="P15" s="20"/>
      <c r="Q15" s="20"/>
      <c r="R15" s="20"/>
      <c r="S15" s="20"/>
      <c r="T15" s="20"/>
      <c r="U15" s="20"/>
      <c r="V15" s="20"/>
      <c r="W15" s="20">
        <v>8720</v>
      </c>
      <c r="X15" s="20">
        <v>3450</v>
      </c>
      <c r="Y15" s="20">
        <v>5270</v>
      </c>
      <c r="Z15" s="21">
        <v>152.75</v>
      </c>
      <c r="AA15" s="22">
        <v>6900</v>
      </c>
    </row>
    <row r="16" spans="1:27" ht="12.75">
      <c r="A16" s="23" t="s">
        <v>42</v>
      </c>
      <c r="B16" s="17"/>
      <c r="C16" s="18">
        <v>6852559</v>
      </c>
      <c r="D16" s="18"/>
      <c r="E16" s="19">
        <v>8089880</v>
      </c>
      <c r="F16" s="20">
        <v>8089880</v>
      </c>
      <c r="G16" s="24"/>
      <c r="H16" s="24"/>
      <c r="I16" s="24">
        <v>6852559</v>
      </c>
      <c r="J16" s="20">
        <v>6852559</v>
      </c>
      <c r="K16" s="24">
        <v>6852559</v>
      </c>
      <c r="L16" s="24">
        <v>6852559</v>
      </c>
      <c r="M16" s="20">
        <v>6852559</v>
      </c>
      <c r="N16" s="24">
        <v>6852559</v>
      </c>
      <c r="O16" s="24"/>
      <c r="P16" s="24"/>
      <c r="Q16" s="20"/>
      <c r="R16" s="24"/>
      <c r="S16" s="24"/>
      <c r="T16" s="20"/>
      <c r="U16" s="24"/>
      <c r="V16" s="24"/>
      <c r="W16" s="24">
        <v>6852559</v>
      </c>
      <c r="X16" s="20">
        <v>4044940</v>
      </c>
      <c r="Y16" s="24">
        <v>2807619</v>
      </c>
      <c r="Z16" s="25">
        <v>69.41</v>
      </c>
      <c r="AA16" s="26">
        <v>8089880</v>
      </c>
    </row>
    <row r="17" spans="1:27" ht="12.75">
      <c r="A17" s="23" t="s">
        <v>43</v>
      </c>
      <c r="B17" s="17"/>
      <c r="C17" s="18">
        <v>26619617</v>
      </c>
      <c r="D17" s="18"/>
      <c r="E17" s="19">
        <v>55425233</v>
      </c>
      <c r="F17" s="20">
        <v>55425233</v>
      </c>
      <c r="G17" s="20">
        <v>55452287</v>
      </c>
      <c r="H17" s="20">
        <v>55452287</v>
      </c>
      <c r="I17" s="20">
        <v>55452287</v>
      </c>
      <c r="J17" s="20">
        <v>55452287</v>
      </c>
      <c r="K17" s="20">
        <v>26619617</v>
      </c>
      <c r="L17" s="20">
        <v>26619436</v>
      </c>
      <c r="M17" s="20">
        <v>26619436</v>
      </c>
      <c r="N17" s="20">
        <v>26619436</v>
      </c>
      <c r="O17" s="20"/>
      <c r="P17" s="20"/>
      <c r="Q17" s="20"/>
      <c r="R17" s="20"/>
      <c r="S17" s="20"/>
      <c r="T17" s="20"/>
      <c r="U17" s="20"/>
      <c r="V17" s="20"/>
      <c r="W17" s="20">
        <v>26619436</v>
      </c>
      <c r="X17" s="20">
        <v>27712617</v>
      </c>
      <c r="Y17" s="20">
        <v>-1093181</v>
      </c>
      <c r="Z17" s="21">
        <v>-3.94</v>
      </c>
      <c r="AA17" s="22">
        <v>55425233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>
        <v>6852559</v>
      </c>
      <c r="H18" s="20">
        <v>6852559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1056056051</v>
      </c>
      <c r="D19" s="18"/>
      <c r="E19" s="19">
        <v>1084837466</v>
      </c>
      <c r="F19" s="20">
        <v>1084837466</v>
      </c>
      <c r="G19" s="20">
        <v>1036521015</v>
      </c>
      <c r="H19" s="20">
        <v>1065717736</v>
      </c>
      <c r="I19" s="20">
        <v>1069352540</v>
      </c>
      <c r="J19" s="20">
        <v>1069352540</v>
      </c>
      <c r="K19" s="20">
        <v>1095149004</v>
      </c>
      <c r="L19" s="20">
        <v>1082689962</v>
      </c>
      <c r="M19" s="20">
        <v>1088781212</v>
      </c>
      <c r="N19" s="20">
        <v>1088781212</v>
      </c>
      <c r="O19" s="20"/>
      <c r="P19" s="20"/>
      <c r="Q19" s="20"/>
      <c r="R19" s="20"/>
      <c r="S19" s="20"/>
      <c r="T19" s="20"/>
      <c r="U19" s="20"/>
      <c r="V19" s="20"/>
      <c r="W19" s="20">
        <v>1088781212</v>
      </c>
      <c r="X19" s="20">
        <v>542418733</v>
      </c>
      <c r="Y19" s="20">
        <v>546362479</v>
      </c>
      <c r="Z19" s="21">
        <v>100.73</v>
      </c>
      <c r="AA19" s="22">
        <v>1084837466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186562</v>
      </c>
      <c r="D22" s="18"/>
      <c r="E22" s="19">
        <v>592018</v>
      </c>
      <c r="F22" s="20">
        <v>592018</v>
      </c>
      <c r="G22" s="20">
        <v>1085211</v>
      </c>
      <c r="H22" s="20">
        <v>142560</v>
      </c>
      <c r="I22" s="20">
        <v>142560</v>
      </c>
      <c r="J22" s="20">
        <v>142560</v>
      </c>
      <c r="K22" s="20">
        <v>121867</v>
      </c>
      <c r="L22" s="20">
        <v>114895</v>
      </c>
      <c r="M22" s="20">
        <v>114895</v>
      </c>
      <c r="N22" s="20">
        <v>114895</v>
      </c>
      <c r="O22" s="20"/>
      <c r="P22" s="20"/>
      <c r="Q22" s="20"/>
      <c r="R22" s="20"/>
      <c r="S22" s="20"/>
      <c r="T22" s="20"/>
      <c r="U22" s="20"/>
      <c r="V22" s="20"/>
      <c r="W22" s="20">
        <v>114895</v>
      </c>
      <c r="X22" s="20">
        <v>296009</v>
      </c>
      <c r="Y22" s="20">
        <v>-181114</v>
      </c>
      <c r="Z22" s="21">
        <v>-61.19</v>
      </c>
      <c r="AA22" s="22">
        <v>592018</v>
      </c>
    </row>
    <row r="23" spans="1:27" ht="12.75">
      <c r="A23" s="23" t="s">
        <v>49</v>
      </c>
      <c r="B23" s="17"/>
      <c r="C23" s="18">
        <v>35193</v>
      </c>
      <c r="D23" s="18"/>
      <c r="E23" s="19">
        <v>35193</v>
      </c>
      <c r="F23" s="20">
        <v>35193</v>
      </c>
      <c r="G23" s="24">
        <v>35193</v>
      </c>
      <c r="H23" s="24">
        <v>35193</v>
      </c>
      <c r="I23" s="24">
        <v>35193</v>
      </c>
      <c r="J23" s="20">
        <v>35193</v>
      </c>
      <c r="K23" s="24">
        <v>35193</v>
      </c>
      <c r="L23" s="24">
        <v>35193</v>
      </c>
      <c r="M23" s="20">
        <v>35193</v>
      </c>
      <c r="N23" s="24">
        <v>35193</v>
      </c>
      <c r="O23" s="24"/>
      <c r="P23" s="24"/>
      <c r="Q23" s="20"/>
      <c r="R23" s="24"/>
      <c r="S23" s="24"/>
      <c r="T23" s="20"/>
      <c r="U23" s="24"/>
      <c r="V23" s="24"/>
      <c r="W23" s="24">
        <v>35193</v>
      </c>
      <c r="X23" s="20">
        <v>17597</v>
      </c>
      <c r="Y23" s="24">
        <v>17596</v>
      </c>
      <c r="Z23" s="25">
        <v>99.99</v>
      </c>
      <c r="AA23" s="26">
        <v>35193</v>
      </c>
    </row>
    <row r="24" spans="1:27" ht="12.75">
      <c r="A24" s="27" t="s">
        <v>50</v>
      </c>
      <c r="B24" s="35"/>
      <c r="C24" s="29">
        <f aca="true" t="shared" si="1" ref="C24:Y24">SUM(C15:C23)</f>
        <v>1089758702</v>
      </c>
      <c r="D24" s="29">
        <f>SUM(D15:D23)</f>
        <v>0</v>
      </c>
      <c r="E24" s="36">
        <f t="shared" si="1"/>
        <v>1148986690</v>
      </c>
      <c r="F24" s="37">
        <f t="shared" si="1"/>
        <v>1148986690</v>
      </c>
      <c r="G24" s="37">
        <f t="shared" si="1"/>
        <v>1099948252</v>
      </c>
      <c r="H24" s="37">
        <f t="shared" si="1"/>
        <v>1128202322</v>
      </c>
      <c r="I24" s="37">
        <f t="shared" si="1"/>
        <v>1131837126</v>
      </c>
      <c r="J24" s="37">
        <f t="shared" si="1"/>
        <v>1131837126</v>
      </c>
      <c r="K24" s="37">
        <f t="shared" si="1"/>
        <v>1128786960</v>
      </c>
      <c r="L24" s="37">
        <f t="shared" si="1"/>
        <v>1116320765</v>
      </c>
      <c r="M24" s="37">
        <f t="shared" si="1"/>
        <v>1122412015</v>
      </c>
      <c r="N24" s="37">
        <f t="shared" si="1"/>
        <v>1122412015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1122412015</v>
      </c>
      <c r="X24" s="37">
        <f t="shared" si="1"/>
        <v>574493346</v>
      </c>
      <c r="Y24" s="37">
        <f t="shared" si="1"/>
        <v>547918669</v>
      </c>
      <c r="Z24" s="38">
        <f>+IF(X24&lt;&gt;0,+(Y24/X24)*100,0)</f>
        <v>95.37424111436097</v>
      </c>
      <c r="AA24" s="39">
        <f>SUM(AA15:AA23)</f>
        <v>1148986690</v>
      </c>
    </row>
    <row r="25" spans="1:27" ht="12.75">
      <c r="A25" s="27" t="s">
        <v>51</v>
      </c>
      <c r="B25" s="28"/>
      <c r="C25" s="29">
        <f aca="true" t="shared" si="2" ref="C25:Y25">+C12+C24</f>
        <v>1310195240</v>
      </c>
      <c r="D25" s="29">
        <f>+D12+D24</f>
        <v>0</v>
      </c>
      <c r="E25" s="30">
        <f t="shared" si="2"/>
        <v>1343232381</v>
      </c>
      <c r="F25" s="31">
        <f t="shared" si="2"/>
        <v>1343232381</v>
      </c>
      <c r="G25" s="31">
        <f t="shared" si="2"/>
        <v>1388002128</v>
      </c>
      <c r="H25" s="31">
        <f t="shared" si="2"/>
        <v>1362215615</v>
      </c>
      <c r="I25" s="31">
        <f t="shared" si="2"/>
        <v>1383370007</v>
      </c>
      <c r="J25" s="31">
        <f t="shared" si="2"/>
        <v>1383370007</v>
      </c>
      <c r="K25" s="31">
        <f t="shared" si="2"/>
        <v>1375449247</v>
      </c>
      <c r="L25" s="31">
        <f t="shared" si="2"/>
        <v>1360490900</v>
      </c>
      <c r="M25" s="31">
        <f t="shared" si="2"/>
        <v>1405895359</v>
      </c>
      <c r="N25" s="31">
        <f t="shared" si="2"/>
        <v>1405895359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1405895359</v>
      </c>
      <c r="X25" s="31">
        <f t="shared" si="2"/>
        <v>671616192</v>
      </c>
      <c r="Y25" s="31">
        <f t="shared" si="2"/>
        <v>734279167</v>
      </c>
      <c r="Z25" s="32">
        <f>+IF(X25&lt;&gt;0,+(Y25/X25)*100,0)</f>
        <v>109.33017633380703</v>
      </c>
      <c r="AA25" s="33">
        <f>+AA12+AA24</f>
        <v>1343232381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>
        <v>-77970086</v>
      </c>
      <c r="F29" s="20">
        <v>-77970086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-38985043</v>
      </c>
      <c r="Y29" s="20">
        <v>38985043</v>
      </c>
      <c r="Z29" s="21">
        <v>-100</v>
      </c>
      <c r="AA29" s="22">
        <v>-77970086</v>
      </c>
    </row>
    <row r="30" spans="1:27" ht="12.75">
      <c r="A30" s="23" t="s">
        <v>55</v>
      </c>
      <c r="B30" s="17"/>
      <c r="C30" s="18">
        <v>20543234</v>
      </c>
      <c r="D30" s="18"/>
      <c r="E30" s="19">
        <v>19804430</v>
      </c>
      <c r="F30" s="20">
        <v>19804430</v>
      </c>
      <c r="G30" s="20"/>
      <c r="H30" s="20">
        <v>18256000</v>
      </c>
      <c r="I30" s="20">
        <v>18256000</v>
      </c>
      <c r="J30" s="20">
        <v>18256000</v>
      </c>
      <c r="K30" s="20">
        <v>20904481</v>
      </c>
      <c r="L30" s="20">
        <v>20904481</v>
      </c>
      <c r="M30" s="20">
        <v>20904481</v>
      </c>
      <c r="N30" s="20">
        <v>20904481</v>
      </c>
      <c r="O30" s="20"/>
      <c r="P30" s="20"/>
      <c r="Q30" s="20"/>
      <c r="R30" s="20"/>
      <c r="S30" s="20"/>
      <c r="T30" s="20"/>
      <c r="U30" s="20"/>
      <c r="V30" s="20"/>
      <c r="W30" s="20">
        <v>20904481</v>
      </c>
      <c r="X30" s="20">
        <v>9902215</v>
      </c>
      <c r="Y30" s="20">
        <v>11002266</v>
      </c>
      <c r="Z30" s="21">
        <v>111.11</v>
      </c>
      <c r="AA30" s="22">
        <v>19804430</v>
      </c>
    </row>
    <row r="31" spans="1:27" ht="12.75">
      <c r="A31" s="23" t="s">
        <v>56</v>
      </c>
      <c r="B31" s="17"/>
      <c r="C31" s="18">
        <v>7996388</v>
      </c>
      <c r="D31" s="18"/>
      <c r="E31" s="19">
        <v>6910300</v>
      </c>
      <c r="F31" s="20">
        <v>6910300</v>
      </c>
      <c r="G31" s="20">
        <v>8001319</v>
      </c>
      <c r="H31" s="20">
        <v>8001319</v>
      </c>
      <c r="I31" s="20">
        <v>8001319</v>
      </c>
      <c r="J31" s="20">
        <v>8001319</v>
      </c>
      <c r="K31" s="20">
        <v>7996388</v>
      </c>
      <c r="L31" s="20">
        <v>7996388</v>
      </c>
      <c r="M31" s="20">
        <v>7996388</v>
      </c>
      <c r="N31" s="20">
        <v>7996388</v>
      </c>
      <c r="O31" s="20"/>
      <c r="P31" s="20"/>
      <c r="Q31" s="20"/>
      <c r="R31" s="20"/>
      <c r="S31" s="20"/>
      <c r="T31" s="20"/>
      <c r="U31" s="20"/>
      <c r="V31" s="20"/>
      <c r="W31" s="20">
        <v>7996388</v>
      </c>
      <c r="X31" s="20">
        <v>3455150</v>
      </c>
      <c r="Y31" s="20">
        <v>4541238</v>
      </c>
      <c r="Z31" s="21">
        <v>131.43</v>
      </c>
      <c r="AA31" s="22">
        <v>6910300</v>
      </c>
    </row>
    <row r="32" spans="1:27" ht="12.75">
      <c r="A32" s="23" t="s">
        <v>57</v>
      </c>
      <c r="B32" s="17"/>
      <c r="C32" s="18">
        <v>77051130</v>
      </c>
      <c r="D32" s="18"/>
      <c r="E32" s="19">
        <v>76244049</v>
      </c>
      <c r="F32" s="20">
        <v>76244049</v>
      </c>
      <c r="G32" s="20">
        <v>109295917</v>
      </c>
      <c r="H32" s="20">
        <v>59780960</v>
      </c>
      <c r="I32" s="20"/>
      <c r="J32" s="20"/>
      <c r="K32" s="20">
        <v>84830150</v>
      </c>
      <c r="L32" s="20">
        <v>84238230</v>
      </c>
      <c r="M32" s="20">
        <v>86249000</v>
      </c>
      <c r="N32" s="20">
        <v>86249000</v>
      </c>
      <c r="O32" s="20"/>
      <c r="P32" s="20"/>
      <c r="Q32" s="20"/>
      <c r="R32" s="20"/>
      <c r="S32" s="20"/>
      <c r="T32" s="20"/>
      <c r="U32" s="20"/>
      <c r="V32" s="20"/>
      <c r="W32" s="20">
        <v>86249000</v>
      </c>
      <c r="X32" s="20">
        <v>38122025</v>
      </c>
      <c r="Y32" s="20">
        <v>48126975</v>
      </c>
      <c r="Z32" s="21">
        <v>126.24</v>
      </c>
      <c r="AA32" s="22">
        <v>76244049</v>
      </c>
    </row>
    <row r="33" spans="1:27" ht="12.75">
      <c r="A33" s="23" t="s">
        <v>58</v>
      </c>
      <c r="B33" s="17"/>
      <c r="C33" s="18">
        <v>26164347</v>
      </c>
      <c r="D33" s="18"/>
      <c r="E33" s="19">
        <v>44369900</v>
      </c>
      <c r="F33" s="20">
        <v>44369900</v>
      </c>
      <c r="G33" s="20">
        <v>38105747</v>
      </c>
      <c r="H33" s="20">
        <v>38105747</v>
      </c>
      <c r="I33" s="20">
        <v>38105747</v>
      </c>
      <c r="J33" s="20">
        <v>38105747</v>
      </c>
      <c r="K33" s="20">
        <v>53821006</v>
      </c>
      <c r="L33" s="20">
        <v>8469936</v>
      </c>
      <c r="M33" s="20">
        <v>8241198</v>
      </c>
      <c r="N33" s="20">
        <v>8241198</v>
      </c>
      <c r="O33" s="20"/>
      <c r="P33" s="20"/>
      <c r="Q33" s="20"/>
      <c r="R33" s="20"/>
      <c r="S33" s="20"/>
      <c r="T33" s="20"/>
      <c r="U33" s="20"/>
      <c r="V33" s="20"/>
      <c r="W33" s="20">
        <v>8241198</v>
      </c>
      <c r="X33" s="20">
        <v>22184950</v>
      </c>
      <c r="Y33" s="20">
        <v>-13943752</v>
      </c>
      <c r="Z33" s="21">
        <v>-62.85</v>
      </c>
      <c r="AA33" s="22">
        <v>44369900</v>
      </c>
    </row>
    <row r="34" spans="1:27" ht="12.75">
      <c r="A34" s="27" t="s">
        <v>59</v>
      </c>
      <c r="B34" s="28"/>
      <c r="C34" s="29">
        <f aca="true" t="shared" si="3" ref="C34:Y34">SUM(C29:C33)</f>
        <v>131755099</v>
      </c>
      <c r="D34" s="29">
        <f>SUM(D29:D33)</f>
        <v>0</v>
      </c>
      <c r="E34" s="30">
        <f t="shared" si="3"/>
        <v>69358593</v>
      </c>
      <c r="F34" s="31">
        <f t="shared" si="3"/>
        <v>69358593</v>
      </c>
      <c r="G34" s="31">
        <f t="shared" si="3"/>
        <v>155402983</v>
      </c>
      <c r="H34" s="31">
        <f t="shared" si="3"/>
        <v>124144026</v>
      </c>
      <c r="I34" s="31">
        <f t="shared" si="3"/>
        <v>64363066</v>
      </c>
      <c r="J34" s="31">
        <f t="shared" si="3"/>
        <v>64363066</v>
      </c>
      <c r="K34" s="31">
        <f t="shared" si="3"/>
        <v>167552025</v>
      </c>
      <c r="L34" s="31">
        <f t="shared" si="3"/>
        <v>121609035</v>
      </c>
      <c r="M34" s="31">
        <f t="shared" si="3"/>
        <v>123391067</v>
      </c>
      <c r="N34" s="31">
        <f t="shared" si="3"/>
        <v>123391067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123391067</v>
      </c>
      <c r="X34" s="31">
        <f t="shared" si="3"/>
        <v>34679297</v>
      </c>
      <c r="Y34" s="31">
        <f t="shared" si="3"/>
        <v>88711770</v>
      </c>
      <c r="Z34" s="32">
        <f>+IF(X34&lt;&gt;0,+(Y34/X34)*100,0)</f>
        <v>255.80613701598392</v>
      </c>
      <c r="AA34" s="33">
        <f>SUM(AA29:AA33)</f>
        <v>69358593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140690864</v>
      </c>
      <c r="D37" s="18"/>
      <c r="E37" s="19">
        <v>122205735</v>
      </c>
      <c r="F37" s="20">
        <v>122205735</v>
      </c>
      <c r="G37" s="20">
        <v>161534197</v>
      </c>
      <c r="H37" s="20">
        <v>140690864</v>
      </c>
      <c r="I37" s="20">
        <v>140690864</v>
      </c>
      <c r="J37" s="20">
        <v>140690864</v>
      </c>
      <c r="K37" s="20">
        <v>140439905</v>
      </c>
      <c r="L37" s="20">
        <v>139371886</v>
      </c>
      <c r="M37" s="20">
        <v>131286955</v>
      </c>
      <c r="N37" s="20">
        <v>131286955</v>
      </c>
      <c r="O37" s="20"/>
      <c r="P37" s="20"/>
      <c r="Q37" s="20"/>
      <c r="R37" s="20"/>
      <c r="S37" s="20"/>
      <c r="T37" s="20"/>
      <c r="U37" s="20"/>
      <c r="V37" s="20"/>
      <c r="W37" s="20">
        <v>131286955</v>
      </c>
      <c r="X37" s="20">
        <v>61102868</v>
      </c>
      <c r="Y37" s="20">
        <v>70184087</v>
      </c>
      <c r="Z37" s="21">
        <v>114.86</v>
      </c>
      <c r="AA37" s="22">
        <v>122205735</v>
      </c>
    </row>
    <row r="38" spans="1:27" ht="12.75">
      <c r="A38" s="23" t="s">
        <v>58</v>
      </c>
      <c r="B38" s="17"/>
      <c r="C38" s="18">
        <v>124172756</v>
      </c>
      <c r="D38" s="18"/>
      <c r="E38" s="19">
        <v>112730200</v>
      </c>
      <c r="F38" s="20">
        <v>112730200</v>
      </c>
      <c r="G38" s="20">
        <v>99835601</v>
      </c>
      <c r="H38" s="20">
        <v>99835601</v>
      </c>
      <c r="I38" s="20">
        <v>99835601</v>
      </c>
      <c r="J38" s="20">
        <v>99835601</v>
      </c>
      <c r="K38" s="20">
        <v>99937286</v>
      </c>
      <c r="L38" s="20">
        <v>99937286</v>
      </c>
      <c r="M38" s="20">
        <v>99937286</v>
      </c>
      <c r="N38" s="20">
        <v>99937286</v>
      </c>
      <c r="O38" s="20"/>
      <c r="P38" s="20"/>
      <c r="Q38" s="20"/>
      <c r="R38" s="20"/>
      <c r="S38" s="20"/>
      <c r="T38" s="20"/>
      <c r="U38" s="20"/>
      <c r="V38" s="20"/>
      <c r="W38" s="20">
        <v>99937286</v>
      </c>
      <c r="X38" s="20">
        <v>56365100</v>
      </c>
      <c r="Y38" s="20">
        <v>43572186</v>
      </c>
      <c r="Z38" s="21">
        <v>77.3</v>
      </c>
      <c r="AA38" s="22">
        <v>112730200</v>
      </c>
    </row>
    <row r="39" spans="1:27" ht="12.75">
      <c r="A39" s="27" t="s">
        <v>61</v>
      </c>
      <c r="B39" s="35"/>
      <c r="C39" s="29">
        <f aca="true" t="shared" si="4" ref="C39:Y39">SUM(C37:C38)</f>
        <v>264863620</v>
      </c>
      <c r="D39" s="29">
        <f>SUM(D37:D38)</f>
        <v>0</v>
      </c>
      <c r="E39" s="36">
        <f t="shared" si="4"/>
        <v>234935935</v>
      </c>
      <c r="F39" s="37">
        <f t="shared" si="4"/>
        <v>234935935</v>
      </c>
      <c r="G39" s="37">
        <f t="shared" si="4"/>
        <v>261369798</v>
      </c>
      <c r="H39" s="37">
        <f t="shared" si="4"/>
        <v>240526465</v>
      </c>
      <c r="I39" s="37">
        <f t="shared" si="4"/>
        <v>240526465</v>
      </c>
      <c r="J39" s="37">
        <f t="shared" si="4"/>
        <v>240526465</v>
      </c>
      <c r="K39" s="37">
        <f t="shared" si="4"/>
        <v>240377191</v>
      </c>
      <c r="L39" s="37">
        <f t="shared" si="4"/>
        <v>239309172</v>
      </c>
      <c r="M39" s="37">
        <f t="shared" si="4"/>
        <v>231224241</v>
      </c>
      <c r="N39" s="37">
        <f t="shared" si="4"/>
        <v>231224241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231224241</v>
      </c>
      <c r="X39" s="37">
        <f t="shared" si="4"/>
        <v>117467968</v>
      </c>
      <c r="Y39" s="37">
        <f t="shared" si="4"/>
        <v>113756273</v>
      </c>
      <c r="Z39" s="38">
        <f>+IF(X39&lt;&gt;0,+(Y39/X39)*100,0)</f>
        <v>96.84024924990615</v>
      </c>
      <c r="AA39" s="39">
        <f>SUM(AA37:AA38)</f>
        <v>234935935</v>
      </c>
    </row>
    <row r="40" spans="1:27" ht="12.75">
      <c r="A40" s="27" t="s">
        <v>62</v>
      </c>
      <c r="B40" s="28"/>
      <c r="C40" s="29">
        <f aca="true" t="shared" si="5" ref="C40:Y40">+C34+C39</f>
        <v>396618719</v>
      </c>
      <c r="D40" s="29">
        <f>+D34+D39</f>
        <v>0</v>
      </c>
      <c r="E40" s="30">
        <f t="shared" si="5"/>
        <v>304294528</v>
      </c>
      <c r="F40" s="31">
        <f t="shared" si="5"/>
        <v>304294528</v>
      </c>
      <c r="G40" s="31">
        <f t="shared" si="5"/>
        <v>416772781</v>
      </c>
      <c r="H40" s="31">
        <f t="shared" si="5"/>
        <v>364670491</v>
      </c>
      <c r="I40" s="31">
        <f t="shared" si="5"/>
        <v>304889531</v>
      </c>
      <c r="J40" s="31">
        <f t="shared" si="5"/>
        <v>304889531</v>
      </c>
      <c r="K40" s="31">
        <f t="shared" si="5"/>
        <v>407929216</v>
      </c>
      <c r="L40" s="31">
        <f t="shared" si="5"/>
        <v>360918207</v>
      </c>
      <c r="M40" s="31">
        <f t="shared" si="5"/>
        <v>354615308</v>
      </c>
      <c r="N40" s="31">
        <f t="shared" si="5"/>
        <v>354615308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354615308</v>
      </c>
      <c r="X40" s="31">
        <f t="shared" si="5"/>
        <v>152147265</v>
      </c>
      <c r="Y40" s="31">
        <f t="shared" si="5"/>
        <v>202468043</v>
      </c>
      <c r="Z40" s="32">
        <f>+IF(X40&lt;&gt;0,+(Y40/X40)*100,0)</f>
        <v>133.0737315586974</v>
      </c>
      <c r="AA40" s="33">
        <f>+AA34+AA39</f>
        <v>304294528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913576521</v>
      </c>
      <c r="D42" s="43">
        <f>+D25-D40</f>
        <v>0</v>
      </c>
      <c r="E42" s="44">
        <f t="shared" si="6"/>
        <v>1038937853</v>
      </c>
      <c r="F42" s="45">
        <f t="shared" si="6"/>
        <v>1038937853</v>
      </c>
      <c r="G42" s="45">
        <f t="shared" si="6"/>
        <v>971229347</v>
      </c>
      <c r="H42" s="45">
        <f t="shared" si="6"/>
        <v>997545124</v>
      </c>
      <c r="I42" s="45">
        <f t="shared" si="6"/>
        <v>1078480476</v>
      </c>
      <c r="J42" s="45">
        <f t="shared" si="6"/>
        <v>1078480476</v>
      </c>
      <c r="K42" s="45">
        <f t="shared" si="6"/>
        <v>967520031</v>
      </c>
      <c r="L42" s="45">
        <f t="shared" si="6"/>
        <v>999572693</v>
      </c>
      <c r="M42" s="45">
        <f t="shared" si="6"/>
        <v>1051280051</v>
      </c>
      <c r="N42" s="45">
        <f t="shared" si="6"/>
        <v>1051280051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1051280051</v>
      </c>
      <c r="X42" s="45">
        <f t="shared" si="6"/>
        <v>519468927</v>
      </c>
      <c r="Y42" s="45">
        <f t="shared" si="6"/>
        <v>531811124</v>
      </c>
      <c r="Z42" s="46">
        <f>+IF(X42&lt;&gt;0,+(Y42/X42)*100,0)</f>
        <v>102.37592594253478</v>
      </c>
      <c r="AA42" s="47">
        <f>+AA25-AA40</f>
        <v>1038937853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864721628</v>
      </c>
      <c r="D45" s="18"/>
      <c r="E45" s="19">
        <v>973534653</v>
      </c>
      <c r="F45" s="20">
        <v>973534653</v>
      </c>
      <c r="G45" s="20">
        <v>83000000</v>
      </c>
      <c r="H45" s="20">
        <v>76834898</v>
      </c>
      <c r="I45" s="20">
        <v>931044137</v>
      </c>
      <c r="J45" s="20">
        <v>931044137</v>
      </c>
      <c r="K45" s="20">
        <v>918665138</v>
      </c>
      <c r="L45" s="20">
        <v>950717801</v>
      </c>
      <c r="M45" s="20">
        <v>1002425159</v>
      </c>
      <c r="N45" s="20">
        <v>1002425159</v>
      </c>
      <c r="O45" s="20"/>
      <c r="P45" s="20"/>
      <c r="Q45" s="20"/>
      <c r="R45" s="20"/>
      <c r="S45" s="20"/>
      <c r="T45" s="20"/>
      <c r="U45" s="20"/>
      <c r="V45" s="20"/>
      <c r="W45" s="20">
        <v>1002425159</v>
      </c>
      <c r="X45" s="20">
        <v>486767327</v>
      </c>
      <c r="Y45" s="20">
        <v>515657832</v>
      </c>
      <c r="Z45" s="48">
        <v>105.94</v>
      </c>
      <c r="AA45" s="22">
        <v>973534653</v>
      </c>
    </row>
    <row r="46" spans="1:27" ht="12.75">
      <c r="A46" s="23" t="s">
        <v>67</v>
      </c>
      <c r="B46" s="17"/>
      <c r="C46" s="18">
        <v>48854892</v>
      </c>
      <c r="D46" s="18"/>
      <c r="E46" s="19">
        <v>65403200</v>
      </c>
      <c r="F46" s="20">
        <v>65403200</v>
      </c>
      <c r="G46" s="20">
        <v>888229347</v>
      </c>
      <c r="H46" s="20">
        <v>920710226</v>
      </c>
      <c r="I46" s="20">
        <v>147436339</v>
      </c>
      <c r="J46" s="20">
        <v>147436339</v>
      </c>
      <c r="K46" s="20">
        <v>48854892</v>
      </c>
      <c r="L46" s="20">
        <v>48854892</v>
      </c>
      <c r="M46" s="20">
        <v>48854892</v>
      </c>
      <c r="N46" s="20">
        <v>48854892</v>
      </c>
      <c r="O46" s="20"/>
      <c r="P46" s="20"/>
      <c r="Q46" s="20"/>
      <c r="R46" s="20"/>
      <c r="S46" s="20"/>
      <c r="T46" s="20"/>
      <c r="U46" s="20"/>
      <c r="V46" s="20"/>
      <c r="W46" s="20">
        <v>48854892</v>
      </c>
      <c r="X46" s="20">
        <v>32701600</v>
      </c>
      <c r="Y46" s="20">
        <v>16153292</v>
      </c>
      <c r="Z46" s="48">
        <v>49.4</v>
      </c>
      <c r="AA46" s="22">
        <v>65403200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913576520</v>
      </c>
      <c r="D48" s="51">
        <f>SUM(D45:D47)</f>
        <v>0</v>
      </c>
      <c r="E48" s="52">
        <f t="shared" si="7"/>
        <v>1038937853</v>
      </c>
      <c r="F48" s="53">
        <f t="shared" si="7"/>
        <v>1038937853</v>
      </c>
      <c r="G48" s="53">
        <f t="shared" si="7"/>
        <v>971229347</v>
      </c>
      <c r="H48" s="53">
        <f t="shared" si="7"/>
        <v>997545124</v>
      </c>
      <c r="I48" s="53">
        <f t="shared" si="7"/>
        <v>1078480476</v>
      </c>
      <c r="J48" s="53">
        <f t="shared" si="7"/>
        <v>1078480476</v>
      </c>
      <c r="K48" s="53">
        <f t="shared" si="7"/>
        <v>967520030</v>
      </c>
      <c r="L48" s="53">
        <f t="shared" si="7"/>
        <v>999572693</v>
      </c>
      <c r="M48" s="53">
        <f t="shared" si="7"/>
        <v>1051280051</v>
      </c>
      <c r="N48" s="53">
        <f t="shared" si="7"/>
        <v>1051280051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1051280051</v>
      </c>
      <c r="X48" s="53">
        <f t="shared" si="7"/>
        <v>519468927</v>
      </c>
      <c r="Y48" s="53">
        <f t="shared" si="7"/>
        <v>531811124</v>
      </c>
      <c r="Z48" s="54">
        <f>+IF(X48&lt;&gt;0,+(Y48/X48)*100,0)</f>
        <v>102.37592594253478</v>
      </c>
      <c r="AA48" s="55">
        <f>SUM(AA45:AA47)</f>
        <v>1038937853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79877042</v>
      </c>
      <c r="D6" s="18"/>
      <c r="E6" s="19">
        <v>72168751</v>
      </c>
      <c r="F6" s="20">
        <v>47051516</v>
      </c>
      <c r="G6" s="20"/>
      <c r="H6" s="20">
        <v>65805402</v>
      </c>
      <c r="I6" s="20">
        <v>53986911</v>
      </c>
      <c r="J6" s="20">
        <v>53986911</v>
      </c>
      <c r="K6" s="20">
        <v>94422125</v>
      </c>
      <c r="L6" s="20">
        <v>83876592</v>
      </c>
      <c r="M6" s="20">
        <v>100833992</v>
      </c>
      <c r="N6" s="20">
        <v>100833992</v>
      </c>
      <c r="O6" s="20"/>
      <c r="P6" s="20"/>
      <c r="Q6" s="20"/>
      <c r="R6" s="20"/>
      <c r="S6" s="20"/>
      <c r="T6" s="20"/>
      <c r="U6" s="20"/>
      <c r="V6" s="20"/>
      <c r="W6" s="20">
        <v>100833992</v>
      </c>
      <c r="X6" s="20">
        <v>23525758</v>
      </c>
      <c r="Y6" s="20">
        <v>77308234</v>
      </c>
      <c r="Z6" s="21">
        <v>328.61</v>
      </c>
      <c r="AA6" s="22">
        <v>47051516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21192870</v>
      </c>
      <c r="H7" s="20">
        <v>21252990</v>
      </c>
      <c r="I7" s="20">
        <v>21311482</v>
      </c>
      <c r="J7" s="20">
        <v>21311482</v>
      </c>
      <c r="K7" s="20">
        <v>21546722</v>
      </c>
      <c r="L7" s="20">
        <v>22039032</v>
      </c>
      <c r="M7" s="20">
        <v>12255400</v>
      </c>
      <c r="N7" s="20">
        <v>12255400</v>
      </c>
      <c r="O7" s="20"/>
      <c r="P7" s="20"/>
      <c r="Q7" s="20"/>
      <c r="R7" s="20"/>
      <c r="S7" s="20"/>
      <c r="T7" s="20"/>
      <c r="U7" s="20"/>
      <c r="V7" s="20"/>
      <c r="W7" s="20">
        <v>12255400</v>
      </c>
      <c r="X7" s="20"/>
      <c r="Y7" s="20">
        <v>12255400</v>
      </c>
      <c r="Z7" s="21"/>
      <c r="AA7" s="22"/>
    </row>
    <row r="8" spans="1:27" ht="12.75">
      <c r="A8" s="23" t="s">
        <v>35</v>
      </c>
      <c r="B8" s="17"/>
      <c r="C8" s="18">
        <v>123021338</v>
      </c>
      <c r="D8" s="18"/>
      <c r="E8" s="19">
        <v>56107180</v>
      </c>
      <c r="F8" s="20">
        <v>56107180</v>
      </c>
      <c r="G8" s="20">
        <v>409960800</v>
      </c>
      <c r="H8" s="20">
        <v>382299693</v>
      </c>
      <c r="I8" s="20">
        <v>334250842</v>
      </c>
      <c r="J8" s="20">
        <v>334250842</v>
      </c>
      <c r="K8" s="20">
        <v>294841992</v>
      </c>
      <c r="L8" s="20">
        <v>273402622</v>
      </c>
      <c r="M8" s="20">
        <v>253660645</v>
      </c>
      <c r="N8" s="20">
        <v>253660645</v>
      </c>
      <c r="O8" s="20"/>
      <c r="P8" s="20"/>
      <c r="Q8" s="20"/>
      <c r="R8" s="20"/>
      <c r="S8" s="20"/>
      <c r="T8" s="20"/>
      <c r="U8" s="20"/>
      <c r="V8" s="20"/>
      <c r="W8" s="20">
        <v>253660645</v>
      </c>
      <c r="X8" s="20">
        <v>28053590</v>
      </c>
      <c r="Y8" s="20">
        <v>225607055</v>
      </c>
      <c r="Z8" s="21">
        <v>804.2</v>
      </c>
      <c r="AA8" s="22">
        <v>56107180</v>
      </c>
    </row>
    <row r="9" spans="1:27" ht="12.75">
      <c r="A9" s="23" t="s">
        <v>36</v>
      </c>
      <c r="B9" s="17"/>
      <c r="C9" s="18">
        <v>35081940</v>
      </c>
      <c r="D9" s="18"/>
      <c r="E9" s="19">
        <v>124730581</v>
      </c>
      <c r="F9" s="20">
        <v>124730581</v>
      </c>
      <c r="G9" s="20">
        <v>34004946</v>
      </c>
      <c r="H9" s="20">
        <v>34886041</v>
      </c>
      <c r="I9" s="20">
        <v>37552288</v>
      </c>
      <c r="J9" s="20">
        <v>37552288</v>
      </c>
      <c r="K9" s="20">
        <v>19168676</v>
      </c>
      <c r="L9" s="20">
        <v>20116239</v>
      </c>
      <c r="M9" s="20">
        <v>21164662</v>
      </c>
      <c r="N9" s="20">
        <v>21164662</v>
      </c>
      <c r="O9" s="20"/>
      <c r="P9" s="20"/>
      <c r="Q9" s="20"/>
      <c r="R9" s="20"/>
      <c r="S9" s="20"/>
      <c r="T9" s="20"/>
      <c r="U9" s="20"/>
      <c r="V9" s="20"/>
      <c r="W9" s="20">
        <v>21164662</v>
      </c>
      <c r="X9" s="20">
        <v>62365291</v>
      </c>
      <c r="Y9" s="20">
        <v>-41200629</v>
      </c>
      <c r="Z9" s="21">
        <v>-66.06</v>
      </c>
      <c r="AA9" s="22">
        <v>124730581</v>
      </c>
    </row>
    <row r="10" spans="1:27" ht="12.75">
      <c r="A10" s="23" t="s">
        <v>37</v>
      </c>
      <c r="B10" s="17"/>
      <c r="C10" s="18"/>
      <c r="D10" s="18"/>
      <c r="E10" s="19">
        <v>8245</v>
      </c>
      <c r="F10" s="20">
        <v>8245</v>
      </c>
      <c r="G10" s="24">
        <v>65771031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4123</v>
      </c>
      <c r="Y10" s="24">
        <v>-4123</v>
      </c>
      <c r="Z10" s="25">
        <v>-100</v>
      </c>
      <c r="AA10" s="26">
        <v>8245</v>
      </c>
    </row>
    <row r="11" spans="1:27" ht="12.75">
      <c r="A11" s="23" t="s">
        <v>38</v>
      </c>
      <c r="B11" s="17"/>
      <c r="C11" s="18">
        <v>5518580</v>
      </c>
      <c r="D11" s="18"/>
      <c r="E11" s="19">
        <v>9092974</v>
      </c>
      <c r="F11" s="20">
        <v>9092974</v>
      </c>
      <c r="G11" s="20">
        <v>6404150</v>
      </c>
      <c r="H11" s="20">
        <v>7666062</v>
      </c>
      <c r="I11" s="20">
        <v>8779488</v>
      </c>
      <c r="J11" s="20">
        <v>8779488</v>
      </c>
      <c r="K11" s="20">
        <v>8010913</v>
      </c>
      <c r="L11" s="20">
        <v>9558619</v>
      </c>
      <c r="M11" s="20">
        <v>9847053</v>
      </c>
      <c r="N11" s="20">
        <v>9847053</v>
      </c>
      <c r="O11" s="20"/>
      <c r="P11" s="20"/>
      <c r="Q11" s="20"/>
      <c r="R11" s="20"/>
      <c r="S11" s="20"/>
      <c r="T11" s="20"/>
      <c r="U11" s="20"/>
      <c r="V11" s="20"/>
      <c r="W11" s="20">
        <v>9847053</v>
      </c>
      <c r="X11" s="20">
        <v>4546487</v>
      </c>
      <c r="Y11" s="20">
        <v>5300566</v>
      </c>
      <c r="Z11" s="21">
        <v>116.59</v>
      </c>
      <c r="AA11" s="22">
        <v>9092974</v>
      </c>
    </row>
    <row r="12" spans="1:27" ht="12.75">
      <c r="A12" s="27" t="s">
        <v>39</v>
      </c>
      <c r="B12" s="28"/>
      <c r="C12" s="29">
        <f aca="true" t="shared" si="0" ref="C12:Y12">SUM(C6:C11)</f>
        <v>243498900</v>
      </c>
      <c r="D12" s="29">
        <f>SUM(D6:D11)</f>
        <v>0</v>
      </c>
      <c r="E12" s="30">
        <f t="shared" si="0"/>
        <v>262107731</v>
      </c>
      <c r="F12" s="31">
        <f t="shared" si="0"/>
        <v>236990496</v>
      </c>
      <c r="G12" s="31">
        <f t="shared" si="0"/>
        <v>537333797</v>
      </c>
      <c r="H12" s="31">
        <f t="shared" si="0"/>
        <v>511910188</v>
      </c>
      <c r="I12" s="31">
        <f t="shared" si="0"/>
        <v>455881011</v>
      </c>
      <c r="J12" s="31">
        <f t="shared" si="0"/>
        <v>455881011</v>
      </c>
      <c r="K12" s="31">
        <f t="shared" si="0"/>
        <v>437990428</v>
      </c>
      <c r="L12" s="31">
        <f t="shared" si="0"/>
        <v>408993104</v>
      </c>
      <c r="M12" s="31">
        <f t="shared" si="0"/>
        <v>397761752</v>
      </c>
      <c r="N12" s="31">
        <f t="shared" si="0"/>
        <v>397761752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397761752</v>
      </c>
      <c r="X12" s="31">
        <f t="shared" si="0"/>
        <v>118495249</v>
      </c>
      <c r="Y12" s="31">
        <f t="shared" si="0"/>
        <v>279266503</v>
      </c>
      <c r="Z12" s="32">
        <f>+IF(X12&lt;&gt;0,+(Y12/X12)*100,0)</f>
        <v>235.67738399368233</v>
      </c>
      <c r="AA12" s="33">
        <f>SUM(AA6:AA11)</f>
        <v>236990496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6800</v>
      </c>
      <c r="F15" s="20">
        <v>6800</v>
      </c>
      <c r="G15" s="20">
        <v>2414</v>
      </c>
      <c r="H15" s="20">
        <v>2414</v>
      </c>
      <c r="I15" s="20">
        <v>2414</v>
      </c>
      <c r="J15" s="20">
        <v>2414</v>
      </c>
      <c r="K15" s="20">
        <v>2414</v>
      </c>
      <c r="L15" s="20">
        <v>2414</v>
      </c>
      <c r="M15" s="20">
        <v>2414</v>
      </c>
      <c r="N15" s="20">
        <v>2414</v>
      </c>
      <c r="O15" s="20"/>
      <c r="P15" s="20"/>
      <c r="Q15" s="20"/>
      <c r="R15" s="20"/>
      <c r="S15" s="20"/>
      <c r="T15" s="20"/>
      <c r="U15" s="20"/>
      <c r="V15" s="20"/>
      <c r="W15" s="20">
        <v>2414</v>
      </c>
      <c r="X15" s="20">
        <v>3400</v>
      </c>
      <c r="Y15" s="20">
        <v>-986</v>
      </c>
      <c r="Z15" s="21">
        <v>-29</v>
      </c>
      <c r="AA15" s="22">
        <v>6800</v>
      </c>
    </row>
    <row r="16" spans="1:27" ht="12.75">
      <c r="A16" s="23" t="s">
        <v>42</v>
      </c>
      <c r="B16" s="17"/>
      <c r="C16" s="18">
        <v>32365128</v>
      </c>
      <c r="D16" s="18"/>
      <c r="E16" s="19">
        <v>30342555</v>
      </c>
      <c r="F16" s="20">
        <v>30342555</v>
      </c>
      <c r="G16" s="24">
        <v>32358328</v>
      </c>
      <c r="H16" s="24">
        <v>32531005</v>
      </c>
      <c r="I16" s="24">
        <v>32698998</v>
      </c>
      <c r="J16" s="20">
        <v>32698998</v>
      </c>
      <c r="K16" s="24">
        <v>32698998</v>
      </c>
      <c r="L16" s="24">
        <v>32698998</v>
      </c>
      <c r="M16" s="20">
        <v>32698998</v>
      </c>
      <c r="N16" s="24">
        <v>32698998</v>
      </c>
      <c r="O16" s="24"/>
      <c r="P16" s="24"/>
      <c r="Q16" s="20"/>
      <c r="R16" s="24"/>
      <c r="S16" s="24"/>
      <c r="T16" s="20"/>
      <c r="U16" s="24"/>
      <c r="V16" s="24"/>
      <c r="W16" s="24">
        <v>32698998</v>
      </c>
      <c r="X16" s="20">
        <v>15171278</v>
      </c>
      <c r="Y16" s="24">
        <v>17527720</v>
      </c>
      <c r="Z16" s="25">
        <v>115.53</v>
      </c>
      <c r="AA16" s="26">
        <v>30342555</v>
      </c>
    </row>
    <row r="17" spans="1:27" ht="12.75">
      <c r="A17" s="23" t="s">
        <v>43</v>
      </c>
      <c r="B17" s="17"/>
      <c r="C17" s="18">
        <v>76914687</v>
      </c>
      <c r="D17" s="18"/>
      <c r="E17" s="19">
        <v>77003501</v>
      </c>
      <c r="F17" s="20">
        <v>77003501</v>
      </c>
      <c r="G17" s="20">
        <v>76914686</v>
      </c>
      <c r="H17" s="20">
        <v>76914686</v>
      </c>
      <c r="I17" s="20">
        <v>76914686</v>
      </c>
      <c r="J17" s="20">
        <v>76914686</v>
      </c>
      <c r="K17" s="20">
        <v>76914686</v>
      </c>
      <c r="L17" s="20">
        <v>76914686</v>
      </c>
      <c r="M17" s="20">
        <v>76914686</v>
      </c>
      <c r="N17" s="20">
        <v>76914686</v>
      </c>
      <c r="O17" s="20"/>
      <c r="P17" s="20"/>
      <c r="Q17" s="20"/>
      <c r="R17" s="20"/>
      <c r="S17" s="20"/>
      <c r="T17" s="20"/>
      <c r="U17" s="20"/>
      <c r="V17" s="20"/>
      <c r="W17" s="20">
        <v>76914686</v>
      </c>
      <c r="X17" s="20">
        <v>38501751</v>
      </c>
      <c r="Y17" s="20">
        <v>38412935</v>
      </c>
      <c r="Z17" s="21">
        <v>99.77</v>
      </c>
      <c r="AA17" s="22">
        <v>77003501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1012762822</v>
      </c>
      <c r="D19" s="18"/>
      <c r="E19" s="19">
        <v>1184208457</v>
      </c>
      <c r="F19" s="20">
        <v>1209723914</v>
      </c>
      <c r="G19" s="20">
        <v>1012135868</v>
      </c>
      <c r="H19" s="20">
        <v>1018341597</v>
      </c>
      <c r="I19" s="20">
        <v>1029083934</v>
      </c>
      <c r="J19" s="20">
        <v>1029083934</v>
      </c>
      <c r="K19" s="20">
        <v>1032451370</v>
      </c>
      <c r="L19" s="20">
        <v>1037927393</v>
      </c>
      <c r="M19" s="20">
        <v>1044924706</v>
      </c>
      <c r="N19" s="20">
        <v>1044924706</v>
      </c>
      <c r="O19" s="20"/>
      <c r="P19" s="20"/>
      <c r="Q19" s="20"/>
      <c r="R19" s="20"/>
      <c r="S19" s="20"/>
      <c r="T19" s="20"/>
      <c r="U19" s="20"/>
      <c r="V19" s="20"/>
      <c r="W19" s="20">
        <v>1044924706</v>
      </c>
      <c r="X19" s="20">
        <v>604861957</v>
      </c>
      <c r="Y19" s="20">
        <v>440062749</v>
      </c>
      <c r="Z19" s="21">
        <v>72.75</v>
      </c>
      <c r="AA19" s="22">
        <v>1209723914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154106</v>
      </c>
      <c r="D22" s="18"/>
      <c r="E22" s="19">
        <v>156704</v>
      </c>
      <c r="F22" s="20">
        <v>156704</v>
      </c>
      <c r="G22" s="20">
        <v>154106</v>
      </c>
      <c r="H22" s="20">
        <v>154106</v>
      </c>
      <c r="I22" s="20">
        <v>154106</v>
      </c>
      <c r="J22" s="20">
        <v>154106</v>
      </c>
      <c r="K22" s="20">
        <v>154106</v>
      </c>
      <c r="L22" s="20">
        <v>154106</v>
      </c>
      <c r="M22" s="20">
        <v>154106</v>
      </c>
      <c r="N22" s="20">
        <v>154106</v>
      </c>
      <c r="O22" s="20"/>
      <c r="P22" s="20"/>
      <c r="Q22" s="20"/>
      <c r="R22" s="20"/>
      <c r="S22" s="20"/>
      <c r="T22" s="20"/>
      <c r="U22" s="20"/>
      <c r="V22" s="20"/>
      <c r="W22" s="20">
        <v>154106</v>
      </c>
      <c r="X22" s="20">
        <v>78352</v>
      </c>
      <c r="Y22" s="20">
        <v>75754</v>
      </c>
      <c r="Z22" s="21">
        <v>96.68</v>
      </c>
      <c r="AA22" s="22">
        <v>156704</v>
      </c>
    </row>
    <row r="23" spans="1:27" ht="12.75">
      <c r="A23" s="23" t="s">
        <v>49</v>
      </c>
      <c r="B23" s="17"/>
      <c r="C23" s="18">
        <v>19348956</v>
      </c>
      <c r="D23" s="18"/>
      <c r="E23" s="19">
        <v>19187519</v>
      </c>
      <c r="F23" s="20">
        <v>19187519</v>
      </c>
      <c r="G23" s="24">
        <v>19348956</v>
      </c>
      <c r="H23" s="24">
        <v>19348956</v>
      </c>
      <c r="I23" s="24">
        <v>19348956</v>
      </c>
      <c r="J23" s="20">
        <v>19348956</v>
      </c>
      <c r="K23" s="24">
        <v>19348956</v>
      </c>
      <c r="L23" s="24">
        <v>19348956</v>
      </c>
      <c r="M23" s="20">
        <v>19348956</v>
      </c>
      <c r="N23" s="24">
        <v>19348956</v>
      </c>
      <c r="O23" s="24"/>
      <c r="P23" s="24"/>
      <c r="Q23" s="20"/>
      <c r="R23" s="24"/>
      <c r="S23" s="24"/>
      <c r="T23" s="20"/>
      <c r="U23" s="24"/>
      <c r="V23" s="24"/>
      <c r="W23" s="24">
        <v>19348956</v>
      </c>
      <c r="X23" s="20">
        <v>9593760</v>
      </c>
      <c r="Y23" s="24">
        <v>9755196</v>
      </c>
      <c r="Z23" s="25">
        <v>101.68</v>
      </c>
      <c r="AA23" s="26">
        <v>19187519</v>
      </c>
    </row>
    <row r="24" spans="1:27" ht="12.75">
      <c r="A24" s="27" t="s">
        <v>50</v>
      </c>
      <c r="B24" s="35"/>
      <c r="C24" s="29">
        <f aca="true" t="shared" si="1" ref="C24:Y24">SUM(C15:C23)</f>
        <v>1141545699</v>
      </c>
      <c r="D24" s="29">
        <f>SUM(D15:D23)</f>
        <v>0</v>
      </c>
      <c r="E24" s="36">
        <f t="shared" si="1"/>
        <v>1310905536</v>
      </c>
      <c r="F24" s="37">
        <f t="shared" si="1"/>
        <v>1336420993</v>
      </c>
      <c r="G24" s="37">
        <f t="shared" si="1"/>
        <v>1140914358</v>
      </c>
      <c r="H24" s="37">
        <f t="shared" si="1"/>
        <v>1147292764</v>
      </c>
      <c r="I24" s="37">
        <f t="shared" si="1"/>
        <v>1158203094</v>
      </c>
      <c r="J24" s="37">
        <f t="shared" si="1"/>
        <v>1158203094</v>
      </c>
      <c r="K24" s="37">
        <f t="shared" si="1"/>
        <v>1161570530</v>
      </c>
      <c r="L24" s="37">
        <f t="shared" si="1"/>
        <v>1167046553</v>
      </c>
      <c r="M24" s="37">
        <f t="shared" si="1"/>
        <v>1174043866</v>
      </c>
      <c r="N24" s="37">
        <f t="shared" si="1"/>
        <v>1174043866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1174043866</v>
      </c>
      <c r="X24" s="37">
        <f t="shared" si="1"/>
        <v>668210498</v>
      </c>
      <c r="Y24" s="37">
        <f t="shared" si="1"/>
        <v>505833368</v>
      </c>
      <c r="Z24" s="38">
        <f>+IF(X24&lt;&gt;0,+(Y24/X24)*100,0)</f>
        <v>75.69970383793641</v>
      </c>
      <c r="AA24" s="39">
        <f>SUM(AA15:AA23)</f>
        <v>1336420993</v>
      </c>
    </row>
    <row r="25" spans="1:27" ht="12.75">
      <c r="A25" s="27" t="s">
        <v>51</v>
      </c>
      <c r="B25" s="28"/>
      <c r="C25" s="29">
        <f aca="true" t="shared" si="2" ref="C25:Y25">+C12+C24</f>
        <v>1385044599</v>
      </c>
      <c r="D25" s="29">
        <f>+D12+D24</f>
        <v>0</v>
      </c>
      <c r="E25" s="30">
        <f t="shared" si="2"/>
        <v>1573013267</v>
      </c>
      <c r="F25" s="31">
        <f t="shared" si="2"/>
        <v>1573411489</v>
      </c>
      <c r="G25" s="31">
        <f t="shared" si="2"/>
        <v>1678248155</v>
      </c>
      <c r="H25" s="31">
        <f t="shared" si="2"/>
        <v>1659202952</v>
      </c>
      <c r="I25" s="31">
        <f t="shared" si="2"/>
        <v>1614084105</v>
      </c>
      <c r="J25" s="31">
        <f t="shared" si="2"/>
        <v>1614084105</v>
      </c>
      <c r="K25" s="31">
        <f t="shared" si="2"/>
        <v>1599560958</v>
      </c>
      <c r="L25" s="31">
        <f t="shared" si="2"/>
        <v>1576039657</v>
      </c>
      <c r="M25" s="31">
        <f t="shared" si="2"/>
        <v>1571805618</v>
      </c>
      <c r="N25" s="31">
        <f t="shared" si="2"/>
        <v>1571805618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1571805618</v>
      </c>
      <c r="X25" s="31">
        <f t="shared" si="2"/>
        <v>786705747</v>
      </c>
      <c r="Y25" s="31">
        <f t="shared" si="2"/>
        <v>785099871</v>
      </c>
      <c r="Z25" s="32">
        <f>+IF(X25&lt;&gt;0,+(Y25/X25)*100,0)</f>
        <v>99.79587336102172</v>
      </c>
      <c r="AA25" s="33">
        <f>+AA12+AA24</f>
        <v>1573411489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19679837</v>
      </c>
      <c r="D30" s="18"/>
      <c r="E30" s="19">
        <v>14946832</v>
      </c>
      <c r="F30" s="20">
        <v>14946832</v>
      </c>
      <c r="G30" s="20">
        <v>19679837</v>
      </c>
      <c r="H30" s="20">
        <v>19679837</v>
      </c>
      <c r="I30" s="20">
        <v>19679837</v>
      </c>
      <c r="J30" s="20">
        <v>19679837</v>
      </c>
      <c r="K30" s="20">
        <v>19679837</v>
      </c>
      <c r="L30" s="20">
        <v>19679837</v>
      </c>
      <c r="M30" s="20">
        <v>19679837</v>
      </c>
      <c r="N30" s="20">
        <v>19679837</v>
      </c>
      <c r="O30" s="20"/>
      <c r="P30" s="20"/>
      <c r="Q30" s="20"/>
      <c r="R30" s="20"/>
      <c r="S30" s="20"/>
      <c r="T30" s="20"/>
      <c r="U30" s="20"/>
      <c r="V30" s="20"/>
      <c r="W30" s="20">
        <v>19679837</v>
      </c>
      <c r="X30" s="20">
        <v>7473416</v>
      </c>
      <c r="Y30" s="20">
        <v>12206421</v>
      </c>
      <c r="Z30" s="21">
        <v>163.33</v>
      </c>
      <c r="AA30" s="22">
        <v>14946832</v>
      </c>
    </row>
    <row r="31" spans="1:27" ht="12.75">
      <c r="A31" s="23" t="s">
        <v>56</v>
      </c>
      <c r="B31" s="17"/>
      <c r="C31" s="18">
        <v>12388076</v>
      </c>
      <c r="D31" s="18"/>
      <c r="E31" s="19">
        <v>12793392</v>
      </c>
      <c r="F31" s="20">
        <v>12793392</v>
      </c>
      <c r="G31" s="20">
        <v>12211606</v>
      </c>
      <c r="H31" s="20">
        <v>12250021</v>
      </c>
      <c r="I31" s="20">
        <v>12280879</v>
      </c>
      <c r="J31" s="20">
        <v>12280879</v>
      </c>
      <c r="K31" s="20">
        <v>12308832</v>
      </c>
      <c r="L31" s="20">
        <v>12357111</v>
      </c>
      <c r="M31" s="20">
        <v>12391636</v>
      </c>
      <c r="N31" s="20">
        <v>12391636</v>
      </c>
      <c r="O31" s="20"/>
      <c r="P31" s="20"/>
      <c r="Q31" s="20"/>
      <c r="R31" s="20"/>
      <c r="S31" s="20"/>
      <c r="T31" s="20"/>
      <c r="U31" s="20"/>
      <c r="V31" s="20"/>
      <c r="W31" s="20">
        <v>12391636</v>
      </c>
      <c r="X31" s="20">
        <v>6396696</v>
      </c>
      <c r="Y31" s="20">
        <v>5994940</v>
      </c>
      <c r="Z31" s="21">
        <v>93.72</v>
      </c>
      <c r="AA31" s="22">
        <v>12793392</v>
      </c>
    </row>
    <row r="32" spans="1:27" ht="12.75">
      <c r="A32" s="23" t="s">
        <v>57</v>
      </c>
      <c r="B32" s="17"/>
      <c r="C32" s="18">
        <v>103142339</v>
      </c>
      <c r="D32" s="18"/>
      <c r="E32" s="19">
        <v>119695645</v>
      </c>
      <c r="F32" s="20">
        <v>119695645</v>
      </c>
      <c r="G32" s="20">
        <v>74964303</v>
      </c>
      <c r="H32" s="20">
        <v>78499143</v>
      </c>
      <c r="I32" s="20">
        <v>71913675</v>
      </c>
      <c r="J32" s="20">
        <v>71913675</v>
      </c>
      <c r="K32" s="20">
        <v>71796169</v>
      </c>
      <c r="L32" s="20">
        <v>76444734</v>
      </c>
      <c r="M32" s="20">
        <v>70503651</v>
      </c>
      <c r="N32" s="20">
        <v>70503651</v>
      </c>
      <c r="O32" s="20"/>
      <c r="P32" s="20"/>
      <c r="Q32" s="20"/>
      <c r="R32" s="20"/>
      <c r="S32" s="20"/>
      <c r="T32" s="20"/>
      <c r="U32" s="20"/>
      <c r="V32" s="20"/>
      <c r="W32" s="20">
        <v>70503651</v>
      </c>
      <c r="X32" s="20">
        <v>59847823</v>
      </c>
      <c r="Y32" s="20">
        <v>10655828</v>
      </c>
      <c r="Z32" s="21">
        <v>17.8</v>
      </c>
      <c r="AA32" s="22">
        <v>119695645</v>
      </c>
    </row>
    <row r="33" spans="1:27" ht="12.75">
      <c r="A33" s="23" t="s">
        <v>58</v>
      </c>
      <c r="B33" s="17"/>
      <c r="C33" s="18">
        <v>31665773</v>
      </c>
      <c r="D33" s="18"/>
      <c r="E33" s="19">
        <v>29714799</v>
      </c>
      <c r="F33" s="20">
        <v>29714799</v>
      </c>
      <c r="G33" s="20">
        <v>29578691</v>
      </c>
      <c r="H33" s="20">
        <v>29499746</v>
      </c>
      <c r="I33" s="20">
        <v>24344086</v>
      </c>
      <c r="J33" s="20">
        <v>24344086</v>
      </c>
      <c r="K33" s="20">
        <v>29467526</v>
      </c>
      <c r="L33" s="20">
        <v>29433677</v>
      </c>
      <c r="M33" s="20">
        <v>29296617</v>
      </c>
      <c r="N33" s="20">
        <v>29296617</v>
      </c>
      <c r="O33" s="20"/>
      <c r="P33" s="20"/>
      <c r="Q33" s="20"/>
      <c r="R33" s="20"/>
      <c r="S33" s="20"/>
      <c r="T33" s="20"/>
      <c r="U33" s="20"/>
      <c r="V33" s="20"/>
      <c r="W33" s="20">
        <v>29296617</v>
      </c>
      <c r="X33" s="20">
        <v>14857400</v>
      </c>
      <c r="Y33" s="20">
        <v>14439217</v>
      </c>
      <c r="Z33" s="21">
        <v>97.19</v>
      </c>
      <c r="AA33" s="22">
        <v>29714799</v>
      </c>
    </row>
    <row r="34" spans="1:27" ht="12.75">
      <c r="A34" s="27" t="s">
        <v>59</v>
      </c>
      <c r="B34" s="28"/>
      <c r="C34" s="29">
        <f aca="true" t="shared" si="3" ref="C34:Y34">SUM(C29:C33)</f>
        <v>166876025</v>
      </c>
      <c r="D34" s="29">
        <f>SUM(D29:D33)</f>
        <v>0</v>
      </c>
      <c r="E34" s="30">
        <f t="shared" si="3"/>
        <v>177150668</v>
      </c>
      <c r="F34" s="31">
        <f t="shared" si="3"/>
        <v>177150668</v>
      </c>
      <c r="G34" s="31">
        <f t="shared" si="3"/>
        <v>136434437</v>
      </c>
      <c r="H34" s="31">
        <f t="shared" si="3"/>
        <v>139928747</v>
      </c>
      <c r="I34" s="31">
        <f t="shared" si="3"/>
        <v>128218477</v>
      </c>
      <c r="J34" s="31">
        <f t="shared" si="3"/>
        <v>128218477</v>
      </c>
      <c r="K34" s="31">
        <f t="shared" si="3"/>
        <v>133252364</v>
      </c>
      <c r="L34" s="31">
        <f t="shared" si="3"/>
        <v>137915359</v>
      </c>
      <c r="M34" s="31">
        <f t="shared" si="3"/>
        <v>131871741</v>
      </c>
      <c r="N34" s="31">
        <f t="shared" si="3"/>
        <v>131871741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131871741</v>
      </c>
      <c r="X34" s="31">
        <f t="shared" si="3"/>
        <v>88575335</v>
      </c>
      <c r="Y34" s="31">
        <f t="shared" si="3"/>
        <v>43296406</v>
      </c>
      <c r="Z34" s="32">
        <f>+IF(X34&lt;&gt;0,+(Y34/X34)*100,0)</f>
        <v>48.8808831487908</v>
      </c>
      <c r="AA34" s="33">
        <f>SUM(AA29:AA33)</f>
        <v>177150668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137284114</v>
      </c>
      <c r="D37" s="18"/>
      <c r="E37" s="19">
        <v>183100795</v>
      </c>
      <c r="F37" s="20">
        <v>183100795</v>
      </c>
      <c r="G37" s="20">
        <v>135573923</v>
      </c>
      <c r="H37" s="20">
        <v>135122080</v>
      </c>
      <c r="I37" s="20">
        <v>134042285</v>
      </c>
      <c r="J37" s="20">
        <v>134042285</v>
      </c>
      <c r="K37" s="20">
        <v>133751275</v>
      </c>
      <c r="L37" s="20">
        <v>133099113</v>
      </c>
      <c r="M37" s="20">
        <v>126561756</v>
      </c>
      <c r="N37" s="20">
        <v>126561756</v>
      </c>
      <c r="O37" s="20"/>
      <c r="P37" s="20"/>
      <c r="Q37" s="20"/>
      <c r="R37" s="20"/>
      <c r="S37" s="20"/>
      <c r="T37" s="20"/>
      <c r="U37" s="20"/>
      <c r="V37" s="20"/>
      <c r="W37" s="20">
        <v>126561756</v>
      </c>
      <c r="X37" s="20">
        <v>91550398</v>
      </c>
      <c r="Y37" s="20">
        <v>35011358</v>
      </c>
      <c r="Z37" s="21">
        <v>38.24</v>
      </c>
      <c r="AA37" s="22">
        <v>183100795</v>
      </c>
    </row>
    <row r="38" spans="1:27" ht="12.75">
      <c r="A38" s="23" t="s">
        <v>58</v>
      </c>
      <c r="B38" s="17"/>
      <c r="C38" s="18">
        <v>111861458</v>
      </c>
      <c r="D38" s="18"/>
      <c r="E38" s="19">
        <v>145722125</v>
      </c>
      <c r="F38" s="20">
        <v>145722125</v>
      </c>
      <c r="G38" s="20">
        <v>113465231</v>
      </c>
      <c r="H38" s="20">
        <v>112863157</v>
      </c>
      <c r="I38" s="20">
        <v>112427072</v>
      </c>
      <c r="J38" s="20">
        <v>112427072</v>
      </c>
      <c r="K38" s="20">
        <v>112113612</v>
      </c>
      <c r="L38" s="20">
        <v>111802910</v>
      </c>
      <c r="M38" s="20">
        <v>111337921</v>
      </c>
      <c r="N38" s="20">
        <v>111337921</v>
      </c>
      <c r="O38" s="20"/>
      <c r="P38" s="20"/>
      <c r="Q38" s="20"/>
      <c r="R38" s="20"/>
      <c r="S38" s="20"/>
      <c r="T38" s="20"/>
      <c r="U38" s="20"/>
      <c r="V38" s="20"/>
      <c r="W38" s="20">
        <v>111337921</v>
      </c>
      <c r="X38" s="20">
        <v>72861063</v>
      </c>
      <c r="Y38" s="20">
        <v>38476858</v>
      </c>
      <c r="Z38" s="21">
        <v>52.81</v>
      </c>
      <c r="AA38" s="22">
        <v>145722125</v>
      </c>
    </row>
    <row r="39" spans="1:27" ht="12.75">
      <c r="A39" s="27" t="s">
        <v>61</v>
      </c>
      <c r="B39" s="35"/>
      <c r="C39" s="29">
        <f aca="true" t="shared" si="4" ref="C39:Y39">SUM(C37:C38)</f>
        <v>249145572</v>
      </c>
      <c r="D39" s="29">
        <f>SUM(D37:D38)</f>
        <v>0</v>
      </c>
      <c r="E39" s="36">
        <f t="shared" si="4"/>
        <v>328822920</v>
      </c>
      <c r="F39" s="37">
        <f t="shared" si="4"/>
        <v>328822920</v>
      </c>
      <c r="G39" s="37">
        <f t="shared" si="4"/>
        <v>249039154</v>
      </c>
      <c r="H39" s="37">
        <f t="shared" si="4"/>
        <v>247985237</v>
      </c>
      <c r="I39" s="37">
        <f t="shared" si="4"/>
        <v>246469357</v>
      </c>
      <c r="J39" s="37">
        <f t="shared" si="4"/>
        <v>246469357</v>
      </c>
      <c r="K39" s="37">
        <f t="shared" si="4"/>
        <v>245864887</v>
      </c>
      <c r="L39" s="37">
        <f t="shared" si="4"/>
        <v>244902023</v>
      </c>
      <c r="M39" s="37">
        <f t="shared" si="4"/>
        <v>237899677</v>
      </c>
      <c r="N39" s="37">
        <f t="shared" si="4"/>
        <v>237899677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237899677</v>
      </c>
      <c r="X39" s="37">
        <f t="shared" si="4"/>
        <v>164411461</v>
      </c>
      <c r="Y39" s="37">
        <f t="shared" si="4"/>
        <v>73488216</v>
      </c>
      <c r="Z39" s="38">
        <f>+IF(X39&lt;&gt;0,+(Y39/X39)*100,0)</f>
        <v>44.69774525025357</v>
      </c>
      <c r="AA39" s="39">
        <f>SUM(AA37:AA38)</f>
        <v>328822920</v>
      </c>
    </row>
    <row r="40" spans="1:27" ht="12.75">
      <c r="A40" s="27" t="s">
        <v>62</v>
      </c>
      <c r="B40" s="28"/>
      <c r="C40" s="29">
        <f aca="true" t="shared" si="5" ref="C40:Y40">+C34+C39</f>
        <v>416021597</v>
      </c>
      <c r="D40" s="29">
        <f>+D34+D39</f>
        <v>0</v>
      </c>
      <c r="E40" s="30">
        <f t="shared" si="5"/>
        <v>505973588</v>
      </c>
      <c r="F40" s="31">
        <f t="shared" si="5"/>
        <v>505973588</v>
      </c>
      <c r="G40" s="31">
        <f t="shared" si="5"/>
        <v>385473591</v>
      </c>
      <c r="H40" s="31">
        <f t="shared" si="5"/>
        <v>387913984</v>
      </c>
      <c r="I40" s="31">
        <f t="shared" si="5"/>
        <v>374687834</v>
      </c>
      <c r="J40" s="31">
        <f t="shared" si="5"/>
        <v>374687834</v>
      </c>
      <c r="K40" s="31">
        <f t="shared" si="5"/>
        <v>379117251</v>
      </c>
      <c r="L40" s="31">
        <f t="shared" si="5"/>
        <v>382817382</v>
      </c>
      <c r="M40" s="31">
        <f t="shared" si="5"/>
        <v>369771418</v>
      </c>
      <c r="N40" s="31">
        <f t="shared" si="5"/>
        <v>369771418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369771418</v>
      </c>
      <c r="X40" s="31">
        <f t="shared" si="5"/>
        <v>252986796</v>
      </c>
      <c r="Y40" s="31">
        <f t="shared" si="5"/>
        <v>116784622</v>
      </c>
      <c r="Z40" s="32">
        <f>+IF(X40&lt;&gt;0,+(Y40/X40)*100,0)</f>
        <v>46.16233884396085</v>
      </c>
      <c r="AA40" s="33">
        <f>+AA34+AA39</f>
        <v>505973588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969023002</v>
      </c>
      <c r="D42" s="43">
        <f>+D25-D40</f>
        <v>0</v>
      </c>
      <c r="E42" s="44">
        <f t="shared" si="6"/>
        <v>1067039679</v>
      </c>
      <c r="F42" s="45">
        <f t="shared" si="6"/>
        <v>1067437901</v>
      </c>
      <c r="G42" s="45">
        <f t="shared" si="6"/>
        <v>1292774564</v>
      </c>
      <c r="H42" s="45">
        <f t="shared" si="6"/>
        <v>1271288968</v>
      </c>
      <c r="I42" s="45">
        <f t="shared" si="6"/>
        <v>1239396271</v>
      </c>
      <c r="J42" s="45">
        <f t="shared" si="6"/>
        <v>1239396271</v>
      </c>
      <c r="K42" s="45">
        <f t="shared" si="6"/>
        <v>1220443707</v>
      </c>
      <c r="L42" s="45">
        <f t="shared" si="6"/>
        <v>1193222275</v>
      </c>
      <c r="M42" s="45">
        <f t="shared" si="6"/>
        <v>1202034200</v>
      </c>
      <c r="N42" s="45">
        <f t="shared" si="6"/>
        <v>1202034200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1202034200</v>
      </c>
      <c r="X42" s="45">
        <f t="shared" si="6"/>
        <v>533718951</v>
      </c>
      <c r="Y42" s="45">
        <f t="shared" si="6"/>
        <v>668315249</v>
      </c>
      <c r="Z42" s="46">
        <f>+IF(X42&lt;&gt;0,+(Y42/X42)*100,0)</f>
        <v>125.21857201207007</v>
      </c>
      <c r="AA42" s="47">
        <f>+AA25-AA40</f>
        <v>1067437901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928523002</v>
      </c>
      <c r="D45" s="18"/>
      <c r="E45" s="19">
        <v>1021408614</v>
      </c>
      <c r="F45" s="20">
        <v>1021806836</v>
      </c>
      <c r="G45" s="20">
        <v>1286237061</v>
      </c>
      <c r="H45" s="20">
        <v>1264751465</v>
      </c>
      <c r="I45" s="20">
        <v>1232858768</v>
      </c>
      <c r="J45" s="20">
        <v>1232858768</v>
      </c>
      <c r="K45" s="20">
        <v>1213906204</v>
      </c>
      <c r="L45" s="20">
        <v>1186684772</v>
      </c>
      <c r="M45" s="20">
        <v>1195496697</v>
      </c>
      <c r="N45" s="20">
        <v>1195496697</v>
      </c>
      <c r="O45" s="20"/>
      <c r="P45" s="20"/>
      <c r="Q45" s="20"/>
      <c r="R45" s="20"/>
      <c r="S45" s="20"/>
      <c r="T45" s="20"/>
      <c r="U45" s="20"/>
      <c r="V45" s="20"/>
      <c r="W45" s="20">
        <v>1195496697</v>
      </c>
      <c r="X45" s="20">
        <v>510903418</v>
      </c>
      <c r="Y45" s="20">
        <v>684593279</v>
      </c>
      <c r="Z45" s="48">
        <v>134</v>
      </c>
      <c r="AA45" s="22">
        <v>1021806836</v>
      </c>
    </row>
    <row r="46" spans="1:27" ht="12.75">
      <c r="A46" s="23" t="s">
        <v>67</v>
      </c>
      <c r="B46" s="17"/>
      <c r="C46" s="18">
        <v>40500000</v>
      </c>
      <c r="D46" s="18"/>
      <c r="E46" s="19">
        <v>45631064</v>
      </c>
      <c r="F46" s="20">
        <v>45631064</v>
      </c>
      <c r="G46" s="20">
        <v>6537503</v>
      </c>
      <c r="H46" s="20">
        <v>6537503</v>
      </c>
      <c r="I46" s="20">
        <v>6537503</v>
      </c>
      <c r="J46" s="20">
        <v>6537503</v>
      </c>
      <c r="K46" s="20">
        <v>6537503</v>
      </c>
      <c r="L46" s="20">
        <v>6537503</v>
      </c>
      <c r="M46" s="20">
        <v>6537503</v>
      </c>
      <c r="N46" s="20">
        <v>6537503</v>
      </c>
      <c r="O46" s="20"/>
      <c r="P46" s="20"/>
      <c r="Q46" s="20"/>
      <c r="R46" s="20"/>
      <c r="S46" s="20"/>
      <c r="T46" s="20"/>
      <c r="U46" s="20"/>
      <c r="V46" s="20"/>
      <c r="W46" s="20">
        <v>6537503</v>
      </c>
      <c r="X46" s="20">
        <v>22815532</v>
      </c>
      <c r="Y46" s="20">
        <v>-16278029</v>
      </c>
      <c r="Z46" s="48">
        <v>-71.35</v>
      </c>
      <c r="AA46" s="22">
        <v>45631064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969023002</v>
      </c>
      <c r="D48" s="51">
        <f>SUM(D45:D47)</f>
        <v>0</v>
      </c>
      <c r="E48" s="52">
        <f t="shared" si="7"/>
        <v>1067039678</v>
      </c>
      <c r="F48" s="53">
        <f t="shared" si="7"/>
        <v>1067437900</v>
      </c>
      <c r="G48" s="53">
        <f t="shared" si="7"/>
        <v>1292774564</v>
      </c>
      <c r="H48" s="53">
        <f t="shared" si="7"/>
        <v>1271288968</v>
      </c>
      <c r="I48" s="53">
        <f t="shared" si="7"/>
        <v>1239396271</v>
      </c>
      <c r="J48" s="53">
        <f t="shared" si="7"/>
        <v>1239396271</v>
      </c>
      <c r="K48" s="53">
        <f t="shared" si="7"/>
        <v>1220443707</v>
      </c>
      <c r="L48" s="53">
        <f t="shared" si="7"/>
        <v>1193222275</v>
      </c>
      <c r="M48" s="53">
        <f t="shared" si="7"/>
        <v>1202034200</v>
      </c>
      <c r="N48" s="53">
        <f t="shared" si="7"/>
        <v>1202034200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1202034200</v>
      </c>
      <c r="X48" s="53">
        <f t="shared" si="7"/>
        <v>533718950</v>
      </c>
      <c r="Y48" s="53">
        <f t="shared" si="7"/>
        <v>668315250</v>
      </c>
      <c r="Z48" s="54">
        <f>+IF(X48&lt;&gt;0,+(Y48/X48)*100,0)</f>
        <v>125.21857243404979</v>
      </c>
      <c r="AA48" s="55">
        <f>SUM(AA45:AA47)</f>
        <v>1067437900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162383670</v>
      </c>
      <c r="D6" s="18"/>
      <c r="E6" s="19">
        <v>164927000</v>
      </c>
      <c r="F6" s="20">
        <v>164927000</v>
      </c>
      <c r="G6" s="20">
        <v>180800</v>
      </c>
      <c r="H6" s="20">
        <v>171627</v>
      </c>
      <c r="I6" s="20">
        <v>159184</v>
      </c>
      <c r="J6" s="20">
        <v>159184</v>
      </c>
      <c r="K6" s="20">
        <v>141880</v>
      </c>
      <c r="L6" s="20">
        <v>122061</v>
      </c>
      <c r="M6" s="20">
        <v>101285</v>
      </c>
      <c r="N6" s="20">
        <v>101285</v>
      </c>
      <c r="O6" s="20"/>
      <c r="P6" s="20"/>
      <c r="Q6" s="20"/>
      <c r="R6" s="20"/>
      <c r="S6" s="20"/>
      <c r="T6" s="20"/>
      <c r="U6" s="20"/>
      <c r="V6" s="20"/>
      <c r="W6" s="20">
        <v>101285</v>
      </c>
      <c r="X6" s="20">
        <v>82463500</v>
      </c>
      <c r="Y6" s="20">
        <v>-82362215</v>
      </c>
      <c r="Z6" s="21">
        <v>-99.88</v>
      </c>
      <c r="AA6" s="22">
        <v>164927000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16099551</v>
      </c>
      <c r="D8" s="18"/>
      <c r="E8" s="19"/>
      <c r="F8" s="20"/>
      <c r="G8" s="20"/>
      <c r="H8" s="20"/>
      <c r="I8" s="20">
        <v>1566</v>
      </c>
      <c r="J8" s="20">
        <v>1566</v>
      </c>
      <c r="K8" s="20">
        <v>16062</v>
      </c>
      <c r="L8" s="20"/>
      <c r="M8" s="20">
        <v>16151</v>
      </c>
      <c r="N8" s="20">
        <v>16151</v>
      </c>
      <c r="O8" s="20"/>
      <c r="P8" s="20"/>
      <c r="Q8" s="20"/>
      <c r="R8" s="20"/>
      <c r="S8" s="20"/>
      <c r="T8" s="20"/>
      <c r="U8" s="20"/>
      <c r="V8" s="20"/>
      <c r="W8" s="20">
        <v>16151</v>
      </c>
      <c r="X8" s="20"/>
      <c r="Y8" s="20">
        <v>16151</v>
      </c>
      <c r="Z8" s="21"/>
      <c r="AA8" s="22"/>
    </row>
    <row r="9" spans="1:27" ht="12.75">
      <c r="A9" s="23" t="s">
        <v>36</v>
      </c>
      <c r="B9" s="17"/>
      <c r="C9" s="18">
        <v>436428</v>
      </c>
      <c r="D9" s="18"/>
      <c r="E9" s="19">
        <v>8217000</v>
      </c>
      <c r="F9" s="20">
        <v>8217000</v>
      </c>
      <c r="G9" s="20">
        <v>15808</v>
      </c>
      <c r="H9" s="20">
        <v>16537</v>
      </c>
      <c r="I9" s="20">
        <v>20494</v>
      </c>
      <c r="J9" s="20">
        <v>20494</v>
      </c>
      <c r="K9" s="20">
        <v>176</v>
      </c>
      <c r="L9" s="20">
        <v>16279</v>
      </c>
      <c r="M9" s="20">
        <v>672</v>
      </c>
      <c r="N9" s="20">
        <v>672</v>
      </c>
      <c r="O9" s="20"/>
      <c r="P9" s="20"/>
      <c r="Q9" s="20"/>
      <c r="R9" s="20"/>
      <c r="S9" s="20"/>
      <c r="T9" s="20"/>
      <c r="U9" s="20"/>
      <c r="V9" s="20"/>
      <c r="W9" s="20">
        <v>672</v>
      </c>
      <c r="X9" s="20">
        <v>4108500</v>
      </c>
      <c r="Y9" s="20">
        <v>-4107828</v>
      </c>
      <c r="Z9" s="21">
        <v>-99.98</v>
      </c>
      <c r="AA9" s="22">
        <v>8217000</v>
      </c>
    </row>
    <row r="10" spans="1:27" ht="12.75">
      <c r="A10" s="23" t="s">
        <v>37</v>
      </c>
      <c r="B10" s="17"/>
      <c r="C10" s="18">
        <v>4108443</v>
      </c>
      <c r="D10" s="18"/>
      <c r="E10" s="19">
        <v>3550000</v>
      </c>
      <c r="F10" s="20">
        <v>3550000</v>
      </c>
      <c r="G10" s="24"/>
      <c r="H10" s="24">
        <v>4108</v>
      </c>
      <c r="I10" s="24">
        <v>4108</v>
      </c>
      <c r="J10" s="20">
        <v>4108</v>
      </c>
      <c r="K10" s="24">
        <v>4108</v>
      </c>
      <c r="L10" s="24">
        <v>4108</v>
      </c>
      <c r="M10" s="20">
        <v>4108</v>
      </c>
      <c r="N10" s="24">
        <v>4108</v>
      </c>
      <c r="O10" s="24"/>
      <c r="P10" s="24"/>
      <c r="Q10" s="20"/>
      <c r="R10" s="24"/>
      <c r="S10" s="24"/>
      <c r="T10" s="20"/>
      <c r="U10" s="24"/>
      <c r="V10" s="24"/>
      <c r="W10" s="24">
        <v>4108</v>
      </c>
      <c r="X10" s="20">
        <v>1775000</v>
      </c>
      <c r="Y10" s="24">
        <v>-1770892</v>
      </c>
      <c r="Z10" s="25">
        <v>-99.77</v>
      </c>
      <c r="AA10" s="26">
        <v>3550000</v>
      </c>
    </row>
    <row r="11" spans="1:27" ht="12.75">
      <c r="A11" s="23" t="s">
        <v>38</v>
      </c>
      <c r="B11" s="17"/>
      <c r="C11" s="18">
        <v>2567785</v>
      </c>
      <c r="D11" s="18"/>
      <c r="E11" s="19">
        <v>3639000</v>
      </c>
      <c r="F11" s="20">
        <v>3639000</v>
      </c>
      <c r="G11" s="20">
        <v>3982</v>
      </c>
      <c r="H11" s="20">
        <v>2568</v>
      </c>
      <c r="I11" s="20">
        <v>4018</v>
      </c>
      <c r="J11" s="20">
        <v>4018</v>
      </c>
      <c r="K11" s="20">
        <v>5204</v>
      </c>
      <c r="L11" s="20">
        <v>4314</v>
      </c>
      <c r="M11" s="20">
        <v>4489</v>
      </c>
      <c r="N11" s="20">
        <v>4489</v>
      </c>
      <c r="O11" s="20"/>
      <c r="P11" s="20"/>
      <c r="Q11" s="20"/>
      <c r="R11" s="20"/>
      <c r="S11" s="20"/>
      <c r="T11" s="20"/>
      <c r="U11" s="20"/>
      <c r="V11" s="20"/>
      <c r="W11" s="20">
        <v>4489</v>
      </c>
      <c r="X11" s="20">
        <v>1819500</v>
      </c>
      <c r="Y11" s="20">
        <v>-1815011</v>
      </c>
      <c r="Z11" s="21">
        <v>-99.75</v>
      </c>
      <c r="AA11" s="22">
        <v>3639000</v>
      </c>
    </row>
    <row r="12" spans="1:27" ht="12.75">
      <c r="A12" s="27" t="s">
        <v>39</v>
      </c>
      <c r="B12" s="28"/>
      <c r="C12" s="29">
        <f aca="true" t="shared" si="0" ref="C12:Y12">SUM(C6:C11)</f>
        <v>185595877</v>
      </c>
      <c r="D12" s="29">
        <f>SUM(D6:D11)</f>
        <v>0</v>
      </c>
      <c r="E12" s="30">
        <f t="shared" si="0"/>
        <v>180333000</v>
      </c>
      <c r="F12" s="31">
        <f t="shared" si="0"/>
        <v>180333000</v>
      </c>
      <c r="G12" s="31">
        <f t="shared" si="0"/>
        <v>200590</v>
      </c>
      <c r="H12" s="31">
        <f t="shared" si="0"/>
        <v>194840</v>
      </c>
      <c r="I12" s="31">
        <f t="shared" si="0"/>
        <v>189370</v>
      </c>
      <c r="J12" s="31">
        <f t="shared" si="0"/>
        <v>189370</v>
      </c>
      <c r="K12" s="31">
        <f t="shared" si="0"/>
        <v>167430</v>
      </c>
      <c r="L12" s="31">
        <f t="shared" si="0"/>
        <v>146762</v>
      </c>
      <c r="M12" s="31">
        <f t="shared" si="0"/>
        <v>126705</v>
      </c>
      <c r="N12" s="31">
        <f t="shared" si="0"/>
        <v>126705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126705</v>
      </c>
      <c r="X12" s="31">
        <f t="shared" si="0"/>
        <v>90166500</v>
      </c>
      <c r="Y12" s="31">
        <f t="shared" si="0"/>
        <v>-90039795</v>
      </c>
      <c r="Z12" s="32">
        <f>+IF(X12&lt;&gt;0,+(Y12/X12)*100,0)</f>
        <v>-99.85947663489212</v>
      </c>
      <c r="AA12" s="33">
        <f>SUM(AA6:AA11)</f>
        <v>180333000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61508000</v>
      </c>
      <c r="F15" s="20">
        <v>61508000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30754000</v>
      </c>
      <c r="Y15" s="20">
        <v>-30754000</v>
      </c>
      <c r="Z15" s="21">
        <v>-100</v>
      </c>
      <c r="AA15" s="22">
        <v>61508000</v>
      </c>
    </row>
    <row r="16" spans="1:27" ht="12.75">
      <c r="A16" s="23" t="s">
        <v>42</v>
      </c>
      <c r="B16" s="17"/>
      <c r="C16" s="18">
        <v>26027</v>
      </c>
      <c r="D16" s="18"/>
      <c r="E16" s="19">
        <v>26000</v>
      </c>
      <c r="F16" s="20">
        <v>26000</v>
      </c>
      <c r="G16" s="24">
        <v>26</v>
      </c>
      <c r="H16" s="24">
        <v>26</v>
      </c>
      <c r="I16" s="24">
        <v>26</v>
      </c>
      <c r="J16" s="20">
        <v>26</v>
      </c>
      <c r="K16" s="24">
        <v>26</v>
      </c>
      <c r="L16" s="24">
        <v>26</v>
      </c>
      <c r="M16" s="20">
        <v>26</v>
      </c>
      <c r="N16" s="24">
        <v>26</v>
      </c>
      <c r="O16" s="24"/>
      <c r="P16" s="24"/>
      <c r="Q16" s="20"/>
      <c r="R16" s="24"/>
      <c r="S16" s="24"/>
      <c r="T16" s="20"/>
      <c r="U16" s="24"/>
      <c r="V16" s="24"/>
      <c r="W16" s="24">
        <v>26</v>
      </c>
      <c r="X16" s="20">
        <v>13000</v>
      </c>
      <c r="Y16" s="24">
        <v>-12974</v>
      </c>
      <c r="Z16" s="25">
        <v>-99.8</v>
      </c>
      <c r="AA16" s="26">
        <v>26000</v>
      </c>
    </row>
    <row r="17" spans="1:27" ht="12.75">
      <c r="A17" s="23" t="s">
        <v>43</v>
      </c>
      <c r="B17" s="17"/>
      <c r="C17" s="18">
        <v>85420899</v>
      </c>
      <c r="D17" s="18"/>
      <c r="E17" s="19">
        <v>84677000</v>
      </c>
      <c r="F17" s="20">
        <v>84677000</v>
      </c>
      <c r="G17" s="20">
        <v>85533</v>
      </c>
      <c r="H17" s="20">
        <v>85421</v>
      </c>
      <c r="I17" s="20">
        <v>85421</v>
      </c>
      <c r="J17" s="20">
        <v>85421</v>
      </c>
      <c r="K17" s="20">
        <v>78943</v>
      </c>
      <c r="L17" s="20">
        <v>78943</v>
      </c>
      <c r="M17" s="20">
        <v>78943</v>
      </c>
      <c r="N17" s="20">
        <v>78943</v>
      </c>
      <c r="O17" s="20"/>
      <c r="P17" s="20"/>
      <c r="Q17" s="20"/>
      <c r="R17" s="20"/>
      <c r="S17" s="20"/>
      <c r="T17" s="20"/>
      <c r="U17" s="20"/>
      <c r="V17" s="20"/>
      <c r="W17" s="20">
        <v>78943</v>
      </c>
      <c r="X17" s="20">
        <v>42338500</v>
      </c>
      <c r="Y17" s="20">
        <v>-42259557</v>
      </c>
      <c r="Z17" s="21">
        <v>-99.81</v>
      </c>
      <c r="AA17" s="22">
        <v>84677000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145345180</v>
      </c>
      <c r="D19" s="18"/>
      <c r="E19" s="19">
        <v>152178000</v>
      </c>
      <c r="F19" s="20">
        <v>152178000</v>
      </c>
      <c r="G19" s="20">
        <v>147181</v>
      </c>
      <c r="H19" s="20">
        <v>145345</v>
      </c>
      <c r="I19" s="20">
        <v>145380</v>
      </c>
      <c r="J19" s="20">
        <v>145380</v>
      </c>
      <c r="K19" s="20">
        <v>145523</v>
      </c>
      <c r="L19" s="20">
        <v>145668</v>
      </c>
      <c r="M19" s="20">
        <v>145995</v>
      </c>
      <c r="N19" s="20">
        <v>145995</v>
      </c>
      <c r="O19" s="20"/>
      <c r="P19" s="20"/>
      <c r="Q19" s="20"/>
      <c r="R19" s="20"/>
      <c r="S19" s="20"/>
      <c r="T19" s="20"/>
      <c r="U19" s="20"/>
      <c r="V19" s="20"/>
      <c r="W19" s="20">
        <v>145995</v>
      </c>
      <c r="X19" s="20">
        <v>76089000</v>
      </c>
      <c r="Y19" s="20">
        <v>-75943005</v>
      </c>
      <c r="Z19" s="21">
        <v>-99.81</v>
      </c>
      <c r="AA19" s="22">
        <v>152178000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1362639</v>
      </c>
      <c r="D22" s="18"/>
      <c r="E22" s="19">
        <v>2717000</v>
      </c>
      <c r="F22" s="20">
        <v>2717000</v>
      </c>
      <c r="G22" s="20">
        <v>1819</v>
      </c>
      <c r="H22" s="20">
        <v>1363</v>
      </c>
      <c r="I22" s="20">
        <v>1363</v>
      </c>
      <c r="J22" s="20">
        <v>1363</v>
      </c>
      <c r="K22" s="20">
        <v>1363</v>
      </c>
      <c r="L22" s="20">
        <v>1363</v>
      </c>
      <c r="M22" s="20">
        <v>1363</v>
      </c>
      <c r="N22" s="20">
        <v>1363</v>
      </c>
      <c r="O22" s="20"/>
      <c r="P22" s="20"/>
      <c r="Q22" s="20"/>
      <c r="R22" s="20"/>
      <c r="S22" s="20"/>
      <c r="T22" s="20"/>
      <c r="U22" s="20"/>
      <c r="V22" s="20"/>
      <c r="W22" s="20">
        <v>1363</v>
      </c>
      <c r="X22" s="20">
        <v>1358500</v>
      </c>
      <c r="Y22" s="20">
        <v>-1357137</v>
      </c>
      <c r="Z22" s="21">
        <v>-99.9</v>
      </c>
      <c r="AA22" s="22">
        <v>2717000</v>
      </c>
    </row>
    <row r="23" spans="1:27" ht="12.75">
      <c r="A23" s="23" t="s">
        <v>49</v>
      </c>
      <c r="B23" s="17"/>
      <c r="C23" s="18">
        <v>57733060</v>
      </c>
      <c r="D23" s="18"/>
      <c r="E23" s="19"/>
      <c r="F23" s="20"/>
      <c r="G23" s="24">
        <v>57536</v>
      </c>
      <c r="H23" s="24">
        <v>57733</v>
      </c>
      <c r="I23" s="24">
        <v>57733</v>
      </c>
      <c r="J23" s="20">
        <v>57733</v>
      </c>
      <c r="K23" s="24">
        <v>57733</v>
      </c>
      <c r="L23" s="24">
        <v>57733</v>
      </c>
      <c r="M23" s="20">
        <v>57733</v>
      </c>
      <c r="N23" s="24">
        <v>57733</v>
      </c>
      <c r="O23" s="24"/>
      <c r="P23" s="24"/>
      <c r="Q23" s="20"/>
      <c r="R23" s="24"/>
      <c r="S23" s="24"/>
      <c r="T23" s="20"/>
      <c r="U23" s="24"/>
      <c r="V23" s="24"/>
      <c r="W23" s="24">
        <v>57733</v>
      </c>
      <c r="X23" s="20"/>
      <c r="Y23" s="24">
        <v>57733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289887805</v>
      </c>
      <c r="D24" s="29">
        <f>SUM(D15:D23)</f>
        <v>0</v>
      </c>
      <c r="E24" s="36">
        <f t="shared" si="1"/>
        <v>301106000</v>
      </c>
      <c r="F24" s="37">
        <f t="shared" si="1"/>
        <v>301106000</v>
      </c>
      <c r="G24" s="37">
        <f t="shared" si="1"/>
        <v>292095</v>
      </c>
      <c r="H24" s="37">
        <f t="shared" si="1"/>
        <v>289888</v>
      </c>
      <c r="I24" s="37">
        <f t="shared" si="1"/>
        <v>289923</v>
      </c>
      <c r="J24" s="37">
        <f t="shared" si="1"/>
        <v>289923</v>
      </c>
      <c r="K24" s="37">
        <f t="shared" si="1"/>
        <v>283588</v>
      </c>
      <c r="L24" s="37">
        <f t="shared" si="1"/>
        <v>283733</v>
      </c>
      <c r="M24" s="37">
        <f t="shared" si="1"/>
        <v>284060</v>
      </c>
      <c r="N24" s="37">
        <f t="shared" si="1"/>
        <v>284060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284060</v>
      </c>
      <c r="X24" s="37">
        <f t="shared" si="1"/>
        <v>150553000</v>
      </c>
      <c r="Y24" s="37">
        <f t="shared" si="1"/>
        <v>-150268940</v>
      </c>
      <c r="Z24" s="38">
        <f>+IF(X24&lt;&gt;0,+(Y24/X24)*100,0)</f>
        <v>-99.81132225860661</v>
      </c>
      <c r="AA24" s="39">
        <f>SUM(AA15:AA23)</f>
        <v>301106000</v>
      </c>
    </row>
    <row r="25" spans="1:27" ht="12.75">
      <c r="A25" s="27" t="s">
        <v>51</v>
      </c>
      <c r="B25" s="28"/>
      <c r="C25" s="29">
        <f aca="true" t="shared" si="2" ref="C25:Y25">+C12+C24</f>
        <v>475483682</v>
      </c>
      <c r="D25" s="29">
        <f>+D12+D24</f>
        <v>0</v>
      </c>
      <c r="E25" s="30">
        <f t="shared" si="2"/>
        <v>481439000</v>
      </c>
      <c r="F25" s="31">
        <f t="shared" si="2"/>
        <v>481439000</v>
      </c>
      <c r="G25" s="31">
        <f t="shared" si="2"/>
        <v>492685</v>
      </c>
      <c r="H25" s="31">
        <f t="shared" si="2"/>
        <v>484728</v>
      </c>
      <c r="I25" s="31">
        <f t="shared" si="2"/>
        <v>479293</v>
      </c>
      <c r="J25" s="31">
        <f t="shared" si="2"/>
        <v>479293</v>
      </c>
      <c r="K25" s="31">
        <f t="shared" si="2"/>
        <v>451018</v>
      </c>
      <c r="L25" s="31">
        <f t="shared" si="2"/>
        <v>430495</v>
      </c>
      <c r="M25" s="31">
        <f t="shared" si="2"/>
        <v>410765</v>
      </c>
      <c r="N25" s="31">
        <f t="shared" si="2"/>
        <v>410765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410765</v>
      </c>
      <c r="X25" s="31">
        <f t="shared" si="2"/>
        <v>240719500</v>
      </c>
      <c r="Y25" s="31">
        <f t="shared" si="2"/>
        <v>-240308735</v>
      </c>
      <c r="Z25" s="32">
        <f>+IF(X25&lt;&gt;0,+(Y25/X25)*100,0)</f>
        <v>-99.82935948271744</v>
      </c>
      <c r="AA25" s="33">
        <f>+AA12+AA24</f>
        <v>481439000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857290</v>
      </c>
      <c r="D30" s="18"/>
      <c r="E30" s="19"/>
      <c r="F30" s="20"/>
      <c r="G30" s="20"/>
      <c r="H30" s="20">
        <v>857</v>
      </c>
      <c r="I30" s="20">
        <v>857</v>
      </c>
      <c r="J30" s="20">
        <v>857</v>
      </c>
      <c r="K30" s="20">
        <v>857</v>
      </c>
      <c r="L30" s="20">
        <v>857</v>
      </c>
      <c r="M30" s="20">
        <v>857</v>
      </c>
      <c r="N30" s="20">
        <v>857</v>
      </c>
      <c r="O30" s="20"/>
      <c r="P30" s="20"/>
      <c r="Q30" s="20"/>
      <c r="R30" s="20"/>
      <c r="S30" s="20"/>
      <c r="T30" s="20"/>
      <c r="U30" s="20"/>
      <c r="V30" s="20"/>
      <c r="W30" s="20">
        <v>857</v>
      </c>
      <c r="X30" s="20"/>
      <c r="Y30" s="20">
        <v>857</v>
      </c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25284745</v>
      </c>
      <c r="D32" s="18"/>
      <c r="E32" s="19">
        <v>46012000</v>
      </c>
      <c r="F32" s="20">
        <v>46012000</v>
      </c>
      <c r="G32" s="20">
        <v>29683</v>
      </c>
      <c r="H32" s="20">
        <v>57711</v>
      </c>
      <c r="I32" s="20">
        <v>57711</v>
      </c>
      <c r="J32" s="20">
        <v>57711</v>
      </c>
      <c r="K32" s="20">
        <v>57711</v>
      </c>
      <c r="L32" s="20">
        <v>57710</v>
      </c>
      <c r="M32" s="20">
        <v>59779</v>
      </c>
      <c r="N32" s="20">
        <v>59779</v>
      </c>
      <c r="O32" s="20"/>
      <c r="P32" s="20"/>
      <c r="Q32" s="20"/>
      <c r="R32" s="20"/>
      <c r="S32" s="20"/>
      <c r="T32" s="20"/>
      <c r="U32" s="20"/>
      <c r="V32" s="20"/>
      <c r="W32" s="20">
        <v>59779</v>
      </c>
      <c r="X32" s="20">
        <v>23006000</v>
      </c>
      <c r="Y32" s="20">
        <v>-22946221</v>
      </c>
      <c r="Z32" s="21">
        <v>-99.74</v>
      </c>
      <c r="AA32" s="22">
        <v>46012000</v>
      </c>
    </row>
    <row r="33" spans="1:27" ht="12.75">
      <c r="A33" s="23" t="s">
        <v>58</v>
      </c>
      <c r="B33" s="17"/>
      <c r="C33" s="18">
        <v>32425549</v>
      </c>
      <c r="D33" s="18"/>
      <c r="E33" s="19">
        <v>29692000</v>
      </c>
      <c r="F33" s="20">
        <v>29692000</v>
      </c>
      <c r="G33" s="20">
        <v>10206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14846000</v>
      </c>
      <c r="Y33" s="20">
        <v>-14846000</v>
      </c>
      <c r="Z33" s="21">
        <v>-100</v>
      </c>
      <c r="AA33" s="22">
        <v>29692000</v>
      </c>
    </row>
    <row r="34" spans="1:27" ht="12.75">
      <c r="A34" s="27" t="s">
        <v>59</v>
      </c>
      <c r="B34" s="28"/>
      <c r="C34" s="29">
        <f aca="true" t="shared" si="3" ref="C34:Y34">SUM(C29:C33)</f>
        <v>58567584</v>
      </c>
      <c r="D34" s="29">
        <f>SUM(D29:D33)</f>
        <v>0</v>
      </c>
      <c r="E34" s="30">
        <f t="shared" si="3"/>
        <v>75704000</v>
      </c>
      <c r="F34" s="31">
        <f t="shared" si="3"/>
        <v>75704000</v>
      </c>
      <c r="G34" s="31">
        <f t="shared" si="3"/>
        <v>39889</v>
      </c>
      <c r="H34" s="31">
        <f t="shared" si="3"/>
        <v>58568</v>
      </c>
      <c r="I34" s="31">
        <f t="shared" si="3"/>
        <v>58568</v>
      </c>
      <c r="J34" s="31">
        <f t="shared" si="3"/>
        <v>58568</v>
      </c>
      <c r="K34" s="31">
        <f t="shared" si="3"/>
        <v>58568</v>
      </c>
      <c r="L34" s="31">
        <f t="shared" si="3"/>
        <v>58567</v>
      </c>
      <c r="M34" s="31">
        <f t="shared" si="3"/>
        <v>60636</v>
      </c>
      <c r="N34" s="31">
        <f t="shared" si="3"/>
        <v>60636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60636</v>
      </c>
      <c r="X34" s="31">
        <f t="shared" si="3"/>
        <v>37852000</v>
      </c>
      <c r="Y34" s="31">
        <f t="shared" si="3"/>
        <v>-37791364</v>
      </c>
      <c r="Z34" s="32">
        <f>+IF(X34&lt;&gt;0,+(Y34/X34)*100,0)</f>
        <v>-99.83980767198562</v>
      </c>
      <c r="AA34" s="33">
        <f>SUM(AA29:AA33)</f>
        <v>75704000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590799</v>
      </c>
      <c r="D37" s="18"/>
      <c r="E37" s="19"/>
      <c r="F37" s="20"/>
      <c r="G37" s="20"/>
      <c r="H37" s="20">
        <v>591</v>
      </c>
      <c r="I37" s="20">
        <v>591</v>
      </c>
      <c r="J37" s="20">
        <v>591</v>
      </c>
      <c r="K37" s="20">
        <v>591</v>
      </c>
      <c r="L37" s="20">
        <v>591</v>
      </c>
      <c r="M37" s="20">
        <v>591</v>
      </c>
      <c r="N37" s="20">
        <v>591</v>
      </c>
      <c r="O37" s="20"/>
      <c r="P37" s="20"/>
      <c r="Q37" s="20"/>
      <c r="R37" s="20"/>
      <c r="S37" s="20"/>
      <c r="T37" s="20"/>
      <c r="U37" s="20"/>
      <c r="V37" s="20"/>
      <c r="W37" s="20">
        <v>591</v>
      </c>
      <c r="X37" s="20"/>
      <c r="Y37" s="20">
        <v>591</v>
      </c>
      <c r="Z37" s="21"/>
      <c r="AA37" s="22"/>
    </row>
    <row r="38" spans="1:27" ht="12.75">
      <c r="A38" s="23" t="s">
        <v>58</v>
      </c>
      <c r="B38" s="17"/>
      <c r="C38" s="18">
        <v>137395577</v>
      </c>
      <c r="D38" s="18"/>
      <c r="E38" s="19">
        <v>163153000</v>
      </c>
      <c r="F38" s="20">
        <v>163153000</v>
      </c>
      <c r="G38" s="20">
        <v>139882</v>
      </c>
      <c r="H38" s="20">
        <v>137396</v>
      </c>
      <c r="I38" s="20">
        <v>137396</v>
      </c>
      <c r="J38" s="20">
        <v>137396</v>
      </c>
      <c r="K38" s="20">
        <v>137396</v>
      </c>
      <c r="L38" s="20">
        <v>137396</v>
      </c>
      <c r="M38" s="20">
        <v>137396</v>
      </c>
      <c r="N38" s="20">
        <v>137396</v>
      </c>
      <c r="O38" s="20"/>
      <c r="P38" s="20"/>
      <c r="Q38" s="20"/>
      <c r="R38" s="20"/>
      <c r="S38" s="20"/>
      <c r="T38" s="20"/>
      <c r="U38" s="20"/>
      <c r="V38" s="20"/>
      <c r="W38" s="20">
        <v>137396</v>
      </c>
      <c r="X38" s="20">
        <v>81576500</v>
      </c>
      <c r="Y38" s="20">
        <v>-81439104</v>
      </c>
      <c r="Z38" s="21">
        <v>-99.83</v>
      </c>
      <c r="AA38" s="22">
        <v>163153000</v>
      </c>
    </row>
    <row r="39" spans="1:27" ht="12.75">
      <c r="A39" s="27" t="s">
        <v>61</v>
      </c>
      <c r="B39" s="35"/>
      <c r="C39" s="29">
        <f aca="true" t="shared" si="4" ref="C39:Y39">SUM(C37:C38)</f>
        <v>137986376</v>
      </c>
      <c r="D39" s="29">
        <f>SUM(D37:D38)</f>
        <v>0</v>
      </c>
      <c r="E39" s="36">
        <f t="shared" si="4"/>
        <v>163153000</v>
      </c>
      <c r="F39" s="37">
        <f t="shared" si="4"/>
        <v>163153000</v>
      </c>
      <c r="G39" s="37">
        <f t="shared" si="4"/>
        <v>139882</v>
      </c>
      <c r="H39" s="37">
        <f t="shared" si="4"/>
        <v>137987</v>
      </c>
      <c r="I39" s="37">
        <f t="shared" si="4"/>
        <v>137987</v>
      </c>
      <c r="J39" s="37">
        <f t="shared" si="4"/>
        <v>137987</v>
      </c>
      <c r="K39" s="37">
        <f t="shared" si="4"/>
        <v>137987</v>
      </c>
      <c r="L39" s="37">
        <f t="shared" si="4"/>
        <v>137987</v>
      </c>
      <c r="M39" s="37">
        <f t="shared" si="4"/>
        <v>137987</v>
      </c>
      <c r="N39" s="37">
        <f t="shared" si="4"/>
        <v>137987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137987</v>
      </c>
      <c r="X39" s="37">
        <f t="shared" si="4"/>
        <v>81576500</v>
      </c>
      <c r="Y39" s="37">
        <f t="shared" si="4"/>
        <v>-81438513</v>
      </c>
      <c r="Z39" s="38">
        <f>+IF(X39&lt;&gt;0,+(Y39/X39)*100,0)</f>
        <v>-99.83084957064841</v>
      </c>
      <c r="AA39" s="39">
        <f>SUM(AA37:AA38)</f>
        <v>163153000</v>
      </c>
    </row>
    <row r="40" spans="1:27" ht="12.75">
      <c r="A40" s="27" t="s">
        <v>62</v>
      </c>
      <c r="B40" s="28"/>
      <c r="C40" s="29">
        <f aca="true" t="shared" si="5" ref="C40:Y40">+C34+C39</f>
        <v>196553960</v>
      </c>
      <c r="D40" s="29">
        <f>+D34+D39</f>
        <v>0</v>
      </c>
      <c r="E40" s="30">
        <f t="shared" si="5"/>
        <v>238857000</v>
      </c>
      <c r="F40" s="31">
        <f t="shared" si="5"/>
        <v>238857000</v>
      </c>
      <c r="G40" s="31">
        <f t="shared" si="5"/>
        <v>179771</v>
      </c>
      <c r="H40" s="31">
        <f t="shared" si="5"/>
        <v>196555</v>
      </c>
      <c r="I40" s="31">
        <f t="shared" si="5"/>
        <v>196555</v>
      </c>
      <c r="J40" s="31">
        <f t="shared" si="5"/>
        <v>196555</v>
      </c>
      <c r="K40" s="31">
        <f t="shared" si="5"/>
        <v>196555</v>
      </c>
      <c r="L40" s="31">
        <f t="shared" si="5"/>
        <v>196554</v>
      </c>
      <c r="M40" s="31">
        <f t="shared" si="5"/>
        <v>198623</v>
      </c>
      <c r="N40" s="31">
        <f t="shared" si="5"/>
        <v>198623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198623</v>
      </c>
      <c r="X40" s="31">
        <f t="shared" si="5"/>
        <v>119428500</v>
      </c>
      <c r="Y40" s="31">
        <f t="shared" si="5"/>
        <v>-119229877</v>
      </c>
      <c r="Z40" s="32">
        <f>+IF(X40&lt;&gt;0,+(Y40/X40)*100,0)</f>
        <v>-99.83368877612965</v>
      </c>
      <c r="AA40" s="33">
        <f>+AA34+AA39</f>
        <v>238857000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278929722</v>
      </c>
      <c r="D42" s="43">
        <f>+D25-D40</f>
        <v>0</v>
      </c>
      <c r="E42" s="44">
        <f t="shared" si="6"/>
        <v>242582000</v>
      </c>
      <c r="F42" s="45">
        <f t="shared" si="6"/>
        <v>242582000</v>
      </c>
      <c r="G42" s="45">
        <f t="shared" si="6"/>
        <v>312914</v>
      </c>
      <c r="H42" s="45">
        <f t="shared" si="6"/>
        <v>288173</v>
      </c>
      <c r="I42" s="45">
        <f t="shared" si="6"/>
        <v>282738</v>
      </c>
      <c r="J42" s="45">
        <f t="shared" si="6"/>
        <v>282738</v>
      </c>
      <c r="K42" s="45">
        <f t="shared" si="6"/>
        <v>254463</v>
      </c>
      <c r="L42" s="45">
        <f t="shared" si="6"/>
        <v>233941</v>
      </c>
      <c r="M42" s="45">
        <f t="shared" si="6"/>
        <v>212142</v>
      </c>
      <c r="N42" s="45">
        <f t="shared" si="6"/>
        <v>212142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212142</v>
      </c>
      <c r="X42" s="45">
        <f t="shared" si="6"/>
        <v>121291000</v>
      </c>
      <c r="Y42" s="45">
        <f t="shared" si="6"/>
        <v>-121078858</v>
      </c>
      <c r="Z42" s="46">
        <f>+IF(X42&lt;&gt;0,+(Y42/X42)*100,0)</f>
        <v>-99.82509666834306</v>
      </c>
      <c r="AA42" s="47">
        <f>+AA25-AA40</f>
        <v>242582000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247224857</v>
      </c>
      <c r="D45" s="18"/>
      <c r="E45" s="19">
        <v>218064000</v>
      </c>
      <c r="F45" s="20">
        <v>218064000</v>
      </c>
      <c r="G45" s="20">
        <v>285186</v>
      </c>
      <c r="H45" s="20">
        <v>256468</v>
      </c>
      <c r="I45" s="20">
        <v>251033</v>
      </c>
      <c r="J45" s="20">
        <v>251033</v>
      </c>
      <c r="K45" s="20">
        <v>222758</v>
      </c>
      <c r="L45" s="20">
        <v>202236</v>
      </c>
      <c r="M45" s="20">
        <v>180437</v>
      </c>
      <c r="N45" s="20">
        <v>180437</v>
      </c>
      <c r="O45" s="20"/>
      <c r="P45" s="20"/>
      <c r="Q45" s="20"/>
      <c r="R45" s="20"/>
      <c r="S45" s="20"/>
      <c r="T45" s="20"/>
      <c r="U45" s="20"/>
      <c r="V45" s="20"/>
      <c r="W45" s="20">
        <v>180437</v>
      </c>
      <c r="X45" s="20">
        <v>109032000</v>
      </c>
      <c r="Y45" s="20">
        <v>-108851563</v>
      </c>
      <c r="Z45" s="48">
        <v>-99.83</v>
      </c>
      <c r="AA45" s="22">
        <v>218064000</v>
      </c>
    </row>
    <row r="46" spans="1:27" ht="12.75">
      <c r="A46" s="23" t="s">
        <v>67</v>
      </c>
      <c r="B46" s="17"/>
      <c r="C46" s="18">
        <v>31704865</v>
      </c>
      <c r="D46" s="18"/>
      <c r="E46" s="19">
        <v>24518000</v>
      </c>
      <c r="F46" s="20">
        <v>24518000</v>
      </c>
      <c r="G46" s="20">
        <v>27728</v>
      </c>
      <c r="H46" s="20">
        <v>31705</v>
      </c>
      <c r="I46" s="20">
        <v>31705</v>
      </c>
      <c r="J46" s="20">
        <v>31705</v>
      </c>
      <c r="K46" s="20">
        <v>31705</v>
      </c>
      <c r="L46" s="20">
        <v>31705</v>
      </c>
      <c r="M46" s="20">
        <v>31705</v>
      </c>
      <c r="N46" s="20">
        <v>31705</v>
      </c>
      <c r="O46" s="20"/>
      <c r="P46" s="20"/>
      <c r="Q46" s="20"/>
      <c r="R46" s="20"/>
      <c r="S46" s="20"/>
      <c r="T46" s="20"/>
      <c r="U46" s="20"/>
      <c r="V46" s="20"/>
      <c r="W46" s="20">
        <v>31705</v>
      </c>
      <c r="X46" s="20">
        <v>12259000</v>
      </c>
      <c r="Y46" s="20">
        <v>-12227295</v>
      </c>
      <c r="Z46" s="48">
        <v>-99.74</v>
      </c>
      <c r="AA46" s="22">
        <v>24518000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278929722</v>
      </c>
      <c r="D48" s="51">
        <f>SUM(D45:D47)</f>
        <v>0</v>
      </c>
      <c r="E48" s="52">
        <f t="shared" si="7"/>
        <v>242582000</v>
      </c>
      <c r="F48" s="53">
        <f t="shared" si="7"/>
        <v>242582000</v>
      </c>
      <c r="G48" s="53">
        <f t="shared" si="7"/>
        <v>312914</v>
      </c>
      <c r="H48" s="53">
        <f t="shared" si="7"/>
        <v>288173</v>
      </c>
      <c r="I48" s="53">
        <f t="shared" si="7"/>
        <v>282738</v>
      </c>
      <c r="J48" s="53">
        <f t="shared" si="7"/>
        <v>282738</v>
      </c>
      <c r="K48" s="53">
        <f t="shared" si="7"/>
        <v>254463</v>
      </c>
      <c r="L48" s="53">
        <f t="shared" si="7"/>
        <v>233941</v>
      </c>
      <c r="M48" s="53">
        <f t="shared" si="7"/>
        <v>212142</v>
      </c>
      <c r="N48" s="53">
        <f t="shared" si="7"/>
        <v>212142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212142</v>
      </c>
      <c r="X48" s="53">
        <f t="shared" si="7"/>
        <v>121291000</v>
      </c>
      <c r="Y48" s="53">
        <f t="shared" si="7"/>
        <v>-121078858</v>
      </c>
      <c r="Z48" s="54">
        <f>+IF(X48&lt;&gt;0,+(Y48/X48)*100,0)</f>
        <v>-99.82509666834306</v>
      </c>
      <c r="AA48" s="55">
        <f>SUM(AA45:AA47)</f>
        <v>242582000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636195</v>
      </c>
      <c r="F6" s="20">
        <v>636195</v>
      </c>
      <c r="G6" s="20">
        <v>13654410</v>
      </c>
      <c r="H6" s="20">
        <v>22918164</v>
      </c>
      <c r="I6" s="20">
        <v>19641787</v>
      </c>
      <c r="J6" s="20">
        <v>19641787</v>
      </c>
      <c r="K6" s="20">
        <v>19641787</v>
      </c>
      <c r="L6" s="20">
        <v>13505604</v>
      </c>
      <c r="M6" s="20">
        <v>14333868</v>
      </c>
      <c r="N6" s="20">
        <v>14333868</v>
      </c>
      <c r="O6" s="20"/>
      <c r="P6" s="20"/>
      <c r="Q6" s="20"/>
      <c r="R6" s="20"/>
      <c r="S6" s="20"/>
      <c r="T6" s="20"/>
      <c r="U6" s="20"/>
      <c r="V6" s="20"/>
      <c r="W6" s="20">
        <v>14333868</v>
      </c>
      <c r="X6" s="20">
        <v>318098</v>
      </c>
      <c r="Y6" s="20">
        <v>14015770</v>
      </c>
      <c r="Z6" s="21">
        <v>4406.12</v>
      </c>
      <c r="AA6" s="22">
        <v>636195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5344512</v>
      </c>
      <c r="F8" s="20">
        <v>5344512</v>
      </c>
      <c r="G8" s="20">
        <v>-3332353</v>
      </c>
      <c r="H8" s="20">
        <v>551619</v>
      </c>
      <c r="I8" s="20">
        <v>-40446</v>
      </c>
      <c r="J8" s="20">
        <v>-40446</v>
      </c>
      <c r="K8" s="20">
        <v>-40446</v>
      </c>
      <c r="L8" s="20">
        <v>-11577246</v>
      </c>
      <c r="M8" s="20">
        <v>-13458391</v>
      </c>
      <c r="N8" s="20">
        <v>-13458391</v>
      </c>
      <c r="O8" s="20"/>
      <c r="P8" s="20"/>
      <c r="Q8" s="20"/>
      <c r="R8" s="20"/>
      <c r="S8" s="20"/>
      <c r="T8" s="20"/>
      <c r="U8" s="20"/>
      <c r="V8" s="20"/>
      <c r="W8" s="20">
        <v>-13458391</v>
      </c>
      <c r="X8" s="20">
        <v>2672256</v>
      </c>
      <c r="Y8" s="20">
        <v>-16130647</v>
      </c>
      <c r="Z8" s="21">
        <v>-603.63</v>
      </c>
      <c r="AA8" s="22">
        <v>5344512</v>
      </c>
    </row>
    <row r="9" spans="1:27" ht="12.75">
      <c r="A9" s="23" t="s">
        <v>36</v>
      </c>
      <c r="B9" s="17"/>
      <c r="C9" s="18"/>
      <c r="D9" s="18"/>
      <c r="E9" s="19">
        <v>9087663</v>
      </c>
      <c r="F9" s="20">
        <v>9087663</v>
      </c>
      <c r="G9" s="20">
        <v>6499289</v>
      </c>
      <c r="H9" s="20">
        <v>6459954</v>
      </c>
      <c r="I9" s="20">
        <v>5418493</v>
      </c>
      <c r="J9" s="20">
        <v>5418493</v>
      </c>
      <c r="K9" s="20">
        <v>5418493</v>
      </c>
      <c r="L9" s="20">
        <v>18174913</v>
      </c>
      <c r="M9" s="20">
        <v>20833886</v>
      </c>
      <c r="N9" s="20">
        <v>20833886</v>
      </c>
      <c r="O9" s="20"/>
      <c r="P9" s="20"/>
      <c r="Q9" s="20"/>
      <c r="R9" s="20"/>
      <c r="S9" s="20"/>
      <c r="T9" s="20"/>
      <c r="U9" s="20"/>
      <c r="V9" s="20"/>
      <c r="W9" s="20">
        <v>20833886</v>
      </c>
      <c r="X9" s="20">
        <v>4543832</v>
      </c>
      <c r="Y9" s="20">
        <v>16290054</v>
      </c>
      <c r="Z9" s="21">
        <v>358.51</v>
      </c>
      <c r="AA9" s="22">
        <v>9087663</v>
      </c>
    </row>
    <row r="10" spans="1:27" ht="12.75">
      <c r="A10" s="23" t="s">
        <v>37</v>
      </c>
      <c r="B10" s="17"/>
      <c r="C10" s="18"/>
      <c r="D10" s="18"/>
      <c r="E10" s="19">
        <v>763</v>
      </c>
      <c r="F10" s="20">
        <v>763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382</v>
      </c>
      <c r="Y10" s="24">
        <v>-382</v>
      </c>
      <c r="Z10" s="25">
        <v>-100</v>
      </c>
      <c r="AA10" s="26">
        <v>763</v>
      </c>
    </row>
    <row r="11" spans="1:27" ht="12.75">
      <c r="A11" s="23" t="s">
        <v>38</v>
      </c>
      <c r="B11" s="17"/>
      <c r="C11" s="18"/>
      <c r="D11" s="18"/>
      <c r="E11" s="19">
        <v>1548283</v>
      </c>
      <c r="F11" s="20">
        <v>1548283</v>
      </c>
      <c r="G11" s="20">
        <v>1377965</v>
      </c>
      <c r="H11" s="20">
        <v>1377965</v>
      </c>
      <c r="I11" s="20">
        <v>1377965</v>
      </c>
      <c r="J11" s="20">
        <v>1377965</v>
      </c>
      <c r="K11" s="20">
        <v>1377965</v>
      </c>
      <c r="L11" s="20">
        <v>1377965</v>
      </c>
      <c r="M11" s="20">
        <v>1377965</v>
      </c>
      <c r="N11" s="20">
        <v>1377965</v>
      </c>
      <c r="O11" s="20"/>
      <c r="P11" s="20"/>
      <c r="Q11" s="20"/>
      <c r="R11" s="20"/>
      <c r="S11" s="20"/>
      <c r="T11" s="20"/>
      <c r="U11" s="20"/>
      <c r="V11" s="20"/>
      <c r="W11" s="20">
        <v>1377965</v>
      </c>
      <c r="X11" s="20">
        <v>774142</v>
      </c>
      <c r="Y11" s="20">
        <v>603823</v>
      </c>
      <c r="Z11" s="21">
        <v>78</v>
      </c>
      <c r="AA11" s="22">
        <v>1548283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16617416</v>
      </c>
      <c r="F12" s="31">
        <f t="shared" si="0"/>
        <v>16617416</v>
      </c>
      <c r="G12" s="31">
        <f t="shared" si="0"/>
        <v>18199311</v>
      </c>
      <c r="H12" s="31">
        <f t="shared" si="0"/>
        <v>31307702</v>
      </c>
      <c r="I12" s="31">
        <f t="shared" si="0"/>
        <v>26397799</v>
      </c>
      <c r="J12" s="31">
        <f t="shared" si="0"/>
        <v>26397799</v>
      </c>
      <c r="K12" s="31">
        <f t="shared" si="0"/>
        <v>26397799</v>
      </c>
      <c r="L12" s="31">
        <f t="shared" si="0"/>
        <v>21481236</v>
      </c>
      <c r="M12" s="31">
        <f t="shared" si="0"/>
        <v>23087328</v>
      </c>
      <c r="N12" s="31">
        <f t="shared" si="0"/>
        <v>23087328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23087328</v>
      </c>
      <c r="X12" s="31">
        <f t="shared" si="0"/>
        <v>8308710</v>
      </c>
      <c r="Y12" s="31">
        <f t="shared" si="0"/>
        <v>14778618</v>
      </c>
      <c r="Z12" s="32">
        <f>+IF(X12&lt;&gt;0,+(Y12/X12)*100,0)</f>
        <v>177.86898327177144</v>
      </c>
      <c r="AA12" s="33">
        <f>SUM(AA6:AA11)</f>
        <v>16617416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4272545</v>
      </c>
      <c r="F17" s="20">
        <v>4272545</v>
      </c>
      <c r="G17" s="20">
        <v>4272546</v>
      </c>
      <c r="H17" s="20">
        <v>4272546</v>
      </c>
      <c r="I17" s="20">
        <v>4272546</v>
      </c>
      <c r="J17" s="20">
        <v>4272546</v>
      </c>
      <c r="K17" s="20">
        <v>4272546</v>
      </c>
      <c r="L17" s="20">
        <v>4272546</v>
      </c>
      <c r="M17" s="20">
        <v>4272546</v>
      </c>
      <c r="N17" s="20">
        <v>4272546</v>
      </c>
      <c r="O17" s="20"/>
      <c r="P17" s="20"/>
      <c r="Q17" s="20"/>
      <c r="R17" s="20"/>
      <c r="S17" s="20"/>
      <c r="T17" s="20"/>
      <c r="U17" s="20"/>
      <c r="V17" s="20"/>
      <c r="W17" s="20">
        <v>4272546</v>
      </c>
      <c r="X17" s="20">
        <v>2136273</v>
      </c>
      <c r="Y17" s="20">
        <v>2136273</v>
      </c>
      <c r="Z17" s="21">
        <v>100</v>
      </c>
      <c r="AA17" s="22">
        <v>4272545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168336230</v>
      </c>
      <c r="F19" s="20">
        <v>168336230</v>
      </c>
      <c r="G19" s="20">
        <v>166398101</v>
      </c>
      <c r="H19" s="20">
        <v>167394196</v>
      </c>
      <c r="I19" s="20">
        <v>171056650</v>
      </c>
      <c r="J19" s="20">
        <v>171056650</v>
      </c>
      <c r="K19" s="20">
        <v>171056650</v>
      </c>
      <c r="L19" s="20">
        <v>169186115</v>
      </c>
      <c r="M19" s="20">
        <v>168704181</v>
      </c>
      <c r="N19" s="20">
        <v>168704181</v>
      </c>
      <c r="O19" s="20"/>
      <c r="P19" s="20"/>
      <c r="Q19" s="20"/>
      <c r="R19" s="20"/>
      <c r="S19" s="20"/>
      <c r="T19" s="20"/>
      <c r="U19" s="20"/>
      <c r="V19" s="20"/>
      <c r="W19" s="20">
        <v>168704181</v>
      </c>
      <c r="X19" s="20">
        <v>84168115</v>
      </c>
      <c r="Y19" s="20">
        <v>84536066</v>
      </c>
      <c r="Z19" s="21">
        <v>100.44</v>
      </c>
      <c r="AA19" s="22">
        <v>168336230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-63529</v>
      </c>
      <c r="F22" s="20">
        <v>-63529</v>
      </c>
      <c r="G22" s="20">
        <v>521651</v>
      </c>
      <c r="H22" s="20">
        <v>521651</v>
      </c>
      <c r="I22" s="20">
        <v>521651</v>
      </c>
      <c r="J22" s="20">
        <v>521651</v>
      </c>
      <c r="K22" s="20">
        <v>521651</v>
      </c>
      <c r="L22" s="20">
        <v>521651</v>
      </c>
      <c r="M22" s="20">
        <v>521651</v>
      </c>
      <c r="N22" s="20">
        <v>521651</v>
      </c>
      <c r="O22" s="20"/>
      <c r="P22" s="20"/>
      <c r="Q22" s="20"/>
      <c r="R22" s="20"/>
      <c r="S22" s="20"/>
      <c r="T22" s="20"/>
      <c r="U22" s="20"/>
      <c r="V22" s="20"/>
      <c r="W22" s="20">
        <v>521651</v>
      </c>
      <c r="X22" s="20">
        <v>-31765</v>
      </c>
      <c r="Y22" s="20">
        <v>553416</v>
      </c>
      <c r="Z22" s="21">
        <v>-1742.22</v>
      </c>
      <c r="AA22" s="22">
        <v>-63529</v>
      </c>
    </row>
    <row r="23" spans="1:27" ht="12.75">
      <c r="A23" s="23" t="s">
        <v>49</v>
      </c>
      <c r="B23" s="17"/>
      <c r="C23" s="18"/>
      <c r="D23" s="18"/>
      <c r="E23" s="19">
        <v>43354</v>
      </c>
      <c r="F23" s="20">
        <v>43354</v>
      </c>
      <c r="G23" s="24">
        <v>11893</v>
      </c>
      <c r="H23" s="24">
        <v>11973</v>
      </c>
      <c r="I23" s="24">
        <v>11135</v>
      </c>
      <c r="J23" s="20">
        <v>11135</v>
      </c>
      <c r="K23" s="24">
        <v>11135</v>
      </c>
      <c r="L23" s="24">
        <v>10604</v>
      </c>
      <c r="M23" s="20">
        <v>10575</v>
      </c>
      <c r="N23" s="24">
        <v>10575</v>
      </c>
      <c r="O23" s="24"/>
      <c r="P23" s="24"/>
      <c r="Q23" s="20"/>
      <c r="R23" s="24"/>
      <c r="S23" s="24"/>
      <c r="T23" s="20"/>
      <c r="U23" s="24"/>
      <c r="V23" s="24"/>
      <c r="W23" s="24">
        <v>10575</v>
      </c>
      <c r="X23" s="20">
        <v>21677</v>
      </c>
      <c r="Y23" s="24">
        <v>-11102</v>
      </c>
      <c r="Z23" s="25">
        <v>-51.22</v>
      </c>
      <c r="AA23" s="26">
        <v>43354</v>
      </c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172588600</v>
      </c>
      <c r="F24" s="37">
        <f t="shared" si="1"/>
        <v>172588600</v>
      </c>
      <c r="G24" s="37">
        <f t="shared" si="1"/>
        <v>171204191</v>
      </c>
      <c r="H24" s="37">
        <f t="shared" si="1"/>
        <v>172200366</v>
      </c>
      <c r="I24" s="37">
        <f t="shared" si="1"/>
        <v>175861982</v>
      </c>
      <c r="J24" s="37">
        <f t="shared" si="1"/>
        <v>175861982</v>
      </c>
      <c r="K24" s="37">
        <f t="shared" si="1"/>
        <v>175861982</v>
      </c>
      <c r="L24" s="37">
        <f t="shared" si="1"/>
        <v>173990916</v>
      </c>
      <c r="M24" s="37">
        <f t="shared" si="1"/>
        <v>173508953</v>
      </c>
      <c r="N24" s="37">
        <f t="shared" si="1"/>
        <v>173508953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173508953</v>
      </c>
      <c r="X24" s="37">
        <f t="shared" si="1"/>
        <v>86294300</v>
      </c>
      <c r="Y24" s="37">
        <f t="shared" si="1"/>
        <v>87214653</v>
      </c>
      <c r="Z24" s="38">
        <f>+IF(X24&lt;&gt;0,+(Y24/X24)*100,0)</f>
        <v>101.06652814844085</v>
      </c>
      <c r="AA24" s="39">
        <f>SUM(AA15:AA23)</f>
        <v>172588600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189206016</v>
      </c>
      <c r="F25" s="31">
        <f t="shared" si="2"/>
        <v>189206016</v>
      </c>
      <c r="G25" s="31">
        <f t="shared" si="2"/>
        <v>189403502</v>
      </c>
      <c r="H25" s="31">
        <f t="shared" si="2"/>
        <v>203508068</v>
      </c>
      <c r="I25" s="31">
        <f t="shared" si="2"/>
        <v>202259781</v>
      </c>
      <c r="J25" s="31">
        <f t="shared" si="2"/>
        <v>202259781</v>
      </c>
      <c r="K25" s="31">
        <f t="shared" si="2"/>
        <v>202259781</v>
      </c>
      <c r="L25" s="31">
        <f t="shared" si="2"/>
        <v>195472152</v>
      </c>
      <c r="M25" s="31">
        <f t="shared" si="2"/>
        <v>196596281</v>
      </c>
      <c r="N25" s="31">
        <f t="shared" si="2"/>
        <v>196596281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196596281</v>
      </c>
      <c r="X25" s="31">
        <f t="shared" si="2"/>
        <v>94603010</v>
      </c>
      <c r="Y25" s="31">
        <f t="shared" si="2"/>
        <v>101993271</v>
      </c>
      <c r="Z25" s="32">
        <f>+IF(X25&lt;&gt;0,+(Y25/X25)*100,0)</f>
        <v>107.8118666625935</v>
      </c>
      <c r="AA25" s="33">
        <f>+AA12+AA24</f>
        <v>189206016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>
        <v>549038</v>
      </c>
      <c r="F31" s="20">
        <v>549038</v>
      </c>
      <c r="G31" s="20">
        <v>505849</v>
      </c>
      <c r="H31" s="20">
        <v>507138</v>
      </c>
      <c r="I31" s="20">
        <v>511647</v>
      </c>
      <c r="J31" s="20">
        <v>511647</v>
      </c>
      <c r="K31" s="20">
        <v>511647</v>
      </c>
      <c r="L31" s="20">
        <v>542927</v>
      </c>
      <c r="M31" s="20">
        <v>544777</v>
      </c>
      <c r="N31" s="20">
        <v>544777</v>
      </c>
      <c r="O31" s="20"/>
      <c r="P31" s="20"/>
      <c r="Q31" s="20"/>
      <c r="R31" s="20"/>
      <c r="S31" s="20"/>
      <c r="T31" s="20"/>
      <c r="U31" s="20"/>
      <c r="V31" s="20"/>
      <c r="W31" s="20">
        <v>544777</v>
      </c>
      <c r="X31" s="20">
        <v>274519</v>
      </c>
      <c r="Y31" s="20">
        <v>270258</v>
      </c>
      <c r="Z31" s="21">
        <v>98.45</v>
      </c>
      <c r="AA31" s="22">
        <v>549038</v>
      </c>
    </row>
    <row r="32" spans="1:27" ht="12.75">
      <c r="A32" s="23" t="s">
        <v>57</v>
      </c>
      <c r="B32" s="17"/>
      <c r="C32" s="18"/>
      <c r="D32" s="18"/>
      <c r="E32" s="19">
        <v>7741228</v>
      </c>
      <c r="F32" s="20">
        <v>7741228</v>
      </c>
      <c r="G32" s="20">
        <v>18164084</v>
      </c>
      <c r="H32" s="20">
        <v>19233849</v>
      </c>
      <c r="I32" s="20">
        <v>20650034</v>
      </c>
      <c r="J32" s="20">
        <v>20650034</v>
      </c>
      <c r="K32" s="20">
        <v>20650034</v>
      </c>
      <c r="L32" s="20">
        <v>18419675</v>
      </c>
      <c r="M32" s="20">
        <v>15003753</v>
      </c>
      <c r="N32" s="20">
        <v>15003753</v>
      </c>
      <c r="O32" s="20"/>
      <c r="P32" s="20"/>
      <c r="Q32" s="20"/>
      <c r="R32" s="20"/>
      <c r="S32" s="20"/>
      <c r="T32" s="20"/>
      <c r="U32" s="20"/>
      <c r="V32" s="20"/>
      <c r="W32" s="20">
        <v>15003753</v>
      </c>
      <c r="X32" s="20">
        <v>3870614</v>
      </c>
      <c r="Y32" s="20">
        <v>11133139</v>
      </c>
      <c r="Z32" s="21">
        <v>287.63</v>
      </c>
      <c r="AA32" s="22">
        <v>7741228</v>
      </c>
    </row>
    <row r="33" spans="1:27" ht="12.75">
      <c r="A33" s="23" t="s">
        <v>58</v>
      </c>
      <c r="B33" s="17"/>
      <c r="C33" s="18"/>
      <c r="D33" s="18"/>
      <c r="E33" s="19">
        <v>770431</v>
      </c>
      <c r="F33" s="20">
        <v>770431</v>
      </c>
      <c r="G33" s="20">
        <v>6958877</v>
      </c>
      <c r="H33" s="20">
        <v>6950957</v>
      </c>
      <c r="I33" s="20">
        <v>6950957</v>
      </c>
      <c r="J33" s="20">
        <v>6950957</v>
      </c>
      <c r="K33" s="20">
        <v>6950957</v>
      </c>
      <c r="L33" s="20">
        <v>6944646</v>
      </c>
      <c r="M33" s="20">
        <v>6944646</v>
      </c>
      <c r="N33" s="20">
        <v>6944646</v>
      </c>
      <c r="O33" s="20"/>
      <c r="P33" s="20"/>
      <c r="Q33" s="20"/>
      <c r="R33" s="20"/>
      <c r="S33" s="20"/>
      <c r="T33" s="20"/>
      <c r="U33" s="20"/>
      <c r="V33" s="20"/>
      <c r="W33" s="20">
        <v>6944646</v>
      </c>
      <c r="X33" s="20">
        <v>385216</v>
      </c>
      <c r="Y33" s="20">
        <v>6559430</v>
      </c>
      <c r="Z33" s="21">
        <v>1702.79</v>
      </c>
      <c r="AA33" s="22">
        <v>770431</v>
      </c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9060697</v>
      </c>
      <c r="F34" s="31">
        <f t="shared" si="3"/>
        <v>9060697</v>
      </c>
      <c r="G34" s="31">
        <f t="shared" si="3"/>
        <v>25628810</v>
      </c>
      <c r="H34" s="31">
        <f t="shared" si="3"/>
        <v>26691944</v>
      </c>
      <c r="I34" s="31">
        <f t="shared" si="3"/>
        <v>28112638</v>
      </c>
      <c r="J34" s="31">
        <f t="shared" si="3"/>
        <v>28112638</v>
      </c>
      <c r="K34" s="31">
        <f t="shared" si="3"/>
        <v>28112638</v>
      </c>
      <c r="L34" s="31">
        <f t="shared" si="3"/>
        <v>25907248</v>
      </c>
      <c r="M34" s="31">
        <f t="shared" si="3"/>
        <v>22493176</v>
      </c>
      <c r="N34" s="31">
        <f t="shared" si="3"/>
        <v>22493176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22493176</v>
      </c>
      <c r="X34" s="31">
        <f t="shared" si="3"/>
        <v>4530349</v>
      </c>
      <c r="Y34" s="31">
        <f t="shared" si="3"/>
        <v>17962827</v>
      </c>
      <c r="Z34" s="32">
        <f>+IF(X34&lt;&gt;0,+(Y34/X34)*100,0)</f>
        <v>396.49985023228896</v>
      </c>
      <c r="AA34" s="33">
        <f>SUM(AA29:AA33)</f>
        <v>9060697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/>
      <c r="D38" s="18"/>
      <c r="E38" s="19">
        <v>9270363</v>
      </c>
      <c r="F38" s="20">
        <v>9270363</v>
      </c>
      <c r="G38" s="20">
        <v>3952654</v>
      </c>
      <c r="H38" s="20">
        <v>3952654</v>
      </c>
      <c r="I38" s="20">
        <v>3952654</v>
      </c>
      <c r="J38" s="20">
        <v>3952654</v>
      </c>
      <c r="K38" s="20">
        <v>3952654</v>
      </c>
      <c r="L38" s="20">
        <v>3952654</v>
      </c>
      <c r="M38" s="20">
        <v>3952654</v>
      </c>
      <c r="N38" s="20">
        <v>3952654</v>
      </c>
      <c r="O38" s="20"/>
      <c r="P38" s="20"/>
      <c r="Q38" s="20"/>
      <c r="R38" s="20"/>
      <c r="S38" s="20"/>
      <c r="T38" s="20"/>
      <c r="U38" s="20"/>
      <c r="V38" s="20"/>
      <c r="W38" s="20">
        <v>3952654</v>
      </c>
      <c r="X38" s="20">
        <v>4635182</v>
      </c>
      <c r="Y38" s="20">
        <v>-682528</v>
      </c>
      <c r="Z38" s="21">
        <v>-14.72</v>
      </c>
      <c r="AA38" s="22">
        <v>9270363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9270363</v>
      </c>
      <c r="F39" s="37">
        <f t="shared" si="4"/>
        <v>9270363</v>
      </c>
      <c r="G39" s="37">
        <f t="shared" si="4"/>
        <v>3952654</v>
      </c>
      <c r="H39" s="37">
        <f t="shared" si="4"/>
        <v>3952654</v>
      </c>
      <c r="I39" s="37">
        <f t="shared" si="4"/>
        <v>3952654</v>
      </c>
      <c r="J39" s="37">
        <f t="shared" si="4"/>
        <v>3952654</v>
      </c>
      <c r="K39" s="37">
        <f t="shared" si="4"/>
        <v>3952654</v>
      </c>
      <c r="L39" s="37">
        <f t="shared" si="4"/>
        <v>3952654</v>
      </c>
      <c r="M39" s="37">
        <f t="shared" si="4"/>
        <v>3952654</v>
      </c>
      <c r="N39" s="37">
        <f t="shared" si="4"/>
        <v>3952654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3952654</v>
      </c>
      <c r="X39" s="37">
        <f t="shared" si="4"/>
        <v>4635182</v>
      </c>
      <c r="Y39" s="37">
        <f t="shared" si="4"/>
        <v>-682528</v>
      </c>
      <c r="Z39" s="38">
        <f>+IF(X39&lt;&gt;0,+(Y39/X39)*100,0)</f>
        <v>-14.724944996766038</v>
      </c>
      <c r="AA39" s="39">
        <f>SUM(AA37:AA38)</f>
        <v>9270363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18331060</v>
      </c>
      <c r="F40" s="31">
        <f t="shared" si="5"/>
        <v>18331060</v>
      </c>
      <c r="G40" s="31">
        <f t="shared" si="5"/>
        <v>29581464</v>
      </c>
      <c r="H40" s="31">
        <f t="shared" si="5"/>
        <v>30644598</v>
      </c>
      <c r="I40" s="31">
        <f t="shared" si="5"/>
        <v>32065292</v>
      </c>
      <c r="J40" s="31">
        <f t="shared" si="5"/>
        <v>32065292</v>
      </c>
      <c r="K40" s="31">
        <f t="shared" si="5"/>
        <v>32065292</v>
      </c>
      <c r="L40" s="31">
        <f t="shared" si="5"/>
        <v>29859902</v>
      </c>
      <c r="M40" s="31">
        <f t="shared" si="5"/>
        <v>26445830</v>
      </c>
      <c r="N40" s="31">
        <f t="shared" si="5"/>
        <v>26445830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26445830</v>
      </c>
      <c r="X40" s="31">
        <f t="shared" si="5"/>
        <v>9165531</v>
      </c>
      <c r="Y40" s="31">
        <f t="shared" si="5"/>
        <v>17280299</v>
      </c>
      <c r="Z40" s="32">
        <f>+IF(X40&lt;&gt;0,+(Y40/X40)*100,0)</f>
        <v>188.53571058785357</v>
      </c>
      <c r="AA40" s="33">
        <f>+AA34+AA39</f>
        <v>18331060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170874956</v>
      </c>
      <c r="F42" s="45">
        <f t="shared" si="6"/>
        <v>170874956</v>
      </c>
      <c r="G42" s="45">
        <f t="shared" si="6"/>
        <v>159822038</v>
      </c>
      <c r="H42" s="45">
        <f t="shared" si="6"/>
        <v>172863470</v>
      </c>
      <c r="I42" s="45">
        <f t="shared" si="6"/>
        <v>170194489</v>
      </c>
      <c r="J42" s="45">
        <f t="shared" si="6"/>
        <v>170194489</v>
      </c>
      <c r="K42" s="45">
        <f t="shared" si="6"/>
        <v>170194489</v>
      </c>
      <c r="L42" s="45">
        <f t="shared" si="6"/>
        <v>165612250</v>
      </c>
      <c r="M42" s="45">
        <f t="shared" si="6"/>
        <v>170150451</v>
      </c>
      <c r="N42" s="45">
        <f t="shared" si="6"/>
        <v>170150451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170150451</v>
      </c>
      <c r="X42" s="45">
        <f t="shared" si="6"/>
        <v>85437479</v>
      </c>
      <c r="Y42" s="45">
        <f t="shared" si="6"/>
        <v>84712972</v>
      </c>
      <c r="Z42" s="46">
        <f>+IF(X42&lt;&gt;0,+(Y42/X42)*100,0)</f>
        <v>99.15200330290645</v>
      </c>
      <c r="AA42" s="47">
        <f>+AA25-AA40</f>
        <v>170874956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170874956</v>
      </c>
      <c r="F45" s="20">
        <v>170874956</v>
      </c>
      <c r="G45" s="20">
        <v>123376611</v>
      </c>
      <c r="H45" s="20">
        <v>136343868</v>
      </c>
      <c r="I45" s="20">
        <v>133674887</v>
      </c>
      <c r="J45" s="20">
        <v>133674887</v>
      </c>
      <c r="K45" s="20">
        <v>133674887</v>
      </c>
      <c r="L45" s="20">
        <v>129092649</v>
      </c>
      <c r="M45" s="20">
        <v>133630848</v>
      </c>
      <c r="N45" s="20">
        <v>133630848</v>
      </c>
      <c r="O45" s="20"/>
      <c r="P45" s="20"/>
      <c r="Q45" s="20"/>
      <c r="R45" s="20"/>
      <c r="S45" s="20"/>
      <c r="T45" s="20"/>
      <c r="U45" s="20"/>
      <c r="V45" s="20"/>
      <c r="W45" s="20">
        <v>133630848</v>
      </c>
      <c r="X45" s="20">
        <v>85437478</v>
      </c>
      <c r="Y45" s="20">
        <v>48193370</v>
      </c>
      <c r="Z45" s="48">
        <v>56.41</v>
      </c>
      <c r="AA45" s="22">
        <v>170874956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36445426</v>
      </c>
      <c r="H46" s="20">
        <v>36519602</v>
      </c>
      <c r="I46" s="20">
        <v>36519602</v>
      </c>
      <c r="J46" s="20">
        <v>36519602</v>
      </c>
      <c r="K46" s="20">
        <v>36519602</v>
      </c>
      <c r="L46" s="20">
        <v>36519602</v>
      </c>
      <c r="M46" s="20">
        <v>36519602</v>
      </c>
      <c r="N46" s="20">
        <v>36519602</v>
      </c>
      <c r="O46" s="20"/>
      <c r="P46" s="20"/>
      <c r="Q46" s="20"/>
      <c r="R46" s="20"/>
      <c r="S46" s="20"/>
      <c r="T46" s="20"/>
      <c r="U46" s="20"/>
      <c r="V46" s="20"/>
      <c r="W46" s="20">
        <v>36519602</v>
      </c>
      <c r="X46" s="20"/>
      <c r="Y46" s="20">
        <v>36519602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170874956</v>
      </c>
      <c r="F48" s="53">
        <f t="shared" si="7"/>
        <v>170874956</v>
      </c>
      <c r="G48" s="53">
        <f t="shared" si="7"/>
        <v>159822037</v>
      </c>
      <c r="H48" s="53">
        <f t="shared" si="7"/>
        <v>172863470</v>
      </c>
      <c r="I48" s="53">
        <f t="shared" si="7"/>
        <v>170194489</v>
      </c>
      <c r="J48" s="53">
        <f t="shared" si="7"/>
        <v>170194489</v>
      </c>
      <c r="K48" s="53">
        <f t="shared" si="7"/>
        <v>170194489</v>
      </c>
      <c r="L48" s="53">
        <f t="shared" si="7"/>
        <v>165612251</v>
      </c>
      <c r="M48" s="53">
        <f t="shared" si="7"/>
        <v>170150450</v>
      </c>
      <c r="N48" s="53">
        <f t="shared" si="7"/>
        <v>170150450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170150450</v>
      </c>
      <c r="X48" s="53">
        <f t="shared" si="7"/>
        <v>85437478</v>
      </c>
      <c r="Y48" s="53">
        <f t="shared" si="7"/>
        <v>84712972</v>
      </c>
      <c r="Z48" s="54">
        <f>+IF(X48&lt;&gt;0,+(Y48/X48)*100,0)</f>
        <v>99.15200446342763</v>
      </c>
      <c r="AA48" s="55">
        <f>SUM(AA45:AA47)</f>
        <v>170874956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25414091</v>
      </c>
      <c r="D6" s="18"/>
      <c r="E6" s="19">
        <v>3147346</v>
      </c>
      <c r="F6" s="20"/>
      <c r="G6" s="20">
        <v>41500027</v>
      </c>
      <c r="H6" s="20">
        <v>40660889</v>
      </c>
      <c r="I6" s="20">
        <v>38812688</v>
      </c>
      <c r="J6" s="20">
        <v>38812688</v>
      </c>
      <c r="K6" s="20">
        <v>35606307</v>
      </c>
      <c r="L6" s="20">
        <v>33616115</v>
      </c>
      <c r="M6" s="20">
        <v>38113157</v>
      </c>
      <c r="N6" s="20">
        <v>38113157</v>
      </c>
      <c r="O6" s="20"/>
      <c r="P6" s="20"/>
      <c r="Q6" s="20"/>
      <c r="R6" s="20"/>
      <c r="S6" s="20"/>
      <c r="T6" s="20"/>
      <c r="U6" s="20"/>
      <c r="V6" s="20"/>
      <c r="W6" s="20">
        <v>38113157</v>
      </c>
      <c r="X6" s="20"/>
      <c r="Y6" s="20">
        <v>38113157</v>
      </c>
      <c r="Z6" s="21"/>
      <c r="AA6" s="22"/>
    </row>
    <row r="7" spans="1:27" ht="12.75">
      <c r="A7" s="23" t="s">
        <v>34</v>
      </c>
      <c r="B7" s="17"/>
      <c r="C7" s="18"/>
      <c r="D7" s="18"/>
      <c r="E7" s="19">
        <v>28000000</v>
      </c>
      <c r="F7" s="20">
        <v>22074550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11037275</v>
      </c>
      <c r="Y7" s="20">
        <v>-11037275</v>
      </c>
      <c r="Z7" s="21">
        <v>-100</v>
      </c>
      <c r="AA7" s="22">
        <v>22074550</v>
      </c>
    </row>
    <row r="8" spans="1:27" ht="12.75">
      <c r="A8" s="23" t="s">
        <v>35</v>
      </c>
      <c r="B8" s="17"/>
      <c r="C8" s="18">
        <v>3182310</v>
      </c>
      <c r="D8" s="18"/>
      <c r="E8" s="19">
        <v>3597360</v>
      </c>
      <c r="F8" s="20">
        <v>2179273</v>
      </c>
      <c r="G8" s="20">
        <v>1623468</v>
      </c>
      <c r="H8" s="20">
        <v>1804500</v>
      </c>
      <c r="I8" s="20">
        <v>1358937</v>
      </c>
      <c r="J8" s="20">
        <v>1358937</v>
      </c>
      <c r="K8" s="20">
        <v>1133662</v>
      </c>
      <c r="L8" s="20">
        <v>929002</v>
      </c>
      <c r="M8" s="20">
        <v>890504</v>
      </c>
      <c r="N8" s="20">
        <v>890504</v>
      </c>
      <c r="O8" s="20"/>
      <c r="P8" s="20"/>
      <c r="Q8" s="20"/>
      <c r="R8" s="20"/>
      <c r="S8" s="20"/>
      <c r="T8" s="20"/>
      <c r="U8" s="20"/>
      <c r="V8" s="20"/>
      <c r="W8" s="20">
        <v>890504</v>
      </c>
      <c r="X8" s="20">
        <v>1089637</v>
      </c>
      <c r="Y8" s="20">
        <v>-199133</v>
      </c>
      <c r="Z8" s="21">
        <v>-18.28</v>
      </c>
      <c r="AA8" s="22">
        <v>2179273</v>
      </c>
    </row>
    <row r="9" spans="1:27" ht="12.75">
      <c r="A9" s="23" t="s">
        <v>36</v>
      </c>
      <c r="B9" s="17"/>
      <c r="C9" s="18">
        <v>5603149</v>
      </c>
      <c r="D9" s="18"/>
      <c r="E9" s="19">
        <v>4030171</v>
      </c>
      <c r="F9" s="20">
        <v>7744376</v>
      </c>
      <c r="G9" s="20">
        <v>5073864</v>
      </c>
      <c r="H9" s="20">
        <v>5173557</v>
      </c>
      <c r="I9" s="20">
        <v>5117011</v>
      </c>
      <c r="J9" s="20">
        <v>5117011</v>
      </c>
      <c r="K9" s="20">
        <v>5002030</v>
      </c>
      <c r="L9" s="20">
        <v>4812231</v>
      </c>
      <c r="M9" s="20">
        <v>4628881</v>
      </c>
      <c r="N9" s="20">
        <v>4628881</v>
      </c>
      <c r="O9" s="20"/>
      <c r="P9" s="20"/>
      <c r="Q9" s="20"/>
      <c r="R9" s="20"/>
      <c r="S9" s="20"/>
      <c r="T9" s="20"/>
      <c r="U9" s="20"/>
      <c r="V9" s="20"/>
      <c r="W9" s="20">
        <v>4628881</v>
      </c>
      <c r="X9" s="20">
        <v>3872188</v>
      </c>
      <c r="Y9" s="20">
        <v>756693</v>
      </c>
      <c r="Z9" s="21">
        <v>19.54</v>
      </c>
      <c r="AA9" s="22">
        <v>7744376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715375</v>
      </c>
      <c r="D11" s="18"/>
      <c r="E11" s="19">
        <v>570000</v>
      </c>
      <c r="F11" s="20">
        <v>758298</v>
      </c>
      <c r="G11" s="20">
        <v>709673</v>
      </c>
      <c r="H11" s="20">
        <v>715375</v>
      </c>
      <c r="I11" s="20">
        <v>715375</v>
      </c>
      <c r="J11" s="20">
        <v>715375</v>
      </c>
      <c r="K11" s="20">
        <v>715375</v>
      </c>
      <c r="L11" s="20">
        <v>715375</v>
      </c>
      <c r="M11" s="20">
        <v>715375</v>
      </c>
      <c r="N11" s="20">
        <v>715375</v>
      </c>
      <c r="O11" s="20"/>
      <c r="P11" s="20"/>
      <c r="Q11" s="20"/>
      <c r="R11" s="20"/>
      <c r="S11" s="20"/>
      <c r="T11" s="20"/>
      <c r="U11" s="20"/>
      <c r="V11" s="20"/>
      <c r="W11" s="20">
        <v>715375</v>
      </c>
      <c r="X11" s="20">
        <v>379149</v>
      </c>
      <c r="Y11" s="20">
        <v>336226</v>
      </c>
      <c r="Z11" s="21">
        <v>88.68</v>
      </c>
      <c r="AA11" s="22">
        <v>758298</v>
      </c>
    </row>
    <row r="12" spans="1:27" ht="12.75">
      <c r="A12" s="27" t="s">
        <v>39</v>
      </c>
      <c r="B12" s="28"/>
      <c r="C12" s="29">
        <f aca="true" t="shared" si="0" ref="C12:Y12">SUM(C6:C11)</f>
        <v>34914925</v>
      </c>
      <c r="D12" s="29">
        <f>SUM(D6:D11)</f>
        <v>0</v>
      </c>
      <c r="E12" s="30">
        <f t="shared" si="0"/>
        <v>39344877</v>
      </c>
      <c r="F12" s="31">
        <f t="shared" si="0"/>
        <v>32756497</v>
      </c>
      <c r="G12" s="31">
        <f t="shared" si="0"/>
        <v>48907032</v>
      </c>
      <c r="H12" s="31">
        <f t="shared" si="0"/>
        <v>48354321</v>
      </c>
      <c r="I12" s="31">
        <f t="shared" si="0"/>
        <v>46004011</v>
      </c>
      <c r="J12" s="31">
        <f t="shared" si="0"/>
        <v>46004011</v>
      </c>
      <c r="K12" s="31">
        <f t="shared" si="0"/>
        <v>42457374</v>
      </c>
      <c r="L12" s="31">
        <f t="shared" si="0"/>
        <v>40072723</v>
      </c>
      <c r="M12" s="31">
        <f t="shared" si="0"/>
        <v>44347917</v>
      </c>
      <c r="N12" s="31">
        <f t="shared" si="0"/>
        <v>44347917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44347917</v>
      </c>
      <c r="X12" s="31">
        <f t="shared" si="0"/>
        <v>16378249</v>
      </c>
      <c r="Y12" s="31">
        <f t="shared" si="0"/>
        <v>27969668</v>
      </c>
      <c r="Z12" s="32">
        <f>+IF(X12&lt;&gt;0,+(Y12/X12)*100,0)</f>
        <v>170.77324932598106</v>
      </c>
      <c r="AA12" s="33">
        <f>SUM(AA6:AA11)</f>
        <v>32756497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127604707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13632149</v>
      </c>
      <c r="D17" s="18"/>
      <c r="E17" s="19">
        <v>13288164</v>
      </c>
      <c r="F17" s="20">
        <v>13625453</v>
      </c>
      <c r="G17" s="20">
        <v>13846009</v>
      </c>
      <c r="H17" s="20">
        <v>14217078</v>
      </c>
      <c r="I17" s="20">
        <v>14214596</v>
      </c>
      <c r="J17" s="20">
        <v>14214596</v>
      </c>
      <c r="K17" s="20">
        <v>14212114</v>
      </c>
      <c r="L17" s="20">
        <v>14209633</v>
      </c>
      <c r="M17" s="20">
        <v>14207151</v>
      </c>
      <c r="N17" s="20">
        <v>14207151</v>
      </c>
      <c r="O17" s="20"/>
      <c r="P17" s="20"/>
      <c r="Q17" s="20"/>
      <c r="R17" s="20"/>
      <c r="S17" s="20"/>
      <c r="T17" s="20"/>
      <c r="U17" s="20"/>
      <c r="V17" s="20"/>
      <c r="W17" s="20">
        <v>14207151</v>
      </c>
      <c r="X17" s="20">
        <v>6812727</v>
      </c>
      <c r="Y17" s="20">
        <v>7394424</v>
      </c>
      <c r="Z17" s="21">
        <v>108.54</v>
      </c>
      <c r="AA17" s="22">
        <v>13625453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128002279</v>
      </c>
      <c r="F19" s="20">
        <v>143983436</v>
      </c>
      <c r="G19" s="20">
        <v>116223779</v>
      </c>
      <c r="H19" s="20">
        <v>128236234</v>
      </c>
      <c r="I19" s="20">
        <v>128519871</v>
      </c>
      <c r="J19" s="20">
        <v>128519871</v>
      </c>
      <c r="K19" s="20">
        <v>129301561</v>
      </c>
      <c r="L19" s="20">
        <v>129331079</v>
      </c>
      <c r="M19" s="20">
        <v>129817435</v>
      </c>
      <c r="N19" s="20">
        <v>129817435</v>
      </c>
      <c r="O19" s="20"/>
      <c r="P19" s="20"/>
      <c r="Q19" s="20"/>
      <c r="R19" s="20"/>
      <c r="S19" s="20"/>
      <c r="T19" s="20"/>
      <c r="U19" s="20"/>
      <c r="V19" s="20"/>
      <c r="W19" s="20">
        <v>129817435</v>
      </c>
      <c r="X19" s="20">
        <v>71991718</v>
      </c>
      <c r="Y19" s="20">
        <v>57825717</v>
      </c>
      <c r="Z19" s="21">
        <v>80.32</v>
      </c>
      <c r="AA19" s="22">
        <v>143983436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120402</v>
      </c>
      <c r="D22" s="18"/>
      <c r="E22" s="19">
        <v>95300</v>
      </c>
      <c r="F22" s="20">
        <v>103127</v>
      </c>
      <c r="G22" s="20">
        <v>140059</v>
      </c>
      <c r="H22" s="20">
        <v>120402</v>
      </c>
      <c r="I22" s="20">
        <v>120402</v>
      </c>
      <c r="J22" s="20">
        <v>120402</v>
      </c>
      <c r="K22" s="20">
        <v>120402</v>
      </c>
      <c r="L22" s="20">
        <v>120402</v>
      </c>
      <c r="M22" s="20">
        <v>120402</v>
      </c>
      <c r="N22" s="20">
        <v>120402</v>
      </c>
      <c r="O22" s="20"/>
      <c r="P22" s="20"/>
      <c r="Q22" s="20"/>
      <c r="R22" s="20"/>
      <c r="S22" s="20"/>
      <c r="T22" s="20"/>
      <c r="U22" s="20"/>
      <c r="V22" s="20"/>
      <c r="W22" s="20">
        <v>120402</v>
      </c>
      <c r="X22" s="20">
        <v>51564</v>
      </c>
      <c r="Y22" s="20">
        <v>68838</v>
      </c>
      <c r="Z22" s="21">
        <v>133.5</v>
      </c>
      <c r="AA22" s="22">
        <v>103127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141357258</v>
      </c>
      <c r="D24" s="29">
        <f>SUM(D15:D23)</f>
        <v>0</v>
      </c>
      <c r="E24" s="36">
        <f t="shared" si="1"/>
        <v>141385743</v>
      </c>
      <c r="F24" s="37">
        <f t="shared" si="1"/>
        <v>157712016</v>
      </c>
      <c r="G24" s="37">
        <f t="shared" si="1"/>
        <v>130209847</v>
      </c>
      <c r="H24" s="37">
        <f t="shared" si="1"/>
        <v>142573714</v>
      </c>
      <c r="I24" s="37">
        <f t="shared" si="1"/>
        <v>142854869</v>
      </c>
      <c r="J24" s="37">
        <f t="shared" si="1"/>
        <v>142854869</v>
      </c>
      <c r="K24" s="37">
        <f t="shared" si="1"/>
        <v>143634077</v>
      </c>
      <c r="L24" s="37">
        <f t="shared" si="1"/>
        <v>143661114</v>
      </c>
      <c r="M24" s="37">
        <f t="shared" si="1"/>
        <v>144144988</v>
      </c>
      <c r="N24" s="37">
        <f t="shared" si="1"/>
        <v>144144988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144144988</v>
      </c>
      <c r="X24" s="37">
        <f t="shared" si="1"/>
        <v>78856009</v>
      </c>
      <c r="Y24" s="37">
        <f t="shared" si="1"/>
        <v>65288979</v>
      </c>
      <c r="Z24" s="38">
        <f>+IF(X24&lt;&gt;0,+(Y24/X24)*100,0)</f>
        <v>82.79518558947106</v>
      </c>
      <c r="AA24" s="39">
        <f>SUM(AA15:AA23)</f>
        <v>157712016</v>
      </c>
    </row>
    <row r="25" spans="1:27" ht="12.75">
      <c r="A25" s="27" t="s">
        <v>51</v>
      </c>
      <c r="B25" s="28"/>
      <c r="C25" s="29">
        <f aca="true" t="shared" si="2" ref="C25:Y25">+C12+C24</f>
        <v>176272183</v>
      </c>
      <c r="D25" s="29">
        <f>+D12+D24</f>
        <v>0</v>
      </c>
      <c r="E25" s="30">
        <f t="shared" si="2"/>
        <v>180730620</v>
      </c>
      <c r="F25" s="31">
        <f t="shared" si="2"/>
        <v>190468513</v>
      </c>
      <c r="G25" s="31">
        <f t="shared" si="2"/>
        <v>179116879</v>
      </c>
      <c r="H25" s="31">
        <f t="shared" si="2"/>
        <v>190928035</v>
      </c>
      <c r="I25" s="31">
        <f t="shared" si="2"/>
        <v>188858880</v>
      </c>
      <c r="J25" s="31">
        <f t="shared" si="2"/>
        <v>188858880</v>
      </c>
      <c r="K25" s="31">
        <f t="shared" si="2"/>
        <v>186091451</v>
      </c>
      <c r="L25" s="31">
        <f t="shared" si="2"/>
        <v>183733837</v>
      </c>
      <c r="M25" s="31">
        <f t="shared" si="2"/>
        <v>188492905</v>
      </c>
      <c r="N25" s="31">
        <f t="shared" si="2"/>
        <v>188492905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188492905</v>
      </c>
      <c r="X25" s="31">
        <f t="shared" si="2"/>
        <v>95234258</v>
      </c>
      <c r="Y25" s="31">
        <f t="shared" si="2"/>
        <v>93258647</v>
      </c>
      <c r="Z25" s="32">
        <f>+IF(X25&lt;&gt;0,+(Y25/X25)*100,0)</f>
        <v>97.92552486732244</v>
      </c>
      <c r="AA25" s="33">
        <f>+AA12+AA24</f>
        <v>190468513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>
        <v>456788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228394</v>
      </c>
      <c r="Y29" s="20">
        <v>-228394</v>
      </c>
      <c r="Z29" s="21">
        <v>-100</v>
      </c>
      <c r="AA29" s="22">
        <v>456788</v>
      </c>
    </row>
    <row r="30" spans="1:27" ht="12.75">
      <c r="A30" s="23" t="s">
        <v>55</v>
      </c>
      <c r="B30" s="17"/>
      <c r="C30" s="18">
        <v>61155</v>
      </c>
      <c r="D30" s="18"/>
      <c r="E30" s="19">
        <v>57296</v>
      </c>
      <c r="F30" s="20">
        <v>4750</v>
      </c>
      <c r="G30" s="20">
        <v>58606</v>
      </c>
      <c r="H30" s="20">
        <v>51306</v>
      </c>
      <c r="I30" s="20">
        <v>44007</v>
      </c>
      <c r="J30" s="20">
        <v>44007</v>
      </c>
      <c r="K30" s="20">
        <v>36708</v>
      </c>
      <c r="L30" s="20">
        <v>31901</v>
      </c>
      <c r="M30" s="20">
        <v>27094</v>
      </c>
      <c r="N30" s="20">
        <v>27094</v>
      </c>
      <c r="O30" s="20"/>
      <c r="P30" s="20"/>
      <c r="Q30" s="20"/>
      <c r="R30" s="20"/>
      <c r="S30" s="20"/>
      <c r="T30" s="20"/>
      <c r="U30" s="20"/>
      <c r="V30" s="20"/>
      <c r="W30" s="20">
        <v>27094</v>
      </c>
      <c r="X30" s="20">
        <v>2375</v>
      </c>
      <c r="Y30" s="20">
        <v>24719</v>
      </c>
      <c r="Z30" s="21">
        <v>1040.8</v>
      </c>
      <c r="AA30" s="22">
        <v>4750</v>
      </c>
    </row>
    <row r="31" spans="1:27" ht="12.75">
      <c r="A31" s="23" t="s">
        <v>56</v>
      </c>
      <c r="B31" s="17"/>
      <c r="C31" s="18">
        <v>447761</v>
      </c>
      <c r="D31" s="18"/>
      <c r="E31" s="19">
        <v>471921</v>
      </c>
      <c r="F31" s="20">
        <v>474627</v>
      </c>
      <c r="G31" s="20">
        <v>458485</v>
      </c>
      <c r="H31" s="20">
        <v>458330</v>
      </c>
      <c r="I31" s="20">
        <v>460970</v>
      </c>
      <c r="J31" s="20">
        <v>460970</v>
      </c>
      <c r="K31" s="20">
        <v>468480</v>
      </c>
      <c r="L31" s="20">
        <v>471109</v>
      </c>
      <c r="M31" s="20">
        <v>475998</v>
      </c>
      <c r="N31" s="20">
        <v>475998</v>
      </c>
      <c r="O31" s="20"/>
      <c r="P31" s="20"/>
      <c r="Q31" s="20"/>
      <c r="R31" s="20"/>
      <c r="S31" s="20"/>
      <c r="T31" s="20"/>
      <c r="U31" s="20"/>
      <c r="V31" s="20"/>
      <c r="W31" s="20">
        <v>475998</v>
      </c>
      <c r="X31" s="20">
        <v>237314</v>
      </c>
      <c r="Y31" s="20">
        <v>238684</v>
      </c>
      <c r="Z31" s="21">
        <v>100.58</v>
      </c>
      <c r="AA31" s="22">
        <v>474627</v>
      </c>
    </row>
    <row r="32" spans="1:27" ht="12.75">
      <c r="A32" s="23" t="s">
        <v>57</v>
      </c>
      <c r="B32" s="17"/>
      <c r="C32" s="18">
        <v>5272487</v>
      </c>
      <c r="D32" s="18"/>
      <c r="E32" s="19">
        <v>8110063</v>
      </c>
      <c r="F32" s="20">
        <v>3131256</v>
      </c>
      <c r="G32" s="20">
        <v>12093280</v>
      </c>
      <c r="H32" s="20">
        <v>12687475</v>
      </c>
      <c r="I32" s="20">
        <v>11517005</v>
      </c>
      <c r="J32" s="20">
        <v>11517005</v>
      </c>
      <c r="K32" s="20">
        <v>10044534</v>
      </c>
      <c r="L32" s="20">
        <v>9635421</v>
      </c>
      <c r="M32" s="20">
        <v>9561503</v>
      </c>
      <c r="N32" s="20">
        <v>9561503</v>
      </c>
      <c r="O32" s="20"/>
      <c r="P32" s="20"/>
      <c r="Q32" s="20"/>
      <c r="R32" s="20"/>
      <c r="S32" s="20"/>
      <c r="T32" s="20"/>
      <c r="U32" s="20"/>
      <c r="V32" s="20"/>
      <c r="W32" s="20">
        <v>9561503</v>
      </c>
      <c r="X32" s="20">
        <v>1565628</v>
      </c>
      <c r="Y32" s="20">
        <v>7995875</v>
      </c>
      <c r="Z32" s="21">
        <v>510.71</v>
      </c>
      <c r="AA32" s="22">
        <v>3131256</v>
      </c>
    </row>
    <row r="33" spans="1:27" ht="12.75">
      <c r="A33" s="23" t="s">
        <v>58</v>
      </c>
      <c r="B33" s="17"/>
      <c r="C33" s="18">
        <v>2144228</v>
      </c>
      <c r="D33" s="18"/>
      <c r="E33" s="19">
        <v>327569</v>
      </c>
      <c r="F33" s="20">
        <v>2465862</v>
      </c>
      <c r="G33" s="20">
        <v>2144228</v>
      </c>
      <c r="H33" s="20">
        <v>2144228</v>
      </c>
      <c r="I33" s="20">
        <v>2144228</v>
      </c>
      <c r="J33" s="20">
        <v>2144228</v>
      </c>
      <c r="K33" s="20">
        <v>2144228</v>
      </c>
      <c r="L33" s="20">
        <v>2144228</v>
      </c>
      <c r="M33" s="20">
        <v>2144228</v>
      </c>
      <c r="N33" s="20">
        <v>2144228</v>
      </c>
      <c r="O33" s="20"/>
      <c r="P33" s="20"/>
      <c r="Q33" s="20"/>
      <c r="R33" s="20"/>
      <c r="S33" s="20"/>
      <c r="T33" s="20"/>
      <c r="U33" s="20"/>
      <c r="V33" s="20"/>
      <c r="W33" s="20">
        <v>2144228</v>
      </c>
      <c r="X33" s="20">
        <v>1232931</v>
      </c>
      <c r="Y33" s="20">
        <v>911297</v>
      </c>
      <c r="Z33" s="21">
        <v>73.91</v>
      </c>
      <c r="AA33" s="22">
        <v>2465862</v>
      </c>
    </row>
    <row r="34" spans="1:27" ht="12.75">
      <c r="A34" s="27" t="s">
        <v>59</v>
      </c>
      <c r="B34" s="28"/>
      <c r="C34" s="29">
        <f aca="true" t="shared" si="3" ref="C34:Y34">SUM(C29:C33)</f>
        <v>7925631</v>
      </c>
      <c r="D34" s="29">
        <f>SUM(D29:D33)</f>
        <v>0</v>
      </c>
      <c r="E34" s="30">
        <f t="shared" si="3"/>
        <v>8966849</v>
      </c>
      <c r="F34" s="31">
        <f t="shared" si="3"/>
        <v>6533283</v>
      </c>
      <c r="G34" s="31">
        <f t="shared" si="3"/>
        <v>14754599</v>
      </c>
      <c r="H34" s="31">
        <f t="shared" si="3"/>
        <v>15341339</v>
      </c>
      <c r="I34" s="31">
        <f t="shared" si="3"/>
        <v>14166210</v>
      </c>
      <c r="J34" s="31">
        <f t="shared" si="3"/>
        <v>14166210</v>
      </c>
      <c r="K34" s="31">
        <f t="shared" si="3"/>
        <v>12693950</v>
      </c>
      <c r="L34" s="31">
        <f t="shared" si="3"/>
        <v>12282659</v>
      </c>
      <c r="M34" s="31">
        <f t="shared" si="3"/>
        <v>12208823</v>
      </c>
      <c r="N34" s="31">
        <f t="shared" si="3"/>
        <v>12208823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12208823</v>
      </c>
      <c r="X34" s="31">
        <f t="shared" si="3"/>
        <v>3266642</v>
      </c>
      <c r="Y34" s="31">
        <f t="shared" si="3"/>
        <v>8942181</v>
      </c>
      <c r="Z34" s="32">
        <f>+IF(X34&lt;&gt;0,+(Y34/X34)*100,0)</f>
        <v>273.7423017275845</v>
      </c>
      <c r="AA34" s="33">
        <f>SUM(AA29:AA33)</f>
        <v>6533283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4750</v>
      </c>
      <c r="D37" s="18"/>
      <c r="E37" s="19">
        <v>12000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25336600</v>
      </c>
      <c r="D38" s="18"/>
      <c r="E38" s="19">
        <v>26825999</v>
      </c>
      <c r="F38" s="20">
        <v>26381591</v>
      </c>
      <c r="G38" s="20">
        <v>25403064</v>
      </c>
      <c r="H38" s="20">
        <v>25383143</v>
      </c>
      <c r="I38" s="20">
        <v>25363223</v>
      </c>
      <c r="J38" s="20">
        <v>25363223</v>
      </c>
      <c r="K38" s="20">
        <v>25256918</v>
      </c>
      <c r="L38" s="20">
        <v>25236997</v>
      </c>
      <c r="M38" s="20">
        <v>25217077</v>
      </c>
      <c r="N38" s="20">
        <v>25217077</v>
      </c>
      <c r="O38" s="20"/>
      <c r="P38" s="20"/>
      <c r="Q38" s="20"/>
      <c r="R38" s="20"/>
      <c r="S38" s="20"/>
      <c r="T38" s="20"/>
      <c r="U38" s="20"/>
      <c r="V38" s="20"/>
      <c r="W38" s="20">
        <v>25217077</v>
      </c>
      <c r="X38" s="20">
        <v>13190796</v>
      </c>
      <c r="Y38" s="20">
        <v>12026281</v>
      </c>
      <c r="Z38" s="21">
        <v>91.17</v>
      </c>
      <c r="AA38" s="22">
        <v>26381591</v>
      </c>
    </row>
    <row r="39" spans="1:27" ht="12.75">
      <c r="A39" s="27" t="s">
        <v>61</v>
      </c>
      <c r="B39" s="35"/>
      <c r="C39" s="29">
        <f aca="true" t="shared" si="4" ref="C39:Y39">SUM(C37:C38)</f>
        <v>25341350</v>
      </c>
      <c r="D39" s="29">
        <f>SUM(D37:D38)</f>
        <v>0</v>
      </c>
      <c r="E39" s="36">
        <f t="shared" si="4"/>
        <v>26837999</v>
      </c>
      <c r="F39" s="37">
        <f t="shared" si="4"/>
        <v>26381591</v>
      </c>
      <c r="G39" s="37">
        <f t="shared" si="4"/>
        <v>25403064</v>
      </c>
      <c r="H39" s="37">
        <f t="shared" si="4"/>
        <v>25383143</v>
      </c>
      <c r="I39" s="37">
        <f t="shared" si="4"/>
        <v>25363223</v>
      </c>
      <c r="J39" s="37">
        <f t="shared" si="4"/>
        <v>25363223</v>
      </c>
      <c r="K39" s="37">
        <f t="shared" si="4"/>
        <v>25256918</v>
      </c>
      <c r="L39" s="37">
        <f t="shared" si="4"/>
        <v>25236997</v>
      </c>
      <c r="M39" s="37">
        <f t="shared" si="4"/>
        <v>25217077</v>
      </c>
      <c r="N39" s="37">
        <f t="shared" si="4"/>
        <v>25217077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25217077</v>
      </c>
      <c r="X39" s="37">
        <f t="shared" si="4"/>
        <v>13190796</v>
      </c>
      <c r="Y39" s="37">
        <f t="shared" si="4"/>
        <v>12026281</v>
      </c>
      <c r="Z39" s="38">
        <f>+IF(X39&lt;&gt;0,+(Y39/X39)*100,0)</f>
        <v>91.17176097636565</v>
      </c>
      <c r="AA39" s="39">
        <f>SUM(AA37:AA38)</f>
        <v>26381591</v>
      </c>
    </row>
    <row r="40" spans="1:27" ht="12.75">
      <c r="A40" s="27" t="s">
        <v>62</v>
      </c>
      <c r="B40" s="28"/>
      <c r="C40" s="29">
        <f aca="true" t="shared" si="5" ref="C40:Y40">+C34+C39</f>
        <v>33266981</v>
      </c>
      <c r="D40" s="29">
        <f>+D34+D39</f>
        <v>0</v>
      </c>
      <c r="E40" s="30">
        <f t="shared" si="5"/>
        <v>35804848</v>
      </c>
      <c r="F40" s="31">
        <f t="shared" si="5"/>
        <v>32914874</v>
      </c>
      <c r="G40" s="31">
        <f t="shared" si="5"/>
        <v>40157663</v>
      </c>
      <c r="H40" s="31">
        <f t="shared" si="5"/>
        <v>40724482</v>
      </c>
      <c r="I40" s="31">
        <f t="shared" si="5"/>
        <v>39529433</v>
      </c>
      <c r="J40" s="31">
        <f t="shared" si="5"/>
        <v>39529433</v>
      </c>
      <c r="K40" s="31">
        <f t="shared" si="5"/>
        <v>37950868</v>
      </c>
      <c r="L40" s="31">
        <f t="shared" si="5"/>
        <v>37519656</v>
      </c>
      <c r="M40" s="31">
        <f t="shared" si="5"/>
        <v>37425900</v>
      </c>
      <c r="N40" s="31">
        <f t="shared" si="5"/>
        <v>37425900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37425900</v>
      </c>
      <c r="X40" s="31">
        <f t="shared" si="5"/>
        <v>16457438</v>
      </c>
      <c r="Y40" s="31">
        <f t="shared" si="5"/>
        <v>20968462</v>
      </c>
      <c r="Z40" s="32">
        <f>+IF(X40&lt;&gt;0,+(Y40/X40)*100,0)</f>
        <v>127.41024453502423</v>
      </c>
      <c r="AA40" s="33">
        <f>+AA34+AA39</f>
        <v>32914874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143005202</v>
      </c>
      <c r="D42" s="43">
        <f>+D25-D40</f>
        <v>0</v>
      </c>
      <c r="E42" s="44">
        <f t="shared" si="6"/>
        <v>144925772</v>
      </c>
      <c r="F42" s="45">
        <f t="shared" si="6"/>
        <v>157553639</v>
      </c>
      <c r="G42" s="45">
        <f t="shared" si="6"/>
        <v>138959216</v>
      </c>
      <c r="H42" s="45">
        <f t="shared" si="6"/>
        <v>150203553</v>
      </c>
      <c r="I42" s="45">
        <f t="shared" si="6"/>
        <v>149329447</v>
      </c>
      <c r="J42" s="45">
        <f t="shared" si="6"/>
        <v>149329447</v>
      </c>
      <c r="K42" s="45">
        <f t="shared" si="6"/>
        <v>148140583</v>
      </c>
      <c r="L42" s="45">
        <f t="shared" si="6"/>
        <v>146214181</v>
      </c>
      <c r="M42" s="45">
        <f t="shared" si="6"/>
        <v>151067005</v>
      </c>
      <c r="N42" s="45">
        <f t="shared" si="6"/>
        <v>151067005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151067005</v>
      </c>
      <c r="X42" s="45">
        <f t="shared" si="6"/>
        <v>78776820</v>
      </c>
      <c r="Y42" s="45">
        <f t="shared" si="6"/>
        <v>72290185</v>
      </c>
      <c r="Z42" s="46">
        <f>+IF(X42&lt;&gt;0,+(Y42/X42)*100,0)</f>
        <v>91.76580750530422</v>
      </c>
      <c r="AA42" s="47">
        <f>+AA25-AA40</f>
        <v>157553639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129844658</v>
      </c>
      <c r="D45" s="18"/>
      <c r="E45" s="19">
        <v>135425772</v>
      </c>
      <c r="F45" s="20">
        <v>144393096</v>
      </c>
      <c r="G45" s="20">
        <v>137298674</v>
      </c>
      <c r="H45" s="20">
        <v>137043010</v>
      </c>
      <c r="I45" s="20">
        <v>136168906</v>
      </c>
      <c r="J45" s="20">
        <v>136168906</v>
      </c>
      <c r="K45" s="20">
        <v>134980041</v>
      </c>
      <c r="L45" s="20">
        <v>133053639</v>
      </c>
      <c r="M45" s="20">
        <v>137906463</v>
      </c>
      <c r="N45" s="20">
        <v>137906463</v>
      </c>
      <c r="O45" s="20"/>
      <c r="P45" s="20"/>
      <c r="Q45" s="20"/>
      <c r="R45" s="20"/>
      <c r="S45" s="20"/>
      <c r="T45" s="20"/>
      <c r="U45" s="20"/>
      <c r="V45" s="20"/>
      <c r="W45" s="20">
        <v>137906463</v>
      </c>
      <c r="X45" s="20">
        <v>72196548</v>
      </c>
      <c r="Y45" s="20">
        <v>65709915</v>
      </c>
      <c r="Z45" s="48">
        <v>91.02</v>
      </c>
      <c r="AA45" s="22">
        <v>144393096</v>
      </c>
    </row>
    <row r="46" spans="1:27" ht="12.75">
      <c r="A46" s="23" t="s">
        <v>67</v>
      </c>
      <c r="B46" s="17"/>
      <c r="C46" s="18">
        <v>13160543</v>
      </c>
      <c r="D46" s="18"/>
      <c r="E46" s="19">
        <v>9500000</v>
      </c>
      <c r="F46" s="20">
        <v>13160543</v>
      </c>
      <c r="G46" s="20">
        <v>1660543</v>
      </c>
      <c r="H46" s="20">
        <v>13160543</v>
      </c>
      <c r="I46" s="20">
        <v>13160543</v>
      </c>
      <c r="J46" s="20">
        <v>13160543</v>
      </c>
      <c r="K46" s="20">
        <v>13160543</v>
      </c>
      <c r="L46" s="20">
        <v>13160543</v>
      </c>
      <c r="M46" s="20">
        <v>13160543</v>
      </c>
      <c r="N46" s="20">
        <v>13160543</v>
      </c>
      <c r="O46" s="20"/>
      <c r="P46" s="20"/>
      <c r="Q46" s="20"/>
      <c r="R46" s="20"/>
      <c r="S46" s="20"/>
      <c r="T46" s="20"/>
      <c r="U46" s="20"/>
      <c r="V46" s="20"/>
      <c r="W46" s="20">
        <v>13160543</v>
      </c>
      <c r="X46" s="20">
        <v>6580272</v>
      </c>
      <c r="Y46" s="20">
        <v>6580271</v>
      </c>
      <c r="Z46" s="48">
        <v>100</v>
      </c>
      <c r="AA46" s="22">
        <v>13160543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143005201</v>
      </c>
      <c r="D48" s="51">
        <f>SUM(D45:D47)</f>
        <v>0</v>
      </c>
      <c r="E48" s="52">
        <f t="shared" si="7"/>
        <v>144925772</v>
      </c>
      <c r="F48" s="53">
        <f t="shared" si="7"/>
        <v>157553639</v>
      </c>
      <c r="G48" s="53">
        <f t="shared" si="7"/>
        <v>138959217</v>
      </c>
      <c r="H48" s="53">
        <f t="shared" si="7"/>
        <v>150203553</v>
      </c>
      <c r="I48" s="53">
        <f t="shared" si="7"/>
        <v>149329449</v>
      </c>
      <c r="J48" s="53">
        <f t="shared" si="7"/>
        <v>149329449</v>
      </c>
      <c r="K48" s="53">
        <f t="shared" si="7"/>
        <v>148140584</v>
      </c>
      <c r="L48" s="53">
        <f t="shared" si="7"/>
        <v>146214182</v>
      </c>
      <c r="M48" s="53">
        <f t="shared" si="7"/>
        <v>151067006</v>
      </c>
      <c r="N48" s="53">
        <f t="shared" si="7"/>
        <v>151067006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151067006</v>
      </c>
      <c r="X48" s="53">
        <f t="shared" si="7"/>
        <v>78776820</v>
      </c>
      <c r="Y48" s="53">
        <f t="shared" si="7"/>
        <v>72290186</v>
      </c>
      <c r="Z48" s="54">
        <f>+IF(X48&lt;&gt;0,+(Y48/X48)*100,0)</f>
        <v>91.76580877471318</v>
      </c>
      <c r="AA48" s="55">
        <f>SUM(AA45:AA47)</f>
        <v>157553639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44576716</v>
      </c>
      <c r="D6" s="18"/>
      <c r="E6" s="19">
        <v>27868755</v>
      </c>
      <c r="F6" s="20">
        <v>23584848</v>
      </c>
      <c r="G6" s="20">
        <v>30729207</v>
      </c>
      <c r="H6" s="20">
        <v>78605632</v>
      </c>
      <c r="I6" s="20">
        <v>71952441</v>
      </c>
      <c r="J6" s="20">
        <v>71952441</v>
      </c>
      <c r="K6" s="20">
        <v>49841240</v>
      </c>
      <c r="L6" s="20">
        <v>51201198</v>
      </c>
      <c r="M6" s="20">
        <v>53093583</v>
      </c>
      <c r="N6" s="20">
        <v>53093583</v>
      </c>
      <c r="O6" s="20"/>
      <c r="P6" s="20"/>
      <c r="Q6" s="20"/>
      <c r="R6" s="20"/>
      <c r="S6" s="20"/>
      <c r="T6" s="20"/>
      <c r="U6" s="20"/>
      <c r="V6" s="20"/>
      <c r="W6" s="20">
        <v>53093583</v>
      </c>
      <c r="X6" s="20">
        <v>11792424</v>
      </c>
      <c r="Y6" s="20">
        <v>41301159</v>
      </c>
      <c r="Z6" s="21">
        <v>350.23</v>
      </c>
      <c r="AA6" s="22">
        <v>23584848</v>
      </c>
    </row>
    <row r="7" spans="1:27" ht="12.75">
      <c r="A7" s="23" t="s">
        <v>34</v>
      </c>
      <c r="B7" s="17"/>
      <c r="C7" s="18">
        <v>1875902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28937662</v>
      </c>
      <c r="D8" s="18"/>
      <c r="E8" s="19">
        <v>26805851</v>
      </c>
      <c r="F8" s="20">
        <v>26913683</v>
      </c>
      <c r="G8" s="20">
        <v>68732900</v>
      </c>
      <c r="H8" s="20">
        <v>33537244</v>
      </c>
      <c r="I8" s="20">
        <v>35770830</v>
      </c>
      <c r="J8" s="20">
        <v>35770830</v>
      </c>
      <c r="K8" s="20">
        <v>37033400</v>
      </c>
      <c r="L8" s="20">
        <v>40321484</v>
      </c>
      <c r="M8" s="20">
        <v>43862950</v>
      </c>
      <c r="N8" s="20">
        <v>43862950</v>
      </c>
      <c r="O8" s="20"/>
      <c r="P8" s="20"/>
      <c r="Q8" s="20"/>
      <c r="R8" s="20"/>
      <c r="S8" s="20"/>
      <c r="T8" s="20"/>
      <c r="U8" s="20"/>
      <c r="V8" s="20"/>
      <c r="W8" s="20">
        <v>43862950</v>
      </c>
      <c r="X8" s="20">
        <v>13456842</v>
      </c>
      <c r="Y8" s="20">
        <v>30406108</v>
      </c>
      <c r="Z8" s="21">
        <v>225.95</v>
      </c>
      <c r="AA8" s="22">
        <v>26913683</v>
      </c>
    </row>
    <row r="9" spans="1:27" ht="12.75">
      <c r="A9" s="23" t="s">
        <v>36</v>
      </c>
      <c r="B9" s="17"/>
      <c r="C9" s="18">
        <v>1802143</v>
      </c>
      <c r="D9" s="18"/>
      <c r="E9" s="19">
        <v>1960824</v>
      </c>
      <c r="F9" s="20">
        <v>7500823</v>
      </c>
      <c r="G9" s="20">
        <v>29664006</v>
      </c>
      <c r="H9" s="20">
        <v>15664541</v>
      </c>
      <c r="I9" s="20">
        <v>11852015</v>
      </c>
      <c r="J9" s="20">
        <v>11852015</v>
      </c>
      <c r="K9" s="20">
        <v>5742308</v>
      </c>
      <c r="L9" s="20">
        <v>10490143</v>
      </c>
      <c r="M9" s="20">
        <v>11669646</v>
      </c>
      <c r="N9" s="20">
        <v>11669646</v>
      </c>
      <c r="O9" s="20"/>
      <c r="P9" s="20"/>
      <c r="Q9" s="20"/>
      <c r="R9" s="20"/>
      <c r="S9" s="20"/>
      <c r="T9" s="20"/>
      <c r="U9" s="20"/>
      <c r="V9" s="20"/>
      <c r="W9" s="20">
        <v>11669646</v>
      </c>
      <c r="X9" s="20">
        <v>3750412</v>
      </c>
      <c r="Y9" s="20">
        <v>7919234</v>
      </c>
      <c r="Z9" s="21">
        <v>211.16</v>
      </c>
      <c r="AA9" s="22">
        <v>7500823</v>
      </c>
    </row>
    <row r="10" spans="1:27" ht="12.75">
      <c r="A10" s="23" t="s">
        <v>37</v>
      </c>
      <c r="B10" s="17"/>
      <c r="C10" s="18">
        <v>240466</v>
      </c>
      <c r="D10" s="18"/>
      <c r="E10" s="19">
        <v>266810</v>
      </c>
      <c r="F10" s="20">
        <v>266810</v>
      </c>
      <c r="G10" s="24">
        <v>2777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133405</v>
      </c>
      <c r="Y10" s="24">
        <v>-133405</v>
      </c>
      <c r="Z10" s="25">
        <v>-100</v>
      </c>
      <c r="AA10" s="26">
        <v>266810</v>
      </c>
    </row>
    <row r="11" spans="1:27" ht="12.75">
      <c r="A11" s="23" t="s">
        <v>38</v>
      </c>
      <c r="B11" s="17"/>
      <c r="C11" s="18">
        <v>694818</v>
      </c>
      <c r="D11" s="18"/>
      <c r="E11" s="19">
        <v>549597</v>
      </c>
      <c r="F11" s="20">
        <v>651597</v>
      </c>
      <c r="G11" s="20">
        <v>490540</v>
      </c>
      <c r="H11" s="20">
        <v>694818</v>
      </c>
      <c r="I11" s="20">
        <v>694818</v>
      </c>
      <c r="J11" s="20">
        <v>694818</v>
      </c>
      <c r="K11" s="20">
        <v>694818</v>
      </c>
      <c r="L11" s="20">
        <v>694818</v>
      </c>
      <c r="M11" s="20">
        <v>694818</v>
      </c>
      <c r="N11" s="20">
        <v>694818</v>
      </c>
      <c r="O11" s="20"/>
      <c r="P11" s="20"/>
      <c r="Q11" s="20"/>
      <c r="R11" s="20"/>
      <c r="S11" s="20"/>
      <c r="T11" s="20"/>
      <c r="U11" s="20"/>
      <c r="V11" s="20"/>
      <c r="W11" s="20">
        <v>694818</v>
      </c>
      <c r="X11" s="20">
        <v>325799</v>
      </c>
      <c r="Y11" s="20">
        <v>369019</v>
      </c>
      <c r="Z11" s="21">
        <v>113.27</v>
      </c>
      <c r="AA11" s="22">
        <v>651597</v>
      </c>
    </row>
    <row r="12" spans="1:27" ht="12.75">
      <c r="A12" s="27" t="s">
        <v>39</v>
      </c>
      <c r="B12" s="28"/>
      <c r="C12" s="29">
        <f aca="true" t="shared" si="0" ref="C12:Y12">SUM(C6:C11)</f>
        <v>78127707</v>
      </c>
      <c r="D12" s="29">
        <f>SUM(D6:D11)</f>
        <v>0</v>
      </c>
      <c r="E12" s="30">
        <f t="shared" si="0"/>
        <v>57451837</v>
      </c>
      <c r="F12" s="31">
        <f t="shared" si="0"/>
        <v>58917761</v>
      </c>
      <c r="G12" s="31">
        <f t="shared" si="0"/>
        <v>129619430</v>
      </c>
      <c r="H12" s="31">
        <f t="shared" si="0"/>
        <v>128502235</v>
      </c>
      <c r="I12" s="31">
        <f t="shared" si="0"/>
        <v>120270104</v>
      </c>
      <c r="J12" s="31">
        <f t="shared" si="0"/>
        <v>120270104</v>
      </c>
      <c r="K12" s="31">
        <f t="shared" si="0"/>
        <v>93311766</v>
      </c>
      <c r="L12" s="31">
        <f t="shared" si="0"/>
        <v>102707643</v>
      </c>
      <c r="M12" s="31">
        <f t="shared" si="0"/>
        <v>109320997</v>
      </c>
      <c r="N12" s="31">
        <f t="shared" si="0"/>
        <v>109320997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109320997</v>
      </c>
      <c r="X12" s="31">
        <f t="shared" si="0"/>
        <v>29458882</v>
      </c>
      <c r="Y12" s="31">
        <f t="shared" si="0"/>
        <v>79862115</v>
      </c>
      <c r="Z12" s="32">
        <f>+IF(X12&lt;&gt;0,+(Y12/X12)*100,0)</f>
        <v>271.0968970241301</v>
      </c>
      <c r="AA12" s="33">
        <f>SUM(AA6:AA11)</f>
        <v>58917761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120233</v>
      </c>
      <c r="D15" s="18"/>
      <c r="E15" s="19">
        <v>82765</v>
      </c>
      <c r="F15" s="20">
        <v>127765</v>
      </c>
      <c r="G15" s="20">
        <v>1278105</v>
      </c>
      <c r="H15" s="20">
        <v>575978</v>
      </c>
      <c r="I15" s="20">
        <v>677962</v>
      </c>
      <c r="J15" s="20">
        <v>677962</v>
      </c>
      <c r="K15" s="20">
        <v>768545</v>
      </c>
      <c r="L15" s="20">
        <v>1043285</v>
      </c>
      <c r="M15" s="20">
        <v>1166010</v>
      </c>
      <c r="N15" s="20">
        <v>1166010</v>
      </c>
      <c r="O15" s="20"/>
      <c r="P15" s="20"/>
      <c r="Q15" s="20"/>
      <c r="R15" s="20"/>
      <c r="S15" s="20"/>
      <c r="T15" s="20"/>
      <c r="U15" s="20"/>
      <c r="V15" s="20"/>
      <c r="W15" s="20">
        <v>1166010</v>
      </c>
      <c r="X15" s="20">
        <v>63883</v>
      </c>
      <c r="Y15" s="20">
        <v>1102127</v>
      </c>
      <c r="Z15" s="21">
        <v>1725.23</v>
      </c>
      <c r="AA15" s="22">
        <v>127765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67326800</v>
      </c>
      <c r="D17" s="18"/>
      <c r="E17" s="19">
        <v>67691582</v>
      </c>
      <c r="F17" s="20">
        <v>67326800</v>
      </c>
      <c r="G17" s="20">
        <v>67691582</v>
      </c>
      <c r="H17" s="20">
        <v>66973582</v>
      </c>
      <c r="I17" s="20">
        <v>66973582</v>
      </c>
      <c r="J17" s="20">
        <v>66973582</v>
      </c>
      <c r="K17" s="20">
        <v>66973582</v>
      </c>
      <c r="L17" s="20">
        <v>67326800</v>
      </c>
      <c r="M17" s="20">
        <v>67326800</v>
      </c>
      <c r="N17" s="20">
        <v>67326800</v>
      </c>
      <c r="O17" s="20"/>
      <c r="P17" s="20"/>
      <c r="Q17" s="20"/>
      <c r="R17" s="20"/>
      <c r="S17" s="20"/>
      <c r="T17" s="20"/>
      <c r="U17" s="20"/>
      <c r="V17" s="20"/>
      <c r="W17" s="20">
        <v>67326800</v>
      </c>
      <c r="X17" s="20">
        <v>33663400</v>
      </c>
      <c r="Y17" s="20">
        <v>33663400</v>
      </c>
      <c r="Z17" s="21">
        <v>100</v>
      </c>
      <c r="AA17" s="22">
        <v>67326800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574029958</v>
      </c>
      <c r="D19" s="18"/>
      <c r="E19" s="19">
        <v>638402885</v>
      </c>
      <c r="F19" s="20">
        <v>634561975</v>
      </c>
      <c r="G19" s="20">
        <v>586162409</v>
      </c>
      <c r="H19" s="20">
        <v>575297500</v>
      </c>
      <c r="I19" s="20">
        <v>576774290</v>
      </c>
      <c r="J19" s="20">
        <v>576774290</v>
      </c>
      <c r="K19" s="20">
        <v>578511315</v>
      </c>
      <c r="L19" s="20">
        <v>582490775</v>
      </c>
      <c r="M19" s="20">
        <v>586641114</v>
      </c>
      <c r="N19" s="20">
        <v>586641114</v>
      </c>
      <c r="O19" s="20"/>
      <c r="P19" s="20"/>
      <c r="Q19" s="20"/>
      <c r="R19" s="20"/>
      <c r="S19" s="20"/>
      <c r="T19" s="20"/>
      <c r="U19" s="20"/>
      <c r="V19" s="20"/>
      <c r="W19" s="20">
        <v>586641114</v>
      </c>
      <c r="X19" s="20">
        <v>317280988</v>
      </c>
      <c r="Y19" s="20">
        <v>269360126</v>
      </c>
      <c r="Z19" s="21">
        <v>84.9</v>
      </c>
      <c r="AA19" s="22">
        <v>634561975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610882</v>
      </c>
      <c r="D22" s="18"/>
      <c r="E22" s="19">
        <v>590051</v>
      </c>
      <c r="F22" s="20">
        <v>573876</v>
      </c>
      <c r="G22" s="20">
        <v>212200</v>
      </c>
      <c r="H22" s="20">
        <v>661755</v>
      </c>
      <c r="I22" s="20">
        <v>661755</v>
      </c>
      <c r="J22" s="20">
        <v>661755</v>
      </c>
      <c r="K22" s="20">
        <v>661755</v>
      </c>
      <c r="L22" s="20">
        <v>610882</v>
      </c>
      <c r="M22" s="20">
        <v>610882</v>
      </c>
      <c r="N22" s="20">
        <v>610882</v>
      </c>
      <c r="O22" s="20"/>
      <c r="P22" s="20"/>
      <c r="Q22" s="20"/>
      <c r="R22" s="20"/>
      <c r="S22" s="20"/>
      <c r="T22" s="20"/>
      <c r="U22" s="20"/>
      <c r="V22" s="20"/>
      <c r="W22" s="20">
        <v>610882</v>
      </c>
      <c r="X22" s="20">
        <v>286938</v>
      </c>
      <c r="Y22" s="20">
        <v>323944</v>
      </c>
      <c r="Z22" s="21">
        <v>112.9</v>
      </c>
      <c r="AA22" s="22">
        <v>573876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642087873</v>
      </c>
      <c r="D24" s="29">
        <f>SUM(D15:D23)</f>
        <v>0</v>
      </c>
      <c r="E24" s="36">
        <f t="shared" si="1"/>
        <v>706767283</v>
      </c>
      <c r="F24" s="37">
        <f t="shared" si="1"/>
        <v>702590416</v>
      </c>
      <c r="G24" s="37">
        <f t="shared" si="1"/>
        <v>655344296</v>
      </c>
      <c r="H24" s="37">
        <f t="shared" si="1"/>
        <v>643508815</v>
      </c>
      <c r="I24" s="37">
        <f t="shared" si="1"/>
        <v>645087589</v>
      </c>
      <c r="J24" s="37">
        <f t="shared" si="1"/>
        <v>645087589</v>
      </c>
      <c r="K24" s="37">
        <f t="shared" si="1"/>
        <v>646915197</v>
      </c>
      <c r="L24" s="37">
        <f t="shared" si="1"/>
        <v>651471742</v>
      </c>
      <c r="M24" s="37">
        <f t="shared" si="1"/>
        <v>655744806</v>
      </c>
      <c r="N24" s="37">
        <f t="shared" si="1"/>
        <v>655744806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655744806</v>
      </c>
      <c r="X24" s="37">
        <f t="shared" si="1"/>
        <v>351295209</v>
      </c>
      <c r="Y24" s="37">
        <f t="shared" si="1"/>
        <v>304449597</v>
      </c>
      <c r="Z24" s="38">
        <f>+IF(X24&lt;&gt;0,+(Y24/X24)*100,0)</f>
        <v>86.66488730849728</v>
      </c>
      <c r="AA24" s="39">
        <f>SUM(AA15:AA23)</f>
        <v>702590416</v>
      </c>
    </row>
    <row r="25" spans="1:27" ht="12.75">
      <c r="A25" s="27" t="s">
        <v>51</v>
      </c>
      <c r="B25" s="28"/>
      <c r="C25" s="29">
        <f aca="true" t="shared" si="2" ref="C25:Y25">+C12+C24</f>
        <v>720215580</v>
      </c>
      <c r="D25" s="29">
        <f>+D12+D24</f>
        <v>0</v>
      </c>
      <c r="E25" s="30">
        <f t="shared" si="2"/>
        <v>764219120</v>
      </c>
      <c r="F25" s="31">
        <f t="shared" si="2"/>
        <v>761508177</v>
      </c>
      <c r="G25" s="31">
        <f t="shared" si="2"/>
        <v>784963726</v>
      </c>
      <c r="H25" s="31">
        <f t="shared" si="2"/>
        <v>772011050</v>
      </c>
      <c r="I25" s="31">
        <f t="shared" si="2"/>
        <v>765357693</v>
      </c>
      <c r="J25" s="31">
        <f t="shared" si="2"/>
        <v>765357693</v>
      </c>
      <c r="K25" s="31">
        <f t="shared" si="2"/>
        <v>740226963</v>
      </c>
      <c r="L25" s="31">
        <f t="shared" si="2"/>
        <v>754179385</v>
      </c>
      <c r="M25" s="31">
        <f t="shared" si="2"/>
        <v>765065803</v>
      </c>
      <c r="N25" s="31">
        <f t="shared" si="2"/>
        <v>765065803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765065803</v>
      </c>
      <c r="X25" s="31">
        <f t="shared" si="2"/>
        <v>380754091</v>
      </c>
      <c r="Y25" s="31">
        <f t="shared" si="2"/>
        <v>384311712</v>
      </c>
      <c r="Z25" s="32">
        <f>+IF(X25&lt;&gt;0,+(Y25/X25)*100,0)</f>
        <v>100.93436185824199</v>
      </c>
      <c r="AA25" s="33">
        <f>+AA12+AA24</f>
        <v>761508177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4962463</v>
      </c>
      <c r="D30" s="18"/>
      <c r="E30" s="19">
        <v>5648594</v>
      </c>
      <c r="F30" s="20">
        <v>7331500</v>
      </c>
      <c r="G30" s="20">
        <v>68237</v>
      </c>
      <c r="H30" s="20">
        <v>4962463</v>
      </c>
      <c r="I30" s="20">
        <v>2604625</v>
      </c>
      <c r="J30" s="20">
        <v>2604625</v>
      </c>
      <c r="K30" s="20">
        <v>2604625</v>
      </c>
      <c r="L30" s="20">
        <v>2604625</v>
      </c>
      <c r="M30" s="20">
        <v>514441</v>
      </c>
      <c r="N30" s="20">
        <v>514441</v>
      </c>
      <c r="O30" s="20"/>
      <c r="P30" s="20"/>
      <c r="Q30" s="20"/>
      <c r="R30" s="20"/>
      <c r="S30" s="20"/>
      <c r="T30" s="20"/>
      <c r="U30" s="20"/>
      <c r="V30" s="20"/>
      <c r="W30" s="20">
        <v>514441</v>
      </c>
      <c r="X30" s="20">
        <v>3665750</v>
      </c>
      <c r="Y30" s="20">
        <v>-3151309</v>
      </c>
      <c r="Z30" s="21">
        <v>-85.97</v>
      </c>
      <c r="AA30" s="22">
        <v>7331500</v>
      </c>
    </row>
    <row r="31" spans="1:27" ht="12.75">
      <c r="A31" s="23" t="s">
        <v>56</v>
      </c>
      <c r="B31" s="17"/>
      <c r="C31" s="18">
        <v>4731743</v>
      </c>
      <c r="D31" s="18"/>
      <c r="E31" s="19"/>
      <c r="F31" s="20">
        <v>3731743</v>
      </c>
      <c r="G31" s="20">
        <v>5422246</v>
      </c>
      <c r="H31" s="20">
        <v>4702238</v>
      </c>
      <c r="I31" s="20">
        <v>4705836</v>
      </c>
      <c r="J31" s="20">
        <v>4705836</v>
      </c>
      <c r="K31" s="20">
        <v>4707357</v>
      </c>
      <c r="L31" s="20">
        <v>4699485</v>
      </c>
      <c r="M31" s="20">
        <v>4678697</v>
      </c>
      <c r="N31" s="20">
        <v>4678697</v>
      </c>
      <c r="O31" s="20"/>
      <c r="P31" s="20"/>
      <c r="Q31" s="20"/>
      <c r="R31" s="20"/>
      <c r="S31" s="20"/>
      <c r="T31" s="20"/>
      <c r="U31" s="20"/>
      <c r="V31" s="20"/>
      <c r="W31" s="20">
        <v>4678697</v>
      </c>
      <c r="X31" s="20">
        <v>1865872</v>
      </c>
      <c r="Y31" s="20">
        <v>2812825</v>
      </c>
      <c r="Z31" s="21">
        <v>150.75</v>
      </c>
      <c r="AA31" s="22">
        <v>3731743</v>
      </c>
    </row>
    <row r="32" spans="1:27" ht="12.75">
      <c r="A32" s="23" t="s">
        <v>57</v>
      </c>
      <c r="B32" s="17"/>
      <c r="C32" s="18">
        <v>59512045</v>
      </c>
      <c r="D32" s="18"/>
      <c r="E32" s="19">
        <v>17206088</v>
      </c>
      <c r="F32" s="20">
        <v>27397284</v>
      </c>
      <c r="G32" s="20">
        <v>116530488</v>
      </c>
      <c r="H32" s="20">
        <v>88463620</v>
      </c>
      <c r="I32" s="20">
        <v>86916935</v>
      </c>
      <c r="J32" s="20">
        <v>86916935</v>
      </c>
      <c r="K32" s="20">
        <v>63531551</v>
      </c>
      <c r="L32" s="20">
        <v>80750019</v>
      </c>
      <c r="M32" s="20">
        <v>78142364</v>
      </c>
      <c r="N32" s="20">
        <v>78142364</v>
      </c>
      <c r="O32" s="20"/>
      <c r="P32" s="20"/>
      <c r="Q32" s="20"/>
      <c r="R32" s="20"/>
      <c r="S32" s="20"/>
      <c r="T32" s="20"/>
      <c r="U32" s="20"/>
      <c r="V32" s="20"/>
      <c r="W32" s="20">
        <v>78142364</v>
      </c>
      <c r="X32" s="20">
        <v>13698642</v>
      </c>
      <c r="Y32" s="20">
        <v>64443722</v>
      </c>
      <c r="Z32" s="21">
        <v>470.44</v>
      </c>
      <c r="AA32" s="22">
        <v>27397284</v>
      </c>
    </row>
    <row r="33" spans="1:27" ht="12.75">
      <c r="A33" s="23" t="s">
        <v>58</v>
      </c>
      <c r="B33" s="17"/>
      <c r="C33" s="18">
        <v>11298103</v>
      </c>
      <c r="D33" s="18"/>
      <c r="E33" s="19">
        <v>11312178</v>
      </c>
      <c r="F33" s="20">
        <v>12288079</v>
      </c>
      <c r="G33" s="20">
        <v>7084173</v>
      </c>
      <c r="H33" s="20">
        <v>11141192</v>
      </c>
      <c r="I33" s="20">
        <v>11068764</v>
      </c>
      <c r="J33" s="20">
        <v>11068764</v>
      </c>
      <c r="K33" s="20">
        <v>10983177</v>
      </c>
      <c r="L33" s="20">
        <v>10970381</v>
      </c>
      <c r="M33" s="20">
        <v>10841849</v>
      </c>
      <c r="N33" s="20">
        <v>10841849</v>
      </c>
      <c r="O33" s="20"/>
      <c r="P33" s="20"/>
      <c r="Q33" s="20"/>
      <c r="R33" s="20"/>
      <c r="S33" s="20"/>
      <c r="T33" s="20"/>
      <c r="U33" s="20"/>
      <c r="V33" s="20"/>
      <c r="W33" s="20">
        <v>10841849</v>
      </c>
      <c r="X33" s="20">
        <v>6144040</v>
      </c>
      <c r="Y33" s="20">
        <v>4697809</v>
      </c>
      <c r="Z33" s="21">
        <v>76.46</v>
      </c>
      <c r="AA33" s="22">
        <v>12288079</v>
      </c>
    </row>
    <row r="34" spans="1:27" ht="12.75">
      <c r="A34" s="27" t="s">
        <v>59</v>
      </c>
      <c r="B34" s="28"/>
      <c r="C34" s="29">
        <f aca="true" t="shared" si="3" ref="C34:Y34">SUM(C29:C33)</f>
        <v>80504354</v>
      </c>
      <c r="D34" s="29">
        <f>SUM(D29:D33)</f>
        <v>0</v>
      </c>
      <c r="E34" s="30">
        <f t="shared" si="3"/>
        <v>34166860</v>
      </c>
      <c r="F34" s="31">
        <f t="shared" si="3"/>
        <v>50748606</v>
      </c>
      <c r="G34" s="31">
        <f t="shared" si="3"/>
        <v>129105144</v>
      </c>
      <c r="H34" s="31">
        <f t="shared" si="3"/>
        <v>109269513</v>
      </c>
      <c r="I34" s="31">
        <f t="shared" si="3"/>
        <v>105296160</v>
      </c>
      <c r="J34" s="31">
        <f t="shared" si="3"/>
        <v>105296160</v>
      </c>
      <c r="K34" s="31">
        <f t="shared" si="3"/>
        <v>81826710</v>
      </c>
      <c r="L34" s="31">
        <f t="shared" si="3"/>
        <v>99024510</v>
      </c>
      <c r="M34" s="31">
        <f t="shared" si="3"/>
        <v>94177351</v>
      </c>
      <c r="N34" s="31">
        <f t="shared" si="3"/>
        <v>94177351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94177351</v>
      </c>
      <c r="X34" s="31">
        <f t="shared" si="3"/>
        <v>25374304</v>
      </c>
      <c r="Y34" s="31">
        <f t="shared" si="3"/>
        <v>68803047</v>
      </c>
      <c r="Z34" s="32">
        <f>+IF(X34&lt;&gt;0,+(Y34/X34)*100,0)</f>
        <v>271.15245013222824</v>
      </c>
      <c r="AA34" s="33">
        <f>SUM(AA29:AA33)</f>
        <v>50748606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19066401</v>
      </c>
      <c r="D37" s="18"/>
      <c r="E37" s="19">
        <v>20662586</v>
      </c>
      <c r="F37" s="20">
        <v>20400755</v>
      </c>
      <c r="G37" s="20">
        <v>21662765</v>
      </c>
      <c r="H37" s="20">
        <v>19066401</v>
      </c>
      <c r="I37" s="20">
        <v>19066401</v>
      </c>
      <c r="J37" s="20">
        <v>19066401</v>
      </c>
      <c r="K37" s="20">
        <v>19066401</v>
      </c>
      <c r="L37" s="20">
        <v>19066401</v>
      </c>
      <c r="M37" s="20">
        <v>19066401</v>
      </c>
      <c r="N37" s="20">
        <v>19066401</v>
      </c>
      <c r="O37" s="20"/>
      <c r="P37" s="20"/>
      <c r="Q37" s="20"/>
      <c r="R37" s="20"/>
      <c r="S37" s="20"/>
      <c r="T37" s="20"/>
      <c r="U37" s="20"/>
      <c r="V37" s="20"/>
      <c r="W37" s="20">
        <v>19066401</v>
      </c>
      <c r="X37" s="20">
        <v>10200378</v>
      </c>
      <c r="Y37" s="20">
        <v>8866023</v>
      </c>
      <c r="Z37" s="21">
        <v>86.92</v>
      </c>
      <c r="AA37" s="22">
        <v>20400755</v>
      </c>
    </row>
    <row r="38" spans="1:27" ht="12.75">
      <c r="A38" s="23" t="s">
        <v>58</v>
      </c>
      <c r="B38" s="17"/>
      <c r="C38" s="18">
        <v>94850751</v>
      </c>
      <c r="D38" s="18"/>
      <c r="E38" s="19">
        <v>101483681</v>
      </c>
      <c r="F38" s="20">
        <v>97271815</v>
      </c>
      <c r="G38" s="20">
        <v>88782151</v>
      </c>
      <c r="H38" s="20">
        <v>94626363</v>
      </c>
      <c r="I38" s="20">
        <v>94510908</v>
      </c>
      <c r="J38" s="20">
        <v>94510908</v>
      </c>
      <c r="K38" s="20">
        <v>94396646</v>
      </c>
      <c r="L38" s="20">
        <v>94282384</v>
      </c>
      <c r="M38" s="20">
        <v>94168123</v>
      </c>
      <c r="N38" s="20">
        <v>94168123</v>
      </c>
      <c r="O38" s="20"/>
      <c r="P38" s="20"/>
      <c r="Q38" s="20"/>
      <c r="R38" s="20"/>
      <c r="S38" s="20"/>
      <c r="T38" s="20"/>
      <c r="U38" s="20"/>
      <c r="V38" s="20"/>
      <c r="W38" s="20">
        <v>94168123</v>
      </c>
      <c r="X38" s="20">
        <v>48635908</v>
      </c>
      <c r="Y38" s="20">
        <v>45532215</v>
      </c>
      <c r="Z38" s="21">
        <v>93.62</v>
      </c>
      <c r="AA38" s="22">
        <v>97271815</v>
      </c>
    </row>
    <row r="39" spans="1:27" ht="12.75">
      <c r="A39" s="27" t="s">
        <v>61</v>
      </c>
      <c r="B39" s="35"/>
      <c r="C39" s="29">
        <f aca="true" t="shared" si="4" ref="C39:Y39">SUM(C37:C38)</f>
        <v>113917152</v>
      </c>
      <c r="D39" s="29">
        <f>SUM(D37:D38)</f>
        <v>0</v>
      </c>
      <c r="E39" s="36">
        <f t="shared" si="4"/>
        <v>122146267</v>
      </c>
      <c r="F39" s="37">
        <f t="shared" si="4"/>
        <v>117672570</v>
      </c>
      <c r="G39" s="37">
        <f t="shared" si="4"/>
        <v>110444916</v>
      </c>
      <c r="H39" s="37">
        <f t="shared" si="4"/>
        <v>113692764</v>
      </c>
      <c r="I39" s="37">
        <f t="shared" si="4"/>
        <v>113577309</v>
      </c>
      <c r="J39" s="37">
        <f t="shared" si="4"/>
        <v>113577309</v>
      </c>
      <c r="K39" s="37">
        <f t="shared" si="4"/>
        <v>113463047</v>
      </c>
      <c r="L39" s="37">
        <f t="shared" si="4"/>
        <v>113348785</v>
      </c>
      <c r="M39" s="37">
        <f t="shared" si="4"/>
        <v>113234524</v>
      </c>
      <c r="N39" s="37">
        <f t="shared" si="4"/>
        <v>113234524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113234524</v>
      </c>
      <c r="X39" s="37">
        <f t="shared" si="4"/>
        <v>58836286</v>
      </c>
      <c r="Y39" s="37">
        <f t="shared" si="4"/>
        <v>54398238</v>
      </c>
      <c r="Z39" s="38">
        <f>+IF(X39&lt;&gt;0,+(Y39/X39)*100,0)</f>
        <v>92.45695419999828</v>
      </c>
      <c r="AA39" s="39">
        <f>SUM(AA37:AA38)</f>
        <v>117672570</v>
      </c>
    </row>
    <row r="40" spans="1:27" ht="12.75">
      <c r="A40" s="27" t="s">
        <v>62</v>
      </c>
      <c r="B40" s="28"/>
      <c r="C40" s="29">
        <f aca="true" t="shared" si="5" ref="C40:Y40">+C34+C39</f>
        <v>194421506</v>
      </c>
      <c r="D40" s="29">
        <f>+D34+D39</f>
        <v>0</v>
      </c>
      <c r="E40" s="30">
        <f t="shared" si="5"/>
        <v>156313127</v>
      </c>
      <c r="F40" s="31">
        <f t="shared" si="5"/>
        <v>168421176</v>
      </c>
      <c r="G40" s="31">
        <f t="shared" si="5"/>
        <v>239550060</v>
      </c>
      <c r="H40" s="31">
        <f t="shared" si="5"/>
        <v>222962277</v>
      </c>
      <c r="I40" s="31">
        <f t="shared" si="5"/>
        <v>218873469</v>
      </c>
      <c r="J40" s="31">
        <f t="shared" si="5"/>
        <v>218873469</v>
      </c>
      <c r="K40" s="31">
        <f t="shared" si="5"/>
        <v>195289757</v>
      </c>
      <c r="L40" s="31">
        <f t="shared" si="5"/>
        <v>212373295</v>
      </c>
      <c r="M40" s="31">
        <f t="shared" si="5"/>
        <v>207411875</v>
      </c>
      <c r="N40" s="31">
        <f t="shared" si="5"/>
        <v>207411875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207411875</v>
      </c>
      <c r="X40" s="31">
        <f t="shared" si="5"/>
        <v>84210590</v>
      </c>
      <c r="Y40" s="31">
        <f t="shared" si="5"/>
        <v>123201285</v>
      </c>
      <c r="Z40" s="32">
        <f>+IF(X40&lt;&gt;0,+(Y40/X40)*100,0)</f>
        <v>146.30141529705466</v>
      </c>
      <c r="AA40" s="33">
        <f>+AA34+AA39</f>
        <v>168421176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525794074</v>
      </c>
      <c r="D42" s="43">
        <f>+D25-D40</f>
        <v>0</v>
      </c>
      <c r="E42" s="44">
        <f t="shared" si="6"/>
        <v>607905993</v>
      </c>
      <c r="F42" s="45">
        <f t="shared" si="6"/>
        <v>593087001</v>
      </c>
      <c r="G42" s="45">
        <f t="shared" si="6"/>
        <v>545413666</v>
      </c>
      <c r="H42" s="45">
        <f t="shared" si="6"/>
        <v>549048773</v>
      </c>
      <c r="I42" s="45">
        <f t="shared" si="6"/>
        <v>546484224</v>
      </c>
      <c r="J42" s="45">
        <f t="shared" si="6"/>
        <v>546484224</v>
      </c>
      <c r="K42" s="45">
        <f t="shared" si="6"/>
        <v>544937206</v>
      </c>
      <c r="L42" s="45">
        <f t="shared" si="6"/>
        <v>541806090</v>
      </c>
      <c r="M42" s="45">
        <f t="shared" si="6"/>
        <v>557653928</v>
      </c>
      <c r="N42" s="45">
        <f t="shared" si="6"/>
        <v>557653928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557653928</v>
      </c>
      <c r="X42" s="45">
        <f t="shared" si="6"/>
        <v>296543501</v>
      </c>
      <c r="Y42" s="45">
        <f t="shared" si="6"/>
        <v>261110427</v>
      </c>
      <c r="Z42" s="46">
        <f>+IF(X42&lt;&gt;0,+(Y42/X42)*100,0)</f>
        <v>88.0513065096645</v>
      </c>
      <c r="AA42" s="47">
        <f>+AA25-AA40</f>
        <v>593087001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521249074</v>
      </c>
      <c r="D45" s="18"/>
      <c r="E45" s="19">
        <v>603360993</v>
      </c>
      <c r="F45" s="20">
        <v>589642001</v>
      </c>
      <c r="G45" s="20">
        <v>541021666</v>
      </c>
      <c r="H45" s="20">
        <v>544503776</v>
      </c>
      <c r="I45" s="20">
        <v>541939224</v>
      </c>
      <c r="J45" s="20">
        <v>541939224</v>
      </c>
      <c r="K45" s="20">
        <v>540392209</v>
      </c>
      <c r="L45" s="20">
        <v>537261090</v>
      </c>
      <c r="M45" s="20">
        <v>553108928</v>
      </c>
      <c r="N45" s="20">
        <v>553108928</v>
      </c>
      <c r="O45" s="20"/>
      <c r="P45" s="20"/>
      <c r="Q45" s="20"/>
      <c r="R45" s="20"/>
      <c r="S45" s="20"/>
      <c r="T45" s="20"/>
      <c r="U45" s="20"/>
      <c r="V45" s="20"/>
      <c r="W45" s="20">
        <v>553108928</v>
      </c>
      <c r="X45" s="20">
        <v>294821001</v>
      </c>
      <c r="Y45" s="20">
        <v>258287927</v>
      </c>
      <c r="Z45" s="48">
        <v>87.61</v>
      </c>
      <c r="AA45" s="22">
        <v>589642001</v>
      </c>
    </row>
    <row r="46" spans="1:27" ht="12.75">
      <c r="A46" s="23" t="s">
        <v>67</v>
      </c>
      <c r="B46" s="17"/>
      <c r="C46" s="18">
        <v>4545000</v>
      </c>
      <c r="D46" s="18"/>
      <c r="E46" s="19">
        <v>4545000</v>
      </c>
      <c r="F46" s="20">
        <v>3445000</v>
      </c>
      <c r="G46" s="20">
        <v>4392000</v>
      </c>
      <c r="H46" s="20">
        <v>4545000</v>
      </c>
      <c r="I46" s="20">
        <v>4545000</v>
      </c>
      <c r="J46" s="20">
        <v>4545000</v>
      </c>
      <c r="K46" s="20">
        <v>4545000</v>
      </c>
      <c r="L46" s="20">
        <v>4545000</v>
      </c>
      <c r="M46" s="20">
        <v>4545000</v>
      </c>
      <c r="N46" s="20">
        <v>4545000</v>
      </c>
      <c r="O46" s="20"/>
      <c r="P46" s="20"/>
      <c r="Q46" s="20"/>
      <c r="R46" s="20"/>
      <c r="S46" s="20"/>
      <c r="T46" s="20"/>
      <c r="U46" s="20"/>
      <c r="V46" s="20"/>
      <c r="W46" s="20">
        <v>4545000</v>
      </c>
      <c r="X46" s="20">
        <v>1722500</v>
      </c>
      <c r="Y46" s="20">
        <v>2822500</v>
      </c>
      <c r="Z46" s="48">
        <v>163.86</v>
      </c>
      <c r="AA46" s="22">
        <v>3445000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525794074</v>
      </c>
      <c r="D48" s="51">
        <f>SUM(D45:D47)</f>
        <v>0</v>
      </c>
      <c r="E48" s="52">
        <f t="shared" si="7"/>
        <v>607905993</v>
      </c>
      <c r="F48" s="53">
        <f t="shared" si="7"/>
        <v>593087001</v>
      </c>
      <c r="G48" s="53">
        <f t="shared" si="7"/>
        <v>545413666</v>
      </c>
      <c r="H48" s="53">
        <f t="shared" si="7"/>
        <v>549048776</v>
      </c>
      <c r="I48" s="53">
        <f t="shared" si="7"/>
        <v>546484224</v>
      </c>
      <c r="J48" s="53">
        <f t="shared" si="7"/>
        <v>546484224</v>
      </c>
      <c r="K48" s="53">
        <f t="shared" si="7"/>
        <v>544937209</v>
      </c>
      <c r="L48" s="53">
        <f t="shared" si="7"/>
        <v>541806090</v>
      </c>
      <c r="M48" s="53">
        <f t="shared" si="7"/>
        <v>557653928</v>
      </c>
      <c r="N48" s="53">
        <f t="shared" si="7"/>
        <v>557653928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557653928</v>
      </c>
      <c r="X48" s="53">
        <f t="shared" si="7"/>
        <v>296543501</v>
      </c>
      <c r="Y48" s="53">
        <f t="shared" si="7"/>
        <v>261110427</v>
      </c>
      <c r="Z48" s="54">
        <f>+IF(X48&lt;&gt;0,+(Y48/X48)*100,0)</f>
        <v>88.0513065096645</v>
      </c>
      <c r="AA48" s="55">
        <f>SUM(AA45:AA47)</f>
        <v>593087001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16600718</v>
      </c>
      <c r="D6" s="18"/>
      <c r="E6" s="19">
        <v>2161675</v>
      </c>
      <c r="F6" s="20">
        <v>2161675</v>
      </c>
      <c r="G6" s="20">
        <v>6270</v>
      </c>
      <c r="H6" s="20">
        <v>4317635</v>
      </c>
      <c r="I6" s="20">
        <v>4735087</v>
      </c>
      <c r="J6" s="20">
        <v>4735087</v>
      </c>
      <c r="K6" s="20">
        <v>5653929</v>
      </c>
      <c r="L6" s="20">
        <v>22967282</v>
      </c>
      <c r="M6" s="20">
        <v>74924842</v>
      </c>
      <c r="N6" s="20">
        <v>74924842</v>
      </c>
      <c r="O6" s="20"/>
      <c r="P6" s="20"/>
      <c r="Q6" s="20"/>
      <c r="R6" s="20"/>
      <c r="S6" s="20"/>
      <c r="T6" s="20"/>
      <c r="U6" s="20"/>
      <c r="V6" s="20"/>
      <c r="W6" s="20">
        <v>74924842</v>
      </c>
      <c r="X6" s="20">
        <v>1080838</v>
      </c>
      <c r="Y6" s="20">
        <v>73844004</v>
      </c>
      <c r="Z6" s="21">
        <v>6832.11</v>
      </c>
      <c r="AA6" s="22">
        <v>2161675</v>
      </c>
    </row>
    <row r="7" spans="1:27" ht="12.75">
      <c r="A7" s="23" t="s">
        <v>34</v>
      </c>
      <c r="B7" s="17"/>
      <c r="C7" s="18"/>
      <c r="D7" s="18"/>
      <c r="E7" s="19">
        <v>5423397</v>
      </c>
      <c r="F7" s="20">
        <v>5423397</v>
      </c>
      <c r="G7" s="20">
        <v>19996129</v>
      </c>
      <c r="H7" s="20">
        <v>22811753</v>
      </c>
      <c r="I7" s="20">
        <v>8590415</v>
      </c>
      <c r="J7" s="20">
        <v>8590415</v>
      </c>
      <c r="K7" s="20">
        <v>7440415</v>
      </c>
      <c r="L7" s="20">
        <v>8962016</v>
      </c>
      <c r="M7" s="20">
        <v>10899822</v>
      </c>
      <c r="N7" s="20">
        <v>10899822</v>
      </c>
      <c r="O7" s="20"/>
      <c r="P7" s="20"/>
      <c r="Q7" s="20"/>
      <c r="R7" s="20"/>
      <c r="S7" s="20"/>
      <c r="T7" s="20"/>
      <c r="U7" s="20"/>
      <c r="V7" s="20"/>
      <c r="W7" s="20">
        <v>10899822</v>
      </c>
      <c r="X7" s="20">
        <v>2711699</v>
      </c>
      <c r="Y7" s="20">
        <v>8188123</v>
      </c>
      <c r="Z7" s="21">
        <v>301.96</v>
      </c>
      <c r="AA7" s="22">
        <v>5423397</v>
      </c>
    </row>
    <row r="8" spans="1:27" ht="12.75">
      <c r="A8" s="23" t="s">
        <v>35</v>
      </c>
      <c r="B8" s="17"/>
      <c r="C8" s="18">
        <v>54118717</v>
      </c>
      <c r="D8" s="18"/>
      <c r="E8" s="19">
        <v>20067404</v>
      </c>
      <c r="F8" s="20">
        <v>20067404</v>
      </c>
      <c r="G8" s="20">
        <v>42642435</v>
      </c>
      <c r="H8" s="20">
        <v>27146708</v>
      </c>
      <c r="I8" s="20">
        <v>26169783</v>
      </c>
      <c r="J8" s="20">
        <v>26169783</v>
      </c>
      <c r="K8" s="20">
        <v>25749781</v>
      </c>
      <c r="L8" s="20">
        <v>20309901</v>
      </c>
      <c r="M8" s="20">
        <v>21939440</v>
      </c>
      <c r="N8" s="20">
        <v>21939440</v>
      </c>
      <c r="O8" s="20"/>
      <c r="P8" s="20"/>
      <c r="Q8" s="20"/>
      <c r="R8" s="20"/>
      <c r="S8" s="20"/>
      <c r="T8" s="20"/>
      <c r="U8" s="20"/>
      <c r="V8" s="20"/>
      <c r="W8" s="20">
        <v>21939440</v>
      </c>
      <c r="X8" s="20">
        <v>10033702</v>
      </c>
      <c r="Y8" s="20">
        <v>11905738</v>
      </c>
      <c r="Z8" s="21">
        <v>118.66</v>
      </c>
      <c r="AA8" s="22">
        <v>20067404</v>
      </c>
    </row>
    <row r="9" spans="1:27" ht="12.75">
      <c r="A9" s="23" t="s">
        <v>36</v>
      </c>
      <c r="B9" s="17"/>
      <c r="C9" s="18">
        <v>12298913</v>
      </c>
      <c r="D9" s="18"/>
      <c r="E9" s="19">
        <v>20161019</v>
      </c>
      <c r="F9" s="20">
        <v>20161019</v>
      </c>
      <c r="G9" s="20">
        <v>42378043</v>
      </c>
      <c r="H9" s="20">
        <v>39280599</v>
      </c>
      <c r="I9" s="20">
        <v>61862104</v>
      </c>
      <c r="J9" s="20">
        <v>61862104</v>
      </c>
      <c r="K9" s="20">
        <v>57301953</v>
      </c>
      <c r="L9" s="20">
        <v>52792173</v>
      </c>
      <c r="M9" s="20">
        <v>51385141</v>
      </c>
      <c r="N9" s="20">
        <v>51385141</v>
      </c>
      <c r="O9" s="20"/>
      <c r="P9" s="20"/>
      <c r="Q9" s="20"/>
      <c r="R9" s="20"/>
      <c r="S9" s="20"/>
      <c r="T9" s="20"/>
      <c r="U9" s="20"/>
      <c r="V9" s="20"/>
      <c r="W9" s="20">
        <v>51385141</v>
      </c>
      <c r="X9" s="20">
        <v>10080510</v>
      </c>
      <c r="Y9" s="20">
        <v>41304631</v>
      </c>
      <c r="Z9" s="21">
        <v>409.75</v>
      </c>
      <c r="AA9" s="22">
        <v>20161019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3698701</v>
      </c>
      <c r="D11" s="18"/>
      <c r="E11" s="19">
        <v>3952339</v>
      </c>
      <c r="F11" s="20">
        <v>3952339</v>
      </c>
      <c r="G11" s="20">
        <v>3652924</v>
      </c>
      <c r="H11" s="20">
        <v>3663188</v>
      </c>
      <c r="I11" s="20">
        <v>3735894</v>
      </c>
      <c r="J11" s="20">
        <v>3735894</v>
      </c>
      <c r="K11" s="20">
        <v>3740075</v>
      </c>
      <c r="L11" s="20">
        <v>3496913</v>
      </c>
      <c r="M11" s="20">
        <v>3535970</v>
      </c>
      <c r="N11" s="20">
        <v>3535970</v>
      </c>
      <c r="O11" s="20"/>
      <c r="P11" s="20"/>
      <c r="Q11" s="20"/>
      <c r="R11" s="20"/>
      <c r="S11" s="20"/>
      <c r="T11" s="20"/>
      <c r="U11" s="20"/>
      <c r="V11" s="20"/>
      <c r="W11" s="20">
        <v>3535970</v>
      </c>
      <c r="X11" s="20">
        <v>1976170</v>
      </c>
      <c r="Y11" s="20">
        <v>1559800</v>
      </c>
      <c r="Z11" s="21">
        <v>78.93</v>
      </c>
      <c r="AA11" s="22">
        <v>3952339</v>
      </c>
    </row>
    <row r="12" spans="1:27" ht="12.75">
      <c r="A12" s="27" t="s">
        <v>39</v>
      </c>
      <c r="B12" s="28"/>
      <c r="C12" s="29">
        <f aca="true" t="shared" si="0" ref="C12:Y12">SUM(C6:C11)</f>
        <v>86717049</v>
      </c>
      <c r="D12" s="29">
        <f>SUM(D6:D11)</f>
        <v>0</v>
      </c>
      <c r="E12" s="30">
        <f t="shared" si="0"/>
        <v>51765834</v>
      </c>
      <c r="F12" s="31">
        <f t="shared" si="0"/>
        <v>51765834</v>
      </c>
      <c r="G12" s="31">
        <f t="shared" si="0"/>
        <v>108675801</v>
      </c>
      <c r="H12" s="31">
        <f t="shared" si="0"/>
        <v>97219883</v>
      </c>
      <c r="I12" s="31">
        <f t="shared" si="0"/>
        <v>105093283</v>
      </c>
      <c r="J12" s="31">
        <f t="shared" si="0"/>
        <v>105093283</v>
      </c>
      <c r="K12" s="31">
        <f t="shared" si="0"/>
        <v>99886153</v>
      </c>
      <c r="L12" s="31">
        <f t="shared" si="0"/>
        <v>108528285</v>
      </c>
      <c r="M12" s="31">
        <f t="shared" si="0"/>
        <v>162685215</v>
      </c>
      <c r="N12" s="31">
        <f t="shared" si="0"/>
        <v>162685215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162685215</v>
      </c>
      <c r="X12" s="31">
        <f t="shared" si="0"/>
        <v>25882919</v>
      </c>
      <c r="Y12" s="31">
        <f t="shared" si="0"/>
        <v>136802296</v>
      </c>
      <c r="Z12" s="32">
        <f>+IF(X12&lt;&gt;0,+(Y12/X12)*100,0)</f>
        <v>528.5427659840067</v>
      </c>
      <c r="AA12" s="33">
        <f>SUM(AA6:AA11)</f>
        <v>51765834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3479700</v>
      </c>
      <c r="D15" s="18"/>
      <c r="E15" s="19">
        <v>1859485</v>
      </c>
      <c r="F15" s="20">
        <v>1859485</v>
      </c>
      <c r="G15" s="20">
        <v>2510143</v>
      </c>
      <c r="H15" s="20">
        <v>3479700</v>
      </c>
      <c r="I15" s="20">
        <v>3479700</v>
      </c>
      <c r="J15" s="20">
        <v>3479700</v>
      </c>
      <c r="K15" s="20">
        <v>3479700</v>
      </c>
      <c r="L15" s="20">
        <v>3479700</v>
      </c>
      <c r="M15" s="20">
        <v>3479700</v>
      </c>
      <c r="N15" s="20">
        <v>3479700</v>
      </c>
      <c r="O15" s="20"/>
      <c r="P15" s="20"/>
      <c r="Q15" s="20"/>
      <c r="R15" s="20"/>
      <c r="S15" s="20"/>
      <c r="T15" s="20"/>
      <c r="U15" s="20"/>
      <c r="V15" s="20"/>
      <c r="W15" s="20">
        <v>3479700</v>
      </c>
      <c r="X15" s="20">
        <v>929743</v>
      </c>
      <c r="Y15" s="20">
        <v>2549957</v>
      </c>
      <c r="Z15" s="21">
        <v>274.26</v>
      </c>
      <c r="AA15" s="22">
        <v>1859485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7247207</v>
      </c>
      <c r="D17" s="18"/>
      <c r="E17" s="19">
        <v>7551849</v>
      </c>
      <c r="F17" s="20">
        <v>7551849</v>
      </c>
      <c r="G17" s="20">
        <v>7818934</v>
      </c>
      <c r="H17" s="20">
        <v>7247207</v>
      </c>
      <c r="I17" s="20">
        <v>7247207</v>
      </c>
      <c r="J17" s="20">
        <v>7247207</v>
      </c>
      <c r="K17" s="20">
        <v>7247207</v>
      </c>
      <c r="L17" s="20">
        <v>7247207</v>
      </c>
      <c r="M17" s="20">
        <v>7247207</v>
      </c>
      <c r="N17" s="20">
        <v>7247207</v>
      </c>
      <c r="O17" s="20"/>
      <c r="P17" s="20"/>
      <c r="Q17" s="20"/>
      <c r="R17" s="20"/>
      <c r="S17" s="20"/>
      <c r="T17" s="20"/>
      <c r="U17" s="20"/>
      <c r="V17" s="20"/>
      <c r="W17" s="20">
        <v>7247207</v>
      </c>
      <c r="X17" s="20">
        <v>3775925</v>
      </c>
      <c r="Y17" s="20">
        <v>3471282</v>
      </c>
      <c r="Z17" s="21">
        <v>91.93</v>
      </c>
      <c r="AA17" s="22">
        <v>7551849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546189149</v>
      </c>
      <c r="D19" s="18"/>
      <c r="E19" s="19">
        <v>535882912</v>
      </c>
      <c r="F19" s="20">
        <v>535882912</v>
      </c>
      <c r="G19" s="20">
        <v>553652419</v>
      </c>
      <c r="H19" s="20">
        <v>544705438</v>
      </c>
      <c r="I19" s="20">
        <v>545344458</v>
      </c>
      <c r="J19" s="20">
        <v>545344458</v>
      </c>
      <c r="K19" s="20">
        <v>544476397</v>
      </c>
      <c r="L19" s="20">
        <v>544105560</v>
      </c>
      <c r="M19" s="20">
        <v>546009135</v>
      </c>
      <c r="N19" s="20">
        <v>546009135</v>
      </c>
      <c r="O19" s="20"/>
      <c r="P19" s="20"/>
      <c r="Q19" s="20"/>
      <c r="R19" s="20"/>
      <c r="S19" s="20"/>
      <c r="T19" s="20"/>
      <c r="U19" s="20"/>
      <c r="V19" s="20"/>
      <c r="W19" s="20">
        <v>546009135</v>
      </c>
      <c r="X19" s="20">
        <v>267941456</v>
      </c>
      <c r="Y19" s="20">
        <v>278067679</v>
      </c>
      <c r="Z19" s="21">
        <v>103.78</v>
      </c>
      <c r="AA19" s="22">
        <v>535882912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400060</v>
      </c>
      <c r="D22" s="18"/>
      <c r="E22" s="19">
        <v>394649</v>
      </c>
      <c r="F22" s="20">
        <v>394649</v>
      </c>
      <c r="G22" s="20">
        <v>514895</v>
      </c>
      <c r="H22" s="20">
        <v>400060</v>
      </c>
      <c r="I22" s="20">
        <v>400059</v>
      </c>
      <c r="J22" s="20">
        <v>400059</v>
      </c>
      <c r="K22" s="20">
        <v>400059</v>
      </c>
      <c r="L22" s="20">
        <v>400059</v>
      </c>
      <c r="M22" s="20">
        <v>400059</v>
      </c>
      <c r="N22" s="20">
        <v>400059</v>
      </c>
      <c r="O22" s="20"/>
      <c r="P22" s="20"/>
      <c r="Q22" s="20"/>
      <c r="R22" s="20"/>
      <c r="S22" s="20"/>
      <c r="T22" s="20"/>
      <c r="U22" s="20"/>
      <c r="V22" s="20"/>
      <c r="W22" s="20">
        <v>400059</v>
      </c>
      <c r="X22" s="20">
        <v>197325</v>
      </c>
      <c r="Y22" s="20">
        <v>202734</v>
      </c>
      <c r="Z22" s="21">
        <v>102.74</v>
      </c>
      <c r="AA22" s="22">
        <v>394649</v>
      </c>
    </row>
    <row r="23" spans="1:27" ht="12.75">
      <c r="A23" s="23" t="s">
        <v>49</v>
      </c>
      <c r="B23" s="17"/>
      <c r="C23" s="18">
        <v>5276969</v>
      </c>
      <c r="D23" s="18"/>
      <c r="E23" s="19">
        <v>5395735</v>
      </c>
      <c r="F23" s="20">
        <v>5395735</v>
      </c>
      <c r="G23" s="24">
        <v>5474416</v>
      </c>
      <c r="H23" s="24">
        <v>5276969</v>
      </c>
      <c r="I23" s="24">
        <v>5276969</v>
      </c>
      <c r="J23" s="20">
        <v>5276969</v>
      </c>
      <c r="K23" s="24">
        <v>5276969</v>
      </c>
      <c r="L23" s="24">
        <v>5276969</v>
      </c>
      <c r="M23" s="20">
        <v>5276969</v>
      </c>
      <c r="N23" s="24">
        <v>5276969</v>
      </c>
      <c r="O23" s="24"/>
      <c r="P23" s="24"/>
      <c r="Q23" s="20"/>
      <c r="R23" s="24"/>
      <c r="S23" s="24"/>
      <c r="T23" s="20"/>
      <c r="U23" s="24"/>
      <c r="V23" s="24"/>
      <c r="W23" s="24">
        <v>5276969</v>
      </c>
      <c r="X23" s="20">
        <v>2697868</v>
      </c>
      <c r="Y23" s="24">
        <v>2579101</v>
      </c>
      <c r="Z23" s="25">
        <v>95.6</v>
      </c>
      <c r="AA23" s="26">
        <v>5395735</v>
      </c>
    </row>
    <row r="24" spans="1:27" ht="12.75">
      <c r="A24" s="27" t="s">
        <v>50</v>
      </c>
      <c r="B24" s="35"/>
      <c r="C24" s="29">
        <f aca="true" t="shared" si="1" ref="C24:Y24">SUM(C15:C23)</f>
        <v>562593085</v>
      </c>
      <c r="D24" s="29">
        <f>SUM(D15:D23)</f>
        <v>0</v>
      </c>
      <c r="E24" s="36">
        <f t="shared" si="1"/>
        <v>551084630</v>
      </c>
      <c r="F24" s="37">
        <f t="shared" si="1"/>
        <v>551084630</v>
      </c>
      <c r="G24" s="37">
        <f t="shared" si="1"/>
        <v>569970807</v>
      </c>
      <c r="H24" s="37">
        <f t="shared" si="1"/>
        <v>561109374</v>
      </c>
      <c r="I24" s="37">
        <f t="shared" si="1"/>
        <v>561748393</v>
      </c>
      <c r="J24" s="37">
        <f t="shared" si="1"/>
        <v>561748393</v>
      </c>
      <c r="K24" s="37">
        <f t="shared" si="1"/>
        <v>560880332</v>
      </c>
      <c r="L24" s="37">
        <f t="shared" si="1"/>
        <v>560509495</v>
      </c>
      <c r="M24" s="37">
        <f t="shared" si="1"/>
        <v>562413070</v>
      </c>
      <c r="N24" s="37">
        <f t="shared" si="1"/>
        <v>562413070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562413070</v>
      </c>
      <c r="X24" s="37">
        <f t="shared" si="1"/>
        <v>275542317</v>
      </c>
      <c r="Y24" s="37">
        <f t="shared" si="1"/>
        <v>286870753</v>
      </c>
      <c r="Z24" s="38">
        <f>+IF(X24&lt;&gt;0,+(Y24/X24)*100,0)</f>
        <v>104.11132348865311</v>
      </c>
      <c r="AA24" s="39">
        <f>SUM(AA15:AA23)</f>
        <v>551084630</v>
      </c>
    </row>
    <row r="25" spans="1:27" ht="12.75">
      <c r="A25" s="27" t="s">
        <v>51</v>
      </c>
      <c r="B25" s="28"/>
      <c r="C25" s="29">
        <f aca="true" t="shared" si="2" ref="C25:Y25">+C12+C24</f>
        <v>649310134</v>
      </c>
      <c r="D25" s="29">
        <f>+D12+D24</f>
        <v>0</v>
      </c>
      <c r="E25" s="30">
        <f t="shared" si="2"/>
        <v>602850464</v>
      </c>
      <c r="F25" s="31">
        <f t="shared" si="2"/>
        <v>602850464</v>
      </c>
      <c r="G25" s="31">
        <f t="shared" si="2"/>
        <v>678646608</v>
      </c>
      <c r="H25" s="31">
        <f t="shared" si="2"/>
        <v>658329257</v>
      </c>
      <c r="I25" s="31">
        <f t="shared" si="2"/>
        <v>666841676</v>
      </c>
      <c r="J25" s="31">
        <f t="shared" si="2"/>
        <v>666841676</v>
      </c>
      <c r="K25" s="31">
        <f t="shared" si="2"/>
        <v>660766485</v>
      </c>
      <c r="L25" s="31">
        <f t="shared" si="2"/>
        <v>669037780</v>
      </c>
      <c r="M25" s="31">
        <f t="shared" si="2"/>
        <v>725098285</v>
      </c>
      <c r="N25" s="31">
        <f t="shared" si="2"/>
        <v>725098285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725098285</v>
      </c>
      <c r="X25" s="31">
        <f t="shared" si="2"/>
        <v>301425236</v>
      </c>
      <c r="Y25" s="31">
        <f t="shared" si="2"/>
        <v>423673049</v>
      </c>
      <c r="Z25" s="32">
        <f>+IF(X25&lt;&gt;0,+(Y25/X25)*100,0)</f>
        <v>140.5565952679556</v>
      </c>
      <c r="AA25" s="33">
        <f>+AA12+AA24</f>
        <v>602850464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7792004</v>
      </c>
      <c r="D29" s="18"/>
      <c r="E29" s="19"/>
      <c r="F29" s="20"/>
      <c r="G29" s="20">
        <v>6285540</v>
      </c>
      <c r="H29" s="20">
        <v>11517752</v>
      </c>
      <c r="I29" s="20">
        <v>8993451</v>
      </c>
      <c r="J29" s="20">
        <v>8993451</v>
      </c>
      <c r="K29" s="20">
        <v>9223118</v>
      </c>
      <c r="L29" s="20">
        <v>32656984</v>
      </c>
      <c r="M29" s="20">
        <v>90775060</v>
      </c>
      <c r="N29" s="20">
        <v>90775060</v>
      </c>
      <c r="O29" s="20"/>
      <c r="P29" s="20"/>
      <c r="Q29" s="20"/>
      <c r="R29" s="20"/>
      <c r="S29" s="20"/>
      <c r="T29" s="20"/>
      <c r="U29" s="20"/>
      <c r="V29" s="20"/>
      <c r="W29" s="20">
        <v>90775060</v>
      </c>
      <c r="X29" s="20"/>
      <c r="Y29" s="20">
        <v>90775060</v>
      </c>
      <c r="Z29" s="21"/>
      <c r="AA29" s="22"/>
    </row>
    <row r="30" spans="1:27" ht="12.75">
      <c r="A30" s="23" t="s">
        <v>55</v>
      </c>
      <c r="B30" s="17"/>
      <c r="C30" s="18">
        <v>4112966</v>
      </c>
      <c r="D30" s="18"/>
      <c r="E30" s="19">
        <v>3206150</v>
      </c>
      <c r="F30" s="20">
        <v>3206150</v>
      </c>
      <c r="G30" s="20">
        <v>3875555</v>
      </c>
      <c r="H30" s="20">
        <v>4112966</v>
      </c>
      <c r="I30" s="20">
        <v>4112966</v>
      </c>
      <c r="J30" s="20">
        <v>4112966</v>
      </c>
      <c r="K30" s="20">
        <v>4112966</v>
      </c>
      <c r="L30" s="20">
        <v>4112966</v>
      </c>
      <c r="M30" s="20">
        <v>4112966</v>
      </c>
      <c r="N30" s="20">
        <v>4112966</v>
      </c>
      <c r="O30" s="20"/>
      <c r="P30" s="20"/>
      <c r="Q30" s="20"/>
      <c r="R30" s="20"/>
      <c r="S30" s="20"/>
      <c r="T30" s="20"/>
      <c r="U30" s="20"/>
      <c r="V30" s="20"/>
      <c r="W30" s="20">
        <v>4112966</v>
      </c>
      <c r="X30" s="20">
        <v>1603075</v>
      </c>
      <c r="Y30" s="20">
        <v>2509891</v>
      </c>
      <c r="Z30" s="21">
        <v>156.57</v>
      </c>
      <c r="AA30" s="22">
        <v>3206150</v>
      </c>
    </row>
    <row r="31" spans="1:27" ht="12.75">
      <c r="A31" s="23" t="s">
        <v>56</v>
      </c>
      <c r="B31" s="17"/>
      <c r="C31" s="18">
        <v>1537467</v>
      </c>
      <c r="D31" s="18"/>
      <c r="E31" s="19">
        <v>1456196</v>
      </c>
      <c r="F31" s="20">
        <v>1456196</v>
      </c>
      <c r="G31" s="20">
        <v>3172571</v>
      </c>
      <c r="H31" s="20">
        <v>1528765</v>
      </c>
      <c r="I31" s="20">
        <v>1411465</v>
      </c>
      <c r="J31" s="20">
        <v>1411465</v>
      </c>
      <c r="K31" s="20">
        <v>1418299</v>
      </c>
      <c r="L31" s="20">
        <v>1681204</v>
      </c>
      <c r="M31" s="20">
        <v>1696605</v>
      </c>
      <c r="N31" s="20">
        <v>1696605</v>
      </c>
      <c r="O31" s="20"/>
      <c r="P31" s="20"/>
      <c r="Q31" s="20"/>
      <c r="R31" s="20"/>
      <c r="S31" s="20"/>
      <c r="T31" s="20"/>
      <c r="U31" s="20"/>
      <c r="V31" s="20"/>
      <c r="W31" s="20">
        <v>1696605</v>
      </c>
      <c r="X31" s="20">
        <v>728098</v>
      </c>
      <c r="Y31" s="20">
        <v>968507</v>
      </c>
      <c r="Z31" s="21">
        <v>133.02</v>
      </c>
      <c r="AA31" s="22">
        <v>1456196</v>
      </c>
    </row>
    <row r="32" spans="1:27" ht="12.75">
      <c r="A32" s="23" t="s">
        <v>57</v>
      </c>
      <c r="B32" s="17"/>
      <c r="C32" s="18">
        <v>60359004</v>
      </c>
      <c r="D32" s="18"/>
      <c r="E32" s="19">
        <v>31521622</v>
      </c>
      <c r="F32" s="20">
        <v>31521622</v>
      </c>
      <c r="G32" s="20">
        <v>42501904</v>
      </c>
      <c r="H32" s="20">
        <v>95439758</v>
      </c>
      <c r="I32" s="20">
        <v>33875139</v>
      </c>
      <c r="J32" s="20">
        <v>33875139</v>
      </c>
      <c r="K32" s="20">
        <v>44019538</v>
      </c>
      <c r="L32" s="20">
        <v>45217175</v>
      </c>
      <c r="M32" s="20">
        <v>34256855</v>
      </c>
      <c r="N32" s="20">
        <v>34256855</v>
      </c>
      <c r="O32" s="20"/>
      <c r="P32" s="20"/>
      <c r="Q32" s="20"/>
      <c r="R32" s="20"/>
      <c r="S32" s="20"/>
      <c r="T32" s="20"/>
      <c r="U32" s="20"/>
      <c r="V32" s="20"/>
      <c r="W32" s="20">
        <v>34256855</v>
      </c>
      <c r="X32" s="20">
        <v>15760811</v>
      </c>
      <c r="Y32" s="20">
        <v>18496044</v>
      </c>
      <c r="Z32" s="21">
        <v>117.35</v>
      </c>
      <c r="AA32" s="22">
        <v>31521622</v>
      </c>
    </row>
    <row r="33" spans="1:27" ht="12.75">
      <c r="A33" s="23" t="s">
        <v>58</v>
      </c>
      <c r="B33" s="17"/>
      <c r="C33" s="18">
        <v>9725180</v>
      </c>
      <c r="D33" s="18"/>
      <c r="E33" s="19">
        <v>8803681</v>
      </c>
      <c r="F33" s="20">
        <v>8803681</v>
      </c>
      <c r="G33" s="20">
        <v>8949512</v>
      </c>
      <c r="H33" s="20">
        <v>9847951</v>
      </c>
      <c r="I33" s="20">
        <v>9602410</v>
      </c>
      <c r="J33" s="20">
        <v>9602410</v>
      </c>
      <c r="K33" s="20">
        <v>9602410</v>
      </c>
      <c r="L33" s="20">
        <v>9602410</v>
      </c>
      <c r="M33" s="20">
        <v>9547582</v>
      </c>
      <c r="N33" s="20">
        <v>9547582</v>
      </c>
      <c r="O33" s="20"/>
      <c r="P33" s="20"/>
      <c r="Q33" s="20"/>
      <c r="R33" s="20"/>
      <c r="S33" s="20"/>
      <c r="T33" s="20"/>
      <c r="U33" s="20"/>
      <c r="V33" s="20"/>
      <c r="W33" s="20">
        <v>9547582</v>
      </c>
      <c r="X33" s="20">
        <v>4401841</v>
      </c>
      <c r="Y33" s="20">
        <v>5145741</v>
      </c>
      <c r="Z33" s="21">
        <v>116.9</v>
      </c>
      <c r="AA33" s="22">
        <v>8803681</v>
      </c>
    </row>
    <row r="34" spans="1:27" ht="12.75">
      <c r="A34" s="27" t="s">
        <v>59</v>
      </c>
      <c r="B34" s="28"/>
      <c r="C34" s="29">
        <f aca="true" t="shared" si="3" ref="C34:Y34">SUM(C29:C33)</f>
        <v>83526621</v>
      </c>
      <c r="D34" s="29">
        <f>SUM(D29:D33)</f>
        <v>0</v>
      </c>
      <c r="E34" s="30">
        <f t="shared" si="3"/>
        <v>44987649</v>
      </c>
      <c r="F34" s="31">
        <f t="shared" si="3"/>
        <v>44987649</v>
      </c>
      <c r="G34" s="31">
        <f t="shared" si="3"/>
        <v>64785082</v>
      </c>
      <c r="H34" s="31">
        <f t="shared" si="3"/>
        <v>122447192</v>
      </c>
      <c r="I34" s="31">
        <f t="shared" si="3"/>
        <v>57995431</v>
      </c>
      <c r="J34" s="31">
        <f t="shared" si="3"/>
        <v>57995431</v>
      </c>
      <c r="K34" s="31">
        <f t="shared" si="3"/>
        <v>68376331</v>
      </c>
      <c r="L34" s="31">
        <f t="shared" si="3"/>
        <v>93270739</v>
      </c>
      <c r="M34" s="31">
        <f t="shared" si="3"/>
        <v>140389068</v>
      </c>
      <c r="N34" s="31">
        <f t="shared" si="3"/>
        <v>140389068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140389068</v>
      </c>
      <c r="X34" s="31">
        <f t="shared" si="3"/>
        <v>22493825</v>
      </c>
      <c r="Y34" s="31">
        <f t="shared" si="3"/>
        <v>117895243</v>
      </c>
      <c r="Z34" s="32">
        <f>+IF(X34&lt;&gt;0,+(Y34/X34)*100,0)</f>
        <v>524.1227003410936</v>
      </c>
      <c r="AA34" s="33">
        <f>SUM(AA29:AA33)</f>
        <v>44987649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9097852</v>
      </c>
      <c r="D37" s="18"/>
      <c r="E37" s="19">
        <v>9590604</v>
      </c>
      <c r="F37" s="20">
        <v>9590604</v>
      </c>
      <c r="G37" s="20">
        <v>11144045</v>
      </c>
      <c r="H37" s="20">
        <v>9348741</v>
      </c>
      <c r="I37" s="20">
        <v>8686060</v>
      </c>
      <c r="J37" s="20">
        <v>8686060</v>
      </c>
      <c r="K37" s="20">
        <v>8686060</v>
      </c>
      <c r="L37" s="20">
        <v>8686060</v>
      </c>
      <c r="M37" s="20">
        <v>8368914</v>
      </c>
      <c r="N37" s="20">
        <v>8368914</v>
      </c>
      <c r="O37" s="20"/>
      <c r="P37" s="20"/>
      <c r="Q37" s="20"/>
      <c r="R37" s="20"/>
      <c r="S37" s="20"/>
      <c r="T37" s="20"/>
      <c r="U37" s="20"/>
      <c r="V37" s="20"/>
      <c r="W37" s="20">
        <v>8368914</v>
      </c>
      <c r="X37" s="20">
        <v>4795302</v>
      </c>
      <c r="Y37" s="20">
        <v>3573612</v>
      </c>
      <c r="Z37" s="21">
        <v>74.52</v>
      </c>
      <c r="AA37" s="22">
        <v>9590604</v>
      </c>
    </row>
    <row r="38" spans="1:27" ht="12.75">
      <c r="A38" s="23" t="s">
        <v>58</v>
      </c>
      <c r="B38" s="17"/>
      <c r="C38" s="18">
        <v>56792694</v>
      </c>
      <c r="D38" s="18"/>
      <c r="E38" s="19">
        <v>55595204</v>
      </c>
      <c r="F38" s="20">
        <v>55595204</v>
      </c>
      <c r="G38" s="20">
        <v>57508440</v>
      </c>
      <c r="H38" s="20">
        <v>56792694</v>
      </c>
      <c r="I38" s="20">
        <v>56792694</v>
      </c>
      <c r="J38" s="20">
        <v>56792694</v>
      </c>
      <c r="K38" s="20">
        <v>56792694</v>
      </c>
      <c r="L38" s="20">
        <v>56792694</v>
      </c>
      <c r="M38" s="20">
        <v>56792694</v>
      </c>
      <c r="N38" s="20">
        <v>56792694</v>
      </c>
      <c r="O38" s="20"/>
      <c r="P38" s="20"/>
      <c r="Q38" s="20"/>
      <c r="R38" s="20"/>
      <c r="S38" s="20"/>
      <c r="T38" s="20"/>
      <c r="U38" s="20"/>
      <c r="V38" s="20"/>
      <c r="W38" s="20">
        <v>56792694</v>
      </c>
      <c r="X38" s="20">
        <v>27797602</v>
      </c>
      <c r="Y38" s="20">
        <v>28995092</v>
      </c>
      <c r="Z38" s="21">
        <v>104.31</v>
      </c>
      <c r="AA38" s="22">
        <v>55595204</v>
      </c>
    </row>
    <row r="39" spans="1:27" ht="12.75">
      <c r="A39" s="27" t="s">
        <v>61</v>
      </c>
      <c r="B39" s="35"/>
      <c r="C39" s="29">
        <f aca="true" t="shared" si="4" ref="C39:Y39">SUM(C37:C38)</f>
        <v>65890546</v>
      </c>
      <c r="D39" s="29">
        <f>SUM(D37:D38)</f>
        <v>0</v>
      </c>
      <c r="E39" s="36">
        <f t="shared" si="4"/>
        <v>65185808</v>
      </c>
      <c r="F39" s="37">
        <f t="shared" si="4"/>
        <v>65185808</v>
      </c>
      <c r="G39" s="37">
        <f t="shared" si="4"/>
        <v>68652485</v>
      </c>
      <c r="H39" s="37">
        <f t="shared" si="4"/>
        <v>66141435</v>
      </c>
      <c r="I39" s="37">
        <f t="shared" si="4"/>
        <v>65478754</v>
      </c>
      <c r="J39" s="37">
        <f t="shared" si="4"/>
        <v>65478754</v>
      </c>
      <c r="K39" s="37">
        <f t="shared" si="4"/>
        <v>65478754</v>
      </c>
      <c r="L39" s="37">
        <f t="shared" si="4"/>
        <v>65478754</v>
      </c>
      <c r="M39" s="37">
        <f t="shared" si="4"/>
        <v>65161608</v>
      </c>
      <c r="N39" s="37">
        <f t="shared" si="4"/>
        <v>65161608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65161608</v>
      </c>
      <c r="X39" s="37">
        <f t="shared" si="4"/>
        <v>32592904</v>
      </c>
      <c r="Y39" s="37">
        <f t="shared" si="4"/>
        <v>32568704</v>
      </c>
      <c r="Z39" s="38">
        <f>+IF(X39&lt;&gt;0,+(Y39/X39)*100,0)</f>
        <v>99.92575070941822</v>
      </c>
      <c r="AA39" s="39">
        <f>SUM(AA37:AA38)</f>
        <v>65185808</v>
      </c>
    </row>
    <row r="40" spans="1:27" ht="12.75">
      <c r="A40" s="27" t="s">
        <v>62</v>
      </c>
      <c r="B40" s="28"/>
      <c r="C40" s="29">
        <f aca="true" t="shared" si="5" ref="C40:Y40">+C34+C39</f>
        <v>149417167</v>
      </c>
      <c r="D40" s="29">
        <f>+D34+D39</f>
        <v>0</v>
      </c>
      <c r="E40" s="30">
        <f t="shared" si="5"/>
        <v>110173457</v>
      </c>
      <c r="F40" s="31">
        <f t="shared" si="5"/>
        <v>110173457</v>
      </c>
      <c r="G40" s="31">
        <f t="shared" si="5"/>
        <v>133437567</v>
      </c>
      <c r="H40" s="31">
        <f t="shared" si="5"/>
        <v>188588627</v>
      </c>
      <c r="I40" s="31">
        <f t="shared" si="5"/>
        <v>123474185</v>
      </c>
      <c r="J40" s="31">
        <f t="shared" si="5"/>
        <v>123474185</v>
      </c>
      <c r="K40" s="31">
        <f t="shared" si="5"/>
        <v>133855085</v>
      </c>
      <c r="L40" s="31">
        <f t="shared" si="5"/>
        <v>158749493</v>
      </c>
      <c r="M40" s="31">
        <f t="shared" si="5"/>
        <v>205550676</v>
      </c>
      <c r="N40" s="31">
        <f t="shared" si="5"/>
        <v>205550676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205550676</v>
      </c>
      <c r="X40" s="31">
        <f t="shared" si="5"/>
        <v>55086729</v>
      </c>
      <c r="Y40" s="31">
        <f t="shared" si="5"/>
        <v>150463947</v>
      </c>
      <c r="Z40" s="32">
        <f>+IF(X40&lt;&gt;0,+(Y40/X40)*100,0)</f>
        <v>273.1401005857509</v>
      </c>
      <c r="AA40" s="33">
        <f>+AA34+AA39</f>
        <v>110173457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499892967</v>
      </c>
      <c r="D42" s="43">
        <f>+D25-D40</f>
        <v>0</v>
      </c>
      <c r="E42" s="44">
        <f t="shared" si="6"/>
        <v>492677007</v>
      </c>
      <c r="F42" s="45">
        <f t="shared" si="6"/>
        <v>492677007</v>
      </c>
      <c r="G42" s="45">
        <f t="shared" si="6"/>
        <v>545209041</v>
      </c>
      <c r="H42" s="45">
        <f t="shared" si="6"/>
        <v>469740630</v>
      </c>
      <c r="I42" s="45">
        <f t="shared" si="6"/>
        <v>543367491</v>
      </c>
      <c r="J42" s="45">
        <f t="shared" si="6"/>
        <v>543367491</v>
      </c>
      <c r="K42" s="45">
        <f t="shared" si="6"/>
        <v>526911400</v>
      </c>
      <c r="L42" s="45">
        <f t="shared" si="6"/>
        <v>510288287</v>
      </c>
      <c r="M42" s="45">
        <f t="shared" si="6"/>
        <v>519547609</v>
      </c>
      <c r="N42" s="45">
        <f t="shared" si="6"/>
        <v>519547609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519547609</v>
      </c>
      <c r="X42" s="45">
        <f t="shared" si="6"/>
        <v>246338507</v>
      </c>
      <c r="Y42" s="45">
        <f t="shared" si="6"/>
        <v>273209102</v>
      </c>
      <c r="Z42" s="46">
        <f>+IF(X42&lt;&gt;0,+(Y42/X42)*100,0)</f>
        <v>110.90799620702418</v>
      </c>
      <c r="AA42" s="47">
        <f>+AA25-AA40</f>
        <v>492677007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492080725</v>
      </c>
      <c r="D45" s="18"/>
      <c r="E45" s="19">
        <v>487253610</v>
      </c>
      <c r="F45" s="20">
        <v>487253610</v>
      </c>
      <c r="G45" s="20">
        <v>537354222</v>
      </c>
      <c r="H45" s="20">
        <v>461928388</v>
      </c>
      <c r="I45" s="20">
        <v>535555255</v>
      </c>
      <c r="J45" s="20">
        <v>535555255</v>
      </c>
      <c r="K45" s="20">
        <v>519099164</v>
      </c>
      <c r="L45" s="20">
        <v>502476051</v>
      </c>
      <c r="M45" s="20">
        <v>511735373</v>
      </c>
      <c r="N45" s="20">
        <v>511735373</v>
      </c>
      <c r="O45" s="20"/>
      <c r="P45" s="20"/>
      <c r="Q45" s="20"/>
      <c r="R45" s="20"/>
      <c r="S45" s="20"/>
      <c r="T45" s="20"/>
      <c r="U45" s="20"/>
      <c r="V45" s="20"/>
      <c r="W45" s="20">
        <v>511735373</v>
      </c>
      <c r="X45" s="20">
        <v>243626805</v>
      </c>
      <c r="Y45" s="20">
        <v>268108568</v>
      </c>
      <c r="Z45" s="48">
        <v>110.05</v>
      </c>
      <c r="AA45" s="22">
        <v>487253610</v>
      </c>
    </row>
    <row r="46" spans="1:27" ht="12.75">
      <c r="A46" s="23" t="s">
        <v>67</v>
      </c>
      <c r="B46" s="17"/>
      <c r="C46" s="18">
        <v>7812242</v>
      </c>
      <c r="D46" s="18"/>
      <c r="E46" s="19">
        <v>5423397</v>
      </c>
      <c r="F46" s="20">
        <v>5423397</v>
      </c>
      <c r="G46" s="20">
        <v>7854819</v>
      </c>
      <c r="H46" s="20">
        <v>7812242</v>
      </c>
      <c r="I46" s="20">
        <v>7812236</v>
      </c>
      <c r="J46" s="20">
        <v>7812236</v>
      </c>
      <c r="K46" s="20">
        <v>7812236</v>
      </c>
      <c r="L46" s="20">
        <v>7812236</v>
      </c>
      <c r="M46" s="20">
        <v>7812236</v>
      </c>
      <c r="N46" s="20">
        <v>7812236</v>
      </c>
      <c r="O46" s="20"/>
      <c r="P46" s="20"/>
      <c r="Q46" s="20"/>
      <c r="R46" s="20"/>
      <c r="S46" s="20"/>
      <c r="T46" s="20"/>
      <c r="U46" s="20"/>
      <c r="V46" s="20"/>
      <c r="W46" s="20">
        <v>7812236</v>
      </c>
      <c r="X46" s="20">
        <v>2711699</v>
      </c>
      <c r="Y46" s="20">
        <v>5100537</v>
      </c>
      <c r="Z46" s="48">
        <v>188.09</v>
      </c>
      <c r="AA46" s="22">
        <v>5423397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499892967</v>
      </c>
      <c r="D48" s="51">
        <f>SUM(D45:D47)</f>
        <v>0</v>
      </c>
      <c r="E48" s="52">
        <f t="shared" si="7"/>
        <v>492677007</v>
      </c>
      <c r="F48" s="53">
        <f t="shared" si="7"/>
        <v>492677007</v>
      </c>
      <c r="G48" s="53">
        <f t="shared" si="7"/>
        <v>545209041</v>
      </c>
      <c r="H48" s="53">
        <f t="shared" si="7"/>
        <v>469740630</v>
      </c>
      <c r="I48" s="53">
        <f t="shared" si="7"/>
        <v>543367491</v>
      </c>
      <c r="J48" s="53">
        <f t="shared" si="7"/>
        <v>543367491</v>
      </c>
      <c r="K48" s="53">
        <f t="shared" si="7"/>
        <v>526911400</v>
      </c>
      <c r="L48" s="53">
        <f t="shared" si="7"/>
        <v>510288287</v>
      </c>
      <c r="M48" s="53">
        <f t="shared" si="7"/>
        <v>519547609</v>
      </c>
      <c r="N48" s="53">
        <f t="shared" si="7"/>
        <v>519547609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519547609</v>
      </c>
      <c r="X48" s="53">
        <f t="shared" si="7"/>
        <v>246338504</v>
      </c>
      <c r="Y48" s="53">
        <f t="shared" si="7"/>
        <v>273209105</v>
      </c>
      <c r="Z48" s="54">
        <f>+IF(X48&lt;&gt;0,+(Y48/X48)*100,0)</f>
        <v>110.90799877553856</v>
      </c>
      <c r="AA48" s="55">
        <f>SUM(AA45:AA47)</f>
        <v>492677007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8108327</v>
      </c>
      <c r="D6" s="18"/>
      <c r="E6" s="19">
        <v>3924964</v>
      </c>
      <c r="F6" s="20">
        <v>3924964</v>
      </c>
      <c r="G6" s="20">
        <v>10168173</v>
      </c>
      <c r="H6" s="20">
        <v>14325635</v>
      </c>
      <c r="I6" s="20">
        <v>11657052</v>
      </c>
      <c r="J6" s="20">
        <v>11657052</v>
      </c>
      <c r="K6" s="20">
        <v>9914573</v>
      </c>
      <c r="L6" s="20">
        <v>8594860</v>
      </c>
      <c r="M6" s="20">
        <v>9400644</v>
      </c>
      <c r="N6" s="20">
        <v>9400644</v>
      </c>
      <c r="O6" s="20"/>
      <c r="P6" s="20"/>
      <c r="Q6" s="20"/>
      <c r="R6" s="20"/>
      <c r="S6" s="20"/>
      <c r="T6" s="20"/>
      <c r="U6" s="20"/>
      <c r="V6" s="20"/>
      <c r="W6" s="20">
        <v>9400644</v>
      </c>
      <c r="X6" s="20">
        <v>1962482</v>
      </c>
      <c r="Y6" s="20">
        <v>7438162</v>
      </c>
      <c r="Z6" s="21">
        <v>379.02</v>
      </c>
      <c r="AA6" s="22">
        <v>3924964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2100000</v>
      </c>
      <c r="F8" s="20">
        <v>2100000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1050000</v>
      </c>
      <c r="Y8" s="20">
        <v>-1050000</v>
      </c>
      <c r="Z8" s="21">
        <v>-100</v>
      </c>
      <c r="AA8" s="22">
        <v>2100000</v>
      </c>
    </row>
    <row r="9" spans="1:27" ht="12.75">
      <c r="A9" s="23" t="s">
        <v>36</v>
      </c>
      <c r="B9" s="17"/>
      <c r="C9" s="18">
        <v>6994347</v>
      </c>
      <c r="D9" s="18"/>
      <c r="E9" s="19">
        <v>1248439</v>
      </c>
      <c r="F9" s="20">
        <v>1248439</v>
      </c>
      <c r="G9" s="20">
        <v>5622708</v>
      </c>
      <c r="H9" s="20">
        <v>6278726</v>
      </c>
      <c r="I9" s="20">
        <v>6349985</v>
      </c>
      <c r="J9" s="20">
        <v>6349985</v>
      </c>
      <c r="K9" s="20">
        <v>5725644</v>
      </c>
      <c r="L9" s="20">
        <v>5513476</v>
      </c>
      <c r="M9" s="20">
        <v>5489357</v>
      </c>
      <c r="N9" s="20">
        <v>5489357</v>
      </c>
      <c r="O9" s="20"/>
      <c r="P9" s="20"/>
      <c r="Q9" s="20"/>
      <c r="R9" s="20"/>
      <c r="S9" s="20"/>
      <c r="T9" s="20"/>
      <c r="U9" s="20"/>
      <c r="V9" s="20"/>
      <c r="W9" s="20">
        <v>5489357</v>
      </c>
      <c r="X9" s="20">
        <v>624220</v>
      </c>
      <c r="Y9" s="20">
        <v>4865137</v>
      </c>
      <c r="Z9" s="21">
        <v>779.39</v>
      </c>
      <c r="AA9" s="22">
        <v>1248439</v>
      </c>
    </row>
    <row r="10" spans="1:27" ht="12.75">
      <c r="A10" s="23" t="s">
        <v>37</v>
      </c>
      <c r="B10" s="17"/>
      <c r="C10" s="18">
        <v>928829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651300</v>
      </c>
      <c r="D11" s="18"/>
      <c r="E11" s="19">
        <v>857730</v>
      </c>
      <c r="F11" s="20">
        <v>857730</v>
      </c>
      <c r="G11" s="20">
        <v>755605</v>
      </c>
      <c r="H11" s="20">
        <v>824551</v>
      </c>
      <c r="I11" s="20">
        <v>753875</v>
      </c>
      <c r="J11" s="20">
        <v>753875</v>
      </c>
      <c r="K11" s="20">
        <v>588857</v>
      </c>
      <c r="L11" s="20">
        <v>539630</v>
      </c>
      <c r="M11" s="20">
        <v>873976</v>
      </c>
      <c r="N11" s="20">
        <v>873976</v>
      </c>
      <c r="O11" s="20"/>
      <c r="P11" s="20"/>
      <c r="Q11" s="20"/>
      <c r="R11" s="20"/>
      <c r="S11" s="20"/>
      <c r="T11" s="20"/>
      <c r="U11" s="20"/>
      <c r="V11" s="20"/>
      <c r="W11" s="20">
        <v>873976</v>
      </c>
      <c r="X11" s="20">
        <v>428865</v>
      </c>
      <c r="Y11" s="20">
        <v>445111</v>
      </c>
      <c r="Z11" s="21">
        <v>103.79</v>
      </c>
      <c r="AA11" s="22">
        <v>857730</v>
      </c>
    </row>
    <row r="12" spans="1:27" ht="12.75">
      <c r="A12" s="27" t="s">
        <v>39</v>
      </c>
      <c r="B12" s="28"/>
      <c r="C12" s="29">
        <f aca="true" t="shared" si="0" ref="C12:Y12">SUM(C6:C11)</f>
        <v>16682803</v>
      </c>
      <c r="D12" s="29">
        <f>SUM(D6:D11)</f>
        <v>0</v>
      </c>
      <c r="E12" s="30">
        <f t="shared" si="0"/>
        <v>8131133</v>
      </c>
      <c r="F12" s="31">
        <f t="shared" si="0"/>
        <v>8131133</v>
      </c>
      <c r="G12" s="31">
        <f t="shared" si="0"/>
        <v>16546486</v>
      </c>
      <c r="H12" s="31">
        <f t="shared" si="0"/>
        <v>21428912</v>
      </c>
      <c r="I12" s="31">
        <f t="shared" si="0"/>
        <v>18760912</v>
      </c>
      <c r="J12" s="31">
        <f t="shared" si="0"/>
        <v>18760912</v>
      </c>
      <c r="K12" s="31">
        <f t="shared" si="0"/>
        <v>16229074</v>
      </c>
      <c r="L12" s="31">
        <f t="shared" si="0"/>
        <v>14647966</v>
      </c>
      <c r="M12" s="31">
        <f t="shared" si="0"/>
        <v>15763977</v>
      </c>
      <c r="N12" s="31">
        <f t="shared" si="0"/>
        <v>15763977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15763977</v>
      </c>
      <c r="X12" s="31">
        <f t="shared" si="0"/>
        <v>4065567</v>
      </c>
      <c r="Y12" s="31">
        <f t="shared" si="0"/>
        <v>11698410</v>
      </c>
      <c r="Z12" s="32">
        <f>+IF(X12&lt;&gt;0,+(Y12/X12)*100,0)</f>
        <v>287.74362837951014</v>
      </c>
      <c r="AA12" s="33">
        <f>SUM(AA6:AA11)</f>
        <v>8131133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10521241</v>
      </c>
      <c r="F15" s="20">
        <v>10521241</v>
      </c>
      <c r="G15" s="20">
        <v>10694243</v>
      </c>
      <c r="H15" s="20">
        <v>10444382</v>
      </c>
      <c r="I15" s="20">
        <v>10444382</v>
      </c>
      <c r="J15" s="20">
        <v>10444382</v>
      </c>
      <c r="K15" s="20">
        <v>10444382</v>
      </c>
      <c r="L15" s="20">
        <v>10444382</v>
      </c>
      <c r="M15" s="20">
        <v>10444382</v>
      </c>
      <c r="N15" s="20">
        <v>10444382</v>
      </c>
      <c r="O15" s="20"/>
      <c r="P15" s="20"/>
      <c r="Q15" s="20"/>
      <c r="R15" s="20"/>
      <c r="S15" s="20"/>
      <c r="T15" s="20"/>
      <c r="U15" s="20"/>
      <c r="V15" s="20"/>
      <c r="W15" s="20">
        <v>10444382</v>
      </c>
      <c r="X15" s="20">
        <v>5260621</v>
      </c>
      <c r="Y15" s="20">
        <v>5183761</v>
      </c>
      <c r="Z15" s="21">
        <v>98.54</v>
      </c>
      <c r="AA15" s="22">
        <v>10521241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8231379</v>
      </c>
      <c r="D19" s="18"/>
      <c r="E19" s="19">
        <v>8656193</v>
      </c>
      <c r="F19" s="20">
        <v>8656193</v>
      </c>
      <c r="G19" s="20">
        <v>7405713</v>
      </c>
      <c r="H19" s="20">
        <v>8231379</v>
      </c>
      <c r="I19" s="20">
        <v>8231379</v>
      </c>
      <c r="J19" s="20">
        <v>8231379</v>
      </c>
      <c r="K19" s="20">
        <v>8231379</v>
      </c>
      <c r="L19" s="20">
        <v>8231379</v>
      </c>
      <c r="M19" s="20">
        <v>8231379</v>
      </c>
      <c r="N19" s="20">
        <v>8231379</v>
      </c>
      <c r="O19" s="20"/>
      <c r="P19" s="20"/>
      <c r="Q19" s="20"/>
      <c r="R19" s="20"/>
      <c r="S19" s="20"/>
      <c r="T19" s="20"/>
      <c r="U19" s="20"/>
      <c r="V19" s="20"/>
      <c r="W19" s="20">
        <v>8231379</v>
      </c>
      <c r="X19" s="20">
        <v>4328097</v>
      </c>
      <c r="Y19" s="20">
        <v>3903282</v>
      </c>
      <c r="Z19" s="21">
        <v>90.18</v>
      </c>
      <c r="AA19" s="22">
        <v>8656193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92771</v>
      </c>
      <c r="D22" s="18"/>
      <c r="E22" s="19">
        <v>82410</v>
      </c>
      <c r="F22" s="20">
        <v>82410</v>
      </c>
      <c r="G22" s="20">
        <v>82411</v>
      </c>
      <c r="H22" s="20">
        <v>92771</v>
      </c>
      <c r="I22" s="20">
        <v>92771</v>
      </c>
      <c r="J22" s="20">
        <v>92771</v>
      </c>
      <c r="K22" s="20">
        <v>92771</v>
      </c>
      <c r="L22" s="20">
        <v>92771</v>
      </c>
      <c r="M22" s="20">
        <v>92771</v>
      </c>
      <c r="N22" s="20">
        <v>92771</v>
      </c>
      <c r="O22" s="20"/>
      <c r="P22" s="20"/>
      <c r="Q22" s="20"/>
      <c r="R22" s="20"/>
      <c r="S22" s="20"/>
      <c r="T22" s="20"/>
      <c r="U22" s="20"/>
      <c r="V22" s="20"/>
      <c r="W22" s="20">
        <v>92771</v>
      </c>
      <c r="X22" s="20">
        <v>41205</v>
      </c>
      <c r="Y22" s="20">
        <v>51566</v>
      </c>
      <c r="Z22" s="21">
        <v>125.15</v>
      </c>
      <c r="AA22" s="22">
        <v>82410</v>
      </c>
    </row>
    <row r="23" spans="1:27" ht="12.75">
      <c r="A23" s="23" t="s">
        <v>49</v>
      </c>
      <c r="B23" s="17"/>
      <c r="C23" s="18">
        <v>9515553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17839703</v>
      </c>
      <c r="D24" s="29">
        <f>SUM(D15:D23)</f>
        <v>0</v>
      </c>
      <c r="E24" s="36">
        <f t="shared" si="1"/>
        <v>19259844</v>
      </c>
      <c r="F24" s="37">
        <f t="shared" si="1"/>
        <v>19259844</v>
      </c>
      <c r="G24" s="37">
        <f t="shared" si="1"/>
        <v>18182367</v>
      </c>
      <c r="H24" s="37">
        <f t="shared" si="1"/>
        <v>18768532</v>
      </c>
      <c r="I24" s="37">
        <f t="shared" si="1"/>
        <v>18768532</v>
      </c>
      <c r="J24" s="37">
        <f t="shared" si="1"/>
        <v>18768532</v>
      </c>
      <c r="K24" s="37">
        <f t="shared" si="1"/>
        <v>18768532</v>
      </c>
      <c r="L24" s="37">
        <f t="shared" si="1"/>
        <v>18768532</v>
      </c>
      <c r="M24" s="37">
        <f t="shared" si="1"/>
        <v>18768532</v>
      </c>
      <c r="N24" s="37">
        <f t="shared" si="1"/>
        <v>18768532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18768532</v>
      </c>
      <c r="X24" s="37">
        <f t="shared" si="1"/>
        <v>9629923</v>
      </c>
      <c r="Y24" s="37">
        <f t="shared" si="1"/>
        <v>9138609</v>
      </c>
      <c r="Z24" s="38">
        <f>+IF(X24&lt;&gt;0,+(Y24/X24)*100,0)</f>
        <v>94.89804850983752</v>
      </c>
      <c r="AA24" s="39">
        <f>SUM(AA15:AA23)</f>
        <v>19259844</v>
      </c>
    </row>
    <row r="25" spans="1:27" ht="12.75">
      <c r="A25" s="27" t="s">
        <v>51</v>
      </c>
      <c r="B25" s="28"/>
      <c r="C25" s="29">
        <f aca="true" t="shared" si="2" ref="C25:Y25">+C12+C24</f>
        <v>34522506</v>
      </c>
      <c r="D25" s="29">
        <f>+D12+D24</f>
        <v>0</v>
      </c>
      <c r="E25" s="30">
        <f t="shared" si="2"/>
        <v>27390977</v>
      </c>
      <c r="F25" s="31">
        <f t="shared" si="2"/>
        <v>27390977</v>
      </c>
      <c r="G25" s="31">
        <f t="shared" si="2"/>
        <v>34728853</v>
      </c>
      <c r="H25" s="31">
        <f t="shared" si="2"/>
        <v>40197444</v>
      </c>
      <c r="I25" s="31">
        <f t="shared" si="2"/>
        <v>37529444</v>
      </c>
      <c r="J25" s="31">
        <f t="shared" si="2"/>
        <v>37529444</v>
      </c>
      <c r="K25" s="31">
        <f t="shared" si="2"/>
        <v>34997606</v>
      </c>
      <c r="L25" s="31">
        <f t="shared" si="2"/>
        <v>33416498</v>
      </c>
      <c r="M25" s="31">
        <f t="shared" si="2"/>
        <v>34532509</v>
      </c>
      <c r="N25" s="31">
        <f t="shared" si="2"/>
        <v>34532509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34532509</v>
      </c>
      <c r="X25" s="31">
        <f t="shared" si="2"/>
        <v>13695490</v>
      </c>
      <c r="Y25" s="31">
        <f t="shared" si="2"/>
        <v>20837019</v>
      </c>
      <c r="Z25" s="32">
        <f>+IF(X25&lt;&gt;0,+(Y25/X25)*100,0)</f>
        <v>152.14511492469418</v>
      </c>
      <c r="AA25" s="33">
        <f>+AA12+AA24</f>
        <v>27390977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67409</v>
      </c>
      <c r="D30" s="18"/>
      <c r="E30" s="19">
        <v>39000</v>
      </c>
      <c r="F30" s="20">
        <v>39000</v>
      </c>
      <c r="G30" s="20">
        <v>62318</v>
      </c>
      <c r="H30" s="20">
        <v>62318</v>
      </c>
      <c r="I30" s="20">
        <v>67409</v>
      </c>
      <c r="J30" s="20">
        <v>67409</v>
      </c>
      <c r="K30" s="20">
        <v>67409</v>
      </c>
      <c r="L30" s="20">
        <v>67409</v>
      </c>
      <c r="M30" s="20">
        <v>67409</v>
      </c>
      <c r="N30" s="20">
        <v>67409</v>
      </c>
      <c r="O30" s="20"/>
      <c r="P30" s="20"/>
      <c r="Q30" s="20"/>
      <c r="R30" s="20"/>
      <c r="S30" s="20"/>
      <c r="T30" s="20"/>
      <c r="U30" s="20"/>
      <c r="V30" s="20"/>
      <c r="W30" s="20">
        <v>67409</v>
      </c>
      <c r="X30" s="20">
        <v>19500</v>
      </c>
      <c r="Y30" s="20">
        <v>47909</v>
      </c>
      <c r="Z30" s="21">
        <v>245.69</v>
      </c>
      <c r="AA30" s="22">
        <v>39000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9255784</v>
      </c>
      <c r="D32" s="18"/>
      <c r="E32" s="19">
        <v>5550849</v>
      </c>
      <c r="F32" s="20">
        <v>5550849</v>
      </c>
      <c r="G32" s="20">
        <v>2692219</v>
      </c>
      <c r="H32" s="20">
        <v>7358570</v>
      </c>
      <c r="I32" s="20">
        <v>6403099</v>
      </c>
      <c r="J32" s="20">
        <v>6403099</v>
      </c>
      <c r="K32" s="20">
        <v>5815651</v>
      </c>
      <c r="L32" s="20">
        <v>6358525</v>
      </c>
      <c r="M32" s="20">
        <v>6146016</v>
      </c>
      <c r="N32" s="20">
        <v>6146016</v>
      </c>
      <c r="O32" s="20"/>
      <c r="P32" s="20"/>
      <c r="Q32" s="20"/>
      <c r="R32" s="20"/>
      <c r="S32" s="20"/>
      <c r="T32" s="20"/>
      <c r="U32" s="20"/>
      <c r="V32" s="20"/>
      <c r="W32" s="20">
        <v>6146016</v>
      </c>
      <c r="X32" s="20">
        <v>2775425</v>
      </c>
      <c r="Y32" s="20">
        <v>3370591</v>
      </c>
      <c r="Z32" s="21">
        <v>121.44</v>
      </c>
      <c r="AA32" s="22">
        <v>5550849</v>
      </c>
    </row>
    <row r="33" spans="1:27" ht="12.75">
      <c r="A33" s="23" t="s">
        <v>58</v>
      </c>
      <c r="B33" s="17"/>
      <c r="C33" s="18">
        <v>4828139</v>
      </c>
      <c r="D33" s="18"/>
      <c r="E33" s="19"/>
      <c r="F33" s="20"/>
      <c r="G33" s="20">
        <v>4482657</v>
      </c>
      <c r="H33" s="20">
        <v>4828139</v>
      </c>
      <c r="I33" s="20">
        <v>4828139</v>
      </c>
      <c r="J33" s="20">
        <v>4828139</v>
      </c>
      <c r="K33" s="20">
        <v>4828139</v>
      </c>
      <c r="L33" s="20">
        <v>4828139</v>
      </c>
      <c r="M33" s="20">
        <v>4828139</v>
      </c>
      <c r="N33" s="20">
        <v>4828139</v>
      </c>
      <c r="O33" s="20"/>
      <c r="P33" s="20"/>
      <c r="Q33" s="20"/>
      <c r="R33" s="20"/>
      <c r="S33" s="20"/>
      <c r="T33" s="20"/>
      <c r="U33" s="20"/>
      <c r="V33" s="20"/>
      <c r="W33" s="20">
        <v>4828139</v>
      </c>
      <c r="X33" s="20"/>
      <c r="Y33" s="20">
        <v>4828139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14151332</v>
      </c>
      <c r="D34" s="29">
        <f>SUM(D29:D33)</f>
        <v>0</v>
      </c>
      <c r="E34" s="30">
        <f t="shared" si="3"/>
        <v>5589849</v>
      </c>
      <c r="F34" s="31">
        <f t="shared" si="3"/>
        <v>5589849</v>
      </c>
      <c r="G34" s="31">
        <f t="shared" si="3"/>
        <v>7237194</v>
      </c>
      <c r="H34" s="31">
        <f t="shared" si="3"/>
        <v>12249027</v>
      </c>
      <c r="I34" s="31">
        <f t="shared" si="3"/>
        <v>11298647</v>
      </c>
      <c r="J34" s="31">
        <f t="shared" si="3"/>
        <v>11298647</v>
      </c>
      <c r="K34" s="31">
        <f t="shared" si="3"/>
        <v>10711199</v>
      </c>
      <c r="L34" s="31">
        <f t="shared" si="3"/>
        <v>11254073</v>
      </c>
      <c r="M34" s="31">
        <f t="shared" si="3"/>
        <v>11041564</v>
      </c>
      <c r="N34" s="31">
        <f t="shared" si="3"/>
        <v>11041564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11041564</v>
      </c>
      <c r="X34" s="31">
        <f t="shared" si="3"/>
        <v>2794925</v>
      </c>
      <c r="Y34" s="31">
        <f t="shared" si="3"/>
        <v>8246639</v>
      </c>
      <c r="Z34" s="32">
        <f>+IF(X34&lt;&gt;0,+(Y34/X34)*100,0)</f>
        <v>295.05761335277333</v>
      </c>
      <c r="AA34" s="33">
        <f>SUM(AA29:AA33)</f>
        <v>5589849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17184958</v>
      </c>
      <c r="D37" s="18"/>
      <c r="E37" s="19">
        <v>101367</v>
      </c>
      <c r="F37" s="20">
        <v>101367</v>
      </c>
      <c r="G37" s="20">
        <v>84019</v>
      </c>
      <c r="H37" s="20">
        <v>84019</v>
      </c>
      <c r="I37" s="20">
        <v>90170</v>
      </c>
      <c r="J37" s="20">
        <v>90170</v>
      </c>
      <c r="K37" s="20">
        <v>90170</v>
      </c>
      <c r="L37" s="20">
        <v>90170</v>
      </c>
      <c r="M37" s="20">
        <v>90170</v>
      </c>
      <c r="N37" s="20">
        <v>90170</v>
      </c>
      <c r="O37" s="20"/>
      <c r="P37" s="20"/>
      <c r="Q37" s="20"/>
      <c r="R37" s="20"/>
      <c r="S37" s="20"/>
      <c r="T37" s="20"/>
      <c r="U37" s="20"/>
      <c r="V37" s="20"/>
      <c r="W37" s="20">
        <v>90170</v>
      </c>
      <c r="X37" s="20">
        <v>50684</v>
      </c>
      <c r="Y37" s="20">
        <v>39486</v>
      </c>
      <c r="Z37" s="21">
        <v>77.91</v>
      </c>
      <c r="AA37" s="22">
        <v>101367</v>
      </c>
    </row>
    <row r="38" spans="1:27" ht="12.75">
      <c r="A38" s="23" t="s">
        <v>58</v>
      </c>
      <c r="B38" s="17"/>
      <c r="C38" s="18"/>
      <c r="D38" s="18"/>
      <c r="E38" s="19">
        <v>20286000</v>
      </c>
      <c r="F38" s="20">
        <v>20286000</v>
      </c>
      <c r="G38" s="20">
        <v>17451601</v>
      </c>
      <c r="H38" s="20">
        <v>17094788</v>
      </c>
      <c r="I38" s="20">
        <v>17094788</v>
      </c>
      <c r="J38" s="20">
        <v>17094788</v>
      </c>
      <c r="K38" s="20">
        <v>17094788</v>
      </c>
      <c r="L38" s="20">
        <v>17094788</v>
      </c>
      <c r="M38" s="20">
        <v>17094788</v>
      </c>
      <c r="N38" s="20">
        <v>17094788</v>
      </c>
      <c r="O38" s="20"/>
      <c r="P38" s="20"/>
      <c r="Q38" s="20"/>
      <c r="R38" s="20"/>
      <c r="S38" s="20"/>
      <c r="T38" s="20"/>
      <c r="U38" s="20"/>
      <c r="V38" s="20"/>
      <c r="W38" s="20">
        <v>17094788</v>
      </c>
      <c r="X38" s="20">
        <v>10143000</v>
      </c>
      <c r="Y38" s="20">
        <v>6951788</v>
      </c>
      <c r="Z38" s="21">
        <v>68.54</v>
      </c>
      <c r="AA38" s="22">
        <v>20286000</v>
      </c>
    </row>
    <row r="39" spans="1:27" ht="12.75">
      <c r="A39" s="27" t="s">
        <v>61</v>
      </c>
      <c r="B39" s="35"/>
      <c r="C39" s="29">
        <f aca="true" t="shared" si="4" ref="C39:Y39">SUM(C37:C38)</f>
        <v>17184958</v>
      </c>
      <c r="D39" s="29">
        <f>SUM(D37:D38)</f>
        <v>0</v>
      </c>
      <c r="E39" s="36">
        <f t="shared" si="4"/>
        <v>20387367</v>
      </c>
      <c r="F39" s="37">
        <f t="shared" si="4"/>
        <v>20387367</v>
      </c>
      <c r="G39" s="37">
        <f t="shared" si="4"/>
        <v>17535620</v>
      </c>
      <c r="H39" s="37">
        <f t="shared" si="4"/>
        <v>17178807</v>
      </c>
      <c r="I39" s="37">
        <f t="shared" si="4"/>
        <v>17184958</v>
      </c>
      <c r="J39" s="37">
        <f t="shared" si="4"/>
        <v>17184958</v>
      </c>
      <c r="K39" s="37">
        <f t="shared" si="4"/>
        <v>17184958</v>
      </c>
      <c r="L39" s="37">
        <f t="shared" si="4"/>
        <v>17184958</v>
      </c>
      <c r="M39" s="37">
        <f t="shared" si="4"/>
        <v>17184958</v>
      </c>
      <c r="N39" s="37">
        <f t="shared" si="4"/>
        <v>17184958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17184958</v>
      </c>
      <c r="X39" s="37">
        <f t="shared" si="4"/>
        <v>10193684</v>
      </c>
      <c r="Y39" s="37">
        <f t="shared" si="4"/>
        <v>6991274</v>
      </c>
      <c r="Z39" s="38">
        <f>+IF(X39&lt;&gt;0,+(Y39/X39)*100,0)</f>
        <v>68.58437047881806</v>
      </c>
      <c r="AA39" s="39">
        <f>SUM(AA37:AA38)</f>
        <v>20387367</v>
      </c>
    </row>
    <row r="40" spans="1:27" ht="12.75">
      <c r="A40" s="27" t="s">
        <v>62</v>
      </c>
      <c r="B40" s="28"/>
      <c r="C40" s="29">
        <f aca="true" t="shared" si="5" ref="C40:Y40">+C34+C39</f>
        <v>31336290</v>
      </c>
      <c r="D40" s="29">
        <f>+D34+D39</f>
        <v>0</v>
      </c>
      <c r="E40" s="30">
        <f t="shared" si="5"/>
        <v>25977216</v>
      </c>
      <c r="F40" s="31">
        <f t="shared" si="5"/>
        <v>25977216</v>
      </c>
      <c r="G40" s="31">
        <f t="shared" si="5"/>
        <v>24772814</v>
      </c>
      <c r="H40" s="31">
        <f t="shared" si="5"/>
        <v>29427834</v>
      </c>
      <c r="I40" s="31">
        <f t="shared" si="5"/>
        <v>28483605</v>
      </c>
      <c r="J40" s="31">
        <f t="shared" si="5"/>
        <v>28483605</v>
      </c>
      <c r="K40" s="31">
        <f t="shared" si="5"/>
        <v>27896157</v>
      </c>
      <c r="L40" s="31">
        <f t="shared" si="5"/>
        <v>28439031</v>
      </c>
      <c r="M40" s="31">
        <f t="shared" si="5"/>
        <v>28226522</v>
      </c>
      <c r="N40" s="31">
        <f t="shared" si="5"/>
        <v>28226522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28226522</v>
      </c>
      <c r="X40" s="31">
        <f t="shared" si="5"/>
        <v>12988609</v>
      </c>
      <c r="Y40" s="31">
        <f t="shared" si="5"/>
        <v>15237913</v>
      </c>
      <c r="Z40" s="32">
        <f>+IF(X40&lt;&gt;0,+(Y40/X40)*100,0)</f>
        <v>117.31751259892418</v>
      </c>
      <c r="AA40" s="33">
        <f>+AA34+AA39</f>
        <v>25977216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3186216</v>
      </c>
      <c r="D42" s="43">
        <f>+D25-D40</f>
        <v>0</v>
      </c>
      <c r="E42" s="44">
        <f t="shared" si="6"/>
        <v>1413761</v>
      </c>
      <c r="F42" s="45">
        <f t="shared" si="6"/>
        <v>1413761</v>
      </c>
      <c r="G42" s="45">
        <f t="shared" si="6"/>
        <v>9956039</v>
      </c>
      <c r="H42" s="45">
        <f t="shared" si="6"/>
        <v>10769610</v>
      </c>
      <c r="I42" s="45">
        <f t="shared" si="6"/>
        <v>9045839</v>
      </c>
      <c r="J42" s="45">
        <f t="shared" si="6"/>
        <v>9045839</v>
      </c>
      <c r="K42" s="45">
        <f t="shared" si="6"/>
        <v>7101449</v>
      </c>
      <c r="L42" s="45">
        <f t="shared" si="6"/>
        <v>4977467</v>
      </c>
      <c r="M42" s="45">
        <f t="shared" si="6"/>
        <v>6305987</v>
      </c>
      <c r="N42" s="45">
        <f t="shared" si="6"/>
        <v>6305987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6305987</v>
      </c>
      <c r="X42" s="45">
        <f t="shared" si="6"/>
        <v>706881</v>
      </c>
      <c r="Y42" s="45">
        <f t="shared" si="6"/>
        <v>5599106</v>
      </c>
      <c r="Z42" s="46">
        <f>+IF(X42&lt;&gt;0,+(Y42/X42)*100,0)</f>
        <v>792.0860795522867</v>
      </c>
      <c r="AA42" s="47">
        <f>+AA25-AA40</f>
        <v>1413761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3186216</v>
      </c>
      <c r="D45" s="18"/>
      <c r="E45" s="19">
        <v>1413761</v>
      </c>
      <c r="F45" s="20">
        <v>1413761</v>
      </c>
      <c r="G45" s="20">
        <v>9956039</v>
      </c>
      <c r="H45" s="20">
        <v>10769609</v>
      </c>
      <c r="I45" s="20">
        <v>9045839</v>
      </c>
      <c r="J45" s="20">
        <v>9045839</v>
      </c>
      <c r="K45" s="20">
        <v>7101449</v>
      </c>
      <c r="L45" s="20">
        <v>4977465</v>
      </c>
      <c r="M45" s="20">
        <v>6305988</v>
      </c>
      <c r="N45" s="20">
        <v>6305988</v>
      </c>
      <c r="O45" s="20"/>
      <c r="P45" s="20"/>
      <c r="Q45" s="20"/>
      <c r="R45" s="20"/>
      <c r="S45" s="20"/>
      <c r="T45" s="20"/>
      <c r="U45" s="20"/>
      <c r="V45" s="20"/>
      <c r="W45" s="20">
        <v>6305988</v>
      </c>
      <c r="X45" s="20">
        <v>706881</v>
      </c>
      <c r="Y45" s="20">
        <v>5599107</v>
      </c>
      <c r="Z45" s="48">
        <v>792.09</v>
      </c>
      <c r="AA45" s="22">
        <v>1413761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3186216</v>
      </c>
      <c r="D48" s="51">
        <f>SUM(D45:D47)</f>
        <v>0</v>
      </c>
      <c r="E48" s="52">
        <f t="shared" si="7"/>
        <v>1413761</v>
      </c>
      <c r="F48" s="53">
        <f t="shared" si="7"/>
        <v>1413761</v>
      </c>
      <c r="G48" s="53">
        <f t="shared" si="7"/>
        <v>9956039</v>
      </c>
      <c r="H48" s="53">
        <f t="shared" si="7"/>
        <v>10769609</v>
      </c>
      <c r="I48" s="53">
        <f t="shared" si="7"/>
        <v>9045839</v>
      </c>
      <c r="J48" s="53">
        <f t="shared" si="7"/>
        <v>9045839</v>
      </c>
      <c r="K48" s="53">
        <f t="shared" si="7"/>
        <v>7101449</v>
      </c>
      <c r="L48" s="53">
        <f t="shared" si="7"/>
        <v>4977465</v>
      </c>
      <c r="M48" s="53">
        <f t="shared" si="7"/>
        <v>6305988</v>
      </c>
      <c r="N48" s="53">
        <f t="shared" si="7"/>
        <v>6305988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6305988</v>
      </c>
      <c r="X48" s="53">
        <f t="shared" si="7"/>
        <v>706881</v>
      </c>
      <c r="Y48" s="53">
        <f t="shared" si="7"/>
        <v>5599107</v>
      </c>
      <c r="Z48" s="54">
        <f>+IF(X48&lt;&gt;0,+(Y48/X48)*100,0)</f>
        <v>792.0862210188137</v>
      </c>
      <c r="AA48" s="55">
        <f>SUM(AA45:AA47)</f>
        <v>1413761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8515165</v>
      </c>
      <c r="D6" s="18"/>
      <c r="E6" s="19">
        <v>1484628</v>
      </c>
      <c r="F6" s="20">
        <v>2284908</v>
      </c>
      <c r="G6" s="20">
        <v>37172188</v>
      </c>
      <c r="H6" s="20">
        <v>25142007</v>
      </c>
      <c r="I6" s="20">
        <v>-157308</v>
      </c>
      <c r="J6" s="20">
        <v>-157308</v>
      </c>
      <c r="K6" s="20">
        <v>-1981453</v>
      </c>
      <c r="L6" s="20">
        <v>-3050346</v>
      </c>
      <c r="M6" s="20">
        <v>-13625228</v>
      </c>
      <c r="N6" s="20">
        <v>-13625228</v>
      </c>
      <c r="O6" s="20"/>
      <c r="P6" s="20"/>
      <c r="Q6" s="20"/>
      <c r="R6" s="20"/>
      <c r="S6" s="20"/>
      <c r="T6" s="20"/>
      <c r="U6" s="20"/>
      <c r="V6" s="20"/>
      <c r="W6" s="20">
        <v>-13625228</v>
      </c>
      <c r="X6" s="20">
        <v>1142454</v>
      </c>
      <c r="Y6" s="20">
        <v>-14767682</v>
      </c>
      <c r="Z6" s="21">
        <v>-1292.63</v>
      </c>
      <c r="AA6" s="22">
        <v>2284908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19302730</v>
      </c>
      <c r="H7" s="20">
        <v>13311228</v>
      </c>
      <c r="I7" s="20">
        <v>13215567</v>
      </c>
      <c r="J7" s="20">
        <v>13215567</v>
      </c>
      <c r="K7" s="20">
        <v>5200567</v>
      </c>
      <c r="L7" s="20">
        <v>5200567</v>
      </c>
      <c r="M7" s="20">
        <v>17100567</v>
      </c>
      <c r="N7" s="20">
        <v>17100567</v>
      </c>
      <c r="O7" s="20"/>
      <c r="P7" s="20"/>
      <c r="Q7" s="20"/>
      <c r="R7" s="20"/>
      <c r="S7" s="20"/>
      <c r="T7" s="20"/>
      <c r="U7" s="20"/>
      <c r="V7" s="20"/>
      <c r="W7" s="20">
        <v>17100567</v>
      </c>
      <c r="X7" s="20"/>
      <c r="Y7" s="20">
        <v>17100567</v>
      </c>
      <c r="Z7" s="21"/>
      <c r="AA7" s="22"/>
    </row>
    <row r="8" spans="1:27" ht="12.75">
      <c r="A8" s="23" t="s">
        <v>35</v>
      </c>
      <c r="B8" s="17"/>
      <c r="C8" s="18">
        <v>41768762</v>
      </c>
      <c r="D8" s="18"/>
      <c r="E8" s="19">
        <v>32098311</v>
      </c>
      <c r="F8" s="20">
        <v>41768737</v>
      </c>
      <c r="G8" s="20">
        <v>188776094</v>
      </c>
      <c r="H8" s="20">
        <v>64184807</v>
      </c>
      <c r="I8" s="20">
        <v>73867425</v>
      </c>
      <c r="J8" s="20">
        <v>73867425</v>
      </c>
      <c r="K8" s="20">
        <v>82291668</v>
      </c>
      <c r="L8" s="20">
        <v>90204302</v>
      </c>
      <c r="M8" s="20">
        <v>99229734</v>
      </c>
      <c r="N8" s="20">
        <v>99229734</v>
      </c>
      <c r="O8" s="20"/>
      <c r="P8" s="20"/>
      <c r="Q8" s="20"/>
      <c r="R8" s="20"/>
      <c r="S8" s="20"/>
      <c r="T8" s="20"/>
      <c r="U8" s="20"/>
      <c r="V8" s="20"/>
      <c r="W8" s="20">
        <v>99229734</v>
      </c>
      <c r="X8" s="20">
        <v>20884369</v>
      </c>
      <c r="Y8" s="20">
        <v>78345365</v>
      </c>
      <c r="Z8" s="21">
        <v>375.14</v>
      </c>
      <c r="AA8" s="22">
        <v>41768737</v>
      </c>
    </row>
    <row r="9" spans="1:27" ht="12.75">
      <c r="A9" s="23" t="s">
        <v>36</v>
      </c>
      <c r="B9" s="17"/>
      <c r="C9" s="18">
        <v>5884064</v>
      </c>
      <c r="D9" s="18"/>
      <c r="E9" s="19">
        <v>6294210</v>
      </c>
      <c r="F9" s="20">
        <v>5884064</v>
      </c>
      <c r="G9" s="20">
        <v>10971369</v>
      </c>
      <c r="H9" s="20">
        <v>17872388</v>
      </c>
      <c r="I9" s="20">
        <v>16253259</v>
      </c>
      <c r="J9" s="20">
        <v>16253259</v>
      </c>
      <c r="K9" s="20">
        <v>16718776</v>
      </c>
      <c r="L9" s="20">
        <v>16018916</v>
      </c>
      <c r="M9" s="20">
        <v>14551591</v>
      </c>
      <c r="N9" s="20">
        <v>14551591</v>
      </c>
      <c r="O9" s="20"/>
      <c r="P9" s="20"/>
      <c r="Q9" s="20"/>
      <c r="R9" s="20"/>
      <c r="S9" s="20"/>
      <c r="T9" s="20"/>
      <c r="U9" s="20"/>
      <c r="V9" s="20"/>
      <c r="W9" s="20">
        <v>14551591</v>
      </c>
      <c r="X9" s="20">
        <v>2942032</v>
      </c>
      <c r="Y9" s="20">
        <v>11609559</v>
      </c>
      <c r="Z9" s="21">
        <v>394.61</v>
      </c>
      <c r="AA9" s="22">
        <v>5884064</v>
      </c>
    </row>
    <row r="10" spans="1:27" ht="12.75">
      <c r="A10" s="23" t="s">
        <v>37</v>
      </c>
      <c r="B10" s="17"/>
      <c r="C10" s="18">
        <v>10016900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1451931</v>
      </c>
      <c r="D11" s="18"/>
      <c r="E11" s="19">
        <v>2436678</v>
      </c>
      <c r="F11" s="20">
        <v>1451931</v>
      </c>
      <c r="G11" s="20">
        <v>2797272</v>
      </c>
      <c r="H11" s="20">
        <v>1150657</v>
      </c>
      <c r="I11" s="20">
        <v>1246293</v>
      </c>
      <c r="J11" s="20">
        <v>1246293</v>
      </c>
      <c r="K11" s="20">
        <v>1225596</v>
      </c>
      <c r="L11" s="20">
        <v>1445199</v>
      </c>
      <c r="M11" s="20">
        <v>1451868</v>
      </c>
      <c r="N11" s="20">
        <v>1451868</v>
      </c>
      <c r="O11" s="20"/>
      <c r="P11" s="20"/>
      <c r="Q11" s="20"/>
      <c r="R11" s="20"/>
      <c r="S11" s="20"/>
      <c r="T11" s="20"/>
      <c r="U11" s="20"/>
      <c r="V11" s="20"/>
      <c r="W11" s="20">
        <v>1451868</v>
      </c>
      <c r="X11" s="20">
        <v>725966</v>
      </c>
      <c r="Y11" s="20">
        <v>725902</v>
      </c>
      <c r="Z11" s="21">
        <v>99.99</v>
      </c>
      <c r="AA11" s="22">
        <v>1451931</v>
      </c>
    </row>
    <row r="12" spans="1:27" ht="12.75">
      <c r="A12" s="27" t="s">
        <v>39</v>
      </c>
      <c r="B12" s="28"/>
      <c r="C12" s="29">
        <f aca="true" t="shared" si="0" ref="C12:Y12">SUM(C6:C11)</f>
        <v>67636822</v>
      </c>
      <c r="D12" s="29">
        <f>SUM(D6:D11)</f>
        <v>0</v>
      </c>
      <c r="E12" s="30">
        <f t="shared" si="0"/>
        <v>42313827</v>
      </c>
      <c r="F12" s="31">
        <f t="shared" si="0"/>
        <v>51389640</v>
      </c>
      <c r="G12" s="31">
        <f t="shared" si="0"/>
        <v>259019653</v>
      </c>
      <c r="H12" s="31">
        <f t="shared" si="0"/>
        <v>121661087</v>
      </c>
      <c r="I12" s="31">
        <f t="shared" si="0"/>
        <v>104425236</v>
      </c>
      <c r="J12" s="31">
        <f t="shared" si="0"/>
        <v>104425236</v>
      </c>
      <c r="K12" s="31">
        <f t="shared" si="0"/>
        <v>103455154</v>
      </c>
      <c r="L12" s="31">
        <f t="shared" si="0"/>
        <v>109818638</v>
      </c>
      <c r="M12" s="31">
        <f t="shared" si="0"/>
        <v>118708532</v>
      </c>
      <c r="N12" s="31">
        <f t="shared" si="0"/>
        <v>118708532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118708532</v>
      </c>
      <c r="X12" s="31">
        <f t="shared" si="0"/>
        <v>25694821</v>
      </c>
      <c r="Y12" s="31">
        <f t="shared" si="0"/>
        <v>93013711</v>
      </c>
      <c r="Z12" s="32">
        <f>+IF(X12&lt;&gt;0,+(Y12/X12)*100,0)</f>
        <v>361.9940026046494</v>
      </c>
      <c r="AA12" s="33">
        <f>SUM(AA6:AA11)</f>
        <v>51389640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80157437</v>
      </c>
      <c r="D17" s="18"/>
      <c r="E17" s="19">
        <v>74859997</v>
      </c>
      <c r="F17" s="20">
        <v>80102437</v>
      </c>
      <c r="G17" s="20">
        <v>76173263</v>
      </c>
      <c r="H17" s="20">
        <v>80148271</v>
      </c>
      <c r="I17" s="20">
        <v>80143688</v>
      </c>
      <c r="J17" s="20">
        <v>80143688</v>
      </c>
      <c r="K17" s="20">
        <v>80139105</v>
      </c>
      <c r="L17" s="20">
        <v>80134522</v>
      </c>
      <c r="M17" s="20">
        <v>80129939</v>
      </c>
      <c r="N17" s="20">
        <v>80129939</v>
      </c>
      <c r="O17" s="20"/>
      <c r="P17" s="20"/>
      <c r="Q17" s="20"/>
      <c r="R17" s="20"/>
      <c r="S17" s="20"/>
      <c r="T17" s="20"/>
      <c r="U17" s="20"/>
      <c r="V17" s="20"/>
      <c r="W17" s="20">
        <v>80129939</v>
      </c>
      <c r="X17" s="20">
        <v>40051219</v>
      </c>
      <c r="Y17" s="20">
        <v>40078720</v>
      </c>
      <c r="Z17" s="21">
        <v>100.07</v>
      </c>
      <c r="AA17" s="22">
        <v>80102437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516145939</v>
      </c>
      <c r="D19" s="18"/>
      <c r="E19" s="19">
        <v>595505067</v>
      </c>
      <c r="F19" s="20">
        <v>625072767</v>
      </c>
      <c r="G19" s="20">
        <v>530548717</v>
      </c>
      <c r="H19" s="20">
        <v>516707098</v>
      </c>
      <c r="I19" s="20">
        <v>515608844</v>
      </c>
      <c r="J19" s="20">
        <v>515608844</v>
      </c>
      <c r="K19" s="20">
        <v>522592253</v>
      </c>
      <c r="L19" s="20">
        <v>523610728</v>
      </c>
      <c r="M19" s="20">
        <v>534562422</v>
      </c>
      <c r="N19" s="20">
        <v>534562422</v>
      </c>
      <c r="O19" s="20"/>
      <c r="P19" s="20"/>
      <c r="Q19" s="20"/>
      <c r="R19" s="20"/>
      <c r="S19" s="20"/>
      <c r="T19" s="20"/>
      <c r="U19" s="20"/>
      <c r="V19" s="20"/>
      <c r="W19" s="20">
        <v>534562422</v>
      </c>
      <c r="X19" s="20">
        <v>312536384</v>
      </c>
      <c r="Y19" s="20">
        <v>222026038</v>
      </c>
      <c r="Z19" s="21">
        <v>71.04</v>
      </c>
      <c r="AA19" s="22">
        <v>625072767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1319342</v>
      </c>
      <c r="D22" s="18"/>
      <c r="E22" s="19">
        <v>206308</v>
      </c>
      <c r="F22" s="20">
        <v>1243342</v>
      </c>
      <c r="G22" s="20">
        <v>354433</v>
      </c>
      <c r="H22" s="20">
        <v>1319342</v>
      </c>
      <c r="I22" s="20">
        <v>1319342</v>
      </c>
      <c r="J22" s="20">
        <v>1319342</v>
      </c>
      <c r="K22" s="20">
        <v>1319342</v>
      </c>
      <c r="L22" s="20">
        <v>1319342</v>
      </c>
      <c r="M22" s="20">
        <v>1319342</v>
      </c>
      <c r="N22" s="20">
        <v>1319342</v>
      </c>
      <c r="O22" s="20"/>
      <c r="P22" s="20"/>
      <c r="Q22" s="20"/>
      <c r="R22" s="20"/>
      <c r="S22" s="20"/>
      <c r="T22" s="20"/>
      <c r="U22" s="20"/>
      <c r="V22" s="20"/>
      <c r="W22" s="20">
        <v>1319342</v>
      </c>
      <c r="X22" s="20">
        <v>621671</v>
      </c>
      <c r="Y22" s="20">
        <v>697671</v>
      </c>
      <c r="Z22" s="21">
        <v>112.23</v>
      </c>
      <c r="AA22" s="22">
        <v>1243342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597622718</v>
      </c>
      <c r="D24" s="29">
        <f>SUM(D15:D23)</f>
        <v>0</v>
      </c>
      <c r="E24" s="36">
        <f t="shared" si="1"/>
        <v>670571372</v>
      </c>
      <c r="F24" s="37">
        <f t="shared" si="1"/>
        <v>706418546</v>
      </c>
      <c r="G24" s="37">
        <f t="shared" si="1"/>
        <v>607076413</v>
      </c>
      <c r="H24" s="37">
        <f t="shared" si="1"/>
        <v>598174711</v>
      </c>
      <c r="I24" s="37">
        <f t="shared" si="1"/>
        <v>597071874</v>
      </c>
      <c r="J24" s="37">
        <f t="shared" si="1"/>
        <v>597071874</v>
      </c>
      <c r="K24" s="37">
        <f t="shared" si="1"/>
        <v>604050700</v>
      </c>
      <c r="L24" s="37">
        <f t="shared" si="1"/>
        <v>605064592</v>
      </c>
      <c r="M24" s="37">
        <f t="shared" si="1"/>
        <v>616011703</v>
      </c>
      <c r="N24" s="37">
        <f t="shared" si="1"/>
        <v>616011703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616011703</v>
      </c>
      <c r="X24" s="37">
        <f t="shared" si="1"/>
        <v>353209274</v>
      </c>
      <c r="Y24" s="37">
        <f t="shared" si="1"/>
        <v>262802429</v>
      </c>
      <c r="Z24" s="38">
        <f>+IF(X24&lt;&gt;0,+(Y24/X24)*100,0)</f>
        <v>74.40417008982612</v>
      </c>
      <c r="AA24" s="39">
        <f>SUM(AA15:AA23)</f>
        <v>706418546</v>
      </c>
    </row>
    <row r="25" spans="1:27" ht="12.75">
      <c r="A25" s="27" t="s">
        <v>51</v>
      </c>
      <c r="B25" s="28"/>
      <c r="C25" s="29">
        <f aca="true" t="shared" si="2" ref="C25:Y25">+C12+C24</f>
        <v>665259540</v>
      </c>
      <c r="D25" s="29">
        <f>+D12+D24</f>
        <v>0</v>
      </c>
      <c r="E25" s="30">
        <f t="shared" si="2"/>
        <v>712885199</v>
      </c>
      <c r="F25" s="31">
        <f t="shared" si="2"/>
        <v>757808186</v>
      </c>
      <c r="G25" s="31">
        <f t="shared" si="2"/>
        <v>866096066</v>
      </c>
      <c r="H25" s="31">
        <f t="shared" si="2"/>
        <v>719835798</v>
      </c>
      <c r="I25" s="31">
        <f t="shared" si="2"/>
        <v>701497110</v>
      </c>
      <c r="J25" s="31">
        <f t="shared" si="2"/>
        <v>701497110</v>
      </c>
      <c r="K25" s="31">
        <f t="shared" si="2"/>
        <v>707505854</v>
      </c>
      <c r="L25" s="31">
        <f t="shared" si="2"/>
        <v>714883230</v>
      </c>
      <c r="M25" s="31">
        <f t="shared" si="2"/>
        <v>734720235</v>
      </c>
      <c r="N25" s="31">
        <f t="shared" si="2"/>
        <v>734720235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734720235</v>
      </c>
      <c r="X25" s="31">
        <f t="shared" si="2"/>
        <v>378904095</v>
      </c>
      <c r="Y25" s="31">
        <f t="shared" si="2"/>
        <v>355816140</v>
      </c>
      <c r="Z25" s="32">
        <f>+IF(X25&lt;&gt;0,+(Y25/X25)*100,0)</f>
        <v>93.90664938577663</v>
      </c>
      <c r="AA25" s="33">
        <f>+AA12+AA24</f>
        <v>757808186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3399988</v>
      </c>
      <c r="D30" s="18"/>
      <c r="E30" s="19">
        <v>3843072</v>
      </c>
      <c r="F30" s="20">
        <v>3843072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1921536</v>
      </c>
      <c r="Y30" s="20">
        <v>-1921536</v>
      </c>
      <c r="Z30" s="21">
        <v>-100</v>
      </c>
      <c r="AA30" s="22">
        <v>3843072</v>
      </c>
    </row>
    <row r="31" spans="1:27" ht="12.75">
      <c r="A31" s="23" t="s">
        <v>56</v>
      </c>
      <c r="B31" s="17"/>
      <c r="C31" s="18">
        <v>1954330</v>
      </c>
      <c r="D31" s="18"/>
      <c r="E31" s="19">
        <v>2014442</v>
      </c>
      <c r="F31" s="20">
        <v>1954330</v>
      </c>
      <c r="G31" s="20">
        <v>1662105</v>
      </c>
      <c r="H31" s="20">
        <v>1918463</v>
      </c>
      <c r="I31" s="20">
        <v>1908611</v>
      </c>
      <c r="J31" s="20">
        <v>1908611</v>
      </c>
      <c r="K31" s="20">
        <v>1915460</v>
      </c>
      <c r="L31" s="20">
        <v>1880640</v>
      </c>
      <c r="M31" s="20">
        <v>1866821</v>
      </c>
      <c r="N31" s="20">
        <v>1866821</v>
      </c>
      <c r="O31" s="20"/>
      <c r="P31" s="20"/>
      <c r="Q31" s="20"/>
      <c r="R31" s="20"/>
      <c r="S31" s="20"/>
      <c r="T31" s="20"/>
      <c r="U31" s="20"/>
      <c r="V31" s="20"/>
      <c r="W31" s="20">
        <v>1866821</v>
      </c>
      <c r="X31" s="20">
        <v>977165</v>
      </c>
      <c r="Y31" s="20">
        <v>889656</v>
      </c>
      <c r="Z31" s="21">
        <v>91.04</v>
      </c>
      <c r="AA31" s="22">
        <v>1954330</v>
      </c>
    </row>
    <row r="32" spans="1:27" ht="12.75">
      <c r="A32" s="23" t="s">
        <v>57</v>
      </c>
      <c r="B32" s="17"/>
      <c r="C32" s="18">
        <v>86462030</v>
      </c>
      <c r="D32" s="18"/>
      <c r="E32" s="19">
        <v>30674515</v>
      </c>
      <c r="F32" s="20">
        <v>38467891</v>
      </c>
      <c r="G32" s="20">
        <v>267377589</v>
      </c>
      <c r="H32" s="20">
        <v>122334019</v>
      </c>
      <c r="I32" s="20">
        <v>111374456</v>
      </c>
      <c r="J32" s="20">
        <v>111374456</v>
      </c>
      <c r="K32" s="20">
        <v>112350946</v>
      </c>
      <c r="L32" s="20">
        <v>122119356</v>
      </c>
      <c r="M32" s="20">
        <v>122770341</v>
      </c>
      <c r="N32" s="20">
        <v>122770341</v>
      </c>
      <c r="O32" s="20"/>
      <c r="P32" s="20"/>
      <c r="Q32" s="20"/>
      <c r="R32" s="20"/>
      <c r="S32" s="20"/>
      <c r="T32" s="20"/>
      <c r="U32" s="20"/>
      <c r="V32" s="20"/>
      <c r="W32" s="20">
        <v>122770341</v>
      </c>
      <c r="X32" s="20">
        <v>19233946</v>
      </c>
      <c r="Y32" s="20">
        <v>103536395</v>
      </c>
      <c r="Z32" s="21">
        <v>538.3</v>
      </c>
      <c r="AA32" s="22">
        <v>38467891</v>
      </c>
    </row>
    <row r="33" spans="1:27" ht="12.75">
      <c r="A33" s="23" t="s">
        <v>58</v>
      </c>
      <c r="B33" s="17"/>
      <c r="C33" s="18">
        <v>8299855</v>
      </c>
      <c r="D33" s="18"/>
      <c r="E33" s="19">
        <v>8647847</v>
      </c>
      <c r="F33" s="20">
        <v>8299855</v>
      </c>
      <c r="G33" s="20">
        <v>7188734</v>
      </c>
      <c r="H33" s="20">
        <v>7186248</v>
      </c>
      <c r="I33" s="20">
        <v>7215121</v>
      </c>
      <c r="J33" s="20">
        <v>7215121</v>
      </c>
      <c r="K33" s="20">
        <v>7269212</v>
      </c>
      <c r="L33" s="20">
        <v>7296284</v>
      </c>
      <c r="M33" s="20">
        <v>7289290</v>
      </c>
      <c r="N33" s="20">
        <v>7289290</v>
      </c>
      <c r="O33" s="20"/>
      <c r="P33" s="20"/>
      <c r="Q33" s="20"/>
      <c r="R33" s="20"/>
      <c r="S33" s="20"/>
      <c r="T33" s="20"/>
      <c r="U33" s="20"/>
      <c r="V33" s="20"/>
      <c r="W33" s="20">
        <v>7289290</v>
      </c>
      <c r="X33" s="20">
        <v>4149928</v>
      </c>
      <c r="Y33" s="20">
        <v>3139362</v>
      </c>
      <c r="Z33" s="21">
        <v>75.65</v>
      </c>
      <c r="AA33" s="22">
        <v>8299855</v>
      </c>
    </row>
    <row r="34" spans="1:27" ht="12.75">
      <c r="A34" s="27" t="s">
        <v>59</v>
      </c>
      <c r="B34" s="28"/>
      <c r="C34" s="29">
        <f aca="true" t="shared" si="3" ref="C34:Y34">SUM(C29:C33)</f>
        <v>100116203</v>
      </c>
      <c r="D34" s="29">
        <f>SUM(D29:D33)</f>
        <v>0</v>
      </c>
      <c r="E34" s="30">
        <f t="shared" si="3"/>
        <v>45179876</v>
      </c>
      <c r="F34" s="31">
        <f t="shared" si="3"/>
        <v>52565148</v>
      </c>
      <c r="G34" s="31">
        <f t="shared" si="3"/>
        <v>276228428</v>
      </c>
      <c r="H34" s="31">
        <f t="shared" si="3"/>
        <v>131438730</v>
      </c>
      <c r="I34" s="31">
        <f t="shared" si="3"/>
        <v>120498188</v>
      </c>
      <c r="J34" s="31">
        <f t="shared" si="3"/>
        <v>120498188</v>
      </c>
      <c r="K34" s="31">
        <f t="shared" si="3"/>
        <v>121535618</v>
      </c>
      <c r="L34" s="31">
        <f t="shared" si="3"/>
        <v>131296280</v>
      </c>
      <c r="M34" s="31">
        <f t="shared" si="3"/>
        <v>131926452</v>
      </c>
      <c r="N34" s="31">
        <f t="shared" si="3"/>
        <v>131926452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131926452</v>
      </c>
      <c r="X34" s="31">
        <f t="shared" si="3"/>
        <v>26282575</v>
      </c>
      <c r="Y34" s="31">
        <f t="shared" si="3"/>
        <v>105643877</v>
      </c>
      <c r="Z34" s="32">
        <f>+IF(X34&lt;&gt;0,+(Y34/X34)*100,0)</f>
        <v>401.95405891546017</v>
      </c>
      <c r="AA34" s="33">
        <f>SUM(AA29:AA33)</f>
        <v>52565148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18367165</v>
      </c>
      <c r="D37" s="18"/>
      <c r="E37" s="19">
        <v>15675359</v>
      </c>
      <c r="F37" s="20">
        <v>15672081</v>
      </c>
      <c r="G37" s="20">
        <v>16951770</v>
      </c>
      <c r="H37" s="20">
        <v>21691842</v>
      </c>
      <c r="I37" s="20">
        <v>20443816</v>
      </c>
      <c r="J37" s="20">
        <v>20443816</v>
      </c>
      <c r="K37" s="20">
        <v>20366318</v>
      </c>
      <c r="L37" s="20">
        <v>20289131</v>
      </c>
      <c r="M37" s="20">
        <v>19458657</v>
      </c>
      <c r="N37" s="20">
        <v>19458657</v>
      </c>
      <c r="O37" s="20"/>
      <c r="P37" s="20"/>
      <c r="Q37" s="20"/>
      <c r="R37" s="20"/>
      <c r="S37" s="20"/>
      <c r="T37" s="20"/>
      <c r="U37" s="20"/>
      <c r="V37" s="20"/>
      <c r="W37" s="20">
        <v>19458657</v>
      </c>
      <c r="X37" s="20">
        <v>7836041</v>
      </c>
      <c r="Y37" s="20">
        <v>11622616</v>
      </c>
      <c r="Z37" s="21">
        <v>148.32</v>
      </c>
      <c r="AA37" s="22">
        <v>15672081</v>
      </c>
    </row>
    <row r="38" spans="1:27" ht="12.75">
      <c r="A38" s="23" t="s">
        <v>58</v>
      </c>
      <c r="B38" s="17"/>
      <c r="C38" s="18">
        <v>74957829</v>
      </c>
      <c r="D38" s="18"/>
      <c r="E38" s="19">
        <v>108793988</v>
      </c>
      <c r="F38" s="20">
        <v>103915449</v>
      </c>
      <c r="G38" s="20">
        <v>75076431</v>
      </c>
      <c r="H38" s="20">
        <v>76406080</v>
      </c>
      <c r="I38" s="20">
        <v>78178225</v>
      </c>
      <c r="J38" s="20">
        <v>78178225</v>
      </c>
      <c r="K38" s="20">
        <v>78504254</v>
      </c>
      <c r="L38" s="20">
        <v>78898510</v>
      </c>
      <c r="M38" s="20">
        <v>79355014</v>
      </c>
      <c r="N38" s="20">
        <v>79355014</v>
      </c>
      <c r="O38" s="20"/>
      <c r="P38" s="20"/>
      <c r="Q38" s="20"/>
      <c r="R38" s="20"/>
      <c r="S38" s="20"/>
      <c r="T38" s="20"/>
      <c r="U38" s="20"/>
      <c r="V38" s="20"/>
      <c r="W38" s="20">
        <v>79355014</v>
      </c>
      <c r="X38" s="20">
        <v>51957725</v>
      </c>
      <c r="Y38" s="20">
        <v>27397289</v>
      </c>
      <c r="Z38" s="21">
        <v>52.73</v>
      </c>
      <c r="AA38" s="22">
        <v>103915449</v>
      </c>
    </row>
    <row r="39" spans="1:27" ht="12.75">
      <c r="A39" s="27" t="s">
        <v>61</v>
      </c>
      <c r="B39" s="35"/>
      <c r="C39" s="29">
        <f aca="true" t="shared" si="4" ref="C39:Y39">SUM(C37:C38)</f>
        <v>93324994</v>
      </c>
      <c r="D39" s="29">
        <f>SUM(D37:D38)</f>
        <v>0</v>
      </c>
      <c r="E39" s="36">
        <f t="shared" si="4"/>
        <v>124469347</v>
      </c>
      <c r="F39" s="37">
        <f t="shared" si="4"/>
        <v>119587530</v>
      </c>
      <c r="G39" s="37">
        <f t="shared" si="4"/>
        <v>92028201</v>
      </c>
      <c r="H39" s="37">
        <f t="shared" si="4"/>
        <v>98097922</v>
      </c>
      <c r="I39" s="37">
        <f t="shared" si="4"/>
        <v>98622041</v>
      </c>
      <c r="J39" s="37">
        <f t="shared" si="4"/>
        <v>98622041</v>
      </c>
      <c r="K39" s="37">
        <f t="shared" si="4"/>
        <v>98870572</v>
      </c>
      <c r="L39" s="37">
        <f t="shared" si="4"/>
        <v>99187641</v>
      </c>
      <c r="M39" s="37">
        <f t="shared" si="4"/>
        <v>98813671</v>
      </c>
      <c r="N39" s="37">
        <f t="shared" si="4"/>
        <v>98813671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98813671</v>
      </c>
      <c r="X39" s="37">
        <f t="shared" si="4"/>
        <v>59793766</v>
      </c>
      <c r="Y39" s="37">
        <f t="shared" si="4"/>
        <v>39019905</v>
      </c>
      <c r="Z39" s="38">
        <f>+IF(X39&lt;&gt;0,+(Y39/X39)*100,0)</f>
        <v>65.25748018614516</v>
      </c>
      <c r="AA39" s="39">
        <f>SUM(AA37:AA38)</f>
        <v>119587530</v>
      </c>
    </row>
    <row r="40" spans="1:27" ht="12.75">
      <c r="A40" s="27" t="s">
        <v>62</v>
      </c>
      <c r="B40" s="28"/>
      <c r="C40" s="29">
        <f aca="true" t="shared" si="5" ref="C40:Y40">+C34+C39</f>
        <v>193441197</v>
      </c>
      <c r="D40" s="29">
        <f>+D34+D39</f>
        <v>0</v>
      </c>
      <c r="E40" s="30">
        <f t="shared" si="5"/>
        <v>169649223</v>
      </c>
      <c r="F40" s="31">
        <f t="shared" si="5"/>
        <v>172152678</v>
      </c>
      <c r="G40" s="31">
        <f t="shared" si="5"/>
        <v>368256629</v>
      </c>
      <c r="H40" s="31">
        <f t="shared" si="5"/>
        <v>229536652</v>
      </c>
      <c r="I40" s="31">
        <f t="shared" si="5"/>
        <v>219120229</v>
      </c>
      <c r="J40" s="31">
        <f t="shared" si="5"/>
        <v>219120229</v>
      </c>
      <c r="K40" s="31">
        <f t="shared" si="5"/>
        <v>220406190</v>
      </c>
      <c r="L40" s="31">
        <f t="shared" si="5"/>
        <v>230483921</v>
      </c>
      <c r="M40" s="31">
        <f t="shared" si="5"/>
        <v>230740123</v>
      </c>
      <c r="N40" s="31">
        <f t="shared" si="5"/>
        <v>230740123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230740123</v>
      </c>
      <c r="X40" s="31">
        <f t="shared" si="5"/>
        <v>86076341</v>
      </c>
      <c r="Y40" s="31">
        <f t="shared" si="5"/>
        <v>144663782</v>
      </c>
      <c r="Z40" s="32">
        <f>+IF(X40&lt;&gt;0,+(Y40/X40)*100,0)</f>
        <v>168.06451147824697</v>
      </c>
      <c r="AA40" s="33">
        <f>+AA34+AA39</f>
        <v>172152678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471818343</v>
      </c>
      <c r="D42" s="43">
        <f>+D25-D40</f>
        <v>0</v>
      </c>
      <c r="E42" s="44">
        <f t="shared" si="6"/>
        <v>543235976</v>
      </c>
      <c r="F42" s="45">
        <f t="shared" si="6"/>
        <v>585655508</v>
      </c>
      <c r="G42" s="45">
        <f t="shared" si="6"/>
        <v>497839437</v>
      </c>
      <c r="H42" s="45">
        <f t="shared" si="6"/>
        <v>490299146</v>
      </c>
      <c r="I42" s="45">
        <f t="shared" si="6"/>
        <v>482376881</v>
      </c>
      <c r="J42" s="45">
        <f t="shared" si="6"/>
        <v>482376881</v>
      </c>
      <c r="K42" s="45">
        <f t="shared" si="6"/>
        <v>487099664</v>
      </c>
      <c r="L42" s="45">
        <f t="shared" si="6"/>
        <v>484399309</v>
      </c>
      <c r="M42" s="45">
        <f t="shared" si="6"/>
        <v>503980112</v>
      </c>
      <c r="N42" s="45">
        <f t="shared" si="6"/>
        <v>503980112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503980112</v>
      </c>
      <c r="X42" s="45">
        <f t="shared" si="6"/>
        <v>292827754</v>
      </c>
      <c r="Y42" s="45">
        <f t="shared" si="6"/>
        <v>211152358</v>
      </c>
      <c r="Z42" s="46">
        <f>+IF(X42&lt;&gt;0,+(Y42/X42)*100,0)</f>
        <v>72.10804137096923</v>
      </c>
      <c r="AA42" s="47">
        <f>+AA25-AA40</f>
        <v>585655508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471818343</v>
      </c>
      <c r="D45" s="18"/>
      <c r="E45" s="19">
        <v>543235975</v>
      </c>
      <c r="F45" s="20">
        <v>585655508</v>
      </c>
      <c r="G45" s="20">
        <v>497839437</v>
      </c>
      <c r="H45" s="20">
        <v>490299146</v>
      </c>
      <c r="I45" s="20">
        <v>482376881</v>
      </c>
      <c r="J45" s="20">
        <v>482376881</v>
      </c>
      <c r="K45" s="20">
        <v>487099664</v>
      </c>
      <c r="L45" s="20">
        <v>484399309</v>
      </c>
      <c r="M45" s="20">
        <v>503980112</v>
      </c>
      <c r="N45" s="20">
        <v>503980112</v>
      </c>
      <c r="O45" s="20"/>
      <c r="P45" s="20"/>
      <c r="Q45" s="20"/>
      <c r="R45" s="20"/>
      <c r="S45" s="20"/>
      <c r="T45" s="20"/>
      <c r="U45" s="20"/>
      <c r="V45" s="20"/>
      <c r="W45" s="20">
        <v>503980112</v>
      </c>
      <c r="X45" s="20">
        <v>292827754</v>
      </c>
      <c r="Y45" s="20">
        <v>211152358</v>
      </c>
      <c r="Z45" s="48">
        <v>72.11</v>
      </c>
      <c r="AA45" s="22">
        <v>585655508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471818343</v>
      </c>
      <c r="D48" s="51">
        <f>SUM(D45:D47)</f>
        <v>0</v>
      </c>
      <c r="E48" s="52">
        <f t="shared" si="7"/>
        <v>543235975</v>
      </c>
      <c r="F48" s="53">
        <f t="shared" si="7"/>
        <v>585655508</v>
      </c>
      <c r="G48" s="53">
        <f t="shared" si="7"/>
        <v>497839437</v>
      </c>
      <c r="H48" s="53">
        <f t="shared" si="7"/>
        <v>490299146</v>
      </c>
      <c r="I48" s="53">
        <f t="shared" si="7"/>
        <v>482376881</v>
      </c>
      <c r="J48" s="53">
        <f t="shared" si="7"/>
        <v>482376881</v>
      </c>
      <c r="K48" s="53">
        <f t="shared" si="7"/>
        <v>487099664</v>
      </c>
      <c r="L48" s="53">
        <f t="shared" si="7"/>
        <v>484399309</v>
      </c>
      <c r="M48" s="53">
        <f t="shared" si="7"/>
        <v>503980112</v>
      </c>
      <c r="N48" s="53">
        <f t="shared" si="7"/>
        <v>503980112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503980112</v>
      </c>
      <c r="X48" s="53">
        <f t="shared" si="7"/>
        <v>292827754</v>
      </c>
      <c r="Y48" s="53">
        <f t="shared" si="7"/>
        <v>211152358</v>
      </c>
      <c r="Z48" s="54">
        <f>+IF(X48&lt;&gt;0,+(Y48/X48)*100,0)</f>
        <v>72.10804137096923</v>
      </c>
      <c r="AA48" s="55">
        <f>SUM(AA45:AA47)</f>
        <v>585655508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77935964</v>
      </c>
      <c r="D6" s="18"/>
      <c r="E6" s="19">
        <v>78217620</v>
      </c>
      <c r="F6" s="20">
        <v>78217620</v>
      </c>
      <c r="G6" s="20">
        <v>103617925</v>
      </c>
      <c r="H6" s="20">
        <v>69273436</v>
      </c>
      <c r="I6" s="20">
        <v>114284203</v>
      </c>
      <c r="J6" s="20">
        <v>114284203</v>
      </c>
      <c r="K6" s="20">
        <v>93115226</v>
      </c>
      <c r="L6" s="20">
        <v>112362010</v>
      </c>
      <c r="M6" s="20">
        <v>127033758</v>
      </c>
      <c r="N6" s="20">
        <v>127033758</v>
      </c>
      <c r="O6" s="20"/>
      <c r="P6" s="20"/>
      <c r="Q6" s="20"/>
      <c r="R6" s="20"/>
      <c r="S6" s="20"/>
      <c r="T6" s="20"/>
      <c r="U6" s="20"/>
      <c r="V6" s="20"/>
      <c r="W6" s="20">
        <v>127033758</v>
      </c>
      <c r="X6" s="20">
        <v>39108810</v>
      </c>
      <c r="Y6" s="20">
        <v>87924948</v>
      </c>
      <c r="Z6" s="21">
        <v>224.82</v>
      </c>
      <c r="AA6" s="22">
        <v>78217620</v>
      </c>
    </row>
    <row r="7" spans="1:27" ht="12.75">
      <c r="A7" s="23" t="s">
        <v>34</v>
      </c>
      <c r="B7" s="17"/>
      <c r="C7" s="18"/>
      <c r="D7" s="18"/>
      <c r="E7" s="19">
        <v>6022041</v>
      </c>
      <c r="F7" s="20">
        <v>6022041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3011021</v>
      </c>
      <c r="Y7" s="20">
        <v>-3011021</v>
      </c>
      <c r="Z7" s="21">
        <v>-100</v>
      </c>
      <c r="AA7" s="22">
        <v>6022041</v>
      </c>
    </row>
    <row r="8" spans="1:27" ht="12.75">
      <c r="A8" s="23" t="s">
        <v>35</v>
      </c>
      <c r="B8" s="17"/>
      <c r="C8" s="18">
        <v>81738751</v>
      </c>
      <c r="D8" s="18"/>
      <c r="E8" s="19">
        <v>72416507</v>
      </c>
      <c r="F8" s="20">
        <v>72416507</v>
      </c>
      <c r="G8" s="20">
        <v>19418129</v>
      </c>
      <c r="H8" s="20">
        <v>56909592</v>
      </c>
      <c r="I8" s="20">
        <v>61859771</v>
      </c>
      <c r="J8" s="20">
        <v>61859771</v>
      </c>
      <c r="K8" s="20">
        <v>81397167</v>
      </c>
      <c r="L8" s="20">
        <v>106372330</v>
      </c>
      <c r="M8" s="20">
        <v>95676210</v>
      </c>
      <c r="N8" s="20">
        <v>95676210</v>
      </c>
      <c r="O8" s="20"/>
      <c r="P8" s="20"/>
      <c r="Q8" s="20"/>
      <c r="R8" s="20"/>
      <c r="S8" s="20"/>
      <c r="T8" s="20"/>
      <c r="U8" s="20"/>
      <c r="V8" s="20"/>
      <c r="W8" s="20">
        <v>95676210</v>
      </c>
      <c r="X8" s="20">
        <v>36208254</v>
      </c>
      <c r="Y8" s="20">
        <v>59467956</v>
      </c>
      <c r="Z8" s="21">
        <v>164.24</v>
      </c>
      <c r="AA8" s="22">
        <v>72416507</v>
      </c>
    </row>
    <row r="9" spans="1:27" ht="12.75">
      <c r="A9" s="23" t="s">
        <v>36</v>
      </c>
      <c r="B9" s="17"/>
      <c r="C9" s="18">
        <v>5400569</v>
      </c>
      <c r="D9" s="18"/>
      <c r="E9" s="19">
        <v>7789755</v>
      </c>
      <c r="F9" s="20">
        <v>7789755</v>
      </c>
      <c r="G9" s="20">
        <v>52871941</v>
      </c>
      <c r="H9" s="20">
        <v>34250497</v>
      </c>
      <c r="I9" s="20">
        <v>43973607</v>
      </c>
      <c r="J9" s="20">
        <v>43973607</v>
      </c>
      <c r="K9" s="20">
        <v>13079442</v>
      </c>
      <c r="L9" s="20">
        <v>-3077621</v>
      </c>
      <c r="M9" s="20">
        <v>-654792</v>
      </c>
      <c r="N9" s="20">
        <v>-654792</v>
      </c>
      <c r="O9" s="20"/>
      <c r="P9" s="20"/>
      <c r="Q9" s="20"/>
      <c r="R9" s="20"/>
      <c r="S9" s="20"/>
      <c r="T9" s="20"/>
      <c r="U9" s="20"/>
      <c r="V9" s="20"/>
      <c r="W9" s="20">
        <v>-654792</v>
      </c>
      <c r="X9" s="20">
        <v>3894878</v>
      </c>
      <c r="Y9" s="20">
        <v>-4549670</v>
      </c>
      <c r="Z9" s="21">
        <v>-116.81</v>
      </c>
      <c r="AA9" s="22">
        <v>7789755</v>
      </c>
    </row>
    <row r="10" spans="1:27" ht="12.75">
      <c r="A10" s="23" t="s">
        <v>37</v>
      </c>
      <c r="B10" s="17"/>
      <c r="C10" s="18">
        <v>1303917</v>
      </c>
      <c r="D10" s="18"/>
      <c r="E10" s="19"/>
      <c r="F10" s="20"/>
      <c r="G10" s="24">
        <v>115277</v>
      </c>
      <c r="H10" s="24">
        <v>1303917</v>
      </c>
      <c r="I10" s="24">
        <v>1303917</v>
      </c>
      <c r="J10" s="20">
        <v>1303917</v>
      </c>
      <c r="K10" s="24">
        <v>113414</v>
      </c>
      <c r="L10" s="24">
        <v>113414</v>
      </c>
      <c r="M10" s="20">
        <v>113414</v>
      </c>
      <c r="N10" s="24">
        <v>113414</v>
      </c>
      <c r="O10" s="24"/>
      <c r="P10" s="24"/>
      <c r="Q10" s="20"/>
      <c r="R10" s="24"/>
      <c r="S10" s="24"/>
      <c r="T10" s="20"/>
      <c r="U10" s="24"/>
      <c r="V10" s="24"/>
      <c r="W10" s="24">
        <v>113414</v>
      </c>
      <c r="X10" s="20"/>
      <c r="Y10" s="24">
        <v>113414</v>
      </c>
      <c r="Z10" s="25"/>
      <c r="AA10" s="26"/>
    </row>
    <row r="11" spans="1:27" ht="12.75">
      <c r="A11" s="23" t="s">
        <v>38</v>
      </c>
      <c r="B11" s="17"/>
      <c r="C11" s="18">
        <v>3101703</v>
      </c>
      <c r="D11" s="18"/>
      <c r="E11" s="19">
        <v>2704134</v>
      </c>
      <c r="F11" s="20">
        <v>2704134</v>
      </c>
      <c r="G11" s="20">
        <v>3139776</v>
      </c>
      <c r="H11" s="20">
        <v>2971745</v>
      </c>
      <c r="I11" s="20">
        <v>3266636</v>
      </c>
      <c r="J11" s="20">
        <v>3266636</v>
      </c>
      <c r="K11" s="20">
        <v>3353503</v>
      </c>
      <c r="L11" s="20">
        <v>3297255</v>
      </c>
      <c r="M11" s="20">
        <v>3691226</v>
      </c>
      <c r="N11" s="20">
        <v>3691226</v>
      </c>
      <c r="O11" s="20"/>
      <c r="P11" s="20"/>
      <c r="Q11" s="20"/>
      <c r="R11" s="20"/>
      <c r="S11" s="20"/>
      <c r="T11" s="20"/>
      <c r="U11" s="20"/>
      <c r="V11" s="20"/>
      <c r="W11" s="20">
        <v>3691226</v>
      </c>
      <c r="X11" s="20">
        <v>1352067</v>
      </c>
      <c r="Y11" s="20">
        <v>2339159</v>
      </c>
      <c r="Z11" s="21">
        <v>173.01</v>
      </c>
      <c r="AA11" s="22">
        <v>2704134</v>
      </c>
    </row>
    <row r="12" spans="1:27" ht="12.75">
      <c r="A12" s="27" t="s">
        <v>39</v>
      </c>
      <c r="B12" s="28"/>
      <c r="C12" s="29">
        <f aca="true" t="shared" si="0" ref="C12:Y12">SUM(C6:C11)</f>
        <v>169480904</v>
      </c>
      <c r="D12" s="29">
        <f>SUM(D6:D11)</f>
        <v>0</v>
      </c>
      <c r="E12" s="30">
        <f t="shared" si="0"/>
        <v>167150057</v>
      </c>
      <c r="F12" s="31">
        <f t="shared" si="0"/>
        <v>167150057</v>
      </c>
      <c r="G12" s="31">
        <f t="shared" si="0"/>
        <v>179163048</v>
      </c>
      <c r="H12" s="31">
        <f t="shared" si="0"/>
        <v>164709187</v>
      </c>
      <c r="I12" s="31">
        <f t="shared" si="0"/>
        <v>224688134</v>
      </c>
      <c r="J12" s="31">
        <f t="shared" si="0"/>
        <v>224688134</v>
      </c>
      <c r="K12" s="31">
        <f t="shared" si="0"/>
        <v>191058752</v>
      </c>
      <c r="L12" s="31">
        <f t="shared" si="0"/>
        <v>219067388</v>
      </c>
      <c r="M12" s="31">
        <f t="shared" si="0"/>
        <v>225859816</v>
      </c>
      <c r="N12" s="31">
        <f t="shared" si="0"/>
        <v>225859816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225859816</v>
      </c>
      <c r="X12" s="31">
        <f t="shared" si="0"/>
        <v>83575030</v>
      </c>
      <c r="Y12" s="31">
        <f t="shared" si="0"/>
        <v>142284786</v>
      </c>
      <c r="Z12" s="32">
        <f>+IF(X12&lt;&gt;0,+(Y12/X12)*100,0)</f>
        <v>170.24796281855956</v>
      </c>
      <c r="AA12" s="33">
        <f>SUM(AA6:AA11)</f>
        <v>167150057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304641</v>
      </c>
      <c r="D15" s="18"/>
      <c r="E15" s="19">
        <v>2535757</v>
      </c>
      <c r="F15" s="20">
        <v>2535757</v>
      </c>
      <c r="G15" s="20">
        <v>1596511</v>
      </c>
      <c r="H15" s="20">
        <v>22780</v>
      </c>
      <c r="I15" s="20">
        <v>-181673</v>
      </c>
      <c r="J15" s="20">
        <v>-181673</v>
      </c>
      <c r="K15" s="20">
        <v>1094698</v>
      </c>
      <c r="L15" s="20">
        <v>1014724</v>
      </c>
      <c r="M15" s="20">
        <v>940475</v>
      </c>
      <c r="N15" s="20">
        <v>940475</v>
      </c>
      <c r="O15" s="20"/>
      <c r="P15" s="20"/>
      <c r="Q15" s="20"/>
      <c r="R15" s="20"/>
      <c r="S15" s="20"/>
      <c r="T15" s="20"/>
      <c r="U15" s="20"/>
      <c r="V15" s="20"/>
      <c r="W15" s="20">
        <v>940475</v>
      </c>
      <c r="X15" s="20">
        <v>1267879</v>
      </c>
      <c r="Y15" s="20">
        <v>-327404</v>
      </c>
      <c r="Z15" s="21">
        <v>-25.82</v>
      </c>
      <c r="AA15" s="22">
        <v>2535757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12929873</v>
      </c>
      <c r="D17" s="18"/>
      <c r="E17" s="19">
        <v>13109679</v>
      </c>
      <c r="F17" s="20">
        <v>13109679</v>
      </c>
      <c r="G17" s="20"/>
      <c r="H17" s="20">
        <v>12929873</v>
      </c>
      <c r="I17" s="20">
        <v>12929873</v>
      </c>
      <c r="J17" s="20">
        <v>12929873</v>
      </c>
      <c r="K17" s="20"/>
      <c r="L17" s="20">
        <v>12929873</v>
      </c>
      <c r="M17" s="20">
        <v>12929873</v>
      </c>
      <c r="N17" s="20">
        <v>12929873</v>
      </c>
      <c r="O17" s="20"/>
      <c r="P17" s="20"/>
      <c r="Q17" s="20"/>
      <c r="R17" s="20"/>
      <c r="S17" s="20"/>
      <c r="T17" s="20"/>
      <c r="U17" s="20"/>
      <c r="V17" s="20"/>
      <c r="W17" s="20">
        <v>12929873</v>
      </c>
      <c r="X17" s="20">
        <v>6554840</v>
      </c>
      <c r="Y17" s="20">
        <v>6375033</v>
      </c>
      <c r="Z17" s="21">
        <v>97.26</v>
      </c>
      <c r="AA17" s="22">
        <v>13109679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>
        <v>12907666</v>
      </c>
      <c r="H18" s="20"/>
      <c r="I18" s="20"/>
      <c r="J18" s="20"/>
      <c r="K18" s="20">
        <v>12929873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353869428</v>
      </c>
      <c r="D19" s="18"/>
      <c r="E19" s="19">
        <v>374850949</v>
      </c>
      <c r="F19" s="20">
        <v>374850949</v>
      </c>
      <c r="G19" s="20">
        <v>366474243</v>
      </c>
      <c r="H19" s="20">
        <v>356112594</v>
      </c>
      <c r="I19" s="20">
        <v>359631088</v>
      </c>
      <c r="J19" s="20">
        <v>359631088</v>
      </c>
      <c r="K19" s="20">
        <v>362682381</v>
      </c>
      <c r="L19" s="20">
        <v>354516378</v>
      </c>
      <c r="M19" s="20">
        <v>355935834</v>
      </c>
      <c r="N19" s="20">
        <v>355935834</v>
      </c>
      <c r="O19" s="20"/>
      <c r="P19" s="20"/>
      <c r="Q19" s="20"/>
      <c r="R19" s="20"/>
      <c r="S19" s="20"/>
      <c r="T19" s="20"/>
      <c r="U19" s="20"/>
      <c r="V19" s="20"/>
      <c r="W19" s="20">
        <v>355935834</v>
      </c>
      <c r="X19" s="20">
        <v>187425475</v>
      </c>
      <c r="Y19" s="20">
        <v>168510359</v>
      </c>
      <c r="Z19" s="21">
        <v>89.91</v>
      </c>
      <c r="AA19" s="22">
        <v>374850949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4292597</v>
      </c>
      <c r="D22" s="18"/>
      <c r="E22" s="19">
        <v>4576110</v>
      </c>
      <c r="F22" s="20">
        <v>4576110</v>
      </c>
      <c r="G22" s="20">
        <v>7163789</v>
      </c>
      <c r="H22" s="20">
        <v>4292597</v>
      </c>
      <c r="I22" s="20">
        <v>4292597</v>
      </c>
      <c r="J22" s="20">
        <v>4292597</v>
      </c>
      <c r="K22" s="20">
        <v>4292596</v>
      </c>
      <c r="L22" s="20">
        <v>4292596</v>
      </c>
      <c r="M22" s="20">
        <v>4292596</v>
      </c>
      <c r="N22" s="20">
        <v>4292596</v>
      </c>
      <c r="O22" s="20"/>
      <c r="P22" s="20"/>
      <c r="Q22" s="20"/>
      <c r="R22" s="20"/>
      <c r="S22" s="20"/>
      <c r="T22" s="20"/>
      <c r="U22" s="20"/>
      <c r="V22" s="20"/>
      <c r="W22" s="20">
        <v>4292596</v>
      </c>
      <c r="X22" s="20">
        <v>2288055</v>
      </c>
      <c r="Y22" s="20">
        <v>2004541</v>
      </c>
      <c r="Z22" s="21">
        <v>87.61</v>
      </c>
      <c r="AA22" s="22">
        <v>4576110</v>
      </c>
    </row>
    <row r="23" spans="1:27" ht="12.75">
      <c r="A23" s="23" t="s">
        <v>49</v>
      </c>
      <c r="B23" s="17"/>
      <c r="C23" s="18">
        <v>454012</v>
      </c>
      <c r="D23" s="18"/>
      <c r="E23" s="19">
        <v>454012</v>
      </c>
      <c r="F23" s="20">
        <v>454012</v>
      </c>
      <c r="G23" s="24">
        <v>454012</v>
      </c>
      <c r="H23" s="24">
        <v>454012</v>
      </c>
      <c r="I23" s="24">
        <v>454012</v>
      </c>
      <c r="J23" s="20">
        <v>454012</v>
      </c>
      <c r="K23" s="24">
        <v>454012</v>
      </c>
      <c r="L23" s="24">
        <v>454012</v>
      </c>
      <c r="M23" s="20">
        <v>454012</v>
      </c>
      <c r="N23" s="24">
        <v>454012</v>
      </c>
      <c r="O23" s="24"/>
      <c r="P23" s="24"/>
      <c r="Q23" s="20"/>
      <c r="R23" s="24"/>
      <c r="S23" s="24"/>
      <c r="T23" s="20"/>
      <c r="U23" s="24"/>
      <c r="V23" s="24"/>
      <c r="W23" s="24">
        <v>454012</v>
      </c>
      <c r="X23" s="20">
        <v>227006</v>
      </c>
      <c r="Y23" s="24">
        <v>227006</v>
      </c>
      <c r="Z23" s="25">
        <v>100</v>
      </c>
      <c r="AA23" s="26">
        <v>454012</v>
      </c>
    </row>
    <row r="24" spans="1:27" ht="12.75">
      <c r="A24" s="27" t="s">
        <v>50</v>
      </c>
      <c r="B24" s="35"/>
      <c r="C24" s="29">
        <f aca="true" t="shared" si="1" ref="C24:Y24">SUM(C15:C23)</f>
        <v>371850551</v>
      </c>
      <c r="D24" s="29">
        <f>SUM(D15:D23)</f>
        <v>0</v>
      </c>
      <c r="E24" s="36">
        <f t="shared" si="1"/>
        <v>395526507</v>
      </c>
      <c r="F24" s="37">
        <f t="shared" si="1"/>
        <v>395526507</v>
      </c>
      <c r="G24" s="37">
        <f t="shared" si="1"/>
        <v>388596221</v>
      </c>
      <c r="H24" s="37">
        <f t="shared" si="1"/>
        <v>373811856</v>
      </c>
      <c r="I24" s="37">
        <f t="shared" si="1"/>
        <v>377125897</v>
      </c>
      <c r="J24" s="37">
        <f t="shared" si="1"/>
        <v>377125897</v>
      </c>
      <c r="K24" s="37">
        <f t="shared" si="1"/>
        <v>381453560</v>
      </c>
      <c r="L24" s="37">
        <f t="shared" si="1"/>
        <v>373207583</v>
      </c>
      <c r="M24" s="37">
        <f t="shared" si="1"/>
        <v>374552790</v>
      </c>
      <c r="N24" s="37">
        <f t="shared" si="1"/>
        <v>374552790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374552790</v>
      </c>
      <c r="X24" s="37">
        <f t="shared" si="1"/>
        <v>197763255</v>
      </c>
      <c r="Y24" s="37">
        <f t="shared" si="1"/>
        <v>176789535</v>
      </c>
      <c r="Z24" s="38">
        <f>+IF(X24&lt;&gt;0,+(Y24/X24)*100,0)</f>
        <v>89.39453135518022</v>
      </c>
      <c r="AA24" s="39">
        <f>SUM(AA15:AA23)</f>
        <v>395526507</v>
      </c>
    </row>
    <row r="25" spans="1:27" ht="12.75">
      <c r="A25" s="27" t="s">
        <v>51</v>
      </c>
      <c r="B25" s="28"/>
      <c r="C25" s="29">
        <f aca="true" t="shared" si="2" ref="C25:Y25">+C12+C24</f>
        <v>541331455</v>
      </c>
      <c r="D25" s="29">
        <f>+D12+D24</f>
        <v>0</v>
      </c>
      <c r="E25" s="30">
        <f t="shared" si="2"/>
        <v>562676564</v>
      </c>
      <c r="F25" s="31">
        <f t="shared" si="2"/>
        <v>562676564</v>
      </c>
      <c r="G25" s="31">
        <f t="shared" si="2"/>
        <v>567759269</v>
      </c>
      <c r="H25" s="31">
        <f t="shared" si="2"/>
        <v>538521043</v>
      </c>
      <c r="I25" s="31">
        <f t="shared" si="2"/>
        <v>601814031</v>
      </c>
      <c r="J25" s="31">
        <f t="shared" si="2"/>
        <v>601814031</v>
      </c>
      <c r="K25" s="31">
        <f t="shared" si="2"/>
        <v>572512312</v>
      </c>
      <c r="L25" s="31">
        <f t="shared" si="2"/>
        <v>592274971</v>
      </c>
      <c r="M25" s="31">
        <f t="shared" si="2"/>
        <v>600412606</v>
      </c>
      <c r="N25" s="31">
        <f t="shared" si="2"/>
        <v>600412606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600412606</v>
      </c>
      <c r="X25" s="31">
        <f t="shared" si="2"/>
        <v>281338285</v>
      </c>
      <c r="Y25" s="31">
        <f t="shared" si="2"/>
        <v>319074321</v>
      </c>
      <c r="Z25" s="32">
        <f>+IF(X25&lt;&gt;0,+(Y25/X25)*100,0)</f>
        <v>113.41304685922857</v>
      </c>
      <c r="AA25" s="33">
        <f>+AA12+AA24</f>
        <v>562676564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5119513</v>
      </c>
      <c r="D30" s="18"/>
      <c r="E30" s="19">
        <v>4349680</v>
      </c>
      <c r="F30" s="20">
        <v>4349680</v>
      </c>
      <c r="G30" s="20"/>
      <c r="H30" s="20">
        <v>5113225</v>
      </c>
      <c r="I30" s="20">
        <v>5119513</v>
      </c>
      <c r="J30" s="20">
        <v>5119513</v>
      </c>
      <c r="K30" s="20">
        <v>1996896</v>
      </c>
      <c r="L30" s="20">
        <v>1856597</v>
      </c>
      <c r="M30" s="20">
        <v>1856328</v>
      </c>
      <c r="N30" s="20">
        <v>1856328</v>
      </c>
      <c r="O30" s="20"/>
      <c r="P30" s="20"/>
      <c r="Q30" s="20"/>
      <c r="R30" s="20"/>
      <c r="S30" s="20"/>
      <c r="T30" s="20"/>
      <c r="U30" s="20"/>
      <c r="V30" s="20"/>
      <c r="W30" s="20">
        <v>1856328</v>
      </c>
      <c r="X30" s="20">
        <v>2174840</v>
      </c>
      <c r="Y30" s="20">
        <v>-318512</v>
      </c>
      <c r="Z30" s="21">
        <v>-14.65</v>
      </c>
      <c r="AA30" s="22">
        <v>4349680</v>
      </c>
    </row>
    <row r="31" spans="1:27" ht="12.75">
      <c r="A31" s="23" t="s">
        <v>56</v>
      </c>
      <c r="B31" s="17"/>
      <c r="C31" s="18">
        <v>3464470</v>
      </c>
      <c r="D31" s="18"/>
      <c r="E31" s="19">
        <v>3332290</v>
      </c>
      <c r="F31" s="20">
        <v>3332290</v>
      </c>
      <c r="G31" s="20">
        <v>2497622</v>
      </c>
      <c r="H31" s="20">
        <v>3489258</v>
      </c>
      <c r="I31" s="20">
        <v>3621351</v>
      </c>
      <c r="J31" s="20">
        <v>3621351</v>
      </c>
      <c r="K31" s="20">
        <v>5151072</v>
      </c>
      <c r="L31" s="20">
        <v>5185983</v>
      </c>
      <c r="M31" s="20">
        <v>5208250</v>
      </c>
      <c r="N31" s="20">
        <v>5208250</v>
      </c>
      <c r="O31" s="20"/>
      <c r="P31" s="20"/>
      <c r="Q31" s="20"/>
      <c r="R31" s="20"/>
      <c r="S31" s="20"/>
      <c r="T31" s="20"/>
      <c r="U31" s="20"/>
      <c r="V31" s="20"/>
      <c r="W31" s="20">
        <v>5208250</v>
      </c>
      <c r="X31" s="20">
        <v>1666145</v>
      </c>
      <c r="Y31" s="20">
        <v>3542105</v>
      </c>
      <c r="Z31" s="21">
        <v>212.59</v>
      </c>
      <c r="AA31" s="22">
        <v>3332290</v>
      </c>
    </row>
    <row r="32" spans="1:27" ht="12.75">
      <c r="A32" s="23" t="s">
        <v>57</v>
      </c>
      <c r="B32" s="17"/>
      <c r="C32" s="18">
        <v>25248631</v>
      </c>
      <c r="D32" s="18"/>
      <c r="E32" s="19">
        <v>30665571</v>
      </c>
      <c r="F32" s="20">
        <v>30665571</v>
      </c>
      <c r="G32" s="20">
        <v>27969185</v>
      </c>
      <c r="H32" s="20">
        <v>4939803</v>
      </c>
      <c r="I32" s="20">
        <v>47682410</v>
      </c>
      <c r="J32" s="20">
        <v>47682410</v>
      </c>
      <c r="K32" s="20">
        <v>27780727</v>
      </c>
      <c r="L32" s="20">
        <v>44802808</v>
      </c>
      <c r="M32" s="20">
        <v>47969006</v>
      </c>
      <c r="N32" s="20">
        <v>47969006</v>
      </c>
      <c r="O32" s="20"/>
      <c r="P32" s="20"/>
      <c r="Q32" s="20"/>
      <c r="R32" s="20"/>
      <c r="S32" s="20"/>
      <c r="T32" s="20"/>
      <c r="U32" s="20"/>
      <c r="V32" s="20"/>
      <c r="W32" s="20">
        <v>47969006</v>
      </c>
      <c r="X32" s="20">
        <v>15332786</v>
      </c>
      <c r="Y32" s="20">
        <v>32636220</v>
      </c>
      <c r="Z32" s="21">
        <v>212.85</v>
      </c>
      <c r="AA32" s="22">
        <v>30665571</v>
      </c>
    </row>
    <row r="33" spans="1:27" ht="12.75">
      <c r="A33" s="23" t="s">
        <v>58</v>
      </c>
      <c r="B33" s="17"/>
      <c r="C33" s="18">
        <v>10960671</v>
      </c>
      <c r="D33" s="18"/>
      <c r="E33" s="19">
        <v>8947920</v>
      </c>
      <c r="F33" s="20">
        <v>8947920</v>
      </c>
      <c r="G33" s="20">
        <v>2567726</v>
      </c>
      <c r="H33" s="20">
        <v>10960671</v>
      </c>
      <c r="I33" s="20">
        <v>10960671</v>
      </c>
      <c r="J33" s="20">
        <v>10960671</v>
      </c>
      <c r="K33" s="20">
        <v>9037005</v>
      </c>
      <c r="L33" s="20">
        <v>9037005</v>
      </c>
      <c r="M33" s="20">
        <v>9037005</v>
      </c>
      <c r="N33" s="20">
        <v>9037005</v>
      </c>
      <c r="O33" s="20"/>
      <c r="P33" s="20"/>
      <c r="Q33" s="20"/>
      <c r="R33" s="20"/>
      <c r="S33" s="20"/>
      <c r="T33" s="20"/>
      <c r="U33" s="20"/>
      <c r="V33" s="20"/>
      <c r="W33" s="20">
        <v>9037005</v>
      </c>
      <c r="X33" s="20">
        <v>4473960</v>
      </c>
      <c r="Y33" s="20">
        <v>4563045</v>
      </c>
      <c r="Z33" s="21">
        <v>101.99</v>
      </c>
      <c r="AA33" s="22">
        <v>8947920</v>
      </c>
    </row>
    <row r="34" spans="1:27" ht="12.75">
      <c r="A34" s="27" t="s">
        <v>59</v>
      </c>
      <c r="B34" s="28"/>
      <c r="C34" s="29">
        <f aca="true" t="shared" si="3" ref="C34:Y34">SUM(C29:C33)</f>
        <v>44793285</v>
      </c>
      <c r="D34" s="29">
        <f>SUM(D29:D33)</f>
        <v>0</v>
      </c>
      <c r="E34" s="30">
        <f t="shared" si="3"/>
        <v>47295461</v>
      </c>
      <c r="F34" s="31">
        <f t="shared" si="3"/>
        <v>47295461</v>
      </c>
      <c r="G34" s="31">
        <f t="shared" si="3"/>
        <v>33034533</v>
      </c>
      <c r="H34" s="31">
        <f t="shared" si="3"/>
        <v>24502957</v>
      </c>
      <c r="I34" s="31">
        <f t="shared" si="3"/>
        <v>67383945</v>
      </c>
      <c r="J34" s="31">
        <f t="shared" si="3"/>
        <v>67383945</v>
      </c>
      <c r="K34" s="31">
        <f t="shared" si="3"/>
        <v>43965700</v>
      </c>
      <c r="L34" s="31">
        <f t="shared" si="3"/>
        <v>60882393</v>
      </c>
      <c r="M34" s="31">
        <f t="shared" si="3"/>
        <v>64070589</v>
      </c>
      <c r="N34" s="31">
        <f t="shared" si="3"/>
        <v>64070589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64070589</v>
      </c>
      <c r="X34" s="31">
        <f t="shared" si="3"/>
        <v>23647731</v>
      </c>
      <c r="Y34" s="31">
        <f t="shared" si="3"/>
        <v>40422858</v>
      </c>
      <c r="Z34" s="32">
        <f>+IF(X34&lt;&gt;0,+(Y34/X34)*100,0)</f>
        <v>170.93757536399582</v>
      </c>
      <c r="AA34" s="33">
        <f>SUM(AA29:AA33)</f>
        <v>47295461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51243447</v>
      </c>
      <c r="D37" s="18"/>
      <c r="E37" s="19">
        <v>54824563</v>
      </c>
      <c r="F37" s="20">
        <v>54824563</v>
      </c>
      <c r="G37" s="20">
        <v>56362961</v>
      </c>
      <c r="H37" s="20">
        <v>51243447</v>
      </c>
      <c r="I37" s="20">
        <v>51243447</v>
      </c>
      <c r="J37" s="20">
        <v>51243447</v>
      </c>
      <c r="K37" s="20">
        <v>56362961</v>
      </c>
      <c r="L37" s="20">
        <v>56362961</v>
      </c>
      <c r="M37" s="20">
        <v>54852656</v>
      </c>
      <c r="N37" s="20">
        <v>54852656</v>
      </c>
      <c r="O37" s="20"/>
      <c r="P37" s="20"/>
      <c r="Q37" s="20"/>
      <c r="R37" s="20"/>
      <c r="S37" s="20"/>
      <c r="T37" s="20"/>
      <c r="U37" s="20"/>
      <c r="V37" s="20"/>
      <c r="W37" s="20">
        <v>54852656</v>
      </c>
      <c r="X37" s="20">
        <v>27412282</v>
      </c>
      <c r="Y37" s="20">
        <v>27440374</v>
      </c>
      <c r="Z37" s="21">
        <v>100.1</v>
      </c>
      <c r="AA37" s="22">
        <v>54824563</v>
      </c>
    </row>
    <row r="38" spans="1:27" ht="12.75">
      <c r="A38" s="23" t="s">
        <v>58</v>
      </c>
      <c r="B38" s="17"/>
      <c r="C38" s="18">
        <v>106179605</v>
      </c>
      <c r="D38" s="18"/>
      <c r="E38" s="19">
        <v>118510914</v>
      </c>
      <c r="F38" s="20">
        <v>118510914</v>
      </c>
      <c r="G38" s="20">
        <v>108103271</v>
      </c>
      <c r="H38" s="20">
        <v>106179605</v>
      </c>
      <c r="I38" s="20">
        <v>105862048</v>
      </c>
      <c r="J38" s="20">
        <v>105862048</v>
      </c>
      <c r="K38" s="20">
        <v>107674966</v>
      </c>
      <c r="L38" s="20">
        <v>107556045</v>
      </c>
      <c r="M38" s="20">
        <v>107441535</v>
      </c>
      <c r="N38" s="20">
        <v>107441535</v>
      </c>
      <c r="O38" s="20"/>
      <c r="P38" s="20"/>
      <c r="Q38" s="20"/>
      <c r="R38" s="20"/>
      <c r="S38" s="20"/>
      <c r="T38" s="20"/>
      <c r="U38" s="20"/>
      <c r="V38" s="20"/>
      <c r="W38" s="20">
        <v>107441535</v>
      </c>
      <c r="X38" s="20">
        <v>59255457</v>
      </c>
      <c r="Y38" s="20">
        <v>48186078</v>
      </c>
      <c r="Z38" s="21">
        <v>81.32</v>
      </c>
      <c r="AA38" s="22">
        <v>118510914</v>
      </c>
    </row>
    <row r="39" spans="1:27" ht="12.75">
      <c r="A39" s="27" t="s">
        <v>61</v>
      </c>
      <c r="B39" s="35"/>
      <c r="C39" s="29">
        <f aca="true" t="shared" si="4" ref="C39:Y39">SUM(C37:C38)</f>
        <v>157423052</v>
      </c>
      <c r="D39" s="29">
        <f>SUM(D37:D38)</f>
        <v>0</v>
      </c>
      <c r="E39" s="36">
        <f t="shared" si="4"/>
        <v>173335477</v>
      </c>
      <c r="F39" s="37">
        <f t="shared" si="4"/>
        <v>173335477</v>
      </c>
      <c r="G39" s="37">
        <f t="shared" si="4"/>
        <v>164466232</v>
      </c>
      <c r="H39" s="37">
        <f t="shared" si="4"/>
        <v>157423052</v>
      </c>
      <c r="I39" s="37">
        <f t="shared" si="4"/>
        <v>157105495</v>
      </c>
      <c r="J39" s="37">
        <f t="shared" si="4"/>
        <v>157105495</v>
      </c>
      <c r="K39" s="37">
        <f t="shared" si="4"/>
        <v>164037927</v>
      </c>
      <c r="L39" s="37">
        <f t="shared" si="4"/>
        <v>163919006</v>
      </c>
      <c r="M39" s="37">
        <f t="shared" si="4"/>
        <v>162294191</v>
      </c>
      <c r="N39" s="37">
        <f t="shared" si="4"/>
        <v>162294191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162294191</v>
      </c>
      <c r="X39" s="37">
        <f t="shared" si="4"/>
        <v>86667739</v>
      </c>
      <c r="Y39" s="37">
        <f t="shared" si="4"/>
        <v>75626452</v>
      </c>
      <c r="Z39" s="38">
        <f>+IF(X39&lt;&gt;0,+(Y39/X39)*100,0)</f>
        <v>87.2602110919266</v>
      </c>
      <c r="AA39" s="39">
        <f>SUM(AA37:AA38)</f>
        <v>173335477</v>
      </c>
    </row>
    <row r="40" spans="1:27" ht="12.75">
      <c r="A40" s="27" t="s">
        <v>62</v>
      </c>
      <c r="B40" s="28"/>
      <c r="C40" s="29">
        <f aca="true" t="shared" si="5" ref="C40:Y40">+C34+C39</f>
        <v>202216337</v>
      </c>
      <c r="D40" s="29">
        <f>+D34+D39</f>
        <v>0</v>
      </c>
      <c r="E40" s="30">
        <f t="shared" si="5"/>
        <v>220630938</v>
      </c>
      <c r="F40" s="31">
        <f t="shared" si="5"/>
        <v>220630938</v>
      </c>
      <c r="G40" s="31">
        <f t="shared" si="5"/>
        <v>197500765</v>
      </c>
      <c r="H40" s="31">
        <f t="shared" si="5"/>
        <v>181926009</v>
      </c>
      <c r="I40" s="31">
        <f t="shared" si="5"/>
        <v>224489440</v>
      </c>
      <c r="J40" s="31">
        <f t="shared" si="5"/>
        <v>224489440</v>
      </c>
      <c r="K40" s="31">
        <f t="shared" si="5"/>
        <v>208003627</v>
      </c>
      <c r="L40" s="31">
        <f t="shared" si="5"/>
        <v>224801399</v>
      </c>
      <c r="M40" s="31">
        <f t="shared" si="5"/>
        <v>226364780</v>
      </c>
      <c r="N40" s="31">
        <f t="shared" si="5"/>
        <v>226364780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226364780</v>
      </c>
      <c r="X40" s="31">
        <f t="shared" si="5"/>
        <v>110315470</v>
      </c>
      <c r="Y40" s="31">
        <f t="shared" si="5"/>
        <v>116049310</v>
      </c>
      <c r="Z40" s="32">
        <f>+IF(X40&lt;&gt;0,+(Y40/X40)*100,0)</f>
        <v>105.19767535777167</v>
      </c>
      <c r="AA40" s="33">
        <f>+AA34+AA39</f>
        <v>220630938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339115118</v>
      </c>
      <c r="D42" s="43">
        <f>+D25-D40</f>
        <v>0</v>
      </c>
      <c r="E42" s="44">
        <f t="shared" si="6"/>
        <v>342045626</v>
      </c>
      <c r="F42" s="45">
        <f t="shared" si="6"/>
        <v>342045626</v>
      </c>
      <c r="G42" s="45">
        <f t="shared" si="6"/>
        <v>370258504</v>
      </c>
      <c r="H42" s="45">
        <f t="shared" si="6"/>
        <v>356595034</v>
      </c>
      <c r="I42" s="45">
        <f t="shared" si="6"/>
        <v>377324591</v>
      </c>
      <c r="J42" s="45">
        <f t="shared" si="6"/>
        <v>377324591</v>
      </c>
      <c r="K42" s="45">
        <f t="shared" si="6"/>
        <v>364508685</v>
      </c>
      <c r="L42" s="45">
        <f t="shared" si="6"/>
        <v>367473572</v>
      </c>
      <c r="M42" s="45">
        <f t="shared" si="6"/>
        <v>374047826</v>
      </c>
      <c r="N42" s="45">
        <f t="shared" si="6"/>
        <v>374047826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374047826</v>
      </c>
      <c r="X42" s="45">
        <f t="shared" si="6"/>
        <v>171022815</v>
      </c>
      <c r="Y42" s="45">
        <f t="shared" si="6"/>
        <v>203025011</v>
      </c>
      <c r="Z42" s="46">
        <f>+IF(X42&lt;&gt;0,+(Y42/X42)*100,0)</f>
        <v>118.71223789644674</v>
      </c>
      <c r="AA42" s="47">
        <f>+AA25-AA40</f>
        <v>342045626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313919699</v>
      </c>
      <c r="D45" s="18"/>
      <c r="E45" s="19">
        <v>308827312</v>
      </c>
      <c r="F45" s="20">
        <v>308827312</v>
      </c>
      <c r="G45" s="20">
        <v>352303191</v>
      </c>
      <c r="H45" s="20">
        <v>331399615</v>
      </c>
      <c r="I45" s="20">
        <v>352129172</v>
      </c>
      <c r="J45" s="20">
        <v>352129172</v>
      </c>
      <c r="K45" s="20">
        <v>339313266</v>
      </c>
      <c r="L45" s="20">
        <v>342278153</v>
      </c>
      <c r="M45" s="20">
        <v>348852407</v>
      </c>
      <c r="N45" s="20">
        <v>348852407</v>
      </c>
      <c r="O45" s="20"/>
      <c r="P45" s="20"/>
      <c r="Q45" s="20"/>
      <c r="R45" s="20"/>
      <c r="S45" s="20"/>
      <c r="T45" s="20"/>
      <c r="U45" s="20"/>
      <c r="V45" s="20"/>
      <c r="W45" s="20">
        <v>348852407</v>
      </c>
      <c r="X45" s="20">
        <v>154413656</v>
      </c>
      <c r="Y45" s="20">
        <v>194438751</v>
      </c>
      <c r="Z45" s="48">
        <v>125.92</v>
      </c>
      <c r="AA45" s="22">
        <v>308827312</v>
      </c>
    </row>
    <row r="46" spans="1:27" ht="12.75">
      <c r="A46" s="23" t="s">
        <v>67</v>
      </c>
      <c r="B46" s="17"/>
      <c r="C46" s="18">
        <v>25195419</v>
      </c>
      <c r="D46" s="18"/>
      <c r="E46" s="19">
        <v>33218313</v>
      </c>
      <c r="F46" s="20">
        <v>33218313</v>
      </c>
      <c r="G46" s="20">
        <v>17955313</v>
      </c>
      <c r="H46" s="20">
        <v>25195419</v>
      </c>
      <c r="I46" s="20">
        <v>25195419</v>
      </c>
      <c r="J46" s="20">
        <v>25195419</v>
      </c>
      <c r="K46" s="20">
        <v>25195419</v>
      </c>
      <c r="L46" s="20">
        <v>25195419</v>
      </c>
      <c r="M46" s="20">
        <v>25195419</v>
      </c>
      <c r="N46" s="20">
        <v>25195419</v>
      </c>
      <c r="O46" s="20"/>
      <c r="P46" s="20"/>
      <c r="Q46" s="20"/>
      <c r="R46" s="20"/>
      <c r="S46" s="20"/>
      <c r="T46" s="20"/>
      <c r="U46" s="20"/>
      <c r="V46" s="20"/>
      <c r="W46" s="20">
        <v>25195419</v>
      </c>
      <c r="X46" s="20">
        <v>16609157</v>
      </c>
      <c r="Y46" s="20">
        <v>8586262</v>
      </c>
      <c r="Z46" s="48">
        <v>51.7</v>
      </c>
      <c r="AA46" s="22">
        <v>33218313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339115118</v>
      </c>
      <c r="D48" s="51">
        <f>SUM(D45:D47)</f>
        <v>0</v>
      </c>
      <c r="E48" s="52">
        <f t="shared" si="7"/>
        <v>342045625</v>
      </c>
      <c r="F48" s="53">
        <f t="shared" si="7"/>
        <v>342045625</v>
      </c>
      <c r="G48" s="53">
        <f t="shared" si="7"/>
        <v>370258504</v>
      </c>
      <c r="H48" s="53">
        <f t="shared" si="7"/>
        <v>356595034</v>
      </c>
      <c r="I48" s="53">
        <f t="shared" si="7"/>
        <v>377324591</v>
      </c>
      <c r="J48" s="53">
        <f t="shared" si="7"/>
        <v>377324591</v>
      </c>
      <c r="K48" s="53">
        <f t="shared" si="7"/>
        <v>364508685</v>
      </c>
      <c r="L48" s="53">
        <f t="shared" si="7"/>
        <v>367473572</v>
      </c>
      <c r="M48" s="53">
        <f t="shared" si="7"/>
        <v>374047826</v>
      </c>
      <c r="N48" s="53">
        <f t="shared" si="7"/>
        <v>374047826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374047826</v>
      </c>
      <c r="X48" s="53">
        <f t="shared" si="7"/>
        <v>171022813</v>
      </c>
      <c r="Y48" s="53">
        <f t="shared" si="7"/>
        <v>203025013</v>
      </c>
      <c r="Z48" s="54">
        <f>+IF(X48&lt;&gt;0,+(Y48/X48)*100,0)</f>
        <v>118.7122404541434</v>
      </c>
      <c r="AA48" s="55">
        <f>SUM(AA45:AA47)</f>
        <v>342045625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71772812</v>
      </c>
      <c r="D6" s="18"/>
      <c r="E6" s="19">
        <v>42000000</v>
      </c>
      <c r="F6" s="20">
        <v>42000005</v>
      </c>
      <c r="G6" s="20">
        <v>59328171</v>
      </c>
      <c r="H6" s="20">
        <v>48122535</v>
      </c>
      <c r="I6" s="20">
        <v>52901984</v>
      </c>
      <c r="J6" s="20">
        <v>52901984</v>
      </c>
      <c r="K6" s="20">
        <v>46728685</v>
      </c>
      <c r="L6" s="20">
        <v>54815982</v>
      </c>
      <c r="M6" s="20">
        <v>60996121</v>
      </c>
      <c r="N6" s="20">
        <v>60996121</v>
      </c>
      <c r="O6" s="20"/>
      <c r="P6" s="20"/>
      <c r="Q6" s="20"/>
      <c r="R6" s="20"/>
      <c r="S6" s="20"/>
      <c r="T6" s="20"/>
      <c r="U6" s="20"/>
      <c r="V6" s="20"/>
      <c r="W6" s="20">
        <v>60996121</v>
      </c>
      <c r="X6" s="20">
        <v>21000003</v>
      </c>
      <c r="Y6" s="20">
        <v>39996118</v>
      </c>
      <c r="Z6" s="21">
        <v>190.46</v>
      </c>
      <c r="AA6" s="22">
        <v>42000005</v>
      </c>
    </row>
    <row r="7" spans="1:27" ht="12.75">
      <c r="A7" s="23" t="s">
        <v>34</v>
      </c>
      <c r="B7" s="17"/>
      <c r="C7" s="18">
        <v>565114285</v>
      </c>
      <c r="D7" s="18"/>
      <c r="E7" s="19">
        <v>314474988</v>
      </c>
      <c r="F7" s="20">
        <v>254365718</v>
      </c>
      <c r="G7" s="20">
        <v>594261267</v>
      </c>
      <c r="H7" s="20">
        <v>626705280</v>
      </c>
      <c r="I7" s="20">
        <v>587396370</v>
      </c>
      <c r="J7" s="20">
        <v>587396370</v>
      </c>
      <c r="K7" s="20">
        <v>582458332</v>
      </c>
      <c r="L7" s="20">
        <v>558820999</v>
      </c>
      <c r="M7" s="20">
        <v>553827139</v>
      </c>
      <c r="N7" s="20">
        <v>553827139</v>
      </c>
      <c r="O7" s="20"/>
      <c r="P7" s="20"/>
      <c r="Q7" s="20"/>
      <c r="R7" s="20"/>
      <c r="S7" s="20"/>
      <c r="T7" s="20"/>
      <c r="U7" s="20"/>
      <c r="V7" s="20"/>
      <c r="W7" s="20">
        <v>553827139</v>
      </c>
      <c r="X7" s="20">
        <v>127182859</v>
      </c>
      <c r="Y7" s="20">
        <v>426644280</v>
      </c>
      <c r="Z7" s="21">
        <v>335.46</v>
      </c>
      <c r="AA7" s="22">
        <v>254365718</v>
      </c>
    </row>
    <row r="8" spans="1:27" ht="12.75">
      <c r="A8" s="23" t="s">
        <v>35</v>
      </c>
      <c r="B8" s="17"/>
      <c r="C8" s="18">
        <v>89387607</v>
      </c>
      <c r="D8" s="18"/>
      <c r="E8" s="19">
        <v>101479708</v>
      </c>
      <c r="F8" s="20">
        <v>101479708</v>
      </c>
      <c r="G8" s="20">
        <v>141920115</v>
      </c>
      <c r="H8" s="20">
        <v>102314311</v>
      </c>
      <c r="I8" s="20">
        <v>89956467</v>
      </c>
      <c r="J8" s="20">
        <v>89956467</v>
      </c>
      <c r="K8" s="20">
        <v>88296093</v>
      </c>
      <c r="L8" s="20">
        <v>86857480</v>
      </c>
      <c r="M8" s="20">
        <v>87749436</v>
      </c>
      <c r="N8" s="20">
        <v>87749436</v>
      </c>
      <c r="O8" s="20"/>
      <c r="P8" s="20"/>
      <c r="Q8" s="20"/>
      <c r="R8" s="20"/>
      <c r="S8" s="20"/>
      <c r="T8" s="20"/>
      <c r="U8" s="20"/>
      <c r="V8" s="20"/>
      <c r="W8" s="20">
        <v>87749436</v>
      </c>
      <c r="X8" s="20">
        <v>50739854</v>
      </c>
      <c r="Y8" s="20">
        <v>37009582</v>
      </c>
      <c r="Z8" s="21">
        <v>72.94</v>
      </c>
      <c r="AA8" s="22">
        <v>101479708</v>
      </c>
    </row>
    <row r="9" spans="1:27" ht="12.75">
      <c r="A9" s="23" t="s">
        <v>36</v>
      </c>
      <c r="B9" s="17"/>
      <c r="C9" s="18">
        <v>35941660</v>
      </c>
      <c r="D9" s="18"/>
      <c r="E9" s="19">
        <v>33358690</v>
      </c>
      <c r="F9" s="20">
        <v>33358690</v>
      </c>
      <c r="G9" s="20">
        <v>78072462</v>
      </c>
      <c r="H9" s="20">
        <v>28302881</v>
      </c>
      <c r="I9" s="20">
        <v>23935183</v>
      </c>
      <c r="J9" s="20">
        <v>23935183</v>
      </c>
      <c r="K9" s="20">
        <v>21415693</v>
      </c>
      <c r="L9" s="20">
        <v>16862529</v>
      </c>
      <c r="M9" s="20">
        <v>8713503</v>
      </c>
      <c r="N9" s="20">
        <v>8713503</v>
      </c>
      <c r="O9" s="20"/>
      <c r="P9" s="20"/>
      <c r="Q9" s="20"/>
      <c r="R9" s="20"/>
      <c r="S9" s="20"/>
      <c r="T9" s="20"/>
      <c r="U9" s="20"/>
      <c r="V9" s="20"/>
      <c r="W9" s="20">
        <v>8713503</v>
      </c>
      <c r="X9" s="20">
        <v>16679345</v>
      </c>
      <c r="Y9" s="20">
        <v>-7965842</v>
      </c>
      <c r="Z9" s="21">
        <v>-47.76</v>
      </c>
      <c r="AA9" s="22">
        <v>33358690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15436567</v>
      </c>
      <c r="D11" s="18"/>
      <c r="E11" s="19">
        <v>13682128</v>
      </c>
      <c r="F11" s="20">
        <v>13682128</v>
      </c>
      <c r="G11" s="20">
        <v>15353224</v>
      </c>
      <c r="H11" s="20">
        <v>15153261</v>
      </c>
      <c r="I11" s="20">
        <v>14470484</v>
      </c>
      <c r="J11" s="20">
        <v>14470484</v>
      </c>
      <c r="K11" s="20">
        <v>14364189</v>
      </c>
      <c r="L11" s="20">
        <v>14479686</v>
      </c>
      <c r="M11" s="20">
        <v>14057300</v>
      </c>
      <c r="N11" s="20">
        <v>14057300</v>
      </c>
      <c r="O11" s="20"/>
      <c r="P11" s="20"/>
      <c r="Q11" s="20"/>
      <c r="R11" s="20"/>
      <c r="S11" s="20"/>
      <c r="T11" s="20"/>
      <c r="U11" s="20"/>
      <c r="V11" s="20"/>
      <c r="W11" s="20">
        <v>14057300</v>
      </c>
      <c r="X11" s="20">
        <v>6841064</v>
      </c>
      <c r="Y11" s="20">
        <v>7216236</v>
      </c>
      <c r="Z11" s="21">
        <v>105.48</v>
      </c>
      <c r="AA11" s="22">
        <v>13682128</v>
      </c>
    </row>
    <row r="12" spans="1:27" ht="12.75">
      <c r="A12" s="27" t="s">
        <v>39</v>
      </c>
      <c r="B12" s="28"/>
      <c r="C12" s="29">
        <f aca="true" t="shared" si="0" ref="C12:Y12">SUM(C6:C11)</f>
        <v>777652931</v>
      </c>
      <c r="D12" s="29">
        <f>SUM(D6:D11)</f>
        <v>0</v>
      </c>
      <c r="E12" s="30">
        <f t="shared" si="0"/>
        <v>504995514</v>
      </c>
      <c r="F12" s="31">
        <f t="shared" si="0"/>
        <v>444886249</v>
      </c>
      <c r="G12" s="31">
        <f t="shared" si="0"/>
        <v>888935239</v>
      </c>
      <c r="H12" s="31">
        <f t="shared" si="0"/>
        <v>820598268</v>
      </c>
      <c r="I12" s="31">
        <f t="shared" si="0"/>
        <v>768660488</v>
      </c>
      <c r="J12" s="31">
        <f t="shared" si="0"/>
        <v>768660488</v>
      </c>
      <c r="K12" s="31">
        <f t="shared" si="0"/>
        <v>753262992</v>
      </c>
      <c r="L12" s="31">
        <f t="shared" si="0"/>
        <v>731836676</v>
      </c>
      <c r="M12" s="31">
        <f t="shared" si="0"/>
        <v>725343499</v>
      </c>
      <c r="N12" s="31">
        <f t="shared" si="0"/>
        <v>725343499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725343499</v>
      </c>
      <c r="X12" s="31">
        <f t="shared" si="0"/>
        <v>222443125</v>
      </c>
      <c r="Y12" s="31">
        <f t="shared" si="0"/>
        <v>502900374</v>
      </c>
      <c r="Z12" s="32">
        <f>+IF(X12&lt;&gt;0,+(Y12/X12)*100,0)</f>
        <v>226.08043022233213</v>
      </c>
      <c r="AA12" s="33">
        <f>SUM(AA6:AA11)</f>
        <v>444886249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15110000</v>
      </c>
      <c r="D17" s="18"/>
      <c r="E17" s="19">
        <v>15870000</v>
      </c>
      <c r="F17" s="20">
        <v>15870000</v>
      </c>
      <c r="G17" s="20">
        <v>15110000</v>
      </c>
      <c r="H17" s="20">
        <v>15110000</v>
      </c>
      <c r="I17" s="20">
        <v>15110000</v>
      </c>
      <c r="J17" s="20">
        <v>15110000</v>
      </c>
      <c r="K17" s="20">
        <v>15110000</v>
      </c>
      <c r="L17" s="20">
        <v>15110000</v>
      </c>
      <c r="M17" s="20">
        <v>15110000</v>
      </c>
      <c r="N17" s="20">
        <v>15110000</v>
      </c>
      <c r="O17" s="20"/>
      <c r="P17" s="20"/>
      <c r="Q17" s="20"/>
      <c r="R17" s="20"/>
      <c r="S17" s="20"/>
      <c r="T17" s="20"/>
      <c r="U17" s="20"/>
      <c r="V17" s="20"/>
      <c r="W17" s="20">
        <v>15110000</v>
      </c>
      <c r="X17" s="20">
        <v>7935000</v>
      </c>
      <c r="Y17" s="20">
        <v>7175000</v>
      </c>
      <c r="Z17" s="21">
        <v>90.42</v>
      </c>
      <c r="AA17" s="22">
        <v>15870000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2683772754</v>
      </c>
      <c r="D19" s="18"/>
      <c r="E19" s="19">
        <v>2780257475</v>
      </c>
      <c r="F19" s="20">
        <v>2875375367</v>
      </c>
      <c r="G19" s="20">
        <v>2714139687</v>
      </c>
      <c r="H19" s="20">
        <v>2731052863</v>
      </c>
      <c r="I19" s="20">
        <v>2777600391</v>
      </c>
      <c r="J19" s="20">
        <v>2777600391</v>
      </c>
      <c r="K19" s="20">
        <v>2806899370</v>
      </c>
      <c r="L19" s="20">
        <v>2787606677</v>
      </c>
      <c r="M19" s="20">
        <v>2811092490</v>
      </c>
      <c r="N19" s="20">
        <v>2811092490</v>
      </c>
      <c r="O19" s="20"/>
      <c r="P19" s="20"/>
      <c r="Q19" s="20"/>
      <c r="R19" s="20"/>
      <c r="S19" s="20"/>
      <c r="T19" s="20"/>
      <c r="U19" s="20"/>
      <c r="V19" s="20"/>
      <c r="W19" s="20">
        <v>2811092490</v>
      </c>
      <c r="X19" s="20">
        <v>1437687684</v>
      </c>
      <c r="Y19" s="20">
        <v>1373404806</v>
      </c>
      <c r="Z19" s="21">
        <v>95.53</v>
      </c>
      <c r="AA19" s="22">
        <v>2875375367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11606808</v>
      </c>
      <c r="D22" s="18"/>
      <c r="E22" s="19">
        <v>9777182</v>
      </c>
      <c r="F22" s="20">
        <v>11744433</v>
      </c>
      <c r="G22" s="20">
        <v>13500497</v>
      </c>
      <c r="H22" s="20">
        <v>13583108</v>
      </c>
      <c r="I22" s="20">
        <v>14311336</v>
      </c>
      <c r="J22" s="20">
        <v>14311336</v>
      </c>
      <c r="K22" s="20">
        <v>15706674</v>
      </c>
      <c r="L22" s="20">
        <v>14234695</v>
      </c>
      <c r="M22" s="20">
        <v>14234695</v>
      </c>
      <c r="N22" s="20">
        <v>14234695</v>
      </c>
      <c r="O22" s="20"/>
      <c r="P22" s="20"/>
      <c r="Q22" s="20"/>
      <c r="R22" s="20"/>
      <c r="S22" s="20"/>
      <c r="T22" s="20"/>
      <c r="U22" s="20"/>
      <c r="V22" s="20"/>
      <c r="W22" s="20">
        <v>14234695</v>
      </c>
      <c r="X22" s="20">
        <v>5872217</v>
      </c>
      <c r="Y22" s="20">
        <v>8362478</v>
      </c>
      <c r="Z22" s="21">
        <v>142.41</v>
      </c>
      <c r="AA22" s="22">
        <v>11744433</v>
      </c>
    </row>
    <row r="23" spans="1:27" ht="12.75">
      <c r="A23" s="23" t="s">
        <v>49</v>
      </c>
      <c r="B23" s="17"/>
      <c r="C23" s="18"/>
      <c r="D23" s="18"/>
      <c r="E23" s="19">
        <v>3228733</v>
      </c>
      <c r="F23" s="20">
        <v>3228733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1614367</v>
      </c>
      <c r="Y23" s="24">
        <v>-1614367</v>
      </c>
      <c r="Z23" s="25">
        <v>-100</v>
      </c>
      <c r="AA23" s="26">
        <v>3228733</v>
      </c>
    </row>
    <row r="24" spans="1:27" ht="12.75">
      <c r="A24" s="27" t="s">
        <v>50</v>
      </c>
      <c r="B24" s="35"/>
      <c r="C24" s="29">
        <f aca="true" t="shared" si="1" ref="C24:Y24">SUM(C15:C23)</f>
        <v>2710489562</v>
      </c>
      <c r="D24" s="29">
        <f>SUM(D15:D23)</f>
        <v>0</v>
      </c>
      <c r="E24" s="36">
        <f t="shared" si="1"/>
        <v>2809133390</v>
      </c>
      <c r="F24" s="37">
        <f t="shared" si="1"/>
        <v>2906218533</v>
      </c>
      <c r="G24" s="37">
        <f t="shared" si="1"/>
        <v>2742750184</v>
      </c>
      <c r="H24" s="37">
        <f t="shared" si="1"/>
        <v>2759745971</v>
      </c>
      <c r="I24" s="37">
        <f t="shared" si="1"/>
        <v>2807021727</v>
      </c>
      <c r="J24" s="37">
        <f t="shared" si="1"/>
        <v>2807021727</v>
      </c>
      <c r="K24" s="37">
        <f t="shared" si="1"/>
        <v>2837716044</v>
      </c>
      <c r="L24" s="37">
        <f t="shared" si="1"/>
        <v>2816951372</v>
      </c>
      <c r="M24" s="37">
        <f t="shared" si="1"/>
        <v>2840437185</v>
      </c>
      <c r="N24" s="37">
        <f t="shared" si="1"/>
        <v>2840437185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2840437185</v>
      </c>
      <c r="X24" s="37">
        <f t="shared" si="1"/>
        <v>1453109268</v>
      </c>
      <c r="Y24" s="37">
        <f t="shared" si="1"/>
        <v>1387327917</v>
      </c>
      <c r="Z24" s="38">
        <f>+IF(X24&lt;&gt;0,+(Y24/X24)*100,0)</f>
        <v>95.47306231894463</v>
      </c>
      <c r="AA24" s="39">
        <f>SUM(AA15:AA23)</f>
        <v>2906218533</v>
      </c>
    </row>
    <row r="25" spans="1:27" ht="12.75">
      <c r="A25" s="27" t="s">
        <v>51</v>
      </c>
      <c r="B25" s="28"/>
      <c r="C25" s="29">
        <f aca="true" t="shared" si="2" ref="C25:Y25">+C12+C24</f>
        <v>3488142493</v>
      </c>
      <c r="D25" s="29">
        <f>+D12+D24</f>
        <v>0</v>
      </c>
      <c r="E25" s="30">
        <f t="shared" si="2"/>
        <v>3314128904</v>
      </c>
      <c r="F25" s="31">
        <f t="shared" si="2"/>
        <v>3351104782</v>
      </c>
      <c r="G25" s="31">
        <f t="shared" si="2"/>
        <v>3631685423</v>
      </c>
      <c r="H25" s="31">
        <f t="shared" si="2"/>
        <v>3580344239</v>
      </c>
      <c r="I25" s="31">
        <f t="shared" si="2"/>
        <v>3575682215</v>
      </c>
      <c r="J25" s="31">
        <f t="shared" si="2"/>
        <v>3575682215</v>
      </c>
      <c r="K25" s="31">
        <f t="shared" si="2"/>
        <v>3590979036</v>
      </c>
      <c r="L25" s="31">
        <f t="shared" si="2"/>
        <v>3548788048</v>
      </c>
      <c r="M25" s="31">
        <f t="shared" si="2"/>
        <v>3565780684</v>
      </c>
      <c r="N25" s="31">
        <f t="shared" si="2"/>
        <v>3565780684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3565780684</v>
      </c>
      <c r="X25" s="31">
        <f t="shared" si="2"/>
        <v>1675552393</v>
      </c>
      <c r="Y25" s="31">
        <f t="shared" si="2"/>
        <v>1890228291</v>
      </c>
      <c r="Z25" s="32">
        <f>+IF(X25&lt;&gt;0,+(Y25/X25)*100,0)</f>
        <v>112.81224621186763</v>
      </c>
      <c r="AA25" s="33">
        <f>+AA12+AA24</f>
        <v>3351104782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17205463</v>
      </c>
      <c r="D30" s="18"/>
      <c r="E30" s="19">
        <v>9540000</v>
      </c>
      <c r="F30" s="20">
        <v>9540000</v>
      </c>
      <c r="G30" s="20"/>
      <c r="H30" s="20">
        <v>4139498</v>
      </c>
      <c r="I30" s="20">
        <v>4139498</v>
      </c>
      <c r="J30" s="20">
        <v>4139498</v>
      </c>
      <c r="K30" s="20">
        <v>4139498</v>
      </c>
      <c r="L30" s="20">
        <v>4139498</v>
      </c>
      <c r="M30" s="20">
        <v>10097475</v>
      </c>
      <c r="N30" s="20">
        <v>10097475</v>
      </c>
      <c r="O30" s="20"/>
      <c r="P30" s="20"/>
      <c r="Q30" s="20"/>
      <c r="R30" s="20"/>
      <c r="S30" s="20"/>
      <c r="T30" s="20"/>
      <c r="U30" s="20"/>
      <c r="V30" s="20"/>
      <c r="W30" s="20">
        <v>10097475</v>
      </c>
      <c r="X30" s="20">
        <v>4770000</v>
      </c>
      <c r="Y30" s="20">
        <v>5327475</v>
      </c>
      <c r="Z30" s="21">
        <v>111.69</v>
      </c>
      <c r="AA30" s="22">
        <v>9540000</v>
      </c>
    </row>
    <row r="31" spans="1:27" ht="12.75">
      <c r="A31" s="23" t="s">
        <v>56</v>
      </c>
      <c r="B31" s="17"/>
      <c r="C31" s="18">
        <v>21134001</v>
      </c>
      <c r="D31" s="18"/>
      <c r="E31" s="19">
        <v>25942035</v>
      </c>
      <c r="F31" s="20">
        <v>25942035</v>
      </c>
      <c r="G31" s="20">
        <v>21287860</v>
      </c>
      <c r="H31" s="20">
        <v>21577869</v>
      </c>
      <c r="I31" s="20">
        <v>21735758</v>
      </c>
      <c r="J31" s="20">
        <v>21735758</v>
      </c>
      <c r="K31" s="20">
        <v>21907306</v>
      </c>
      <c r="L31" s="20">
        <v>22105146</v>
      </c>
      <c r="M31" s="20">
        <v>22259600</v>
      </c>
      <c r="N31" s="20">
        <v>22259600</v>
      </c>
      <c r="O31" s="20"/>
      <c r="P31" s="20"/>
      <c r="Q31" s="20"/>
      <c r="R31" s="20"/>
      <c r="S31" s="20"/>
      <c r="T31" s="20"/>
      <c r="U31" s="20"/>
      <c r="V31" s="20"/>
      <c r="W31" s="20">
        <v>22259600</v>
      </c>
      <c r="X31" s="20">
        <v>12971018</v>
      </c>
      <c r="Y31" s="20">
        <v>9288582</v>
      </c>
      <c r="Z31" s="21">
        <v>71.61</v>
      </c>
      <c r="AA31" s="22">
        <v>25942035</v>
      </c>
    </row>
    <row r="32" spans="1:27" ht="12.75">
      <c r="A32" s="23" t="s">
        <v>57</v>
      </c>
      <c r="B32" s="17"/>
      <c r="C32" s="18">
        <v>152992178</v>
      </c>
      <c r="D32" s="18"/>
      <c r="E32" s="19">
        <v>111644852</v>
      </c>
      <c r="F32" s="20">
        <v>111644852</v>
      </c>
      <c r="G32" s="20">
        <v>191436274</v>
      </c>
      <c r="H32" s="20">
        <v>140924559</v>
      </c>
      <c r="I32" s="20">
        <v>139476975</v>
      </c>
      <c r="J32" s="20">
        <v>139476975</v>
      </c>
      <c r="K32" s="20">
        <v>108002592</v>
      </c>
      <c r="L32" s="20">
        <v>114219876</v>
      </c>
      <c r="M32" s="20">
        <v>136720299</v>
      </c>
      <c r="N32" s="20">
        <v>136720299</v>
      </c>
      <c r="O32" s="20"/>
      <c r="P32" s="20"/>
      <c r="Q32" s="20"/>
      <c r="R32" s="20"/>
      <c r="S32" s="20"/>
      <c r="T32" s="20"/>
      <c r="U32" s="20"/>
      <c r="V32" s="20"/>
      <c r="W32" s="20">
        <v>136720299</v>
      </c>
      <c r="X32" s="20">
        <v>55822426</v>
      </c>
      <c r="Y32" s="20">
        <v>80897873</v>
      </c>
      <c r="Z32" s="21">
        <v>144.92</v>
      </c>
      <c r="AA32" s="22">
        <v>111644852</v>
      </c>
    </row>
    <row r="33" spans="1:27" ht="12.75">
      <c r="A33" s="23" t="s">
        <v>58</v>
      </c>
      <c r="B33" s="17"/>
      <c r="C33" s="18">
        <v>33986066</v>
      </c>
      <c r="D33" s="18"/>
      <c r="E33" s="19">
        <v>40706999</v>
      </c>
      <c r="F33" s="20">
        <v>40706999</v>
      </c>
      <c r="G33" s="20">
        <v>36240572</v>
      </c>
      <c r="H33" s="20">
        <v>29192263</v>
      </c>
      <c r="I33" s="20">
        <v>29219267</v>
      </c>
      <c r="J33" s="20">
        <v>29219267</v>
      </c>
      <c r="K33" s="20">
        <v>29317584</v>
      </c>
      <c r="L33" s="20">
        <v>29227280</v>
      </c>
      <c r="M33" s="20">
        <v>29210329</v>
      </c>
      <c r="N33" s="20">
        <v>29210329</v>
      </c>
      <c r="O33" s="20"/>
      <c r="P33" s="20"/>
      <c r="Q33" s="20"/>
      <c r="R33" s="20"/>
      <c r="S33" s="20"/>
      <c r="T33" s="20"/>
      <c r="U33" s="20"/>
      <c r="V33" s="20"/>
      <c r="W33" s="20">
        <v>29210329</v>
      </c>
      <c r="X33" s="20">
        <v>20353500</v>
      </c>
      <c r="Y33" s="20">
        <v>8856829</v>
      </c>
      <c r="Z33" s="21">
        <v>43.52</v>
      </c>
      <c r="AA33" s="22">
        <v>40706999</v>
      </c>
    </row>
    <row r="34" spans="1:27" ht="12.75">
      <c r="A34" s="27" t="s">
        <v>59</v>
      </c>
      <c r="B34" s="28"/>
      <c r="C34" s="29">
        <f aca="true" t="shared" si="3" ref="C34:Y34">SUM(C29:C33)</f>
        <v>225317708</v>
      </c>
      <c r="D34" s="29">
        <f>SUM(D29:D33)</f>
        <v>0</v>
      </c>
      <c r="E34" s="30">
        <f t="shared" si="3"/>
        <v>187833886</v>
      </c>
      <c r="F34" s="31">
        <f t="shared" si="3"/>
        <v>187833886</v>
      </c>
      <c r="G34" s="31">
        <f t="shared" si="3"/>
        <v>248964706</v>
      </c>
      <c r="H34" s="31">
        <f t="shared" si="3"/>
        <v>195834189</v>
      </c>
      <c r="I34" s="31">
        <f t="shared" si="3"/>
        <v>194571498</v>
      </c>
      <c r="J34" s="31">
        <f t="shared" si="3"/>
        <v>194571498</v>
      </c>
      <c r="K34" s="31">
        <f t="shared" si="3"/>
        <v>163366980</v>
      </c>
      <c r="L34" s="31">
        <f t="shared" si="3"/>
        <v>169691800</v>
      </c>
      <c r="M34" s="31">
        <f t="shared" si="3"/>
        <v>198287703</v>
      </c>
      <c r="N34" s="31">
        <f t="shared" si="3"/>
        <v>198287703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198287703</v>
      </c>
      <c r="X34" s="31">
        <f t="shared" si="3"/>
        <v>93916944</v>
      </c>
      <c r="Y34" s="31">
        <f t="shared" si="3"/>
        <v>104370759</v>
      </c>
      <c r="Z34" s="32">
        <f>+IF(X34&lt;&gt;0,+(Y34/X34)*100,0)</f>
        <v>111.13091477933949</v>
      </c>
      <c r="AA34" s="33">
        <f>SUM(AA29:AA33)</f>
        <v>187833886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143535288</v>
      </c>
      <c r="D37" s="18"/>
      <c r="E37" s="19">
        <v>127299155</v>
      </c>
      <c r="F37" s="20">
        <v>127299155</v>
      </c>
      <c r="G37" s="20">
        <v>136255328</v>
      </c>
      <c r="H37" s="20">
        <v>156601254</v>
      </c>
      <c r="I37" s="20">
        <v>156601254</v>
      </c>
      <c r="J37" s="20">
        <v>156601254</v>
      </c>
      <c r="K37" s="20">
        <v>156601254</v>
      </c>
      <c r="L37" s="20">
        <v>156601254</v>
      </c>
      <c r="M37" s="20">
        <v>146266047</v>
      </c>
      <c r="N37" s="20">
        <v>146266047</v>
      </c>
      <c r="O37" s="20"/>
      <c r="P37" s="20"/>
      <c r="Q37" s="20"/>
      <c r="R37" s="20"/>
      <c r="S37" s="20"/>
      <c r="T37" s="20"/>
      <c r="U37" s="20"/>
      <c r="V37" s="20"/>
      <c r="W37" s="20">
        <v>146266047</v>
      </c>
      <c r="X37" s="20">
        <v>63649578</v>
      </c>
      <c r="Y37" s="20">
        <v>82616469</v>
      </c>
      <c r="Z37" s="21">
        <v>129.8</v>
      </c>
      <c r="AA37" s="22">
        <v>127299155</v>
      </c>
    </row>
    <row r="38" spans="1:27" ht="12.75">
      <c r="A38" s="23" t="s">
        <v>58</v>
      </c>
      <c r="B38" s="17"/>
      <c r="C38" s="18">
        <v>188353795</v>
      </c>
      <c r="D38" s="18"/>
      <c r="E38" s="19">
        <v>215231857</v>
      </c>
      <c r="F38" s="20">
        <v>215231857</v>
      </c>
      <c r="G38" s="20">
        <v>190658725</v>
      </c>
      <c r="H38" s="20">
        <v>189366071</v>
      </c>
      <c r="I38" s="20">
        <v>191776758</v>
      </c>
      <c r="J38" s="20">
        <v>191776758</v>
      </c>
      <c r="K38" s="20">
        <v>193142543</v>
      </c>
      <c r="L38" s="20">
        <v>194494401</v>
      </c>
      <c r="M38" s="20">
        <v>195863740</v>
      </c>
      <c r="N38" s="20">
        <v>195863740</v>
      </c>
      <c r="O38" s="20"/>
      <c r="P38" s="20"/>
      <c r="Q38" s="20"/>
      <c r="R38" s="20"/>
      <c r="S38" s="20"/>
      <c r="T38" s="20"/>
      <c r="U38" s="20"/>
      <c r="V38" s="20"/>
      <c r="W38" s="20">
        <v>195863740</v>
      </c>
      <c r="X38" s="20">
        <v>107615929</v>
      </c>
      <c r="Y38" s="20">
        <v>88247811</v>
      </c>
      <c r="Z38" s="21">
        <v>82</v>
      </c>
      <c r="AA38" s="22">
        <v>215231857</v>
      </c>
    </row>
    <row r="39" spans="1:27" ht="12.75">
      <c r="A39" s="27" t="s">
        <v>61</v>
      </c>
      <c r="B39" s="35"/>
      <c r="C39" s="29">
        <f aca="true" t="shared" si="4" ref="C39:Y39">SUM(C37:C38)</f>
        <v>331889083</v>
      </c>
      <c r="D39" s="29">
        <f>SUM(D37:D38)</f>
        <v>0</v>
      </c>
      <c r="E39" s="36">
        <f t="shared" si="4"/>
        <v>342531012</v>
      </c>
      <c r="F39" s="37">
        <f t="shared" si="4"/>
        <v>342531012</v>
      </c>
      <c r="G39" s="37">
        <f t="shared" si="4"/>
        <v>326914053</v>
      </c>
      <c r="H39" s="37">
        <f t="shared" si="4"/>
        <v>345967325</v>
      </c>
      <c r="I39" s="37">
        <f t="shared" si="4"/>
        <v>348378012</v>
      </c>
      <c r="J39" s="37">
        <f t="shared" si="4"/>
        <v>348378012</v>
      </c>
      <c r="K39" s="37">
        <f t="shared" si="4"/>
        <v>349743797</v>
      </c>
      <c r="L39" s="37">
        <f t="shared" si="4"/>
        <v>351095655</v>
      </c>
      <c r="M39" s="37">
        <f t="shared" si="4"/>
        <v>342129787</v>
      </c>
      <c r="N39" s="37">
        <f t="shared" si="4"/>
        <v>342129787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342129787</v>
      </c>
      <c r="X39" s="37">
        <f t="shared" si="4"/>
        <v>171265507</v>
      </c>
      <c r="Y39" s="37">
        <f t="shared" si="4"/>
        <v>170864280</v>
      </c>
      <c r="Z39" s="38">
        <f>+IF(X39&lt;&gt;0,+(Y39/X39)*100,0)</f>
        <v>99.76572807506417</v>
      </c>
      <c r="AA39" s="39">
        <f>SUM(AA37:AA38)</f>
        <v>342531012</v>
      </c>
    </row>
    <row r="40" spans="1:27" ht="12.75">
      <c r="A40" s="27" t="s">
        <v>62</v>
      </c>
      <c r="B40" s="28"/>
      <c r="C40" s="29">
        <f aca="true" t="shared" si="5" ref="C40:Y40">+C34+C39</f>
        <v>557206791</v>
      </c>
      <c r="D40" s="29">
        <f>+D34+D39</f>
        <v>0</v>
      </c>
      <c r="E40" s="30">
        <f t="shared" si="5"/>
        <v>530364898</v>
      </c>
      <c r="F40" s="31">
        <f t="shared" si="5"/>
        <v>530364898</v>
      </c>
      <c r="G40" s="31">
        <f t="shared" si="5"/>
        <v>575878759</v>
      </c>
      <c r="H40" s="31">
        <f t="shared" si="5"/>
        <v>541801514</v>
      </c>
      <c r="I40" s="31">
        <f t="shared" si="5"/>
        <v>542949510</v>
      </c>
      <c r="J40" s="31">
        <f t="shared" si="5"/>
        <v>542949510</v>
      </c>
      <c r="K40" s="31">
        <f t="shared" si="5"/>
        <v>513110777</v>
      </c>
      <c r="L40" s="31">
        <f t="shared" si="5"/>
        <v>520787455</v>
      </c>
      <c r="M40" s="31">
        <f t="shared" si="5"/>
        <v>540417490</v>
      </c>
      <c r="N40" s="31">
        <f t="shared" si="5"/>
        <v>540417490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540417490</v>
      </c>
      <c r="X40" s="31">
        <f t="shared" si="5"/>
        <v>265182451</v>
      </c>
      <c r="Y40" s="31">
        <f t="shared" si="5"/>
        <v>275235039</v>
      </c>
      <c r="Z40" s="32">
        <f>+IF(X40&lt;&gt;0,+(Y40/X40)*100,0)</f>
        <v>103.79081947621036</v>
      </c>
      <c r="AA40" s="33">
        <f>+AA34+AA39</f>
        <v>530364898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2930935702</v>
      </c>
      <c r="D42" s="43">
        <f>+D25-D40</f>
        <v>0</v>
      </c>
      <c r="E42" s="44">
        <f t="shared" si="6"/>
        <v>2783764006</v>
      </c>
      <c r="F42" s="45">
        <f t="shared" si="6"/>
        <v>2820739884</v>
      </c>
      <c r="G42" s="45">
        <f t="shared" si="6"/>
        <v>3055806664</v>
      </c>
      <c r="H42" s="45">
        <f t="shared" si="6"/>
        <v>3038542725</v>
      </c>
      <c r="I42" s="45">
        <f t="shared" si="6"/>
        <v>3032732705</v>
      </c>
      <c r="J42" s="45">
        <f t="shared" si="6"/>
        <v>3032732705</v>
      </c>
      <c r="K42" s="45">
        <f t="shared" si="6"/>
        <v>3077868259</v>
      </c>
      <c r="L42" s="45">
        <f t="shared" si="6"/>
        <v>3028000593</v>
      </c>
      <c r="M42" s="45">
        <f t="shared" si="6"/>
        <v>3025363194</v>
      </c>
      <c r="N42" s="45">
        <f t="shared" si="6"/>
        <v>3025363194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3025363194</v>
      </c>
      <c r="X42" s="45">
        <f t="shared" si="6"/>
        <v>1410369942</v>
      </c>
      <c r="Y42" s="45">
        <f t="shared" si="6"/>
        <v>1614993252</v>
      </c>
      <c r="Z42" s="46">
        <f>+IF(X42&lt;&gt;0,+(Y42/X42)*100,0)</f>
        <v>114.50848489509286</v>
      </c>
      <c r="AA42" s="47">
        <f>+AA25-AA40</f>
        <v>2820739884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2930935702</v>
      </c>
      <c r="D45" s="18"/>
      <c r="E45" s="19">
        <v>2778086592</v>
      </c>
      <c r="F45" s="20">
        <v>2815062470</v>
      </c>
      <c r="G45" s="20">
        <v>2902088839</v>
      </c>
      <c r="H45" s="20">
        <v>2755254533</v>
      </c>
      <c r="I45" s="20">
        <v>2749444515</v>
      </c>
      <c r="J45" s="20">
        <v>2749444515</v>
      </c>
      <c r="K45" s="20">
        <v>2794580069</v>
      </c>
      <c r="L45" s="20">
        <v>2744712401</v>
      </c>
      <c r="M45" s="20">
        <v>2742075003</v>
      </c>
      <c r="N45" s="20">
        <v>2742075003</v>
      </c>
      <c r="O45" s="20"/>
      <c r="P45" s="20"/>
      <c r="Q45" s="20"/>
      <c r="R45" s="20"/>
      <c r="S45" s="20"/>
      <c r="T45" s="20"/>
      <c r="U45" s="20"/>
      <c r="V45" s="20"/>
      <c r="W45" s="20">
        <v>2742075003</v>
      </c>
      <c r="X45" s="20">
        <v>1407531235</v>
      </c>
      <c r="Y45" s="20">
        <v>1334543768</v>
      </c>
      <c r="Z45" s="48">
        <v>94.81</v>
      </c>
      <c r="AA45" s="22">
        <v>2815062470</v>
      </c>
    </row>
    <row r="46" spans="1:27" ht="12.75">
      <c r="A46" s="23" t="s">
        <v>67</v>
      </c>
      <c r="B46" s="17"/>
      <c r="C46" s="18"/>
      <c r="D46" s="18"/>
      <c r="E46" s="19">
        <v>5677414</v>
      </c>
      <c r="F46" s="20">
        <v>5677414</v>
      </c>
      <c r="G46" s="20">
        <v>153717826</v>
      </c>
      <c r="H46" s="20">
        <v>283288191</v>
      </c>
      <c r="I46" s="20">
        <v>283288191</v>
      </c>
      <c r="J46" s="20">
        <v>283288191</v>
      </c>
      <c r="K46" s="20">
        <v>283288191</v>
      </c>
      <c r="L46" s="20">
        <v>283288191</v>
      </c>
      <c r="M46" s="20">
        <v>283288191</v>
      </c>
      <c r="N46" s="20">
        <v>283288191</v>
      </c>
      <c r="O46" s="20"/>
      <c r="P46" s="20"/>
      <c r="Q46" s="20"/>
      <c r="R46" s="20"/>
      <c r="S46" s="20"/>
      <c r="T46" s="20"/>
      <c r="U46" s="20"/>
      <c r="V46" s="20"/>
      <c r="W46" s="20">
        <v>283288191</v>
      </c>
      <c r="X46" s="20">
        <v>2838707</v>
      </c>
      <c r="Y46" s="20">
        <v>280449484</v>
      </c>
      <c r="Z46" s="48">
        <v>9879.48</v>
      </c>
      <c r="AA46" s="22">
        <v>5677414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2930935702</v>
      </c>
      <c r="D48" s="51">
        <f>SUM(D45:D47)</f>
        <v>0</v>
      </c>
      <c r="E48" s="52">
        <f t="shared" si="7"/>
        <v>2783764006</v>
      </c>
      <c r="F48" s="53">
        <f t="shared" si="7"/>
        <v>2820739884</v>
      </c>
      <c r="G48" s="53">
        <f t="shared" si="7"/>
        <v>3055806665</v>
      </c>
      <c r="H48" s="53">
        <f t="shared" si="7"/>
        <v>3038542724</v>
      </c>
      <c r="I48" s="53">
        <f t="shared" si="7"/>
        <v>3032732706</v>
      </c>
      <c r="J48" s="53">
        <f t="shared" si="7"/>
        <v>3032732706</v>
      </c>
      <c r="K48" s="53">
        <f t="shared" si="7"/>
        <v>3077868260</v>
      </c>
      <c r="L48" s="53">
        <f t="shared" si="7"/>
        <v>3028000592</v>
      </c>
      <c r="M48" s="53">
        <f t="shared" si="7"/>
        <v>3025363194</v>
      </c>
      <c r="N48" s="53">
        <f t="shared" si="7"/>
        <v>3025363194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3025363194</v>
      </c>
      <c r="X48" s="53">
        <f t="shared" si="7"/>
        <v>1410369942</v>
      </c>
      <c r="Y48" s="53">
        <f t="shared" si="7"/>
        <v>1614993252</v>
      </c>
      <c r="Z48" s="54">
        <f>+IF(X48&lt;&gt;0,+(Y48/X48)*100,0)</f>
        <v>114.50848489509286</v>
      </c>
      <c r="AA48" s="55">
        <f>SUM(AA45:AA47)</f>
        <v>2820739884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460799391</v>
      </c>
      <c r="D6" s="18"/>
      <c r="E6" s="19">
        <v>383890253</v>
      </c>
      <c r="F6" s="20">
        <v>383890253</v>
      </c>
      <c r="G6" s="20">
        <v>476755943</v>
      </c>
      <c r="H6" s="20">
        <v>466401495</v>
      </c>
      <c r="I6" s="20">
        <v>477327267</v>
      </c>
      <c r="J6" s="20">
        <v>477327267</v>
      </c>
      <c r="K6" s="20">
        <v>475658457</v>
      </c>
      <c r="L6" s="20">
        <v>475658457</v>
      </c>
      <c r="M6" s="20">
        <v>488385594</v>
      </c>
      <c r="N6" s="20">
        <v>488385594</v>
      </c>
      <c r="O6" s="20"/>
      <c r="P6" s="20"/>
      <c r="Q6" s="20"/>
      <c r="R6" s="20"/>
      <c r="S6" s="20"/>
      <c r="T6" s="20"/>
      <c r="U6" s="20"/>
      <c r="V6" s="20"/>
      <c r="W6" s="20">
        <v>488385594</v>
      </c>
      <c r="X6" s="20">
        <v>191945127</v>
      </c>
      <c r="Y6" s="20">
        <v>296440467</v>
      </c>
      <c r="Z6" s="21">
        <v>154.44</v>
      </c>
      <c r="AA6" s="22">
        <v>383890253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>
        <v>234147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55981277</v>
      </c>
      <c r="D8" s="18"/>
      <c r="E8" s="19">
        <v>87272677</v>
      </c>
      <c r="F8" s="20">
        <v>87272677</v>
      </c>
      <c r="G8" s="20">
        <v>64509758</v>
      </c>
      <c r="H8" s="20">
        <v>68581389</v>
      </c>
      <c r="I8" s="20">
        <v>69758144</v>
      </c>
      <c r="J8" s="20">
        <v>69758144</v>
      </c>
      <c r="K8" s="20">
        <v>64654033</v>
      </c>
      <c r="L8" s="20">
        <v>61962334</v>
      </c>
      <c r="M8" s="20">
        <v>65789121</v>
      </c>
      <c r="N8" s="20">
        <v>65789121</v>
      </c>
      <c r="O8" s="20"/>
      <c r="P8" s="20"/>
      <c r="Q8" s="20"/>
      <c r="R8" s="20"/>
      <c r="S8" s="20"/>
      <c r="T8" s="20"/>
      <c r="U8" s="20"/>
      <c r="V8" s="20"/>
      <c r="W8" s="20">
        <v>65789121</v>
      </c>
      <c r="X8" s="20">
        <v>43636339</v>
      </c>
      <c r="Y8" s="20">
        <v>22152782</v>
      </c>
      <c r="Z8" s="21">
        <v>50.77</v>
      </c>
      <c r="AA8" s="22">
        <v>87272677</v>
      </c>
    </row>
    <row r="9" spans="1:27" ht="12.75">
      <c r="A9" s="23" t="s">
        <v>36</v>
      </c>
      <c r="B9" s="17"/>
      <c r="C9" s="18">
        <v>29310337</v>
      </c>
      <c r="D9" s="18"/>
      <c r="E9" s="19">
        <v>43572245</v>
      </c>
      <c r="F9" s="20">
        <v>43572245</v>
      </c>
      <c r="G9" s="20">
        <v>45194242</v>
      </c>
      <c r="H9" s="20">
        <v>23161005</v>
      </c>
      <c r="I9" s="20">
        <v>19924052</v>
      </c>
      <c r="J9" s="20">
        <v>19924052</v>
      </c>
      <c r="K9" s="20">
        <v>22035512</v>
      </c>
      <c r="L9" s="20">
        <v>22035512</v>
      </c>
      <c r="M9" s="20">
        <v>19772320</v>
      </c>
      <c r="N9" s="20">
        <v>19772320</v>
      </c>
      <c r="O9" s="20"/>
      <c r="P9" s="20"/>
      <c r="Q9" s="20"/>
      <c r="R9" s="20"/>
      <c r="S9" s="20"/>
      <c r="T9" s="20"/>
      <c r="U9" s="20"/>
      <c r="V9" s="20"/>
      <c r="W9" s="20">
        <v>19772320</v>
      </c>
      <c r="X9" s="20">
        <v>21786123</v>
      </c>
      <c r="Y9" s="20">
        <v>-2013803</v>
      </c>
      <c r="Z9" s="21">
        <v>-9.24</v>
      </c>
      <c r="AA9" s="22">
        <v>43572245</v>
      </c>
    </row>
    <row r="10" spans="1:27" ht="12.75">
      <c r="A10" s="23" t="s">
        <v>37</v>
      </c>
      <c r="B10" s="17"/>
      <c r="C10" s="18">
        <v>2894</v>
      </c>
      <c r="D10" s="18"/>
      <c r="E10" s="19"/>
      <c r="F10" s="20"/>
      <c r="G10" s="24">
        <v>60794</v>
      </c>
      <c r="H10" s="24">
        <v>70160</v>
      </c>
      <c r="I10" s="24">
        <v>70160</v>
      </c>
      <c r="J10" s="20">
        <v>70160</v>
      </c>
      <c r="K10" s="24">
        <v>70160</v>
      </c>
      <c r="L10" s="24">
        <v>-9803623</v>
      </c>
      <c r="M10" s="20">
        <v>70160</v>
      </c>
      <c r="N10" s="24">
        <v>70160</v>
      </c>
      <c r="O10" s="24"/>
      <c r="P10" s="24"/>
      <c r="Q10" s="20"/>
      <c r="R10" s="24"/>
      <c r="S10" s="24"/>
      <c r="T10" s="20"/>
      <c r="U10" s="24"/>
      <c r="V10" s="24"/>
      <c r="W10" s="24">
        <v>70160</v>
      </c>
      <c r="X10" s="20"/>
      <c r="Y10" s="24">
        <v>70160</v>
      </c>
      <c r="Z10" s="25"/>
      <c r="AA10" s="26"/>
    </row>
    <row r="11" spans="1:27" ht="12.75">
      <c r="A11" s="23" t="s">
        <v>38</v>
      </c>
      <c r="B11" s="17"/>
      <c r="C11" s="18">
        <v>15380189</v>
      </c>
      <c r="D11" s="18"/>
      <c r="E11" s="19">
        <v>10603548</v>
      </c>
      <c r="F11" s="20">
        <v>10603548</v>
      </c>
      <c r="G11" s="20">
        <v>15887900</v>
      </c>
      <c r="H11" s="20">
        <v>15049611</v>
      </c>
      <c r="I11" s="20">
        <v>15156427</v>
      </c>
      <c r="J11" s="20">
        <v>15156427</v>
      </c>
      <c r="K11" s="20">
        <v>16809054</v>
      </c>
      <c r="L11" s="20">
        <v>20280579</v>
      </c>
      <c r="M11" s="20">
        <v>17228317</v>
      </c>
      <c r="N11" s="20">
        <v>17228317</v>
      </c>
      <c r="O11" s="20"/>
      <c r="P11" s="20"/>
      <c r="Q11" s="20"/>
      <c r="R11" s="20"/>
      <c r="S11" s="20"/>
      <c r="T11" s="20"/>
      <c r="U11" s="20"/>
      <c r="V11" s="20"/>
      <c r="W11" s="20">
        <v>17228317</v>
      </c>
      <c r="X11" s="20">
        <v>5301774</v>
      </c>
      <c r="Y11" s="20">
        <v>11926543</v>
      </c>
      <c r="Z11" s="21">
        <v>224.95</v>
      </c>
      <c r="AA11" s="22">
        <v>10603548</v>
      </c>
    </row>
    <row r="12" spans="1:27" ht="12.75">
      <c r="A12" s="27" t="s">
        <v>39</v>
      </c>
      <c r="B12" s="28"/>
      <c r="C12" s="29">
        <f aca="true" t="shared" si="0" ref="C12:Y12">SUM(C6:C11)</f>
        <v>561474088</v>
      </c>
      <c r="D12" s="29">
        <f>SUM(D6:D11)</f>
        <v>0</v>
      </c>
      <c r="E12" s="30">
        <f t="shared" si="0"/>
        <v>525338723</v>
      </c>
      <c r="F12" s="31">
        <f t="shared" si="0"/>
        <v>525338723</v>
      </c>
      <c r="G12" s="31">
        <f t="shared" si="0"/>
        <v>602408637</v>
      </c>
      <c r="H12" s="31">
        <f t="shared" si="0"/>
        <v>573263660</v>
      </c>
      <c r="I12" s="31">
        <f t="shared" si="0"/>
        <v>582236050</v>
      </c>
      <c r="J12" s="31">
        <f t="shared" si="0"/>
        <v>582236050</v>
      </c>
      <c r="K12" s="31">
        <f t="shared" si="0"/>
        <v>579227216</v>
      </c>
      <c r="L12" s="31">
        <f t="shared" si="0"/>
        <v>570367406</v>
      </c>
      <c r="M12" s="31">
        <f t="shared" si="0"/>
        <v>591245512</v>
      </c>
      <c r="N12" s="31">
        <f t="shared" si="0"/>
        <v>591245512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591245512</v>
      </c>
      <c r="X12" s="31">
        <f t="shared" si="0"/>
        <v>262669363</v>
      </c>
      <c r="Y12" s="31">
        <f t="shared" si="0"/>
        <v>328576149</v>
      </c>
      <c r="Z12" s="32">
        <f>+IF(X12&lt;&gt;0,+(Y12/X12)*100,0)</f>
        <v>125.09115842337502</v>
      </c>
      <c r="AA12" s="33">
        <f>SUM(AA6:AA11)</f>
        <v>525338723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3368</v>
      </c>
      <c r="D15" s="18"/>
      <c r="E15" s="19"/>
      <c r="F15" s="20"/>
      <c r="G15" s="20">
        <v>3368</v>
      </c>
      <c r="H15" s="20">
        <v>3368</v>
      </c>
      <c r="I15" s="20">
        <v>3368</v>
      </c>
      <c r="J15" s="20">
        <v>3368</v>
      </c>
      <c r="K15" s="20">
        <v>3368</v>
      </c>
      <c r="L15" s="20">
        <v>3368</v>
      </c>
      <c r="M15" s="20">
        <v>3368</v>
      </c>
      <c r="N15" s="20">
        <v>3368</v>
      </c>
      <c r="O15" s="20"/>
      <c r="P15" s="20"/>
      <c r="Q15" s="20"/>
      <c r="R15" s="20"/>
      <c r="S15" s="20"/>
      <c r="T15" s="20"/>
      <c r="U15" s="20"/>
      <c r="V15" s="20"/>
      <c r="W15" s="20">
        <v>3368</v>
      </c>
      <c r="X15" s="20"/>
      <c r="Y15" s="20">
        <v>3368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53602760</v>
      </c>
      <c r="D17" s="18"/>
      <c r="E17" s="19">
        <v>52524082</v>
      </c>
      <c r="F17" s="20">
        <v>52524082</v>
      </c>
      <c r="G17" s="20">
        <v>55338896</v>
      </c>
      <c r="H17" s="20">
        <v>53602760</v>
      </c>
      <c r="I17" s="20">
        <v>53602760</v>
      </c>
      <c r="J17" s="20">
        <v>53602760</v>
      </c>
      <c r="K17" s="20">
        <v>53602760</v>
      </c>
      <c r="L17" s="20">
        <v>53602760</v>
      </c>
      <c r="M17" s="20">
        <v>53602760</v>
      </c>
      <c r="N17" s="20">
        <v>53602760</v>
      </c>
      <c r="O17" s="20"/>
      <c r="P17" s="20"/>
      <c r="Q17" s="20"/>
      <c r="R17" s="20"/>
      <c r="S17" s="20"/>
      <c r="T17" s="20"/>
      <c r="U17" s="20"/>
      <c r="V17" s="20"/>
      <c r="W17" s="20">
        <v>53602760</v>
      </c>
      <c r="X17" s="20">
        <v>26262041</v>
      </c>
      <c r="Y17" s="20">
        <v>27340719</v>
      </c>
      <c r="Z17" s="21">
        <v>104.11</v>
      </c>
      <c r="AA17" s="22">
        <v>52524082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1896090668</v>
      </c>
      <c r="D19" s="18"/>
      <c r="E19" s="19">
        <v>1794787403</v>
      </c>
      <c r="F19" s="20">
        <v>1794787403</v>
      </c>
      <c r="G19" s="20">
        <v>1681867640</v>
      </c>
      <c r="H19" s="20">
        <v>1898216737</v>
      </c>
      <c r="I19" s="20">
        <v>1901737492</v>
      </c>
      <c r="J19" s="20">
        <v>1901737492</v>
      </c>
      <c r="K19" s="20">
        <v>1912189676</v>
      </c>
      <c r="L19" s="20">
        <v>1919770457</v>
      </c>
      <c r="M19" s="20">
        <v>1931074044</v>
      </c>
      <c r="N19" s="20">
        <v>1931074044</v>
      </c>
      <c r="O19" s="20"/>
      <c r="P19" s="20"/>
      <c r="Q19" s="20"/>
      <c r="R19" s="20"/>
      <c r="S19" s="20"/>
      <c r="T19" s="20"/>
      <c r="U19" s="20"/>
      <c r="V19" s="20"/>
      <c r="W19" s="20">
        <v>1931074044</v>
      </c>
      <c r="X19" s="20">
        <v>897393702</v>
      </c>
      <c r="Y19" s="20">
        <v>1033680342</v>
      </c>
      <c r="Z19" s="21">
        <v>115.19</v>
      </c>
      <c r="AA19" s="22">
        <v>1794787403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1171688</v>
      </c>
      <c r="D22" s="18"/>
      <c r="E22" s="19">
        <v>914861</v>
      </c>
      <c r="F22" s="20">
        <v>914861</v>
      </c>
      <c r="G22" s="20">
        <v>1822728</v>
      </c>
      <c r="H22" s="20">
        <v>1171688</v>
      </c>
      <c r="I22" s="20">
        <v>1171688</v>
      </c>
      <c r="J22" s="20">
        <v>1171688</v>
      </c>
      <c r="K22" s="20">
        <v>1171688</v>
      </c>
      <c r="L22" s="20">
        <v>1171688</v>
      </c>
      <c r="M22" s="20">
        <v>1171688</v>
      </c>
      <c r="N22" s="20">
        <v>1171688</v>
      </c>
      <c r="O22" s="20"/>
      <c r="P22" s="20"/>
      <c r="Q22" s="20"/>
      <c r="R22" s="20"/>
      <c r="S22" s="20"/>
      <c r="T22" s="20"/>
      <c r="U22" s="20"/>
      <c r="V22" s="20"/>
      <c r="W22" s="20">
        <v>1171688</v>
      </c>
      <c r="X22" s="20">
        <v>457431</v>
      </c>
      <c r="Y22" s="20">
        <v>714257</v>
      </c>
      <c r="Z22" s="21">
        <v>156.15</v>
      </c>
      <c r="AA22" s="22">
        <v>914861</v>
      </c>
    </row>
    <row r="23" spans="1:27" ht="12.75">
      <c r="A23" s="23" t="s">
        <v>49</v>
      </c>
      <c r="B23" s="17"/>
      <c r="C23" s="18">
        <v>769900</v>
      </c>
      <c r="D23" s="18"/>
      <c r="E23" s="19">
        <v>769900</v>
      </c>
      <c r="F23" s="20">
        <v>769900</v>
      </c>
      <c r="G23" s="24">
        <v>769900</v>
      </c>
      <c r="H23" s="24">
        <v>769900</v>
      </c>
      <c r="I23" s="24">
        <v>769900</v>
      </c>
      <c r="J23" s="20">
        <v>769900</v>
      </c>
      <c r="K23" s="24">
        <v>769900</v>
      </c>
      <c r="L23" s="24">
        <v>769900</v>
      </c>
      <c r="M23" s="20">
        <v>769900</v>
      </c>
      <c r="N23" s="24">
        <v>769900</v>
      </c>
      <c r="O23" s="24"/>
      <c r="P23" s="24"/>
      <c r="Q23" s="20"/>
      <c r="R23" s="24"/>
      <c r="S23" s="24"/>
      <c r="T23" s="20"/>
      <c r="U23" s="24"/>
      <c r="V23" s="24"/>
      <c r="W23" s="24">
        <v>769900</v>
      </c>
      <c r="X23" s="20">
        <v>384950</v>
      </c>
      <c r="Y23" s="24">
        <v>384950</v>
      </c>
      <c r="Z23" s="25">
        <v>100</v>
      </c>
      <c r="AA23" s="26">
        <v>769900</v>
      </c>
    </row>
    <row r="24" spans="1:27" ht="12.75">
      <c r="A24" s="27" t="s">
        <v>50</v>
      </c>
      <c r="B24" s="35"/>
      <c r="C24" s="29">
        <f aca="true" t="shared" si="1" ref="C24:Y24">SUM(C15:C23)</f>
        <v>1951638384</v>
      </c>
      <c r="D24" s="29">
        <f>SUM(D15:D23)</f>
        <v>0</v>
      </c>
      <c r="E24" s="36">
        <f t="shared" si="1"/>
        <v>1848996246</v>
      </c>
      <c r="F24" s="37">
        <f t="shared" si="1"/>
        <v>1848996246</v>
      </c>
      <c r="G24" s="37">
        <f t="shared" si="1"/>
        <v>1739802532</v>
      </c>
      <c r="H24" s="37">
        <f t="shared" si="1"/>
        <v>1953764453</v>
      </c>
      <c r="I24" s="37">
        <f t="shared" si="1"/>
        <v>1957285208</v>
      </c>
      <c r="J24" s="37">
        <f t="shared" si="1"/>
        <v>1957285208</v>
      </c>
      <c r="K24" s="37">
        <f t="shared" si="1"/>
        <v>1967737392</v>
      </c>
      <c r="L24" s="37">
        <f t="shared" si="1"/>
        <v>1975318173</v>
      </c>
      <c r="M24" s="37">
        <f t="shared" si="1"/>
        <v>1986621760</v>
      </c>
      <c r="N24" s="37">
        <f t="shared" si="1"/>
        <v>1986621760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1986621760</v>
      </c>
      <c r="X24" s="37">
        <f t="shared" si="1"/>
        <v>924498124</v>
      </c>
      <c r="Y24" s="37">
        <f t="shared" si="1"/>
        <v>1062123636</v>
      </c>
      <c r="Z24" s="38">
        <f>+IF(X24&lt;&gt;0,+(Y24/X24)*100,0)</f>
        <v>114.88651068371449</v>
      </c>
      <c r="AA24" s="39">
        <f>SUM(AA15:AA23)</f>
        <v>1848996246</v>
      </c>
    </row>
    <row r="25" spans="1:27" ht="12.75">
      <c r="A25" s="27" t="s">
        <v>51</v>
      </c>
      <c r="B25" s="28"/>
      <c r="C25" s="29">
        <f aca="true" t="shared" si="2" ref="C25:Y25">+C12+C24</f>
        <v>2513112472</v>
      </c>
      <c r="D25" s="29">
        <f>+D12+D24</f>
        <v>0</v>
      </c>
      <c r="E25" s="30">
        <f t="shared" si="2"/>
        <v>2374334969</v>
      </c>
      <c r="F25" s="31">
        <f t="shared" si="2"/>
        <v>2374334969</v>
      </c>
      <c r="G25" s="31">
        <f t="shared" si="2"/>
        <v>2342211169</v>
      </c>
      <c r="H25" s="31">
        <f t="shared" si="2"/>
        <v>2527028113</v>
      </c>
      <c r="I25" s="31">
        <f t="shared" si="2"/>
        <v>2539521258</v>
      </c>
      <c r="J25" s="31">
        <f t="shared" si="2"/>
        <v>2539521258</v>
      </c>
      <c r="K25" s="31">
        <f t="shared" si="2"/>
        <v>2546964608</v>
      </c>
      <c r="L25" s="31">
        <f t="shared" si="2"/>
        <v>2545685579</v>
      </c>
      <c r="M25" s="31">
        <f t="shared" si="2"/>
        <v>2577867272</v>
      </c>
      <c r="N25" s="31">
        <f t="shared" si="2"/>
        <v>2577867272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2577867272</v>
      </c>
      <c r="X25" s="31">
        <f t="shared" si="2"/>
        <v>1187167487</v>
      </c>
      <c r="Y25" s="31">
        <f t="shared" si="2"/>
        <v>1390699785</v>
      </c>
      <c r="Z25" s="32">
        <f>+IF(X25&lt;&gt;0,+(Y25/X25)*100,0)</f>
        <v>117.14436254604065</v>
      </c>
      <c r="AA25" s="33">
        <f>+AA12+AA24</f>
        <v>2374334969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9358721</v>
      </c>
      <c r="D30" s="18"/>
      <c r="E30" s="19">
        <v>4954336</v>
      </c>
      <c r="F30" s="20">
        <v>4954336</v>
      </c>
      <c r="G30" s="20"/>
      <c r="H30" s="20">
        <v>9358721</v>
      </c>
      <c r="I30" s="20">
        <v>9358721</v>
      </c>
      <c r="J30" s="20">
        <v>9358721</v>
      </c>
      <c r="K30" s="20">
        <v>9358721</v>
      </c>
      <c r="L30" s="20">
        <v>9358721</v>
      </c>
      <c r="M30" s="20">
        <v>9358721</v>
      </c>
      <c r="N30" s="20">
        <v>9358721</v>
      </c>
      <c r="O30" s="20"/>
      <c r="P30" s="20"/>
      <c r="Q30" s="20"/>
      <c r="R30" s="20"/>
      <c r="S30" s="20"/>
      <c r="T30" s="20"/>
      <c r="U30" s="20"/>
      <c r="V30" s="20"/>
      <c r="W30" s="20">
        <v>9358721</v>
      </c>
      <c r="X30" s="20">
        <v>2477168</v>
      </c>
      <c r="Y30" s="20">
        <v>6881553</v>
      </c>
      <c r="Z30" s="21">
        <v>277.8</v>
      </c>
      <c r="AA30" s="22">
        <v>4954336</v>
      </c>
    </row>
    <row r="31" spans="1:27" ht="12.75">
      <c r="A31" s="23" t="s">
        <v>56</v>
      </c>
      <c r="B31" s="17"/>
      <c r="C31" s="18">
        <v>11775133</v>
      </c>
      <c r="D31" s="18"/>
      <c r="E31" s="19">
        <v>10935027</v>
      </c>
      <c r="F31" s="20">
        <v>10935028</v>
      </c>
      <c r="G31" s="20">
        <v>11852317</v>
      </c>
      <c r="H31" s="20">
        <v>11912732</v>
      </c>
      <c r="I31" s="20">
        <v>11959477</v>
      </c>
      <c r="J31" s="20">
        <v>11959477</v>
      </c>
      <c r="K31" s="20">
        <v>12066362</v>
      </c>
      <c r="L31" s="20">
        <v>12142364</v>
      </c>
      <c r="M31" s="20">
        <v>12144274</v>
      </c>
      <c r="N31" s="20">
        <v>12144274</v>
      </c>
      <c r="O31" s="20"/>
      <c r="P31" s="20"/>
      <c r="Q31" s="20"/>
      <c r="R31" s="20"/>
      <c r="S31" s="20"/>
      <c r="T31" s="20"/>
      <c r="U31" s="20"/>
      <c r="V31" s="20"/>
      <c r="W31" s="20">
        <v>12144274</v>
      </c>
      <c r="X31" s="20">
        <v>5467514</v>
      </c>
      <c r="Y31" s="20">
        <v>6676760</v>
      </c>
      <c r="Z31" s="21">
        <v>122.12</v>
      </c>
      <c r="AA31" s="22">
        <v>10935028</v>
      </c>
    </row>
    <row r="32" spans="1:27" ht="12.75">
      <c r="A32" s="23" t="s">
        <v>57</v>
      </c>
      <c r="B32" s="17"/>
      <c r="C32" s="18">
        <v>104647129</v>
      </c>
      <c r="D32" s="18"/>
      <c r="E32" s="19">
        <v>78218841</v>
      </c>
      <c r="F32" s="20">
        <v>78218840</v>
      </c>
      <c r="G32" s="20">
        <v>62025475</v>
      </c>
      <c r="H32" s="20">
        <v>51241568</v>
      </c>
      <c r="I32" s="20">
        <v>66716085</v>
      </c>
      <c r="J32" s="20">
        <v>66716085</v>
      </c>
      <c r="K32" s="20">
        <v>58593507</v>
      </c>
      <c r="L32" s="20">
        <v>72475591</v>
      </c>
      <c r="M32" s="20">
        <v>79150970</v>
      </c>
      <c r="N32" s="20">
        <v>79150970</v>
      </c>
      <c r="O32" s="20"/>
      <c r="P32" s="20"/>
      <c r="Q32" s="20"/>
      <c r="R32" s="20"/>
      <c r="S32" s="20"/>
      <c r="T32" s="20"/>
      <c r="U32" s="20"/>
      <c r="V32" s="20"/>
      <c r="W32" s="20">
        <v>79150970</v>
      </c>
      <c r="X32" s="20">
        <v>39109420</v>
      </c>
      <c r="Y32" s="20">
        <v>40041550</v>
      </c>
      <c r="Z32" s="21">
        <v>102.38</v>
      </c>
      <c r="AA32" s="22">
        <v>78218840</v>
      </c>
    </row>
    <row r="33" spans="1:27" ht="12.75">
      <c r="A33" s="23" t="s">
        <v>58</v>
      </c>
      <c r="B33" s="17"/>
      <c r="C33" s="18">
        <v>7804561</v>
      </c>
      <c r="D33" s="18"/>
      <c r="E33" s="19">
        <v>4602804</v>
      </c>
      <c r="F33" s="20">
        <v>4602804</v>
      </c>
      <c r="G33" s="20">
        <v>13127766</v>
      </c>
      <c r="H33" s="20">
        <v>7798037</v>
      </c>
      <c r="I33" s="20">
        <v>7794775</v>
      </c>
      <c r="J33" s="20">
        <v>7794775</v>
      </c>
      <c r="K33" s="20">
        <v>7193865</v>
      </c>
      <c r="L33" s="20">
        <v>7105650</v>
      </c>
      <c r="M33" s="20">
        <v>7043140</v>
      </c>
      <c r="N33" s="20">
        <v>7043140</v>
      </c>
      <c r="O33" s="20"/>
      <c r="P33" s="20"/>
      <c r="Q33" s="20"/>
      <c r="R33" s="20"/>
      <c r="S33" s="20"/>
      <c r="T33" s="20"/>
      <c r="U33" s="20"/>
      <c r="V33" s="20"/>
      <c r="W33" s="20">
        <v>7043140</v>
      </c>
      <c r="X33" s="20">
        <v>2301402</v>
      </c>
      <c r="Y33" s="20">
        <v>4741738</v>
      </c>
      <c r="Z33" s="21">
        <v>206.04</v>
      </c>
      <c r="AA33" s="22">
        <v>4602804</v>
      </c>
    </row>
    <row r="34" spans="1:27" ht="12.75">
      <c r="A34" s="27" t="s">
        <v>59</v>
      </c>
      <c r="B34" s="28"/>
      <c r="C34" s="29">
        <f aca="true" t="shared" si="3" ref="C34:Y34">SUM(C29:C33)</f>
        <v>133585544</v>
      </c>
      <c r="D34" s="29">
        <f>SUM(D29:D33)</f>
        <v>0</v>
      </c>
      <c r="E34" s="30">
        <f t="shared" si="3"/>
        <v>98711008</v>
      </c>
      <c r="F34" s="31">
        <f t="shared" si="3"/>
        <v>98711008</v>
      </c>
      <c r="G34" s="31">
        <f t="shared" si="3"/>
        <v>87005558</v>
      </c>
      <c r="H34" s="31">
        <f t="shared" si="3"/>
        <v>80311058</v>
      </c>
      <c r="I34" s="31">
        <f t="shared" si="3"/>
        <v>95829058</v>
      </c>
      <c r="J34" s="31">
        <f t="shared" si="3"/>
        <v>95829058</v>
      </c>
      <c r="K34" s="31">
        <f t="shared" si="3"/>
        <v>87212455</v>
      </c>
      <c r="L34" s="31">
        <f t="shared" si="3"/>
        <v>101082326</v>
      </c>
      <c r="M34" s="31">
        <f t="shared" si="3"/>
        <v>107697105</v>
      </c>
      <c r="N34" s="31">
        <f t="shared" si="3"/>
        <v>107697105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107697105</v>
      </c>
      <c r="X34" s="31">
        <f t="shared" si="3"/>
        <v>49355504</v>
      </c>
      <c r="Y34" s="31">
        <f t="shared" si="3"/>
        <v>58341601</v>
      </c>
      <c r="Z34" s="32">
        <f>+IF(X34&lt;&gt;0,+(Y34/X34)*100,0)</f>
        <v>118.206879216551</v>
      </c>
      <c r="AA34" s="33">
        <f>SUM(AA29:AA33)</f>
        <v>98711008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131003914</v>
      </c>
      <c r="D37" s="18"/>
      <c r="E37" s="19">
        <v>118064189</v>
      </c>
      <c r="F37" s="20">
        <v>118064189</v>
      </c>
      <c r="G37" s="20">
        <v>118598199</v>
      </c>
      <c r="H37" s="20">
        <v>131003914</v>
      </c>
      <c r="I37" s="20">
        <v>131003914</v>
      </c>
      <c r="J37" s="20">
        <v>131003914</v>
      </c>
      <c r="K37" s="20">
        <v>131003914</v>
      </c>
      <c r="L37" s="20">
        <v>131003914</v>
      </c>
      <c r="M37" s="20">
        <v>128433480</v>
      </c>
      <c r="N37" s="20">
        <v>128433480</v>
      </c>
      <c r="O37" s="20"/>
      <c r="P37" s="20"/>
      <c r="Q37" s="20"/>
      <c r="R37" s="20"/>
      <c r="S37" s="20"/>
      <c r="T37" s="20"/>
      <c r="U37" s="20"/>
      <c r="V37" s="20"/>
      <c r="W37" s="20">
        <v>128433480</v>
      </c>
      <c r="X37" s="20">
        <v>59032095</v>
      </c>
      <c r="Y37" s="20">
        <v>69401385</v>
      </c>
      <c r="Z37" s="21">
        <v>117.57</v>
      </c>
      <c r="AA37" s="22">
        <v>118064189</v>
      </c>
    </row>
    <row r="38" spans="1:27" ht="12.75">
      <c r="A38" s="23" t="s">
        <v>58</v>
      </c>
      <c r="B38" s="17"/>
      <c r="C38" s="18">
        <v>67785383</v>
      </c>
      <c r="D38" s="18"/>
      <c r="E38" s="19">
        <v>68801320</v>
      </c>
      <c r="F38" s="20">
        <v>68801320</v>
      </c>
      <c r="G38" s="20">
        <v>70978162</v>
      </c>
      <c r="H38" s="20">
        <v>67785383</v>
      </c>
      <c r="I38" s="20">
        <v>67785383</v>
      </c>
      <c r="J38" s="20">
        <v>67785383</v>
      </c>
      <c r="K38" s="20">
        <v>67785383</v>
      </c>
      <c r="L38" s="20">
        <v>67785383</v>
      </c>
      <c r="M38" s="20">
        <v>67785383</v>
      </c>
      <c r="N38" s="20">
        <v>67785383</v>
      </c>
      <c r="O38" s="20"/>
      <c r="P38" s="20"/>
      <c r="Q38" s="20"/>
      <c r="R38" s="20"/>
      <c r="S38" s="20"/>
      <c r="T38" s="20"/>
      <c r="U38" s="20"/>
      <c r="V38" s="20"/>
      <c r="W38" s="20">
        <v>67785383</v>
      </c>
      <c r="X38" s="20">
        <v>34400660</v>
      </c>
      <c r="Y38" s="20">
        <v>33384723</v>
      </c>
      <c r="Z38" s="21">
        <v>97.05</v>
      </c>
      <c r="AA38" s="22">
        <v>68801320</v>
      </c>
    </row>
    <row r="39" spans="1:27" ht="12.75">
      <c r="A39" s="27" t="s">
        <v>61</v>
      </c>
      <c r="B39" s="35"/>
      <c r="C39" s="29">
        <f aca="true" t="shared" si="4" ref="C39:Y39">SUM(C37:C38)</f>
        <v>198789297</v>
      </c>
      <c r="D39" s="29">
        <f>SUM(D37:D38)</f>
        <v>0</v>
      </c>
      <c r="E39" s="36">
        <f t="shared" si="4"/>
        <v>186865509</v>
      </c>
      <c r="F39" s="37">
        <f t="shared" si="4"/>
        <v>186865509</v>
      </c>
      <c r="G39" s="37">
        <f t="shared" si="4"/>
        <v>189576361</v>
      </c>
      <c r="H39" s="37">
        <f t="shared" si="4"/>
        <v>198789297</v>
      </c>
      <c r="I39" s="37">
        <f t="shared" si="4"/>
        <v>198789297</v>
      </c>
      <c r="J39" s="37">
        <f t="shared" si="4"/>
        <v>198789297</v>
      </c>
      <c r="K39" s="37">
        <f t="shared" si="4"/>
        <v>198789297</v>
      </c>
      <c r="L39" s="37">
        <f t="shared" si="4"/>
        <v>198789297</v>
      </c>
      <c r="M39" s="37">
        <f t="shared" si="4"/>
        <v>196218863</v>
      </c>
      <c r="N39" s="37">
        <f t="shared" si="4"/>
        <v>196218863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196218863</v>
      </c>
      <c r="X39" s="37">
        <f t="shared" si="4"/>
        <v>93432755</v>
      </c>
      <c r="Y39" s="37">
        <f t="shared" si="4"/>
        <v>102786108</v>
      </c>
      <c r="Z39" s="38">
        <f>+IF(X39&lt;&gt;0,+(Y39/X39)*100,0)</f>
        <v>110.01078583201362</v>
      </c>
      <c r="AA39" s="39">
        <f>SUM(AA37:AA38)</f>
        <v>186865509</v>
      </c>
    </row>
    <row r="40" spans="1:27" ht="12.75">
      <c r="A40" s="27" t="s">
        <v>62</v>
      </c>
      <c r="B40" s="28"/>
      <c r="C40" s="29">
        <f aca="true" t="shared" si="5" ref="C40:Y40">+C34+C39</f>
        <v>332374841</v>
      </c>
      <c r="D40" s="29">
        <f>+D34+D39</f>
        <v>0</v>
      </c>
      <c r="E40" s="30">
        <f t="shared" si="5"/>
        <v>285576517</v>
      </c>
      <c r="F40" s="31">
        <f t="shared" si="5"/>
        <v>285576517</v>
      </c>
      <c r="G40" s="31">
        <f t="shared" si="5"/>
        <v>276581919</v>
      </c>
      <c r="H40" s="31">
        <f t="shared" si="5"/>
        <v>279100355</v>
      </c>
      <c r="I40" s="31">
        <f t="shared" si="5"/>
        <v>294618355</v>
      </c>
      <c r="J40" s="31">
        <f t="shared" si="5"/>
        <v>294618355</v>
      </c>
      <c r="K40" s="31">
        <f t="shared" si="5"/>
        <v>286001752</v>
      </c>
      <c r="L40" s="31">
        <f t="shared" si="5"/>
        <v>299871623</v>
      </c>
      <c r="M40" s="31">
        <f t="shared" si="5"/>
        <v>303915968</v>
      </c>
      <c r="N40" s="31">
        <f t="shared" si="5"/>
        <v>303915968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303915968</v>
      </c>
      <c r="X40" s="31">
        <f t="shared" si="5"/>
        <v>142788259</v>
      </c>
      <c r="Y40" s="31">
        <f t="shared" si="5"/>
        <v>161127709</v>
      </c>
      <c r="Z40" s="32">
        <f>+IF(X40&lt;&gt;0,+(Y40/X40)*100,0)</f>
        <v>112.84380811730466</v>
      </c>
      <c r="AA40" s="33">
        <f>+AA34+AA39</f>
        <v>285576517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2180737631</v>
      </c>
      <c r="D42" s="43">
        <f>+D25-D40</f>
        <v>0</v>
      </c>
      <c r="E42" s="44">
        <f t="shared" si="6"/>
        <v>2088758452</v>
      </c>
      <c r="F42" s="45">
        <f t="shared" si="6"/>
        <v>2088758452</v>
      </c>
      <c r="G42" s="45">
        <f t="shared" si="6"/>
        <v>2065629250</v>
      </c>
      <c r="H42" s="45">
        <f t="shared" si="6"/>
        <v>2247927758</v>
      </c>
      <c r="I42" s="45">
        <f t="shared" si="6"/>
        <v>2244902903</v>
      </c>
      <c r="J42" s="45">
        <f t="shared" si="6"/>
        <v>2244902903</v>
      </c>
      <c r="K42" s="45">
        <f t="shared" si="6"/>
        <v>2260962856</v>
      </c>
      <c r="L42" s="45">
        <f t="shared" si="6"/>
        <v>2245813956</v>
      </c>
      <c r="M42" s="45">
        <f t="shared" si="6"/>
        <v>2273951304</v>
      </c>
      <c r="N42" s="45">
        <f t="shared" si="6"/>
        <v>2273951304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2273951304</v>
      </c>
      <c r="X42" s="45">
        <f t="shared" si="6"/>
        <v>1044379228</v>
      </c>
      <c r="Y42" s="45">
        <f t="shared" si="6"/>
        <v>1229572076</v>
      </c>
      <c r="Z42" s="46">
        <f>+IF(X42&lt;&gt;0,+(Y42/X42)*100,0)</f>
        <v>117.7323373574412</v>
      </c>
      <c r="AA42" s="47">
        <f>+AA25-AA40</f>
        <v>2088758452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1999566391</v>
      </c>
      <c r="D45" s="18"/>
      <c r="E45" s="19">
        <v>1937280073</v>
      </c>
      <c r="F45" s="20">
        <v>1937280073</v>
      </c>
      <c r="G45" s="20">
        <v>1923045242</v>
      </c>
      <c r="H45" s="20">
        <v>181164978</v>
      </c>
      <c r="I45" s="20">
        <v>2063731663</v>
      </c>
      <c r="J45" s="20">
        <v>2063731663</v>
      </c>
      <c r="K45" s="20">
        <v>2079791616</v>
      </c>
      <c r="L45" s="20">
        <v>2064642716</v>
      </c>
      <c r="M45" s="20">
        <v>2092780064</v>
      </c>
      <c r="N45" s="20">
        <v>2092780064</v>
      </c>
      <c r="O45" s="20"/>
      <c r="P45" s="20"/>
      <c r="Q45" s="20"/>
      <c r="R45" s="20"/>
      <c r="S45" s="20"/>
      <c r="T45" s="20"/>
      <c r="U45" s="20"/>
      <c r="V45" s="20"/>
      <c r="W45" s="20">
        <v>2092780064</v>
      </c>
      <c r="X45" s="20">
        <v>968640037</v>
      </c>
      <c r="Y45" s="20">
        <v>1124140027</v>
      </c>
      <c r="Z45" s="48">
        <v>116.05</v>
      </c>
      <c r="AA45" s="22">
        <v>1937280073</v>
      </c>
    </row>
    <row r="46" spans="1:27" ht="12.75">
      <c r="A46" s="23" t="s">
        <v>67</v>
      </c>
      <c r="B46" s="17"/>
      <c r="C46" s="18">
        <v>181171240</v>
      </c>
      <c r="D46" s="18"/>
      <c r="E46" s="19">
        <v>151478379</v>
      </c>
      <c r="F46" s="20">
        <v>151478379</v>
      </c>
      <c r="G46" s="20">
        <v>142584008</v>
      </c>
      <c r="H46" s="20">
        <v>6262</v>
      </c>
      <c r="I46" s="20">
        <v>181171240</v>
      </c>
      <c r="J46" s="20">
        <v>181171240</v>
      </c>
      <c r="K46" s="20">
        <v>181171240</v>
      </c>
      <c r="L46" s="20">
        <v>181171240</v>
      </c>
      <c r="M46" s="20">
        <v>181171240</v>
      </c>
      <c r="N46" s="20">
        <v>181171240</v>
      </c>
      <c r="O46" s="20"/>
      <c r="P46" s="20"/>
      <c r="Q46" s="20"/>
      <c r="R46" s="20"/>
      <c r="S46" s="20"/>
      <c r="T46" s="20"/>
      <c r="U46" s="20"/>
      <c r="V46" s="20"/>
      <c r="W46" s="20">
        <v>181171240</v>
      </c>
      <c r="X46" s="20">
        <v>75739190</v>
      </c>
      <c r="Y46" s="20">
        <v>105432050</v>
      </c>
      <c r="Z46" s="48">
        <v>139.2</v>
      </c>
      <c r="AA46" s="22">
        <v>151478379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>
        <v>2066756518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2180737631</v>
      </c>
      <c r="D48" s="51">
        <f>SUM(D45:D47)</f>
        <v>0</v>
      </c>
      <c r="E48" s="52">
        <f t="shared" si="7"/>
        <v>2088758452</v>
      </c>
      <c r="F48" s="53">
        <f t="shared" si="7"/>
        <v>2088758452</v>
      </c>
      <c r="G48" s="53">
        <f t="shared" si="7"/>
        <v>2065629250</v>
      </c>
      <c r="H48" s="53">
        <f t="shared" si="7"/>
        <v>2247927758</v>
      </c>
      <c r="I48" s="53">
        <f t="shared" si="7"/>
        <v>2244902903</v>
      </c>
      <c r="J48" s="53">
        <f t="shared" si="7"/>
        <v>2244902903</v>
      </c>
      <c r="K48" s="53">
        <f t="shared" si="7"/>
        <v>2260962856</v>
      </c>
      <c r="L48" s="53">
        <f t="shared" si="7"/>
        <v>2245813956</v>
      </c>
      <c r="M48" s="53">
        <f t="shared" si="7"/>
        <v>2273951304</v>
      </c>
      <c r="N48" s="53">
        <f t="shared" si="7"/>
        <v>2273951304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2273951304</v>
      </c>
      <c r="X48" s="53">
        <f t="shared" si="7"/>
        <v>1044379227</v>
      </c>
      <c r="Y48" s="53">
        <f t="shared" si="7"/>
        <v>1229572077</v>
      </c>
      <c r="Z48" s="54">
        <f>+IF(X48&lt;&gt;0,+(Y48/X48)*100,0)</f>
        <v>117.73233756592134</v>
      </c>
      <c r="AA48" s="55">
        <f>SUM(AA45:AA47)</f>
        <v>2088758452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269808077</v>
      </c>
      <c r="D6" s="18"/>
      <c r="E6" s="19">
        <v>264247811</v>
      </c>
      <c r="F6" s="20">
        <v>258175952</v>
      </c>
      <c r="G6" s="20">
        <v>292676426</v>
      </c>
      <c r="H6" s="20">
        <v>296551174</v>
      </c>
      <c r="I6" s="20">
        <v>290900800</v>
      </c>
      <c r="J6" s="20">
        <v>290900800</v>
      </c>
      <c r="K6" s="20">
        <v>285524163</v>
      </c>
      <c r="L6" s="20">
        <v>272341870</v>
      </c>
      <c r="M6" s="20">
        <v>278344885</v>
      </c>
      <c r="N6" s="20">
        <v>278344885</v>
      </c>
      <c r="O6" s="20"/>
      <c r="P6" s="20"/>
      <c r="Q6" s="20"/>
      <c r="R6" s="20"/>
      <c r="S6" s="20"/>
      <c r="T6" s="20"/>
      <c r="U6" s="20"/>
      <c r="V6" s="20"/>
      <c r="W6" s="20">
        <v>278344885</v>
      </c>
      <c r="X6" s="20">
        <v>129087976</v>
      </c>
      <c r="Y6" s="20">
        <v>149256909</v>
      </c>
      <c r="Z6" s="21">
        <v>115.62</v>
      </c>
      <c r="AA6" s="22">
        <v>258175952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8377991</v>
      </c>
      <c r="D8" s="18"/>
      <c r="E8" s="19">
        <v>6988519</v>
      </c>
      <c r="F8" s="20">
        <v>6988519</v>
      </c>
      <c r="G8" s="20">
        <v>10428054</v>
      </c>
      <c r="H8" s="20">
        <v>11898767</v>
      </c>
      <c r="I8" s="20">
        <v>11249602</v>
      </c>
      <c r="J8" s="20">
        <v>11249602</v>
      </c>
      <c r="K8" s="20">
        <v>12091011</v>
      </c>
      <c r="L8" s="20">
        <v>13415281</v>
      </c>
      <c r="M8" s="20">
        <v>27864421</v>
      </c>
      <c r="N8" s="20">
        <v>27864421</v>
      </c>
      <c r="O8" s="20"/>
      <c r="P8" s="20"/>
      <c r="Q8" s="20"/>
      <c r="R8" s="20"/>
      <c r="S8" s="20"/>
      <c r="T8" s="20"/>
      <c r="U8" s="20"/>
      <c r="V8" s="20"/>
      <c r="W8" s="20">
        <v>27864421</v>
      </c>
      <c r="X8" s="20">
        <v>3494260</v>
      </c>
      <c r="Y8" s="20">
        <v>24370161</v>
      </c>
      <c r="Z8" s="21">
        <v>697.43</v>
      </c>
      <c r="AA8" s="22">
        <v>6988519</v>
      </c>
    </row>
    <row r="9" spans="1:27" ht="12.75">
      <c r="A9" s="23" t="s">
        <v>36</v>
      </c>
      <c r="B9" s="17"/>
      <c r="C9" s="18">
        <v>3847365</v>
      </c>
      <c r="D9" s="18"/>
      <c r="E9" s="19"/>
      <c r="F9" s="20"/>
      <c r="G9" s="20">
        <v>8711291</v>
      </c>
      <c r="H9" s="20">
        <v>146016</v>
      </c>
      <c r="I9" s="20">
        <v>37571414</v>
      </c>
      <c r="J9" s="20">
        <v>37571414</v>
      </c>
      <c r="K9" s="20">
        <v>-4077903</v>
      </c>
      <c r="L9" s="20">
        <v>4108009</v>
      </c>
      <c r="M9" s="20">
        <v>2789704</v>
      </c>
      <c r="N9" s="20">
        <v>2789704</v>
      </c>
      <c r="O9" s="20"/>
      <c r="P9" s="20"/>
      <c r="Q9" s="20"/>
      <c r="R9" s="20"/>
      <c r="S9" s="20"/>
      <c r="T9" s="20"/>
      <c r="U9" s="20"/>
      <c r="V9" s="20"/>
      <c r="W9" s="20">
        <v>2789704</v>
      </c>
      <c r="X9" s="20"/>
      <c r="Y9" s="20">
        <v>2789704</v>
      </c>
      <c r="Z9" s="21"/>
      <c r="AA9" s="22"/>
    </row>
    <row r="10" spans="1:27" ht="12.75">
      <c r="A10" s="23" t="s">
        <v>37</v>
      </c>
      <c r="B10" s="17"/>
      <c r="C10" s="18">
        <v>1439222</v>
      </c>
      <c r="D10" s="18"/>
      <c r="E10" s="19">
        <v>1196396</v>
      </c>
      <c r="F10" s="20">
        <v>1196396</v>
      </c>
      <c r="G10" s="24">
        <v>1196396</v>
      </c>
      <c r="H10" s="24">
        <v>1196396</v>
      </c>
      <c r="I10" s="24">
        <v>1439222</v>
      </c>
      <c r="J10" s="20">
        <v>1439222</v>
      </c>
      <c r="K10" s="24">
        <v>1439222</v>
      </c>
      <c r="L10" s="24">
        <v>1439222</v>
      </c>
      <c r="M10" s="20">
        <v>1439222</v>
      </c>
      <c r="N10" s="24">
        <v>1439222</v>
      </c>
      <c r="O10" s="24"/>
      <c r="P10" s="24"/>
      <c r="Q10" s="20"/>
      <c r="R10" s="24"/>
      <c r="S10" s="24"/>
      <c r="T10" s="20"/>
      <c r="U10" s="24"/>
      <c r="V10" s="24"/>
      <c r="W10" s="24">
        <v>1439222</v>
      </c>
      <c r="X10" s="20">
        <v>598198</v>
      </c>
      <c r="Y10" s="24">
        <v>841024</v>
      </c>
      <c r="Z10" s="25">
        <v>140.59</v>
      </c>
      <c r="AA10" s="26">
        <v>1196396</v>
      </c>
    </row>
    <row r="11" spans="1:27" ht="12.75">
      <c r="A11" s="23" t="s">
        <v>38</v>
      </c>
      <c r="B11" s="17"/>
      <c r="C11" s="18">
        <v>7030453</v>
      </c>
      <c r="D11" s="18"/>
      <c r="E11" s="19">
        <v>6338247</v>
      </c>
      <c r="F11" s="20">
        <v>6338247</v>
      </c>
      <c r="G11" s="20">
        <v>4352866</v>
      </c>
      <c r="H11" s="20">
        <v>4788568</v>
      </c>
      <c r="I11" s="20">
        <v>5248677</v>
      </c>
      <c r="J11" s="20">
        <v>5248677</v>
      </c>
      <c r="K11" s="20">
        <v>5447869</v>
      </c>
      <c r="L11" s="20">
        <v>5382686</v>
      </c>
      <c r="M11" s="20">
        <v>4678511</v>
      </c>
      <c r="N11" s="20">
        <v>4678511</v>
      </c>
      <c r="O11" s="20"/>
      <c r="P11" s="20"/>
      <c r="Q11" s="20"/>
      <c r="R11" s="20"/>
      <c r="S11" s="20"/>
      <c r="T11" s="20"/>
      <c r="U11" s="20"/>
      <c r="V11" s="20"/>
      <c r="W11" s="20">
        <v>4678511</v>
      </c>
      <c r="X11" s="20">
        <v>3169124</v>
      </c>
      <c r="Y11" s="20">
        <v>1509387</v>
      </c>
      <c r="Z11" s="21">
        <v>47.63</v>
      </c>
      <c r="AA11" s="22">
        <v>6338247</v>
      </c>
    </row>
    <row r="12" spans="1:27" ht="12.75">
      <c r="A12" s="27" t="s">
        <v>39</v>
      </c>
      <c r="B12" s="28"/>
      <c r="C12" s="29">
        <f aca="true" t="shared" si="0" ref="C12:Y12">SUM(C6:C11)</f>
        <v>290503108</v>
      </c>
      <c r="D12" s="29">
        <f>SUM(D6:D11)</f>
        <v>0</v>
      </c>
      <c r="E12" s="30">
        <f t="shared" si="0"/>
        <v>278770973</v>
      </c>
      <c r="F12" s="31">
        <f t="shared" si="0"/>
        <v>272699114</v>
      </c>
      <c r="G12" s="31">
        <f t="shared" si="0"/>
        <v>317365033</v>
      </c>
      <c r="H12" s="31">
        <f t="shared" si="0"/>
        <v>314580921</v>
      </c>
      <c r="I12" s="31">
        <f t="shared" si="0"/>
        <v>346409715</v>
      </c>
      <c r="J12" s="31">
        <f t="shared" si="0"/>
        <v>346409715</v>
      </c>
      <c r="K12" s="31">
        <f t="shared" si="0"/>
        <v>300424362</v>
      </c>
      <c r="L12" s="31">
        <f t="shared" si="0"/>
        <v>296687068</v>
      </c>
      <c r="M12" s="31">
        <f t="shared" si="0"/>
        <v>315116743</v>
      </c>
      <c r="N12" s="31">
        <f t="shared" si="0"/>
        <v>315116743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315116743</v>
      </c>
      <c r="X12" s="31">
        <f t="shared" si="0"/>
        <v>136349558</v>
      </c>
      <c r="Y12" s="31">
        <f t="shared" si="0"/>
        <v>178767185</v>
      </c>
      <c r="Z12" s="32">
        <f>+IF(X12&lt;&gt;0,+(Y12/X12)*100,0)</f>
        <v>131.10947158332556</v>
      </c>
      <c r="AA12" s="33">
        <f>SUM(AA6:AA11)</f>
        <v>272699114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21728046</v>
      </c>
      <c r="D15" s="18"/>
      <c r="E15" s="19">
        <v>19361937</v>
      </c>
      <c r="F15" s="20">
        <v>19361937</v>
      </c>
      <c r="G15" s="20"/>
      <c r="H15" s="20">
        <v>14731937</v>
      </c>
      <c r="I15" s="20">
        <v>21728046</v>
      </c>
      <c r="J15" s="20">
        <v>21728046</v>
      </c>
      <c r="K15" s="20">
        <v>21728046</v>
      </c>
      <c r="L15" s="20">
        <v>21728046</v>
      </c>
      <c r="M15" s="20">
        <v>21728046</v>
      </c>
      <c r="N15" s="20">
        <v>21728046</v>
      </c>
      <c r="O15" s="20"/>
      <c r="P15" s="20"/>
      <c r="Q15" s="20"/>
      <c r="R15" s="20"/>
      <c r="S15" s="20"/>
      <c r="T15" s="20"/>
      <c r="U15" s="20"/>
      <c r="V15" s="20"/>
      <c r="W15" s="20">
        <v>21728046</v>
      </c>
      <c r="X15" s="20">
        <v>9680969</v>
      </c>
      <c r="Y15" s="20">
        <v>12047077</v>
      </c>
      <c r="Z15" s="21">
        <v>124.44</v>
      </c>
      <c r="AA15" s="22">
        <v>19361937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4539072</v>
      </c>
      <c r="D17" s="18"/>
      <c r="E17" s="19">
        <v>4505852</v>
      </c>
      <c r="F17" s="20">
        <v>4505852</v>
      </c>
      <c r="G17" s="20">
        <v>4541802</v>
      </c>
      <c r="H17" s="20">
        <v>4541802</v>
      </c>
      <c r="I17" s="20">
        <v>4539072</v>
      </c>
      <c r="J17" s="20">
        <v>4539072</v>
      </c>
      <c r="K17" s="20">
        <v>4527881</v>
      </c>
      <c r="L17" s="20">
        <v>4525151</v>
      </c>
      <c r="M17" s="20">
        <v>4525151</v>
      </c>
      <c r="N17" s="20">
        <v>4525151</v>
      </c>
      <c r="O17" s="20"/>
      <c r="P17" s="20"/>
      <c r="Q17" s="20"/>
      <c r="R17" s="20"/>
      <c r="S17" s="20"/>
      <c r="T17" s="20"/>
      <c r="U17" s="20"/>
      <c r="V17" s="20"/>
      <c r="W17" s="20">
        <v>4525151</v>
      </c>
      <c r="X17" s="20">
        <v>2252926</v>
      </c>
      <c r="Y17" s="20">
        <v>2272225</v>
      </c>
      <c r="Z17" s="21">
        <v>100.86</v>
      </c>
      <c r="AA17" s="22">
        <v>4505852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76718201</v>
      </c>
      <c r="D19" s="18"/>
      <c r="E19" s="19">
        <v>75146033</v>
      </c>
      <c r="F19" s="20">
        <v>76991033</v>
      </c>
      <c r="G19" s="20">
        <v>318398763</v>
      </c>
      <c r="H19" s="20">
        <v>318400928</v>
      </c>
      <c r="I19" s="20">
        <v>76776882</v>
      </c>
      <c r="J19" s="20">
        <v>76776882</v>
      </c>
      <c r="K19" s="20">
        <v>74746617</v>
      </c>
      <c r="L19" s="20">
        <v>74186134</v>
      </c>
      <c r="M19" s="20">
        <v>74186134</v>
      </c>
      <c r="N19" s="20">
        <v>74186134</v>
      </c>
      <c r="O19" s="20"/>
      <c r="P19" s="20"/>
      <c r="Q19" s="20"/>
      <c r="R19" s="20"/>
      <c r="S19" s="20"/>
      <c r="T19" s="20"/>
      <c r="U19" s="20"/>
      <c r="V19" s="20"/>
      <c r="W19" s="20">
        <v>74186134</v>
      </c>
      <c r="X19" s="20">
        <v>38495517</v>
      </c>
      <c r="Y19" s="20">
        <v>35690617</v>
      </c>
      <c r="Z19" s="21">
        <v>92.71</v>
      </c>
      <c r="AA19" s="22">
        <v>76991033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40331853</v>
      </c>
      <c r="D22" s="18"/>
      <c r="E22" s="19">
        <v>770199</v>
      </c>
      <c r="F22" s="20">
        <v>770199</v>
      </c>
      <c r="G22" s="20">
        <v>111305</v>
      </c>
      <c r="H22" s="20">
        <v>111305</v>
      </c>
      <c r="I22" s="20">
        <v>98929</v>
      </c>
      <c r="J22" s="20">
        <v>98929</v>
      </c>
      <c r="K22" s="20">
        <v>23406</v>
      </c>
      <c r="L22" s="20">
        <v>22794</v>
      </c>
      <c r="M22" s="20">
        <v>22794</v>
      </c>
      <c r="N22" s="20">
        <v>22794</v>
      </c>
      <c r="O22" s="20"/>
      <c r="P22" s="20"/>
      <c r="Q22" s="20"/>
      <c r="R22" s="20"/>
      <c r="S22" s="20"/>
      <c r="T22" s="20"/>
      <c r="U22" s="20"/>
      <c r="V22" s="20"/>
      <c r="W22" s="20">
        <v>22794</v>
      </c>
      <c r="X22" s="20">
        <v>385100</v>
      </c>
      <c r="Y22" s="20">
        <v>-362306</v>
      </c>
      <c r="Z22" s="21">
        <v>-94.08</v>
      </c>
      <c r="AA22" s="22">
        <v>770199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14731937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143317172</v>
      </c>
      <c r="D24" s="29">
        <f>SUM(D15:D23)</f>
        <v>0</v>
      </c>
      <c r="E24" s="36">
        <f t="shared" si="1"/>
        <v>99784021</v>
      </c>
      <c r="F24" s="37">
        <f t="shared" si="1"/>
        <v>101629021</v>
      </c>
      <c r="G24" s="37">
        <f t="shared" si="1"/>
        <v>337783807</v>
      </c>
      <c r="H24" s="37">
        <f t="shared" si="1"/>
        <v>337785972</v>
      </c>
      <c r="I24" s="37">
        <f t="shared" si="1"/>
        <v>103142929</v>
      </c>
      <c r="J24" s="37">
        <f t="shared" si="1"/>
        <v>103142929</v>
      </c>
      <c r="K24" s="37">
        <f t="shared" si="1"/>
        <v>101025950</v>
      </c>
      <c r="L24" s="37">
        <f t="shared" si="1"/>
        <v>100462125</v>
      </c>
      <c r="M24" s="37">
        <f t="shared" si="1"/>
        <v>100462125</v>
      </c>
      <c r="N24" s="37">
        <f t="shared" si="1"/>
        <v>100462125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100462125</v>
      </c>
      <c r="X24" s="37">
        <f t="shared" si="1"/>
        <v>50814512</v>
      </c>
      <c r="Y24" s="37">
        <f t="shared" si="1"/>
        <v>49647613</v>
      </c>
      <c r="Z24" s="38">
        <f>+IF(X24&lt;&gt;0,+(Y24/X24)*100,0)</f>
        <v>97.70361073230418</v>
      </c>
      <c r="AA24" s="39">
        <f>SUM(AA15:AA23)</f>
        <v>101629021</v>
      </c>
    </row>
    <row r="25" spans="1:27" ht="12.75">
      <c r="A25" s="27" t="s">
        <v>51</v>
      </c>
      <c r="B25" s="28"/>
      <c r="C25" s="29">
        <f aca="true" t="shared" si="2" ref="C25:Y25">+C12+C24</f>
        <v>433820280</v>
      </c>
      <c r="D25" s="29">
        <f>+D12+D24</f>
        <v>0</v>
      </c>
      <c r="E25" s="30">
        <f t="shared" si="2"/>
        <v>378554994</v>
      </c>
      <c r="F25" s="31">
        <f t="shared" si="2"/>
        <v>374328135</v>
      </c>
      <c r="G25" s="31">
        <f t="shared" si="2"/>
        <v>655148840</v>
      </c>
      <c r="H25" s="31">
        <f t="shared" si="2"/>
        <v>652366893</v>
      </c>
      <c r="I25" s="31">
        <f t="shared" si="2"/>
        <v>449552644</v>
      </c>
      <c r="J25" s="31">
        <f t="shared" si="2"/>
        <v>449552644</v>
      </c>
      <c r="K25" s="31">
        <f t="shared" si="2"/>
        <v>401450312</v>
      </c>
      <c r="L25" s="31">
        <f t="shared" si="2"/>
        <v>397149193</v>
      </c>
      <c r="M25" s="31">
        <f t="shared" si="2"/>
        <v>415578868</v>
      </c>
      <c r="N25" s="31">
        <f t="shared" si="2"/>
        <v>415578868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415578868</v>
      </c>
      <c r="X25" s="31">
        <f t="shared" si="2"/>
        <v>187164070</v>
      </c>
      <c r="Y25" s="31">
        <f t="shared" si="2"/>
        <v>228414798</v>
      </c>
      <c r="Z25" s="32">
        <f>+IF(X25&lt;&gt;0,+(Y25/X25)*100,0)</f>
        <v>122.03987549533413</v>
      </c>
      <c r="AA25" s="33">
        <f>+AA12+AA24</f>
        <v>374328135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13079773</v>
      </c>
      <c r="D30" s="18"/>
      <c r="E30" s="19"/>
      <c r="F30" s="20"/>
      <c r="G30" s="20">
        <v>1905809</v>
      </c>
      <c r="H30" s="20"/>
      <c r="I30" s="20">
        <v>13079773</v>
      </c>
      <c r="J30" s="20">
        <v>13079773</v>
      </c>
      <c r="K30" s="20">
        <v>13079773</v>
      </c>
      <c r="L30" s="20">
        <v>13079773</v>
      </c>
      <c r="M30" s="20">
        <v>13079773</v>
      </c>
      <c r="N30" s="20">
        <v>13079773</v>
      </c>
      <c r="O30" s="20"/>
      <c r="P30" s="20"/>
      <c r="Q30" s="20"/>
      <c r="R30" s="20"/>
      <c r="S30" s="20"/>
      <c r="T30" s="20"/>
      <c r="U30" s="20"/>
      <c r="V30" s="20"/>
      <c r="W30" s="20">
        <v>13079773</v>
      </c>
      <c r="X30" s="20"/>
      <c r="Y30" s="20">
        <v>13079773</v>
      </c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19281067</v>
      </c>
      <c r="D32" s="18"/>
      <c r="E32" s="19">
        <v>15864951</v>
      </c>
      <c r="F32" s="20">
        <v>11038092</v>
      </c>
      <c r="G32" s="20">
        <v>23794620</v>
      </c>
      <c r="H32" s="20">
        <v>32874655</v>
      </c>
      <c r="I32" s="20">
        <v>52752319</v>
      </c>
      <c r="J32" s="20">
        <v>52752319</v>
      </c>
      <c r="K32" s="20">
        <v>55937828</v>
      </c>
      <c r="L32" s="20">
        <v>61635851</v>
      </c>
      <c r="M32" s="20">
        <v>36117892</v>
      </c>
      <c r="N32" s="20">
        <v>36117892</v>
      </c>
      <c r="O32" s="20"/>
      <c r="P32" s="20"/>
      <c r="Q32" s="20"/>
      <c r="R32" s="20"/>
      <c r="S32" s="20"/>
      <c r="T32" s="20"/>
      <c r="U32" s="20"/>
      <c r="V32" s="20"/>
      <c r="W32" s="20">
        <v>36117892</v>
      </c>
      <c r="X32" s="20">
        <v>5519046</v>
      </c>
      <c r="Y32" s="20">
        <v>30598846</v>
      </c>
      <c r="Z32" s="21">
        <v>554.42</v>
      </c>
      <c r="AA32" s="22">
        <v>11038092</v>
      </c>
    </row>
    <row r="33" spans="1:27" ht="12.75">
      <c r="A33" s="23" t="s">
        <v>58</v>
      </c>
      <c r="B33" s="17"/>
      <c r="C33" s="18">
        <v>9034378</v>
      </c>
      <c r="D33" s="18"/>
      <c r="E33" s="19">
        <v>8292411</v>
      </c>
      <c r="F33" s="20">
        <v>8292411</v>
      </c>
      <c r="G33" s="20">
        <v>8500312</v>
      </c>
      <c r="H33" s="20">
        <v>10317555</v>
      </c>
      <c r="I33" s="20">
        <v>8576664</v>
      </c>
      <c r="J33" s="20">
        <v>8576664</v>
      </c>
      <c r="K33" s="20">
        <v>8537249</v>
      </c>
      <c r="L33" s="20">
        <v>8500863</v>
      </c>
      <c r="M33" s="20">
        <v>8456965</v>
      </c>
      <c r="N33" s="20">
        <v>8456965</v>
      </c>
      <c r="O33" s="20"/>
      <c r="P33" s="20"/>
      <c r="Q33" s="20"/>
      <c r="R33" s="20"/>
      <c r="S33" s="20"/>
      <c r="T33" s="20"/>
      <c r="U33" s="20"/>
      <c r="V33" s="20"/>
      <c r="W33" s="20">
        <v>8456965</v>
      </c>
      <c r="X33" s="20">
        <v>4146206</v>
      </c>
      <c r="Y33" s="20">
        <v>4310759</v>
      </c>
      <c r="Z33" s="21">
        <v>103.97</v>
      </c>
      <c r="AA33" s="22">
        <v>8292411</v>
      </c>
    </row>
    <row r="34" spans="1:27" ht="12.75">
      <c r="A34" s="27" t="s">
        <v>59</v>
      </c>
      <c r="B34" s="28"/>
      <c r="C34" s="29">
        <f aca="true" t="shared" si="3" ref="C34:Y34">SUM(C29:C33)</f>
        <v>41395218</v>
      </c>
      <c r="D34" s="29">
        <f>SUM(D29:D33)</f>
        <v>0</v>
      </c>
      <c r="E34" s="30">
        <f t="shared" si="3"/>
        <v>24157362</v>
      </c>
      <c r="F34" s="31">
        <f t="shared" si="3"/>
        <v>19330503</v>
      </c>
      <c r="G34" s="31">
        <f t="shared" si="3"/>
        <v>34200741</v>
      </c>
      <c r="H34" s="31">
        <f t="shared" si="3"/>
        <v>43192210</v>
      </c>
      <c r="I34" s="31">
        <f t="shared" si="3"/>
        <v>74408756</v>
      </c>
      <c r="J34" s="31">
        <f t="shared" si="3"/>
        <v>74408756</v>
      </c>
      <c r="K34" s="31">
        <f t="shared" si="3"/>
        <v>77554850</v>
      </c>
      <c r="L34" s="31">
        <f t="shared" si="3"/>
        <v>83216487</v>
      </c>
      <c r="M34" s="31">
        <f t="shared" si="3"/>
        <v>57654630</v>
      </c>
      <c r="N34" s="31">
        <f t="shared" si="3"/>
        <v>57654630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57654630</v>
      </c>
      <c r="X34" s="31">
        <f t="shared" si="3"/>
        <v>9665252</v>
      </c>
      <c r="Y34" s="31">
        <f t="shared" si="3"/>
        <v>47989378</v>
      </c>
      <c r="Z34" s="32">
        <f>+IF(X34&lt;&gt;0,+(Y34/X34)*100,0)</f>
        <v>496.51450370874966</v>
      </c>
      <c r="AA34" s="33">
        <f>SUM(AA29:AA33)</f>
        <v>19330503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27153151</v>
      </c>
      <c r="D37" s="18"/>
      <c r="E37" s="19"/>
      <c r="F37" s="20"/>
      <c r="G37" s="20">
        <v>38327115</v>
      </c>
      <c r="H37" s="20">
        <v>38327115</v>
      </c>
      <c r="I37" s="20">
        <v>27153150</v>
      </c>
      <c r="J37" s="20">
        <v>27153150</v>
      </c>
      <c r="K37" s="20">
        <v>-13079773</v>
      </c>
      <c r="L37" s="20">
        <v>-13079773</v>
      </c>
      <c r="M37" s="20">
        <v>-13079773</v>
      </c>
      <c r="N37" s="20">
        <v>-13079773</v>
      </c>
      <c r="O37" s="20"/>
      <c r="P37" s="20"/>
      <c r="Q37" s="20"/>
      <c r="R37" s="20"/>
      <c r="S37" s="20"/>
      <c r="T37" s="20"/>
      <c r="U37" s="20"/>
      <c r="V37" s="20"/>
      <c r="W37" s="20">
        <v>-13079773</v>
      </c>
      <c r="X37" s="20"/>
      <c r="Y37" s="20">
        <v>-13079773</v>
      </c>
      <c r="Z37" s="21"/>
      <c r="AA37" s="22"/>
    </row>
    <row r="38" spans="1:27" ht="12.75">
      <c r="A38" s="23" t="s">
        <v>58</v>
      </c>
      <c r="B38" s="17"/>
      <c r="C38" s="18">
        <v>94501935</v>
      </c>
      <c r="D38" s="18"/>
      <c r="E38" s="19">
        <v>67431891</v>
      </c>
      <c r="F38" s="20">
        <v>67431891</v>
      </c>
      <c r="G38" s="20">
        <v>66717623</v>
      </c>
      <c r="H38" s="20">
        <v>66480728</v>
      </c>
      <c r="I38" s="20">
        <v>72433192</v>
      </c>
      <c r="J38" s="20">
        <v>72433192</v>
      </c>
      <c r="K38" s="20">
        <v>72196296</v>
      </c>
      <c r="L38" s="20">
        <v>72195299</v>
      </c>
      <c r="M38" s="20">
        <v>71717207</v>
      </c>
      <c r="N38" s="20">
        <v>71717207</v>
      </c>
      <c r="O38" s="20"/>
      <c r="P38" s="20"/>
      <c r="Q38" s="20"/>
      <c r="R38" s="20"/>
      <c r="S38" s="20"/>
      <c r="T38" s="20"/>
      <c r="U38" s="20"/>
      <c r="V38" s="20"/>
      <c r="W38" s="20">
        <v>71717207</v>
      </c>
      <c r="X38" s="20">
        <v>33715946</v>
      </c>
      <c r="Y38" s="20">
        <v>38001261</v>
      </c>
      <c r="Z38" s="21">
        <v>112.71</v>
      </c>
      <c r="AA38" s="22">
        <v>67431891</v>
      </c>
    </row>
    <row r="39" spans="1:27" ht="12.75">
      <c r="A39" s="27" t="s">
        <v>61</v>
      </c>
      <c r="B39" s="35"/>
      <c r="C39" s="29">
        <f aca="true" t="shared" si="4" ref="C39:Y39">SUM(C37:C38)</f>
        <v>121655086</v>
      </c>
      <c r="D39" s="29">
        <f>SUM(D37:D38)</f>
        <v>0</v>
      </c>
      <c r="E39" s="36">
        <f t="shared" si="4"/>
        <v>67431891</v>
      </c>
      <c r="F39" s="37">
        <f t="shared" si="4"/>
        <v>67431891</v>
      </c>
      <c r="G39" s="37">
        <f t="shared" si="4"/>
        <v>105044738</v>
      </c>
      <c r="H39" s="37">
        <f t="shared" si="4"/>
        <v>104807843</v>
      </c>
      <c r="I39" s="37">
        <f t="shared" si="4"/>
        <v>99586342</v>
      </c>
      <c r="J39" s="37">
        <f t="shared" si="4"/>
        <v>99586342</v>
      </c>
      <c r="K39" s="37">
        <f t="shared" si="4"/>
        <v>59116523</v>
      </c>
      <c r="L39" s="37">
        <f t="shared" si="4"/>
        <v>59115526</v>
      </c>
      <c r="M39" s="37">
        <f t="shared" si="4"/>
        <v>58637434</v>
      </c>
      <c r="N39" s="37">
        <f t="shared" si="4"/>
        <v>58637434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58637434</v>
      </c>
      <c r="X39" s="37">
        <f t="shared" si="4"/>
        <v>33715946</v>
      </c>
      <c r="Y39" s="37">
        <f t="shared" si="4"/>
        <v>24921488</v>
      </c>
      <c r="Z39" s="38">
        <f>+IF(X39&lt;&gt;0,+(Y39/X39)*100,0)</f>
        <v>73.91602774544721</v>
      </c>
      <c r="AA39" s="39">
        <f>SUM(AA37:AA38)</f>
        <v>67431891</v>
      </c>
    </row>
    <row r="40" spans="1:27" ht="12.75">
      <c r="A40" s="27" t="s">
        <v>62</v>
      </c>
      <c r="B40" s="28"/>
      <c r="C40" s="29">
        <f aca="true" t="shared" si="5" ref="C40:Y40">+C34+C39</f>
        <v>163050304</v>
      </c>
      <c r="D40" s="29">
        <f>+D34+D39</f>
        <v>0</v>
      </c>
      <c r="E40" s="30">
        <f t="shared" si="5"/>
        <v>91589253</v>
      </c>
      <c r="F40" s="31">
        <f t="shared" si="5"/>
        <v>86762394</v>
      </c>
      <c r="G40" s="31">
        <f t="shared" si="5"/>
        <v>139245479</v>
      </c>
      <c r="H40" s="31">
        <f t="shared" si="5"/>
        <v>148000053</v>
      </c>
      <c r="I40" s="31">
        <f t="shared" si="5"/>
        <v>173995098</v>
      </c>
      <c r="J40" s="31">
        <f t="shared" si="5"/>
        <v>173995098</v>
      </c>
      <c r="K40" s="31">
        <f t="shared" si="5"/>
        <v>136671373</v>
      </c>
      <c r="L40" s="31">
        <f t="shared" si="5"/>
        <v>142332013</v>
      </c>
      <c r="M40" s="31">
        <f t="shared" si="5"/>
        <v>116292064</v>
      </c>
      <c r="N40" s="31">
        <f t="shared" si="5"/>
        <v>116292064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116292064</v>
      </c>
      <c r="X40" s="31">
        <f t="shared" si="5"/>
        <v>43381198</v>
      </c>
      <c r="Y40" s="31">
        <f t="shared" si="5"/>
        <v>72910866</v>
      </c>
      <c r="Z40" s="32">
        <f>+IF(X40&lt;&gt;0,+(Y40/X40)*100,0)</f>
        <v>168.070199444469</v>
      </c>
      <c r="AA40" s="33">
        <f>+AA34+AA39</f>
        <v>86762394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270769976</v>
      </c>
      <c r="D42" s="43">
        <f>+D25-D40</f>
        <v>0</v>
      </c>
      <c r="E42" s="44">
        <f t="shared" si="6"/>
        <v>286965741</v>
      </c>
      <c r="F42" s="45">
        <f t="shared" si="6"/>
        <v>287565741</v>
      </c>
      <c r="G42" s="45">
        <f t="shared" si="6"/>
        <v>515903361</v>
      </c>
      <c r="H42" s="45">
        <f t="shared" si="6"/>
        <v>504366840</v>
      </c>
      <c r="I42" s="45">
        <f t="shared" si="6"/>
        <v>275557546</v>
      </c>
      <c r="J42" s="45">
        <f t="shared" si="6"/>
        <v>275557546</v>
      </c>
      <c r="K42" s="45">
        <f t="shared" si="6"/>
        <v>264778939</v>
      </c>
      <c r="L42" s="45">
        <f t="shared" si="6"/>
        <v>254817180</v>
      </c>
      <c r="M42" s="45">
        <f t="shared" si="6"/>
        <v>299286804</v>
      </c>
      <c r="N42" s="45">
        <f t="shared" si="6"/>
        <v>299286804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299286804</v>
      </c>
      <c r="X42" s="45">
        <f t="shared" si="6"/>
        <v>143782872</v>
      </c>
      <c r="Y42" s="45">
        <f t="shared" si="6"/>
        <v>155503932</v>
      </c>
      <c r="Z42" s="46">
        <f>+IF(X42&lt;&gt;0,+(Y42/X42)*100,0)</f>
        <v>108.15191673177873</v>
      </c>
      <c r="AA42" s="47">
        <f>+AA25-AA40</f>
        <v>287565741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270769976</v>
      </c>
      <c r="D45" s="18"/>
      <c r="E45" s="19">
        <v>290320331</v>
      </c>
      <c r="F45" s="20">
        <v>287565741</v>
      </c>
      <c r="G45" s="20">
        <v>515903361</v>
      </c>
      <c r="H45" s="20">
        <v>504366840</v>
      </c>
      <c r="I45" s="20">
        <v>275557546</v>
      </c>
      <c r="J45" s="20">
        <v>275557546</v>
      </c>
      <c r="K45" s="20">
        <v>264778939</v>
      </c>
      <c r="L45" s="20">
        <v>254817180</v>
      </c>
      <c r="M45" s="20">
        <v>299286804</v>
      </c>
      <c r="N45" s="20">
        <v>299286804</v>
      </c>
      <c r="O45" s="20"/>
      <c r="P45" s="20"/>
      <c r="Q45" s="20"/>
      <c r="R45" s="20"/>
      <c r="S45" s="20"/>
      <c r="T45" s="20"/>
      <c r="U45" s="20"/>
      <c r="V45" s="20"/>
      <c r="W45" s="20">
        <v>299286804</v>
      </c>
      <c r="X45" s="20">
        <v>143782871</v>
      </c>
      <c r="Y45" s="20">
        <v>155503933</v>
      </c>
      <c r="Z45" s="48">
        <v>108.15</v>
      </c>
      <c r="AA45" s="22">
        <v>287565741</v>
      </c>
    </row>
    <row r="46" spans="1:27" ht="12.75">
      <c r="A46" s="23" t="s">
        <v>67</v>
      </c>
      <c r="B46" s="17"/>
      <c r="C46" s="18"/>
      <c r="D46" s="18"/>
      <c r="E46" s="19">
        <v>-3354590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270769976</v>
      </c>
      <c r="D48" s="51">
        <f>SUM(D45:D47)</f>
        <v>0</v>
      </c>
      <c r="E48" s="52">
        <f t="shared" si="7"/>
        <v>286965741</v>
      </c>
      <c r="F48" s="53">
        <f t="shared" si="7"/>
        <v>287565741</v>
      </c>
      <c r="G48" s="53">
        <f t="shared" si="7"/>
        <v>515903361</v>
      </c>
      <c r="H48" s="53">
        <f t="shared" si="7"/>
        <v>504366840</v>
      </c>
      <c r="I48" s="53">
        <f t="shared" si="7"/>
        <v>275557546</v>
      </c>
      <c r="J48" s="53">
        <f t="shared" si="7"/>
        <v>275557546</v>
      </c>
      <c r="K48" s="53">
        <f t="shared" si="7"/>
        <v>264778939</v>
      </c>
      <c r="L48" s="53">
        <f t="shared" si="7"/>
        <v>254817180</v>
      </c>
      <c r="M48" s="53">
        <f t="shared" si="7"/>
        <v>299286804</v>
      </c>
      <c r="N48" s="53">
        <f t="shared" si="7"/>
        <v>299286804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299286804</v>
      </c>
      <c r="X48" s="53">
        <f t="shared" si="7"/>
        <v>143782871</v>
      </c>
      <c r="Y48" s="53">
        <f t="shared" si="7"/>
        <v>155503933</v>
      </c>
      <c r="Z48" s="54">
        <f>+IF(X48&lt;&gt;0,+(Y48/X48)*100,0)</f>
        <v>108.15191817946103</v>
      </c>
      <c r="AA48" s="55">
        <f>SUM(AA45:AA47)</f>
        <v>287565741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97505902</v>
      </c>
      <c r="D6" s="18"/>
      <c r="E6" s="19">
        <v>81234145</v>
      </c>
      <c r="F6" s="20">
        <v>81234145</v>
      </c>
      <c r="G6" s="20">
        <v>42782396</v>
      </c>
      <c r="H6" s="20">
        <v>-9683899</v>
      </c>
      <c r="I6" s="20">
        <v>-112977095</v>
      </c>
      <c r="J6" s="20">
        <v>-112977095</v>
      </c>
      <c r="K6" s="20">
        <v>30026963</v>
      </c>
      <c r="L6" s="20">
        <v>37740128</v>
      </c>
      <c r="M6" s="20">
        <v>-46737985</v>
      </c>
      <c r="N6" s="20">
        <v>-46737985</v>
      </c>
      <c r="O6" s="20"/>
      <c r="P6" s="20"/>
      <c r="Q6" s="20"/>
      <c r="R6" s="20"/>
      <c r="S6" s="20"/>
      <c r="T6" s="20"/>
      <c r="U6" s="20"/>
      <c r="V6" s="20"/>
      <c r="W6" s="20">
        <v>-46737985</v>
      </c>
      <c r="X6" s="20">
        <v>40617073</v>
      </c>
      <c r="Y6" s="20">
        <v>-87355058</v>
      </c>
      <c r="Z6" s="21">
        <v>-215.07</v>
      </c>
      <c r="AA6" s="22">
        <v>81234145</v>
      </c>
    </row>
    <row r="7" spans="1:27" ht="12.75">
      <c r="A7" s="23" t="s">
        <v>34</v>
      </c>
      <c r="B7" s="17"/>
      <c r="C7" s="18"/>
      <c r="D7" s="18"/>
      <c r="E7" s="19">
        <v>1639520</v>
      </c>
      <c r="F7" s="20">
        <v>1639520</v>
      </c>
      <c r="G7" s="20"/>
      <c r="H7" s="20"/>
      <c r="I7" s="20">
        <v>100000000</v>
      </c>
      <c r="J7" s="20">
        <v>100000000</v>
      </c>
      <c r="K7" s="20">
        <v>-25000000</v>
      </c>
      <c r="L7" s="20">
        <v>-25000000</v>
      </c>
      <c r="M7" s="20">
        <v>35000000</v>
      </c>
      <c r="N7" s="20">
        <v>35000000</v>
      </c>
      <c r="O7" s="20"/>
      <c r="P7" s="20"/>
      <c r="Q7" s="20"/>
      <c r="R7" s="20"/>
      <c r="S7" s="20"/>
      <c r="T7" s="20"/>
      <c r="U7" s="20"/>
      <c r="V7" s="20"/>
      <c r="W7" s="20">
        <v>35000000</v>
      </c>
      <c r="X7" s="20">
        <v>819760</v>
      </c>
      <c r="Y7" s="20">
        <v>34180240</v>
      </c>
      <c r="Z7" s="21">
        <v>4169.54</v>
      </c>
      <c r="AA7" s="22">
        <v>1639520</v>
      </c>
    </row>
    <row r="8" spans="1:27" ht="12.75">
      <c r="A8" s="23" t="s">
        <v>35</v>
      </c>
      <c r="B8" s="17"/>
      <c r="C8" s="18">
        <v>62382183</v>
      </c>
      <c r="D8" s="18"/>
      <c r="E8" s="19">
        <v>43609370</v>
      </c>
      <c r="F8" s="20">
        <v>43609370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21804685</v>
      </c>
      <c r="Y8" s="20">
        <v>-21804685</v>
      </c>
      <c r="Z8" s="21">
        <v>-100</v>
      </c>
      <c r="AA8" s="22">
        <v>43609370</v>
      </c>
    </row>
    <row r="9" spans="1:27" ht="12.75">
      <c r="A9" s="23" t="s">
        <v>36</v>
      </c>
      <c r="B9" s="17"/>
      <c r="C9" s="18">
        <v>9729891</v>
      </c>
      <c r="D9" s="18"/>
      <c r="E9" s="19">
        <v>43657024</v>
      </c>
      <c r="F9" s="20">
        <v>43657024</v>
      </c>
      <c r="G9" s="20">
        <v>37533336</v>
      </c>
      <c r="H9" s="20">
        <v>356669</v>
      </c>
      <c r="I9" s="20">
        <v>8312602</v>
      </c>
      <c r="J9" s="20">
        <v>8312602</v>
      </c>
      <c r="K9" s="20">
        <v>-20852352</v>
      </c>
      <c r="L9" s="20">
        <v>2819856</v>
      </c>
      <c r="M9" s="20">
        <v>1633225</v>
      </c>
      <c r="N9" s="20">
        <v>1633225</v>
      </c>
      <c r="O9" s="20"/>
      <c r="P9" s="20"/>
      <c r="Q9" s="20"/>
      <c r="R9" s="20"/>
      <c r="S9" s="20"/>
      <c r="T9" s="20"/>
      <c r="U9" s="20"/>
      <c r="V9" s="20"/>
      <c r="W9" s="20">
        <v>1633225</v>
      </c>
      <c r="X9" s="20">
        <v>21828512</v>
      </c>
      <c r="Y9" s="20">
        <v>-20195287</v>
      </c>
      <c r="Z9" s="21">
        <v>-92.52</v>
      </c>
      <c r="AA9" s="22">
        <v>43657024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11401816</v>
      </c>
      <c r="D11" s="18"/>
      <c r="E11" s="19">
        <v>13468013</v>
      </c>
      <c r="F11" s="20">
        <v>13468013</v>
      </c>
      <c r="G11" s="20">
        <v>-1211739</v>
      </c>
      <c r="H11" s="20">
        <v>-219115</v>
      </c>
      <c r="I11" s="20">
        <v>-470030</v>
      </c>
      <c r="J11" s="20">
        <v>-470030</v>
      </c>
      <c r="K11" s="20">
        <v>1159041</v>
      </c>
      <c r="L11" s="20">
        <v>-610031</v>
      </c>
      <c r="M11" s="20">
        <v>293564</v>
      </c>
      <c r="N11" s="20">
        <v>293564</v>
      </c>
      <c r="O11" s="20"/>
      <c r="P11" s="20"/>
      <c r="Q11" s="20"/>
      <c r="R11" s="20"/>
      <c r="S11" s="20"/>
      <c r="T11" s="20"/>
      <c r="U11" s="20"/>
      <c r="V11" s="20"/>
      <c r="W11" s="20">
        <v>293564</v>
      </c>
      <c r="X11" s="20">
        <v>6734007</v>
      </c>
      <c r="Y11" s="20">
        <v>-6440443</v>
      </c>
      <c r="Z11" s="21">
        <v>-95.64</v>
      </c>
      <c r="AA11" s="22">
        <v>13468013</v>
      </c>
    </row>
    <row r="12" spans="1:27" ht="12.75">
      <c r="A12" s="27" t="s">
        <v>39</v>
      </c>
      <c r="B12" s="28"/>
      <c r="C12" s="29">
        <f aca="true" t="shared" si="0" ref="C12:Y12">SUM(C6:C11)</f>
        <v>181019792</v>
      </c>
      <c r="D12" s="29">
        <f>SUM(D6:D11)</f>
        <v>0</v>
      </c>
      <c r="E12" s="30">
        <f t="shared" si="0"/>
        <v>183608072</v>
      </c>
      <c r="F12" s="31">
        <f t="shared" si="0"/>
        <v>183608072</v>
      </c>
      <c r="G12" s="31">
        <f t="shared" si="0"/>
        <v>79103993</v>
      </c>
      <c r="H12" s="31">
        <f t="shared" si="0"/>
        <v>-9546345</v>
      </c>
      <c r="I12" s="31">
        <f t="shared" si="0"/>
        <v>-5134523</v>
      </c>
      <c r="J12" s="31">
        <f t="shared" si="0"/>
        <v>-5134523</v>
      </c>
      <c r="K12" s="31">
        <f t="shared" si="0"/>
        <v>-14666348</v>
      </c>
      <c r="L12" s="31">
        <f t="shared" si="0"/>
        <v>14949953</v>
      </c>
      <c r="M12" s="31">
        <f t="shared" si="0"/>
        <v>-9811196</v>
      </c>
      <c r="N12" s="31">
        <f t="shared" si="0"/>
        <v>-9811196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-9811196</v>
      </c>
      <c r="X12" s="31">
        <f t="shared" si="0"/>
        <v>91804037</v>
      </c>
      <c r="Y12" s="31">
        <f t="shared" si="0"/>
        <v>-101615233</v>
      </c>
      <c r="Z12" s="32">
        <f>+IF(X12&lt;&gt;0,+(Y12/X12)*100,0)</f>
        <v>-110.68710736544189</v>
      </c>
      <c r="AA12" s="33">
        <f>SUM(AA6:AA11)</f>
        <v>183608072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45659838</v>
      </c>
      <c r="D17" s="18"/>
      <c r="E17" s="19">
        <v>47162965</v>
      </c>
      <c r="F17" s="20">
        <v>47162965</v>
      </c>
      <c r="G17" s="20"/>
      <c r="H17" s="20"/>
      <c r="I17" s="20"/>
      <c r="J17" s="20"/>
      <c r="K17" s="20"/>
      <c r="L17" s="20"/>
      <c r="M17" s="20">
        <v>-141668</v>
      </c>
      <c r="N17" s="20">
        <v>-141668</v>
      </c>
      <c r="O17" s="20"/>
      <c r="P17" s="20"/>
      <c r="Q17" s="20"/>
      <c r="R17" s="20"/>
      <c r="S17" s="20"/>
      <c r="T17" s="20"/>
      <c r="U17" s="20"/>
      <c r="V17" s="20"/>
      <c r="W17" s="20">
        <v>-141668</v>
      </c>
      <c r="X17" s="20">
        <v>23581483</v>
      </c>
      <c r="Y17" s="20">
        <v>-23723151</v>
      </c>
      <c r="Z17" s="21">
        <v>-100.6</v>
      </c>
      <c r="AA17" s="22">
        <v>47162965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843242421</v>
      </c>
      <c r="D19" s="18"/>
      <c r="E19" s="19">
        <v>866797122</v>
      </c>
      <c r="F19" s="20">
        <v>866797122</v>
      </c>
      <c r="G19" s="20">
        <v>767103</v>
      </c>
      <c r="H19" s="20">
        <v>3990855</v>
      </c>
      <c r="I19" s="20">
        <v>9025959</v>
      </c>
      <c r="J19" s="20">
        <v>9025959</v>
      </c>
      <c r="K19" s="20">
        <v>6487617</v>
      </c>
      <c r="L19" s="20">
        <v>9445552</v>
      </c>
      <c r="M19" s="20">
        <v>-10095452</v>
      </c>
      <c r="N19" s="20">
        <v>-10095452</v>
      </c>
      <c r="O19" s="20"/>
      <c r="P19" s="20"/>
      <c r="Q19" s="20"/>
      <c r="R19" s="20"/>
      <c r="S19" s="20"/>
      <c r="T19" s="20"/>
      <c r="U19" s="20"/>
      <c r="V19" s="20"/>
      <c r="W19" s="20">
        <v>-10095452</v>
      </c>
      <c r="X19" s="20">
        <v>433398561</v>
      </c>
      <c r="Y19" s="20">
        <v>-443494013</v>
      </c>
      <c r="Z19" s="21">
        <v>-102.33</v>
      </c>
      <c r="AA19" s="22">
        <v>866797122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2649745</v>
      </c>
      <c r="D22" s="18"/>
      <c r="E22" s="19">
        <v>2765419</v>
      </c>
      <c r="F22" s="20">
        <v>2765419</v>
      </c>
      <c r="G22" s="20"/>
      <c r="H22" s="20"/>
      <c r="I22" s="20"/>
      <c r="J22" s="20"/>
      <c r="K22" s="20"/>
      <c r="L22" s="20"/>
      <c r="M22" s="20">
        <v>-108669</v>
      </c>
      <c r="N22" s="20">
        <v>-108669</v>
      </c>
      <c r="O22" s="20"/>
      <c r="P22" s="20"/>
      <c r="Q22" s="20"/>
      <c r="R22" s="20"/>
      <c r="S22" s="20"/>
      <c r="T22" s="20"/>
      <c r="U22" s="20"/>
      <c r="V22" s="20"/>
      <c r="W22" s="20">
        <v>-108669</v>
      </c>
      <c r="X22" s="20">
        <v>1382710</v>
      </c>
      <c r="Y22" s="20">
        <v>-1491379</v>
      </c>
      <c r="Z22" s="21">
        <v>-107.86</v>
      </c>
      <c r="AA22" s="22">
        <v>2765419</v>
      </c>
    </row>
    <row r="23" spans="1:27" ht="12.75">
      <c r="A23" s="23" t="s">
        <v>49</v>
      </c>
      <c r="B23" s="17"/>
      <c r="C23" s="18">
        <v>13660124</v>
      </c>
      <c r="D23" s="18"/>
      <c r="E23" s="19">
        <v>16635495</v>
      </c>
      <c r="F23" s="20">
        <v>16635495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8317748</v>
      </c>
      <c r="Y23" s="24">
        <v>-8317748</v>
      </c>
      <c r="Z23" s="25">
        <v>-100</v>
      </c>
      <c r="AA23" s="26">
        <v>16635495</v>
      </c>
    </row>
    <row r="24" spans="1:27" ht="12.75">
      <c r="A24" s="27" t="s">
        <v>50</v>
      </c>
      <c r="B24" s="35"/>
      <c r="C24" s="29">
        <f aca="true" t="shared" si="1" ref="C24:Y24">SUM(C15:C23)</f>
        <v>905212128</v>
      </c>
      <c r="D24" s="29">
        <f>SUM(D15:D23)</f>
        <v>0</v>
      </c>
      <c r="E24" s="36">
        <f t="shared" si="1"/>
        <v>933361001</v>
      </c>
      <c r="F24" s="37">
        <f t="shared" si="1"/>
        <v>933361001</v>
      </c>
      <c r="G24" s="37">
        <f t="shared" si="1"/>
        <v>767103</v>
      </c>
      <c r="H24" s="37">
        <f t="shared" si="1"/>
        <v>3990855</v>
      </c>
      <c r="I24" s="37">
        <f t="shared" si="1"/>
        <v>9025959</v>
      </c>
      <c r="J24" s="37">
        <f t="shared" si="1"/>
        <v>9025959</v>
      </c>
      <c r="K24" s="37">
        <f t="shared" si="1"/>
        <v>6487617</v>
      </c>
      <c r="L24" s="37">
        <f t="shared" si="1"/>
        <v>9445552</v>
      </c>
      <c r="M24" s="37">
        <f t="shared" si="1"/>
        <v>-10345789</v>
      </c>
      <c r="N24" s="37">
        <f t="shared" si="1"/>
        <v>-10345789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-10345789</v>
      </c>
      <c r="X24" s="37">
        <f t="shared" si="1"/>
        <v>466680502</v>
      </c>
      <c r="Y24" s="37">
        <f t="shared" si="1"/>
        <v>-477026291</v>
      </c>
      <c r="Z24" s="38">
        <f>+IF(X24&lt;&gt;0,+(Y24/X24)*100,0)</f>
        <v>-102.21688906128759</v>
      </c>
      <c r="AA24" s="39">
        <f>SUM(AA15:AA23)</f>
        <v>933361001</v>
      </c>
    </row>
    <row r="25" spans="1:27" ht="12.75">
      <c r="A25" s="27" t="s">
        <v>51</v>
      </c>
      <c r="B25" s="28"/>
      <c r="C25" s="29">
        <f aca="true" t="shared" si="2" ref="C25:Y25">+C12+C24</f>
        <v>1086231920</v>
      </c>
      <c r="D25" s="29">
        <f>+D12+D24</f>
        <v>0</v>
      </c>
      <c r="E25" s="30">
        <f t="shared" si="2"/>
        <v>1116969073</v>
      </c>
      <c r="F25" s="31">
        <f t="shared" si="2"/>
        <v>1116969073</v>
      </c>
      <c r="G25" s="31">
        <f t="shared" si="2"/>
        <v>79871096</v>
      </c>
      <c r="H25" s="31">
        <f t="shared" si="2"/>
        <v>-5555490</v>
      </c>
      <c r="I25" s="31">
        <f t="shared" si="2"/>
        <v>3891436</v>
      </c>
      <c r="J25" s="31">
        <f t="shared" si="2"/>
        <v>3891436</v>
      </c>
      <c r="K25" s="31">
        <f t="shared" si="2"/>
        <v>-8178731</v>
      </c>
      <c r="L25" s="31">
        <f t="shared" si="2"/>
        <v>24395505</v>
      </c>
      <c r="M25" s="31">
        <f t="shared" si="2"/>
        <v>-20156985</v>
      </c>
      <c r="N25" s="31">
        <f t="shared" si="2"/>
        <v>-20156985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-20156985</v>
      </c>
      <c r="X25" s="31">
        <f t="shared" si="2"/>
        <v>558484539</v>
      </c>
      <c r="Y25" s="31">
        <f t="shared" si="2"/>
        <v>-578641524</v>
      </c>
      <c r="Z25" s="32">
        <f>+IF(X25&lt;&gt;0,+(Y25/X25)*100,0)</f>
        <v>-103.60922883131059</v>
      </c>
      <c r="AA25" s="33">
        <f>+AA12+AA24</f>
        <v>1116969073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2276380</v>
      </c>
      <c r="D30" s="18"/>
      <c r="E30" s="19">
        <v>3717251</v>
      </c>
      <c r="F30" s="20">
        <v>3717251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1858626</v>
      </c>
      <c r="Y30" s="20">
        <v>-1858626</v>
      </c>
      <c r="Z30" s="21">
        <v>-100</v>
      </c>
      <c r="AA30" s="22">
        <v>3717251</v>
      </c>
    </row>
    <row r="31" spans="1:27" ht="12.75">
      <c r="A31" s="23" t="s">
        <v>56</v>
      </c>
      <c r="B31" s="17"/>
      <c r="C31" s="18">
        <v>6418394</v>
      </c>
      <c r="D31" s="18"/>
      <c r="E31" s="19">
        <v>3666150</v>
      </c>
      <c r="F31" s="20">
        <v>3666150</v>
      </c>
      <c r="G31" s="20">
        <v>4072</v>
      </c>
      <c r="H31" s="20">
        <v>57994</v>
      </c>
      <c r="I31" s="20">
        <v>105590</v>
      </c>
      <c r="J31" s="20">
        <v>105590</v>
      </c>
      <c r="K31" s="20">
        <v>49038</v>
      </c>
      <c r="L31" s="20">
        <v>139968</v>
      </c>
      <c r="M31" s="20">
        <v>-53441</v>
      </c>
      <c r="N31" s="20">
        <v>-53441</v>
      </c>
      <c r="O31" s="20"/>
      <c r="P31" s="20"/>
      <c r="Q31" s="20"/>
      <c r="R31" s="20"/>
      <c r="S31" s="20"/>
      <c r="T31" s="20"/>
      <c r="U31" s="20"/>
      <c r="V31" s="20"/>
      <c r="W31" s="20">
        <v>-53441</v>
      </c>
      <c r="X31" s="20">
        <v>1833075</v>
      </c>
      <c r="Y31" s="20">
        <v>-1886516</v>
      </c>
      <c r="Z31" s="21">
        <v>-102.92</v>
      </c>
      <c r="AA31" s="22">
        <v>3666150</v>
      </c>
    </row>
    <row r="32" spans="1:27" ht="12.75">
      <c r="A32" s="23" t="s">
        <v>57</v>
      </c>
      <c r="B32" s="17"/>
      <c r="C32" s="18">
        <v>52503930</v>
      </c>
      <c r="D32" s="18"/>
      <c r="E32" s="19">
        <v>53495323</v>
      </c>
      <c r="F32" s="20">
        <v>53495323</v>
      </c>
      <c r="G32" s="20">
        <v>-6248613</v>
      </c>
      <c r="H32" s="20">
        <v>4829137</v>
      </c>
      <c r="I32" s="20">
        <v>10824668</v>
      </c>
      <c r="J32" s="20">
        <v>10824668</v>
      </c>
      <c r="K32" s="20">
        <v>2189290</v>
      </c>
      <c r="L32" s="20">
        <v>44381982</v>
      </c>
      <c r="M32" s="20">
        <v>-41572432</v>
      </c>
      <c r="N32" s="20">
        <v>-41572432</v>
      </c>
      <c r="O32" s="20"/>
      <c r="P32" s="20"/>
      <c r="Q32" s="20"/>
      <c r="R32" s="20"/>
      <c r="S32" s="20"/>
      <c r="T32" s="20"/>
      <c r="U32" s="20"/>
      <c r="V32" s="20"/>
      <c r="W32" s="20">
        <v>-41572432</v>
      </c>
      <c r="X32" s="20">
        <v>26747662</v>
      </c>
      <c r="Y32" s="20">
        <v>-68320094</v>
      </c>
      <c r="Z32" s="21">
        <v>-255.42</v>
      </c>
      <c r="AA32" s="22">
        <v>53495323</v>
      </c>
    </row>
    <row r="33" spans="1:27" ht="12.75">
      <c r="A33" s="23" t="s">
        <v>58</v>
      </c>
      <c r="B33" s="17"/>
      <c r="C33" s="18">
        <v>19695805</v>
      </c>
      <c r="D33" s="18"/>
      <c r="E33" s="19">
        <v>39642518</v>
      </c>
      <c r="F33" s="20">
        <v>39642518</v>
      </c>
      <c r="G33" s="20">
        <v>764702</v>
      </c>
      <c r="H33" s="20">
        <v>1686610</v>
      </c>
      <c r="I33" s="20">
        <v>743634</v>
      </c>
      <c r="J33" s="20">
        <v>743634</v>
      </c>
      <c r="K33" s="20">
        <v>835750</v>
      </c>
      <c r="L33" s="20">
        <v>-5893456</v>
      </c>
      <c r="M33" s="20">
        <v>1088378</v>
      </c>
      <c r="N33" s="20">
        <v>1088378</v>
      </c>
      <c r="O33" s="20"/>
      <c r="P33" s="20"/>
      <c r="Q33" s="20"/>
      <c r="R33" s="20"/>
      <c r="S33" s="20"/>
      <c r="T33" s="20"/>
      <c r="U33" s="20"/>
      <c r="V33" s="20"/>
      <c r="W33" s="20">
        <v>1088378</v>
      </c>
      <c r="X33" s="20">
        <v>19821259</v>
      </c>
      <c r="Y33" s="20">
        <v>-18732881</v>
      </c>
      <c r="Z33" s="21">
        <v>-94.51</v>
      </c>
      <c r="AA33" s="22">
        <v>39642518</v>
      </c>
    </row>
    <row r="34" spans="1:27" ht="12.75">
      <c r="A34" s="27" t="s">
        <v>59</v>
      </c>
      <c r="B34" s="28"/>
      <c r="C34" s="29">
        <f aca="true" t="shared" si="3" ref="C34:Y34">SUM(C29:C33)</f>
        <v>80894509</v>
      </c>
      <c r="D34" s="29">
        <f>SUM(D29:D33)</f>
        <v>0</v>
      </c>
      <c r="E34" s="30">
        <f t="shared" si="3"/>
        <v>100521242</v>
      </c>
      <c r="F34" s="31">
        <f t="shared" si="3"/>
        <v>100521242</v>
      </c>
      <c r="G34" s="31">
        <f t="shared" si="3"/>
        <v>-5479839</v>
      </c>
      <c r="H34" s="31">
        <f t="shared" si="3"/>
        <v>6573741</v>
      </c>
      <c r="I34" s="31">
        <f t="shared" si="3"/>
        <v>11673892</v>
      </c>
      <c r="J34" s="31">
        <f t="shared" si="3"/>
        <v>11673892</v>
      </c>
      <c r="K34" s="31">
        <f t="shared" si="3"/>
        <v>3074078</v>
      </c>
      <c r="L34" s="31">
        <f t="shared" si="3"/>
        <v>38628494</v>
      </c>
      <c r="M34" s="31">
        <f t="shared" si="3"/>
        <v>-40537495</v>
      </c>
      <c r="N34" s="31">
        <f t="shared" si="3"/>
        <v>-40537495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-40537495</v>
      </c>
      <c r="X34" s="31">
        <f t="shared" si="3"/>
        <v>50260622</v>
      </c>
      <c r="Y34" s="31">
        <f t="shared" si="3"/>
        <v>-90798117</v>
      </c>
      <c r="Z34" s="32">
        <f>+IF(X34&lt;&gt;0,+(Y34/X34)*100,0)</f>
        <v>-180.6545828262929</v>
      </c>
      <c r="AA34" s="33">
        <f>SUM(AA29:AA33)</f>
        <v>100521242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5192288</v>
      </c>
      <c r="D37" s="18"/>
      <c r="E37" s="19">
        <v>859979</v>
      </c>
      <c r="F37" s="20">
        <v>859979</v>
      </c>
      <c r="G37" s="20"/>
      <c r="H37" s="20"/>
      <c r="I37" s="20">
        <v>-1058282</v>
      </c>
      <c r="J37" s="20">
        <v>-1058282</v>
      </c>
      <c r="K37" s="20"/>
      <c r="L37" s="20">
        <v>-434357</v>
      </c>
      <c r="M37" s="20">
        <v>-109001</v>
      </c>
      <c r="N37" s="20">
        <v>-109001</v>
      </c>
      <c r="O37" s="20"/>
      <c r="P37" s="20"/>
      <c r="Q37" s="20"/>
      <c r="R37" s="20"/>
      <c r="S37" s="20"/>
      <c r="T37" s="20"/>
      <c r="U37" s="20"/>
      <c r="V37" s="20"/>
      <c r="W37" s="20">
        <v>-109001</v>
      </c>
      <c r="X37" s="20">
        <v>429990</v>
      </c>
      <c r="Y37" s="20">
        <v>-538991</v>
      </c>
      <c r="Z37" s="21">
        <v>-125.35</v>
      </c>
      <c r="AA37" s="22">
        <v>859979</v>
      </c>
    </row>
    <row r="38" spans="1:27" ht="12.75">
      <c r="A38" s="23" t="s">
        <v>58</v>
      </c>
      <c r="B38" s="17"/>
      <c r="C38" s="18">
        <v>152724438</v>
      </c>
      <c r="D38" s="18"/>
      <c r="E38" s="19">
        <v>188857736</v>
      </c>
      <c r="F38" s="20">
        <v>188857736</v>
      </c>
      <c r="G38" s="20">
        <v>971980</v>
      </c>
      <c r="H38" s="20">
        <v>963425</v>
      </c>
      <c r="I38" s="20">
        <v>972660</v>
      </c>
      <c r="J38" s="20">
        <v>972660</v>
      </c>
      <c r="K38" s="20">
        <v>972660</v>
      </c>
      <c r="L38" s="20">
        <v>970829</v>
      </c>
      <c r="M38" s="20">
        <v>976024</v>
      </c>
      <c r="N38" s="20">
        <v>976024</v>
      </c>
      <c r="O38" s="20"/>
      <c r="P38" s="20"/>
      <c r="Q38" s="20"/>
      <c r="R38" s="20"/>
      <c r="S38" s="20"/>
      <c r="T38" s="20"/>
      <c r="U38" s="20"/>
      <c r="V38" s="20"/>
      <c r="W38" s="20">
        <v>976024</v>
      </c>
      <c r="X38" s="20">
        <v>94428868</v>
      </c>
      <c r="Y38" s="20">
        <v>-93452844</v>
      </c>
      <c r="Z38" s="21">
        <v>-98.97</v>
      </c>
      <c r="AA38" s="22">
        <v>188857736</v>
      </c>
    </row>
    <row r="39" spans="1:27" ht="12.75">
      <c r="A39" s="27" t="s">
        <v>61</v>
      </c>
      <c r="B39" s="35"/>
      <c r="C39" s="29">
        <f aca="true" t="shared" si="4" ref="C39:Y39">SUM(C37:C38)</f>
        <v>157916726</v>
      </c>
      <c r="D39" s="29">
        <f>SUM(D37:D38)</f>
        <v>0</v>
      </c>
      <c r="E39" s="36">
        <f t="shared" si="4"/>
        <v>189717715</v>
      </c>
      <c r="F39" s="37">
        <f t="shared" si="4"/>
        <v>189717715</v>
      </c>
      <c r="G39" s="37">
        <f t="shared" si="4"/>
        <v>971980</v>
      </c>
      <c r="H39" s="37">
        <f t="shared" si="4"/>
        <v>963425</v>
      </c>
      <c r="I39" s="37">
        <f t="shared" si="4"/>
        <v>-85622</v>
      </c>
      <c r="J39" s="37">
        <f t="shared" si="4"/>
        <v>-85622</v>
      </c>
      <c r="K39" s="37">
        <f t="shared" si="4"/>
        <v>972660</v>
      </c>
      <c r="L39" s="37">
        <f t="shared" si="4"/>
        <v>536472</v>
      </c>
      <c r="M39" s="37">
        <f t="shared" si="4"/>
        <v>867023</v>
      </c>
      <c r="N39" s="37">
        <f t="shared" si="4"/>
        <v>867023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867023</v>
      </c>
      <c r="X39" s="37">
        <f t="shared" si="4"/>
        <v>94858858</v>
      </c>
      <c r="Y39" s="37">
        <f t="shared" si="4"/>
        <v>-93991835</v>
      </c>
      <c r="Z39" s="38">
        <f>+IF(X39&lt;&gt;0,+(Y39/X39)*100,0)</f>
        <v>-99.08598625549551</v>
      </c>
      <c r="AA39" s="39">
        <f>SUM(AA37:AA38)</f>
        <v>189717715</v>
      </c>
    </row>
    <row r="40" spans="1:27" ht="12.75">
      <c r="A40" s="27" t="s">
        <v>62</v>
      </c>
      <c r="B40" s="28"/>
      <c r="C40" s="29">
        <f aca="true" t="shared" si="5" ref="C40:Y40">+C34+C39</f>
        <v>238811235</v>
      </c>
      <c r="D40" s="29">
        <f>+D34+D39</f>
        <v>0</v>
      </c>
      <c r="E40" s="30">
        <f t="shared" si="5"/>
        <v>290238957</v>
      </c>
      <c r="F40" s="31">
        <f t="shared" si="5"/>
        <v>290238957</v>
      </c>
      <c r="G40" s="31">
        <f t="shared" si="5"/>
        <v>-4507859</v>
      </c>
      <c r="H40" s="31">
        <f t="shared" si="5"/>
        <v>7537166</v>
      </c>
      <c r="I40" s="31">
        <f t="shared" si="5"/>
        <v>11588270</v>
      </c>
      <c r="J40" s="31">
        <f t="shared" si="5"/>
        <v>11588270</v>
      </c>
      <c r="K40" s="31">
        <f t="shared" si="5"/>
        <v>4046738</v>
      </c>
      <c r="L40" s="31">
        <f t="shared" si="5"/>
        <v>39164966</v>
      </c>
      <c r="M40" s="31">
        <f t="shared" si="5"/>
        <v>-39670472</v>
      </c>
      <c r="N40" s="31">
        <f t="shared" si="5"/>
        <v>-39670472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-39670472</v>
      </c>
      <c r="X40" s="31">
        <f t="shared" si="5"/>
        <v>145119480</v>
      </c>
      <c r="Y40" s="31">
        <f t="shared" si="5"/>
        <v>-184789952</v>
      </c>
      <c r="Z40" s="32">
        <f>+IF(X40&lt;&gt;0,+(Y40/X40)*100,0)</f>
        <v>-127.33642099599585</v>
      </c>
      <c r="AA40" s="33">
        <f>+AA34+AA39</f>
        <v>290238957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847420685</v>
      </c>
      <c r="D42" s="43">
        <f>+D25-D40</f>
        <v>0</v>
      </c>
      <c r="E42" s="44">
        <f t="shared" si="6"/>
        <v>826730116</v>
      </c>
      <c r="F42" s="45">
        <f t="shared" si="6"/>
        <v>826730116</v>
      </c>
      <c r="G42" s="45">
        <f t="shared" si="6"/>
        <v>84378955</v>
      </c>
      <c r="H42" s="45">
        <f t="shared" si="6"/>
        <v>-13092656</v>
      </c>
      <c r="I42" s="45">
        <f t="shared" si="6"/>
        <v>-7696834</v>
      </c>
      <c r="J42" s="45">
        <f t="shared" si="6"/>
        <v>-7696834</v>
      </c>
      <c r="K42" s="45">
        <f t="shared" si="6"/>
        <v>-12225469</v>
      </c>
      <c r="L42" s="45">
        <f t="shared" si="6"/>
        <v>-14769461</v>
      </c>
      <c r="M42" s="45">
        <f t="shared" si="6"/>
        <v>19513487</v>
      </c>
      <c r="N42" s="45">
        <f t="shared" si="6"/>
        <v>19513487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19513487</v>
      </c>
      <c r="X42" s="45">
        <f t="shared" si="6"/>
        <v>413365059</v>
      </c>
      <c r="Y42" s="45">
        <f t="shared" si="6"/>
        <v>-393851572</v>
      </c>
      <c r="Z42" s="46">
        <f>+IF(X42&lt;&gt;0,+(Y42/X42)*100,0)</f>
        <v>-95.27935741661221</v>
      </c>
      <c r="AA42" s="47">
        <f>+AA25-AA40</f>
        <v>826730116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837065897</v>
      </c>
      <c r="D45" s="18"/>
      <c r="E45" s="19">
        <v>816375327</v>
      </c>
      <c r="F45" s="20">
        <v>816375327</v>
      </c>
      <c r="G45" s="20">
        <v>84378955</v>
      </c>
      <c r="H45" s="20">
        <v>-13092658</v>
      </c>
      <c r="I45" s="20">
        <v>-7696835</v>
      </c>
      <c r="J45" s="20">
        <v>-7696835</v>
      </c>
      <c r="K45" s="20">
        <v>-12225470</v>
      </c>
      <c r="L45" s="20">
        <v>-14769460</v>
      </c>
      <c r="M45" s="20">
        <v>19513485</v>
      </c>
      <c r="N45" s="20">
        <v>19513485</v>
      </c>
      <c r="O45" s="20"/>
      <c r="P45" s="20"/>
      <c r="Q45" s="20"/>
      <c r="R45" s="20"/>
      <c r="S45" s="20"/>
      <c r="T45" s="20"/>
      <c r="U45" s="20"/>
      <c r="V45" s="20"/>
      <c r="W45" s="20">
        <v>19513485</v>
      </c>
      <c r="X45" s="20">
        <v>408187664</v>
      </c>
      <c r="Y45" s="20">
        <v>-388674179</v>
      </c>
      <c r="Z45" s="48">
        <v>-95.22</v>
      </c>
      <c r="AA45" s="22">
        <v>816375327</v>
      </c>
    </row>
    <row r="46" spans="1:27" ht="12.75">
      <c r="A46" s="23" t="s">
        <v>67</v>
      </c>
      <c r="B46" s="17"/>
      <c r="C46" s="18">
        <v>10354788</v>
      </c>
      <c r="D46" s="18"/>
      <c r="E46" s="19">
        <v>10354789</v>
      </c>
      <c r="F46" s="20">
        <v>10354789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5177395</v>
      </c>
      <c r="Y46" s="20">
        <v>-5177395</v>
      </c>
      <c r="Z46" s="48">
        <v>-100</v>
      </c>
      <c r="AA46" s="22">
        <v>10354789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847420685</v>
      </c>
      <c r="D48" s="51">
        <f>SUM(D45:D47)</f>
        <v>0</v>
      </c>
      <c r="E48" s="52">
        <f t="shared" si="7"/>
        <v>826730116</v>
      </c>
      <c r="F48" s="53">
        <f t="shared" si="7"/>
        <v>826730116</v>
      </c>
      <c r="G48" s="53">
        <f t="shared" si="7"/>
        <v>84378955</v>
      </c>
      <c r="H48" s="53">
        <f t="shared" si="7"/>
        <v>-13092658</v>
      </c>
      <c r="I48" s="53">
        <f t="shared" si="7"/>
        <v>-7696835</v>
      </c>
      <c r="J48" s="53">
        <f t="shared" si="7"/>
        <v>-7696835</v>
      </c>
      <c r="K48" s="53">
        <f t="shared" si="7"/>
        <v>-12225470</v>
      </c>
      <c r="L48" s="53">
        <f t="shared" si="7"/>
        <v>-14769460</v>
      </c>
      <c r="M48" s="53">
        <f t="shared" si="7"/>
        <v>19513485</v>
      </c>
      <c r="N48" s="53">
        <f t="shared" si="7"/>
        <v>19513485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19513485</v>
      </c>
      <c r="X48" s="53">
        <f t="shared" si="7"/>
        <v>413365059</v>
      </c>
      <c r="Y48" s="53">
        <f t="shared" si="7"/>
        <v>-393851574</v>
      </c>
      <c r="Z48" s="54">
        <f>+IF(X48&lt;&gt;0,+(Y48/X48)*100,0)</f>
        <v>-95.27935790044606</v>
      </c>
      <c r="AA48" s="55">
        <f>SUM(AA45:AA47)</f>
        <v>826730116</v>
      </c>
    </row>
    <row r="49" spans="1:27" ht="12.7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2019-02-04T15:22:21Z</dcterms:created>
  <dcterms:modified xsi:type="dcterms:W3CDTF">2019-02-04T15:23:11Z</dcterms:modified>
  <cp:category/>
  <cp:version/>
  <cp:contentType/>
  <cp:contentStatus/>
</cp:coreProperties>
</file>