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'BUF'!$A$1:$AA$43</definedName>
    <definedName name="_xlnm.Print_Area" localSheetId="10">'DC10'!$A$1:$AA$43</definedName>
    <definedName name="_xlnm.Print_Area" localSheetId="17">'DC12'!$A$1:$AA$43</definedName>
    <definedName name="_xlnm.Print_Area" localSheetId="24">'DC13'!$A$1:$AA$43</definedName>
    <definedName name="_xlnm.Print_Area" localSheetId="28">'DC14'!$A$1:$AA$43</definedName>
    <definedName name="_xlnm.Print_Area" localSheetId="34">'DC15'!$A$1:$AA$43</definedName>
    <definedName name="_xlnm.Print_Area" localSheetId="39">'DC44'!$A$1:$AA$43</definedName>
    <definedName name="_xlnm.Print_Area" localSheetId="3">'EC101'!$A$1:$AA$43</definedName>
    <definedName name="_xlnm.Print_Area" localSheetId="4">'EC102'!$A$1:$AA$43</definedName>
    <definedName name="_xlnm.Print_Area" localSheetId="5">'EC104'!$A$1:$AA$43</definedName>
    <definedName name="_xlnm.Print_Area" localSheetId="6">'EC105'!$A$1:$AA$43</definedName>
    <definedName name="_xlnm.Print_Area" localSheetId="7">'EC106'!$A$1:$AA$43</definedName>
    <definedName name="_xlnm.Print_Area" localSheetId="8">'EC108'!$A$1:$AA$43</definedName>
    <definedName name="_xlnm.Print_Area" localSheetId="9">'EC109'!$A$1:$AA$43</definedName>
    <definedName name="_xlnm.Print_Area" localSheetId="11">'EC121'!$A$1:$AA$43</definedName>
    <definedName name="_xlnm.Print_Area" localSheetId="12">'EC122'!$A$1:$AA$43</definedName>
    <definedName name="_xlnm.Print_Area" localSheetId="13">'EC123'!$A$1:$AA$43</definedName>
    <definedName name="_xlnm.Print_Area" localSheetId="14">'EC124'!$A$1:$AA$43</definedName>
    <definedName name="_xlnm.Print_Area" localSheetId="15">'EC126'!$A$1:$AA$43</definedName>
    <definedName name="_xlnm.Print_Area" localSheetId="16">'EC129'!$A$1:$AA$43</definedName>
    <definedName name="_xlnm.Print_Area" localSheetId="18">'EC131'!$A$1:$AA$43</definedName>
    <definedName name="_xlnm.Print_Area" localSheetId="19">'EC135'!$A$1:$AA$43</definedName>
    <definedName name="_xlnm.Print_Area" localSheetId="20">'EC136'!$A$1:$AA$43</definedName>
    <definedName name="_xlnm.Print_Area" localSheetId="21">'EC137'!$A$1:$AA$43</definedName>
    <definedName name="_xlnm.Print_Area" localSheetId="22">'EC138'!$A$1:$AA$43</definedName>
    <definedName name="_xlnm.Print_Area" localSheetId="23">'EC139'!$A$1:$AA$43</definedName>
    <definedName name="_xlnm.Print_Area" localSheetId="25">'EC141'!$A$1:$AA$43</definedName>
    <definedName name="_xlnm.Print_Area" localSheetId="26">'EC142'!$A$1:$AA$43</definedName>
    <definedName name="_xlnm.Print_Area" localSheetId="27">'EC145'!$A$1:$AA$43</definedName>
    <definedName name="_xlnm.Print_Area" localSheetId="29">'EC153'!$A$1:$AA$43</definedName>
    <definedName name="_xlnm.Print_Area" localSheetId="30">'EC154'!$A$1:$AA$43</definedName>
    <definedName name="_xlnm.Print_Area" localSheetId="31">'EC155'!$A$1:$AA$43</definedName>
    <definedName name="_xlnm.Print_Area" localSheetId="32">'EC156'!$A$1:$AA$43</definedName>
    <definedName name="_xlnm.Print_Area" localSheetId="33">'EC157'!$A$1:$AA$43</definedName>
    <definedName name="_xlnm.Print_Area" localSheetId="35">'EC441'!$A$1:$AA$43</definedName>
    <definedName name="_xlnm.Print_Area" localSheetId="36">'EC442'!$A$1:$AA$43</definedName>
    <definedName name="_xlnm.Print_Area" localSheetId="37">'EC443'!$A$1:$AA$43</definedName>
    <definedName name="_xlnm.Print_Area" localSheetId="38">'EC444'!$A$1:$AA$43</definedName>
    <definedName name="_xlnm.Print_Area" localSheetId="2">'NMA'!$A$1:$AA$43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<sst xmlns="http://schemas.openxmlformats.org/spreadsheetml/2006/main" count="2760" uniqueCount="103">
  <si>
    <t>Eastern Cape: Buffalo City(BUF) - Table C7 Quarterly Budget Statement - Cash Flows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</si>
  <si>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</si>
  <si>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</si>
  <si>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</si>
  <si>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</si>
  <si>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</si>
  <si>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</si>
  <si>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</si>
  <si>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</si>
  <si>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</si>
  <si>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</si>
  <si>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</si>
  <si>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</si>
  <si>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</si>
  <si>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</si>
  <si>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</si>
  <si>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</si>
  <si>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</si>
  <si>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</si>
  <si>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</si>
  <si>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</si>
  <si>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</si>
  <si>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</si>
  <si>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</si>
  <si>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</si>
  <si>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</si>
  <si>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</si>
  <si>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</si>
  <si>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</si>
  <si>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</si>
  <si>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</si>
  <si>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</si>
  <si>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</si>
  <si>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</si>
  <si>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</si>
  <si>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</si>
  <si>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</si>
  <si>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</si>
  <si>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</si>
  <si>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</si>
  <si>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</si>
  <si>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</si>
  <si>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</si>
  <si>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</si>
  <si>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</si>
  <si>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</si>
  <si>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</si>
  <si>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</si>
  <si>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</si>
  <si>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</si>
  <si>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</si>
  <si>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</si>
  <si>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</si>
  <si>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</si>
  <si>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</si>
  <si>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</si>
  <si>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</si>
  <si>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</si>
  <si>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</si>
  <si>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</si>
  <si>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</si>
  <si>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C7 Quarterly Budget Statement - Cash Flows for 2nd Quarter ended 31 December 2018 (Figures Finalised as at 2019/01/30)</t>
  </si>
  <si>
    <t>Eastern Cape: Dr Beyers Naude(EC101) - Table C7 Quarterly Budget Statement - Cash Flows for 2nd Quarter ended 31 December 2018 (Figures Finalised as at 2019/01/30)</t>
  </si>
  <si>
    <t>Eastern Cape: Blue Crane Route(EC102) - Table C7 Quarterly Budget Statement - Cash Flows for 2nd Quarter ended 31 December 2018 (Figures Finalised as at 2019/01/30)</t>
  </si>
  <si>
    <t>Eastern Cape: Makana(EC104) - Table C7 Quarterly Budget Statement - Cash Flows for 2nd Quarter ended 31 December 2018 (Figures Finalised as at 2019/01/30)</t>
  </si>
  <si>
    <t>Eastern Cape: Ndlambe(EC105) - Table C7 Quarterly Budget Statement - Cash Flows for 2nd Quarter ended 31 December 2018 (Figures Finalised as at 2019/01/30)</t>
  </si>
  <si>
    <t>Eastern Cape: Sundays River Valley(EC106) - Table C7 Quarterly Budget Statement - Cash Flows for 2nd Quarter ended 31 December 2018 (Figures Finalised as at 2019/01/30)</t>
  </si>
  <si>
    <t>Eastern Cape: Kouga(EC108) - Table C7 Quarterly Budget Statement - Cash Flows for 2nd Quarter ended 31 December 2018 (Figures Finalised as at 2019/01/30)</t>
  </si>
  <si>
    <t>Eastern Cape: Kou-Kamma(EC109) - Table C7 Quarterly Budget Statement - Cash Flows for 2nd Quarter ended 31 December 2018 (Figures Finalised as at 2019/01/30)</t>
  </si>
  <si>
    <t>Eastern Cape: Sarah Baartman(DC10) - Table C7 Quarterly Budget Statement - Cash Flows for 2nd Quarter ended 31 December 2018 (Figures Finalised as at 2019/01/30)</t>
  </si>
  <si>
    <t>Eastern Cape: Mbhashe(EC121) - Table C7 Quarterly Budget Statement - Cash Flows for 2nd Quarter ended 31 December 2018 (Figures Finalised as at 2019/01/30)</t>
  </si>
  <si>
    <t>Eastern Cape: Mnquma(EC122) - Table C7 Quarterly Budget Statement - Cash Flows for 2nd Quarter ended 31 December 2018 (Figures Finalised as at 2019/01/30)</t>
  </si>
  <si>
    <t>Eastern Cape: Great Kei(EC123) - Table C7 Quarterly Budget Statement - Cash Flows for 2nd Quarter ended 31 December 2018 (Figures Finalised as at 2019/01/30)</t>
  </si>
  <si>
    <t>Eastern Cape: Amahlathi(EC124) - Table C7 Quarterly Budget Statement - Cash Flows for 2nd Quarter ended 31 December 2018 (Figures Finalised as at 2019/01/30)</t>
  </si>
  <si>
    <t>Eastern Cape: Ngqushwa(EC126) - Table C7 Quarterly Budget Statement - Cash Flows for 2nd Quarter ended 31 December 2018 (Figures Finalised as at 2019/01/30)</t>
  </si>
  <si>
    <t>Eastern Cape: Raymond Mhlaba(EC129) - Table C7 Quarterly Budget Statement - Cash Flows for 2nd Quarter ended 31 December 2018 (Figures Finalised as at 2019/01/30)</t>
  </si>
  <si>
    <t>Eastern Cape: Amathole(DC12) - Table C7 Quarterly Budget Statement - Cash Flows for 2nd Quarter ended 31 December 2018 (Figures Finalised as at 2019/01/30)</t>
  </si>
  <si>
    <t>Eastern Cape: Inxuba Yethemba(EC131) - Table C7 Quarterly Budget Statement - Cash Flows for 2nd Quarter ended 31 December 2018 (Figures Finalised as at 2019/01/30)</t>
  </si>
  <si>
    <t>Eastern Cape: Intsika Yethu(EC135) - Table C7 Quarterly Budget Statement - Cash Flows for 2nd Quarter ended 31 December 2018 (Figures Finalised as at 2019/01/30)</t>
  </si>
  <si>
    <t>Eastern Cape: Emalahleni (EC)(EC136) - Table C7 Quarterly Budget Statement - Cash Flows for 2nd Quarter ended 31 December 2018 (Figures Finalised as at 2019/01/30)</t>
  </si>
  <si>
    <t>Eastern Cape: Engcobo(EC137) - Table C7 Quarterly Budget Statement - Cash Flows for 2nd Quarter ended 31 December 2018 (Figures Finalised as at 2019/01/30)</t>
  </si>
  <si>
    <t>Eastern Cape: Sakhisizwe(EC138) - Table C7 Quarterly Budget Statement - Cash Flows for 2nd Quarter ended 31 December 2018 (Figures Finalised as at 2019/01/30)</t>
  </si>
  <si>
    <t>Eastern Cape: Enoch Mgijima(EC139) - Table C7 Quarterly Budget Statement - Cash Flows for 2nd Quarter ended 31 December 2018 (Figures Finalised as at 2019/01/30)</t>
  </si>
  <si>
    <t>Eastern Cape: Chris Hani(DC13) - Table C7 Quarterly Budget Statement - Cash Flows for 2nd Quarter ended 31 December 2018 (Figures Finalised as at 2019/01/30)</t>
  </si>
  <si>
    <t>Eastern Cape: Elundini(EC141) - Table C7 Quarterly Budget Statement - Cash Flows for 2nd Quarter ended 31 December 2018 (Figures Finalised as at 2019/01/30)</t>
  </si>
  <si>
    <t>Eastern Cape: Senqu(EC142) - Table C7 Quarterly Budget Statement - Cash Flows for 2nd Quarter ended 31 December 2018 (Figures Finalised as at 2019/01/30)</t>
  </si>
  <si>
    <t>Eastern Cape: Walter Sisulu(EC145) - Table C7 Quarterly Budget Statement - Cash Flows for 2nd Quarter ended 31 December 2018 (Figures Finalised as at 2019/01/30)</t>
  </si>
  <si>
    <t>Eastern Cape: Joe Gqabi(DC14) - Table C7 Quarterly Budget Statement - Cash Flows for 2nd Quarter ended 31 December 2018 (Figures Finalised as at 2019/01/30)</t>
  </si>
  <si>
    <t>Eastern Cape: Ngquza Hills(EC153) - Table C7 Quarterly Budget Statement - Cash Flows for 2nd Quarter ended 31 December 2018 (Figures Finalised as at 2019/01/30)</t>
  </si>
  <si>
    <t>Eastern Cape: Port St Johns(EC154) - Table C7 Quarterly Budget Statement - Cash Flows for 2nd Quarter ended 31 December 2018 (Figures Finalised as at 2019/01/30)</t>
  </si>
  <si>
    <t>Eastern Cape: Nyandeni(EC155) - Table C7 Quarterly Budget Statement - Cash Flows for 2nd Quarter ended 31 December 2018 (Figures Finalised as at 2019/01/30)</t>
  </si>
  <si>
    <t>Eastern Cape: Mhlontlo(EC156) - Table C7 Quarterly Budget Statement - Cash Flows for 2nd Quarter ended 31 December 2018 (Figures Finalised as at 2019/01/30)</t>
  </si>
  <si>
    <t>Eastern Cape: King Sabata Dalindyebo(EC157) - Table C7 Quarterly Budget Statement - Cash Flows for 2nd Quarter ended 31 December 2018 (Figures Finalised as at 2019/01/30)</t>
  </si>
  <si>
    <t>Eastern Cape: O R Tambo(DC15) - Table C7 Quarterly Budget Statement - Cash Flows for 2nd Quarter ended 31 December 2018 (Figures Finalised as at 2019/01/30)</t>
  </si>
  <si>
    <t>Eastern Cape: Matatiele(EC441) - Table C7 Quarterly Budget Statement - Cash Flows for 2nd Quarter ended 31 December 2018 (Figures Finalised as at 2019/01/30)</t>
  </si>
  <si>
    <t>Eastern Cape: Umzimvubu(EC442) - Table C7 Quarterly Budget Statement - Cash Flows for 2nd Quarter ended 31 December 2018 (Figures Finalised as at 2019/01/30)</t>
  </si>
  <si>
    <t>Eastern Cape: Mbizana(EC443) - Table C7 Quarterly Budget Statement - Cash Flows for 2nd Quarter ended 31 December 2018 (Figures Finalised as at 2019/01/30)</t>
  </si>
  <si>
    <t>Eastern Cape: Ntabankulu(EC444) - Table C7 Quarterly Budget Statement - Cash Flows for 2nd Quarter ended 31 December 2018 (Figures Finalised as at 2019/01/30)</t>
  </si>
  <si>
    <t>Eastern Cape: Alfred Nzo(DC44) - Table C7 Quarterly Budget Statement - Cash Flows for 2nd Quarter ended 31 December 2018 (Figures Finalised as at 2019/01/30)</t>
  </si>
  <si>
    <t>Summary - Table C7 Quarterly Budget Statement - Cash Flows for 2nd Quarter ended 31 December 2018 (Figures Finalised as at 2019/01/30)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</si>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</sst>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0" fontId="2" fillId="0" borderId="19" xfId="0" applyNumberFormat="1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80" fontId="3" fillId="0" borderId="23" xfId="0" applyNumberFormat="1" applyFont="1" applyFill="1" applyBorder="1" applyAlignment="1" applyProtection="1">
      <alignment/>
      <protection/>
    </xf>
    <xf numFmtId="180" fontId="3" fillId="0" borderId="24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180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80" fontId="2" fillId="0" borderId="28" xfId="0" applyNumberFormat="1" applyFont="1" applyFill="1" applyBorder="1" applyAlignment="1" applyProtection="1">
      <alignment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7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79" fontId="2" fillId="0" borderId="22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3" fillId="0" borderId="22" xfId="42" applyNumberFormat="1" applyFont="1" applyFill="1" applyBorder="1" applyAlignment="1" applyProtection="1">
      <alignment/>
      <protection/>
    </xf>
    <xf numFmtId="179" fontId="3" fillId="0" borderId="22" xfId="42" applyNumberFormat="1" applyFont="1" applyFill="1" applyBorder="1" applyAlignment="1" applyProtection="1">
      <alignment/>
      <protection/>
    </xf>
    <xf numFmtId="180" fontId="3" fillId="0" borderId="25" xfId="42" applyNumberFormat="1" applyFont="1" applyFill="1" applyBorder="1" applyAlignment="1" applyProtection="1">
      <alignment/>
      <protection/>
    </xf>
    <xf numFmtId="180" fontId="3" fillId="0" borderId="24" xfId="42" applyNumberFormat="1" applyFont="1" applyFill="1" applyBorder="1" applyAlignment="1" applyProtection="1">
      <alignment/>
      <protection/>
    </xf>
    <xf numFmtId="180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2" xfId="0" applyNumberFormat="1" applyFont="1" applyFill="1" applyBorder="1" applyAlignment="1" applyProtection="1">
      <alignment/>
      <protection/>
    </xf>
    <xf numFmtId="180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3856584839</v>
      </c>
      <c r="D6" s="17"/>
      <c r="E6" s="18">
        <v>4500181441</v>
      </c>
      <c r="F6" s="19">
        <v>4500181441</v>
      </c>
      <c r="G6" s="19">
        <v>694780453</v>
      </c>
      <c r="H6" s="19">
        <v>450795593</v>
      </c>
      <c r="I6" s="19">
        <v>59462239</v>
      </c>
      <c r="J6" s="19">
        <v>1205038285</v>
      </c>
      <c r="K6" s="19">
        <v>399085983</v>
      </c>
      <c r="L6" s="19">
        <v>291128099</v>
      </c>
      <c r="M6" s="19">
        <v>310164339</v>
      </c>
      <c r="N6" s="19">
        <v>1000378421</v>
      </c>
      <c r="O6" s="19"/>
      <c r="P6" s="19"/>
      <c r="Q6" s="19"/>
      <c r="R6" s="19"/>
      <c r="S6" s="19"/>
      <c r="T6" s="19"/>
      <c r="U6" s="19"/>
      <c r="V6" s="19"/>
      <c r="W6" s="19">
        <v>2205416706</v>
      </c>
      <c r="X6" s="19">
        <v>2331657141</v>
      </c>
      <c r="Y6" s="19">
        <v>-126240435</v>
      </c>
      <c r="Z6" s="20">
        <v>-5.41</v>
      </c>
      <c r="AA6" s="21">
        <v>4500181441</v>
      </c>
    </row>
    <row r="7" spans="1:27" ht="13.5">
      <c r="A7" s="22" t="s">
        <v>34</v>
      </c>
      <c r="B7" s="16"/>
      <c r="C7" s="17">
        <v>9773656342</v>
      </c>
      <c r="D7" s="17"/>
      <c r="E7" s="18">
        <v>11107847198</v>
      </c>
      <c r="F7" s="19">
        <v>11085372167</v>
      </c>
      <c r="G7" s="19">
        <v>229372404</v>
      </c>
      <c r="H7" s="19">
        <v>870007403</v>
      </c>
      <c r="I7" s="19">
        <v>864625035</v>
      </c>
      <c r="J7" s="19">
        <v>1964004842</v>
      </c>
      <c r="K7" s="19">
        <v>1110562265</v>
      </c>
      <c r="L7" s="19">
        <v>785429834</v>
      </c>
      <c r="M7" s="19">
        <v>875659353</v>
      </c>
      <c r="N7" s="19">
        <v>2771651452</v>
      </c>
      <c r="O7" s="19"/>
      <c r="P7" s="19"/>
      <c r="Q7" s="19"/>
      <c r="R7" s="19"/>
      <c r="S7" s="19"/>
      <c r="T7" s="19"/>
      <c r="U7" s="19"/>
      <c r="V7" s="19"/>
      <c r="W7" s="19">
        <v>4735656294</v>
      </c>
      <c r="X7" s="19">
        <v>5276946661</v>
      </c>
      <c r="Y7" s="19">
        <v>-541290367</v>
      </c>
      <c r="Z7" s="20">
        <v>-10.26</v>
      </c>
      <c r="AA7" s="21">
        <v>11085372167</v>
      </c>
    </row>
    <row r="8" spans="1:27" ht="13.5">
      <c r="A8" s="22" t="s">
        <v>35</v>
      </c>
      <c r="B8" s="16"/>
      <c r="C8" s="17">
        <v>1330561663</v>
      </c>
      <c r="D8" s="17"/>
      <c r="E8" s="18">
        <v>1880425054</v>
      </c>
      <c r="F8" s="19">
        <v>1909523545</v>
      </c>
      <c r="G8" s="19">
        <v>362462541</v>
      </c>
      <c r="H8" s="19">
        <v>375384794</v>
      </c>
      <c r="I8" s="19">
        <v>349543285</v>
      </c>
      <c r="J8" s="19">
        <v>1087390620</v>
      </c>
      <c r="K8" s="19">
        <v>311766942</v>
      </c>
      <c r="L8" s="19">
        <v>278041362</v>
      </c>
      <c r="M8" s="19">
        <v>507425815</v>
      </c>
      <c r="N8" s="19">
        <v>1097234119</v>
      </c>
      <c r="O8" s="19"/>
      <c r="P8" s="19"/>
      <c r="Q8" s="19"/>
      <c r="R8" s="19"/>
      <c r="S8" s="19"/>
      <c r="T8" s="19"/>
      <c r="U8" s="19"/>
      <c r="V8" s="19"/>
      <c r="W8" s="19">
        <v>2184624739</v>
      </c>
      <c r="X8" s="19">
        <v>955434367</v>
      </c>
      <c r="Y8" s="19">
        <v>1229190372</v>
      </c>
      <c r="Z8" s="20">
        <v>128.65</v>
      </c>
      <c r="AA8" s="21">
        <v>1909523545</v>
      </c>
    </row>
    <row r="9" spans="1:27" ht="13.5">
      <c r="A9" s="22" t="s">
        <v>36</v>
      </c>
      <c r="B9" s="16"/>
      <c r="C9" s="17">
        <v>10131685547</v>
      </c>
      <c r="D9" s="17"/>
      <c r="E9" s="18">
        <v>10977159803</v>
      </c>
      <c r="F9" s="19">
        <v>11021392432</v>
      </c>
      <c r="G9" s="19">
        <v>3367628203</v>
      </c>
      <c r="H9" s="19">
        <v>419870409</v>
      </c>
      <c r="I9" s="19">
        <v>20411767</v>
      </c>
      <c r="J9" s="19">
        <v>3807910379</v>
      </c>
      <c r="K9" s="19">
        <v>536769044</v>
      </c>
      <c r="L9" s="19">
        <v>125386186</v>
      </c>
      <c r="M9" s="19">
        <v>2427356542</v>
      </c>
      <c r="N9" s="19">
        <v>3089511772</v>
      </c>
      <c r="O9" s="19"/>
      <c r="P9" s="19"/>
      <c r="Q9" s="19"/>
      <c r="R9" s="19"/>
      <c r="S9" s="19"/>
      <c r="T9" s="19"/>
      <c r="U9" s="19"/>
      <c r="V9" s="19"/>
      <c r="W9" s="19">
        <v>6897422151</v>
      </c>
      <c r="X9" s="19">
        <v>7084658066</v>
      </c>
      <c r="Y9" s="19">
        <v>-187235915</v>
      </c>
      <c r="Z9" s="20">
        <v>-2.64</v>
      </c>
      <c r="AA9" s="21">
        <v>11021392432</v>
      </c>
    </row>
    <row r="10" spans="1:27" ht="13.5">
      <c r="A10" s="22" t="s">
        <v>37</v>
      </c>
      <c r="B10" s="16"/>
      <c r="C10" s="17">
        <v>6641459641</v>
      </c>
      <c r="D10" s="17"/>
      <c r="E10" s="18">
        <v>6983545927</v>
      </c>
      <c r="F10" s="19">
        <v>7075647748</v>
      </c>
      <c r="G10" s="19">
        <v>1382932659</v>
      </c>
      <c r="H10" s="19">
        <v>380362448</v>
      </c>
      <c r="I10" s="19">
        <v>56049292</v>
      </c>
      <c r="J10" s="19">
        <v>1819344399</v>
      </c>
      <c r="K10" s="19">
        <v>88554613</v>
      </c>
      <c r="L10" s="19">
        <v>778948097</v>
      </c>
      <c r="M10" s="19">
        <v>804065715</v>
      </c>
      <c r="N10" s="19">
        <v>1671568425</v>
      </c>
      <c r="O10" s="19"/>
      <c r="P10" s="19"/>
      <c r="Q10" s="19"/>
      <c r="R10" s="19"/>
      <c r="S10" s="19"/>
      <c r="T10" s="19"/>
      <c r="U10" s="19"/>
      <c r="V10" s="19"/>
      <c r="W10" s="19">
        <v>3490912824</v>
      </c>
      <c r="X10" s="19">
        <v>4202687284</v>
      </c>
      <c r="Y10" s="19">
        <v>-711774460</v>
      </c>
      <c r="Z10" s="20">
        <v>-16.94</v>
      </c>
      <c r="AA10" s="21">
        <v>7075647748</v>
      </c>
    </row>
    <row r="11" spans="1:27" ht="13.5">
      <c r="A11" s="22" t="s">
        <v>38</v>
      </c>
      <c r="B11" s="16"/>
      <c r="C11" s="17">
        <v>773480670</v>
      </c>
      <c r="D11" s="17"/>
      <c r="E11" s="18">
        <v>727601346</v>
      </c>
      <c r="F11" s="19">
        <v>726175188</v>
      </c>
      <c r="G11" s="19">
        <v>52368598</v>
      </c>
      <c r="H11" s="19">
        <v>55316087</v>
      </c>
      <c r="I11" s="19">
        <v>54492489</v>
      </c>
      <c r="J11" s="19">
        <v>162177174</v>
      </c>
      <c r="K11" s="19">
        <v>55359141</v>
      </c>
      <c r="L11" s="19">
        <v>43542145</v>
      </c>
      <c r="M11" s="19">
        <v>69960933</v>
      </c>
      <c r="N11" s="19">
        <v>168862219</v>
      </c>
      <c r="O11" s="19"/>
      <c r="P11" s="19"/>
      <c r="Q11" s="19"/>
      <c r="R11" s="19"/>
      <c r="S11" s="19"/>
      <c r="T11" s="19"/>
      <c r="U11" s="19"/>
      <c r="V11" s="19"/>
      <c r="W11" s="19">
        <v>331039393</v>
      </c>
      <c r="X11" s="19">
        <v>354285168</v>
      </c>
      <c r="Y11" s="19">
        <v>-23245775</v>
      </c>
      <c r="Z11" s="20">
        <v>-6.56</v>
      </c>
      <c r="AA11" s="21">
        <v>726175188</v>
      </c>
    </row>
    <row r="12" spans="1:27" ht="13.5">
      <c r="A12" s="22" t="s">
        <v>39</v>
      </c>
      <c r="B12" s="16"/>
      <c r="C12" s="17">
        <v>123095</v>
      </c>
      <c r="D12" s="17"/>
      <c r="E12" s="18">
        <v>35904</v>
      </c>
      <c r="F12" s="19">
        <v>35904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17952</v>
      </c>
      <c r="Y12" s="19">
        <v>-17952</v>
      </c>
      <c r="Z12" s="20">
        <v>-100</v>
      </c>
      <c r="AA12" s="21">
        <v>35904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-21851406475</v>
      </c>
      <c r="D14" s="17"/>
      <c r="E14" s="18">
        <v>-27149449221</v>
      </c>
      <c r="F14" s="19">
        <v>-26314316741</v>
      </c>
      <c r="G14" s="19">
        <v>-3225519665</v>
      </c>
      <c r="H14" s="19">
        <v>-2588233363</v>
      </c>
      <c r="I14" s="19">
        <v>-1973097412</v>
      </c>
      <c r="J14" s="19">
        <v>-7786850440</v>
      </c>
      <c r="K14" s="19">
        <v>-2121360461</v>
      </c>
      <c r="L14" s="19">
        <v>-2139372853</v>
      </c>
      <c r="M14" s="19">
        <v>-2164291199</v>
      </c>
      <c r="N14" s="19">
        <v>-6425024513</v>
      </c>
      <c r="O14" s="19"/>
      <c r="P14" s="19"/>
      <c r="Q14" s="19"/>
      <c r="R14" s="19"/>
      <c r="S14" s="19"/>
      <c r="T14" s="19"/>
      <c r="U14" s="19"/>
      <c r="V14" s="19"/>
      <c r="W14" s="19">
        <v>-14211874953</v>
      </c>
      <c r="X14" s="19">
        <v>-12939698906</v>
      </c>
      <c r="Y14" s="19">
        <v>-1272176047</v>
      </c>
      <c r="Z14" s="20">
        <v>9.83</v>
      </c>
      <c r="AA14" s="21">
        <v>-26314316741</v>
      </c>
    </row>
    <row r="15" spans="1:27" ht="13.5">
      <c r="A15" s="22" t="s">
        <v>42</v>
      </c>
      <c r="B15" s="16"/>
      <c r="C15" s="17">
        <v>-311320317</v>
      </c>
      <c r="D15" s="17"/>
      <c r="E15" s="18">
        <v>-305143109</v>
      </c>
      <c r="F15" s="19">
        <v>-303883109</v>
      </c>
      <c r="G15" s="19">
        <v>-32448885</v>
      </c>
      <c r="H15" s="19">
        <v>-4104498</v>
      </c>
      <c r="I15" s="19">
        <v>-6555113</v>
      </c>
      <c r="J15" s="19">
        <v>-43108496</v>
      </c>
      <c r="K15" s="19">
        <v>-26308162</v>
      </c>
      <c r="L15" s="19">
        <v>-28861543</v>
      </c>
      <c r="M15" s="19">
        <v>-5134669</v>
      </c>
      <c r="N15" s="19">
        <v>-60304374</v>
      </c>
      <c r="O15" s="19"/>
      <c r="P15" s="19"/>
      <c r="Q15" s="19"/>
      <c r="R15" s="19"/>
      <c r="S15" s="19"/>
      <c r="T15" s="19"/>
      <c r="U15" s="19"/>
      <c r="V15" s="19"/>
      <c r="W15" s="19">
        <v>-103412870</v>
      </c>
      <c r="X15" s="19">
        <v>-142022356</v>
      </c>
      <c r="Y15" s="19">
        <v>38609486</v>
      </c>
      <c r="Z15" s="20">
        <v>-27.19</v>
      </c>
      <c r="AA15" s="21">
        <v>-303883109</v>
      </c>
    </row>
    <row r="16" spans="1:27" ht="13.5">
      <c r="A16" s="22" t="s">
        <v>43</v>
      </c>
      <c r="B16" s="16"/>
      <c r="C16" s="17">
        <v>-398342714</v>
      </c>
      <c r="D16" s="17"/>
      <c r="E16" s="18">
        <v>-650167824</v>
      </c>
      <c r="F16" s="19">
        <v>-664463059</v>
      </c>
      <c r="G16" s="19">
        <v>-55277530</v>
      </c>
      <c r="H16" s="19">
        <v>-22651380</v>
      </c>
      <c r="I16" s="19">
        <v>-33399683</v>
      </c>
      <c r="J16" s="19">
        <v>-111328593</v>
      </c>
      <c r="K16" s="19">
        <v>-22667012</v>
      </c>
      <c r="L16" s="19">
        <v>-31240567</v>
      </c>
      <c r="M16" s="19">
        <v>-62637400</v>
      </c>
      <c r="N16" s="19">
        <v>-116544979</v>
      </c>
      <c r="O16" s="19"/>
      <c r="P16" s="19"/>
      <c r="Q16" s="19"/>
      <c r="R16" s="19"/>
      <c r="S16" s="19"/>
      <c r="T16" s="19"/>
      <c r="U16" s="19"/>
      <c r="V16" s="19"/>
      <c r="W16" s="19">
        <v>-227873572</v>
      </c>
      <c r="X16" s="19">
        <v>-271563480</v>
      </c>
      <c r="Y16" s="19">
        <v>43689908</v>
      </c>
      <c r="Z16" s="20">
        <v>-16.09</v>
      </c>
      <c r="AA16" s="21">
        <v>-664463059</v>
      </c>
    </row>
    <row r="17" spans="1:27" ht="13.5">
      <c r="A17" s="23" t="s">
        <v>44</v>
      </c>
      <c r="B17" s="24"/>
      <c r="C17" s="25">
        <f aca="true" t="shared" si="0" ref="C17:Y17">SUM(C6:C16)</f>
        <v>9946482291</v>
      </c>
      <c r="D17" s="25">
        <f>SUM(D6:D16)</f>
        <v>0</v>
      </c>
      <c r="E17" s="26">
        <f t="shared" si="0"/>
        <v>8072036519</v>
      </c>
      <c r="F17" s="27">
        <f t="shared" si="0"/>
        <v>9035665516</v>
      </c>
      <c r="G17" s="27">
        <f t="shared" si="0"/>
        <v>2776298778</v>
      </c>
      <c r="H17" s="27">
        <f t="shared" si="0"/>
        <v>-63252507</v>
      </c>
      <c r="I17" s="27">
        <f t="shared" si="0"/>
        <v>-608468101</v>
      </c>
      <c r="J17" s="27">
        <f t="shared" si="0"/>
        <v>2104578170</v>
      </c>
      <c r="K17" s="27">
        <f t="shared" si="0"/>
        <v>331762353</v>
      </c>
      <c r="L17" s="27">
        <f t="shared" si="0"/>
        <v>103000760</v>
      </c>
      <c r="M17" s="27">
        <f t="shared" si="0"/>
        <v>2762569429</v>
      </c>
      <c r="N17" s="27">
        <f t="shared" si="0"/>
        <v>3197332542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5301910712</v>
      </c>
      <c r="X17" s="27">
        <f t="shared" si="0"/>
        <v>6852401897</v>
      </c>
      <c r="Y17" s="27">
        <f t="shared" si="0"/>
        <v>-1550491185</v>
      </c>
      <c r="Z17" s="28">
        <f>+IF(X17&lt;&gt;0,+(Y17/X17)*100,0)</f>
        <v>-22.626973845168205</v>
      </c>
      <c r="AA17" s="29">
        <f>SUM(AA6:AA16)</f>
        <v>9035665516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-886780289</v>
      </c>
      <c r="D21" s="17"/>
      <c r="E21" s="18">
        <v>62296652</v>
      </c>
      <c r="F21" s="19">
        <v>62496652</v>
      </c>
      <c r="G21" s="36">
        <v>3990</v>
      </c>
      <c r="H21" s="36"/>
      <c r="I21" s="36">
        <v>16183</v>
      </c>
      <c r="J21" s="19">
        <v>20173</v>
      </c>
      <c r="K21" s="36">
        <v>3450</v>
      </c>
      <c r="L21" s="36"/>
      <c r="M21" s="19"/>
      <c r="N21" s="36">
        <v>3450</v>
      </c>
      <c r="O21" s="36"/>
      <c r="P21" s="36"/>
      <c r="Q21" s="19"/>
      <c r="R21" s="36"/>
      <c r="S21" s="36"/>
      <c r="T21" s="19"/>
      <c r="U21" s="36"/>
      <c r="V21" s="36"/>
      <c r="W21" s="36">
        <v>23623</v>
      </c>
      <c r="X21" s="19">
        <v>31144252</v>
      </c>
      <c r="Y21" s="36">
        <v>-31120629</v>
      </c>
      <c r="Z21" s="37">
        <v>-99.92</v>
      </c>
      <c r="AA21" s="38">
        <v>62496652</v>
      </c>
    </row>
    <row r="22" spans="1:27" ht="13.5">
      <c r="A22" s="22" t="s">
        <v>47</v>
      </c>
      <c r="B22" s="16"/>
      <c r="C22" s="17">
        <v>-77247135</v>
      </c>
      <c r="D22" s="17"/>
      <c r="E22" s="39">
        <v>-59449062</v>
      </c>
      <c r="F22" s="36">
        <v>-59449062</v>
      </c>
      <c r="G22" s="19"/>
      <c r="H22" s="19">
        <v>-1063965</v>
      </c>
      <c r="I22" s="19"/>
      <c r="J22" s="19">
        <v>-1063965</v>
      </c>
      <c r="K22" s="19">
        <v>-127320150</v>
      </c>
      <c r="L22" s="19"/>
      <c r="M22" s="36"/>
      <c r="N22" s="19">
        <v>-127320150</v>
      </c>
      <c r="O22" s="19"/>
      <c r="P22" s="19"/>
      <c r="Q22" s="19"/>
      <c r="R22" s="19"/>
      <c r="S22" s="19"/>
      <c r="T22" s="36"/>
      <c r="U22" s="19"/>
      <c r="V22" s="19"/>
      <c r="W22" s="19">
        <v>-128384115</v>
      </c>
      <c r="X22" s="19">
        <v>-28355568</v>
      </c>
      <c r="Y22" s="19">
        <v>-100028547</v>
      </c>
      <c r="Z22" s="20">
        <v>352.77</v>
      </c>
      <c r="AA22" s="21">
        <v>-59449062</v>
      </c>
    </row>
    <row r="23" spans="1:27" ht="13.5">
      <c r="A23" s="22" t="s">
        <v>48</v>
      </c>
      <c r="B23" s="16"/>
      <c r="C23" s="40">
        <v>4956223</v>
      </c>
      <c r="D23" s="40"/>
      <c r="E23" s="18">
        <v>3297033</v>
      </c>
      <c r="F23" s="19">
        <v>3297033</v>
      </c>
      <c r="G23" s="36">
        <v>1079465</v>
      </c>
      <c r="H23" s="36">
        <v>10542</v>
      </c>
      <c r="I23" s="36"/>
      <c r="J23" s="19">
        <v>1090007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1090007</v>
      </c>
      <c r="X23" s="19">
        <v>4940000</v>
      </c>
      <c r="Y23" s="36">
        <v>-3849993</v>
      </c>
      <c r="Z23" s="37">
        <v>-77.94</v>
      </c>
      <c r="AA23" s="38">
        <v>3297033</v>
      </c>
    </row>
    <row r="24" spans="1:27" ht="13.5">
      <c r="A24" s="22" t="s">
        <v>49</v>
      </c>
      <c r="B24" s="16"/>
      <c r="C24" s="17">
        <v>6184597</v>
      </c>
      <c r="D24" s="17"/>
      <c r="E24" s="18">
        <v>-31130124</v>
      </c>
      <c r="F24" s="19">
        <v>-31130124</v>
      </c>
      <c r="G24" s="19">
        <v>-150491883</v>
      </c>
      <c r="H24" s="19">
        <v>12139836</v>
      </c>
      <c r="I24" s="19">
        <v>22186006</v>
      </c>
      <c r="J24" s="19">
        <v>-116166041</v>
      </c>
      <c r="K24" s="19">
        <v>21370631</v>
      </c>
      <c r="L24" s="19">
        <v>-3147932</v>
      </c>
      <c r="M24" s="19">
        <v>-31109180</v>
      </c>
      <c r="N24" s="19">
        <v>-12886481</v>
      </c>
      <c r="O24" s="19"/>
      <c r="P24" s="19"/>
      <c r="Q24" s="19"/>
      <c r="R24" s="19"/>
      <c r="S24" s="19"/>
      <c r="T24" s="19"/>
      <c r="U24" s="19"/>
      <c r="V24" s="19"/>
      <c r="W24" s="19">
        <v>-129052522</v>
      </c>
      <c r="X24" s="19">
        <v>-15565062</v>
      </c>
      <c r="Y24" s="19">
        <v>-113487460</v>
      </c>
      <c r="Z24" s="20">
        <v>729.12</v>
      </c>
      <c r="AA24" s="21">
        <v>-31130124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-5005250202</v>
      </c>
      <c r="D26" s="17"/>
      <c r="E26" s="18">
        <v>-8767887230</v>
      </c>
      <c r="F26" s="19">
        <v>-8854079856</v>
      </c>
      <c r="G26" s="19">
        <v>-359186143</v>
      </c>
      <c r="H26" s="19">
        <v>-427940795</v>
      </c>
      <c r="I26" s="19">
        <v>-322219553</v>
      </c>
      <c r="J26" s="19">
        <v>-1109346491</v>
      </c>
      <c r="K26" s="19">
        <v>-443032210</v>
      </c>
      <c r="L26" s="19">
        <v>-535295857</v>
      </c>
      <c r="M26" s="19">
        <v>-625569112</v>
      </c>
      <c r="N26" s="19">
        <v>-1603897179</v>
      </c>
      <c r="O26" s="19"/>
      <c r="P26" s="19"/>
      <c r="Q26" s="19"/>
      <c r="R26" s="19"/>
      <c r="S26" s="19"/>
      <c r="T26" s="19"/>
      <c r="U26" s="19"/>
      <c r="V26" s="19"/>
      <c r="W26" s="19">
        <v>-2713243670</v>
      </c>
      <c r="X26" s="19">
        <v>-4154647177</v>
      </c>
      <c r="Y26" s="19">
        <v>1441403507</v>
      </c>
      <c r="Z26" s="20">
        <v>-34.69</v>
      </c>
      <c r="AA26" s="21">
        <v>-8854079856</v>
      </c>
    </row>
    <row r="27" spans="1:27" ht="13.5">
      <c r="A27" s="23" t="s">
        <v>51</v>
      </c>
      <c r="B27" s="24"/>
      <c r="C27" s="25">
        <f aca="true" t="shared" si="1" ref="C27:Y27">SUM(C21:C26)</f>
        <v>-5958136806</v>
      </c>
      <c r="D27" s="25">
        <f>SUM(D21:D26)</f>
        <v>0</v>
      </c>
      <c r="E27" s="26">
        <f t="shared" si="1"/>
        <v>-8792872731</v>
      </c>
      <c r="F27" s="27">
        <f t="shared" si="1"/>
        <v>-8878865357</v>
      </c>
      <c r="G27" s="27">
        <f t="shared" si="1"/>
        <v>-508594571</v>
      </c>
      <c r="H27" s="27">
        <f t="shared" si="1"/>
        <v>-416854382</v>
      </c>
      <c r="I27" s="27">
        <f t="shared" si="1"/>
        <v>-300017364</v>
      </c>
      <c r="J27" s="27">
        <f t="shared" si="1"/>
        <v>-1225466317</v>
      </c>
      <c r="K27" s="27">
        <f t="shared" si="1"/>
        <v>-548978279</v>
      </c>
      <c r="L27" s="27">
        <f t="shared" si="1"/>
        <v>-538443789</v>
      </c>
      <c r="M27" s="27">
        <f t="shared" si="1"/>
        <v>-656678292</v>
      </c>
      <c r="N27" s="27">
        <f t="shared" si="1"/>
        <v>-1744100360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-2969566677</v>
      </c>
      <c r="X27" s="27">
        <f t="shared" si="1"/>
        <v>-4162483555</v>
      </c>
      <c r="Y27" s="27">
        <f t="shared" si="1"/>
        <v>1192916878</v>
      </c>
      <c r="Z27" s="28">
        <f>+IF(X27&lt;&gt;0,+(Y27/X27)*100,0)</f>
        <v>-28.658776959420322</v>
      </c>
      <c r="AA27" s="29">
        <f>SUM(AA21:AA26)</f>
        <v>-8878865357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181892</v>
      </c>
      <c r="D31" s="17"/>
      <c r="E31" s="18"/>
      <c r="F31" s="19"/>
      <c r="G31" s="19"/>
      <c r="H31" s="19"/>
      <c r="I31" s="19"/>
      <c r="J31" s="19"/>
      <c r="K31" s="19">
        <v>8000000</v>
      </c>
      <c r="L31" s="19"/>
      <c r="M31" s="19"/>
      <c r="N31" s="19">
        <v>8000000</v>
      </c>
      <c r="O31" s="19"/>
      <c r="P31" s="19"/>
      <c r="Q31" s="19"/>
      <c r="R31" s="19"/>
      <c r="S31" s="19"/>
      <c r="T31" s="19"/>
      <c r="U31" s="19"/>
      <c r="V31" s="19"/>
      <c r="W31" s="19">
        <v>8000000</v>
      </c>
      <c r="X31" s="19"/>
      <c r="Y31" s="19">
        <v>8000000</v>
      </c>
      <c r="Z31" s="20"/>
      <c r="AA31" s="21"/>
    </row>
    <row r="32" spans="1:27" ht="13.5">
      <c r="A32" s="22" t="s">
        <v>54</v>
      </c>
      <c r="B32" s="16"/>
      <c r="C32" s="17">
        <v>56207718</v>
      </c>
      <c r="D32" s="17"/>
      <c r="E32" s="18">
        <v>255354701</v>
      </c>
      <c r="F32" s="19">
        <v>255354701</v>
      </c>
      <c r="G32" s="19">
        <v>-51732</v>
      </c>
      <c r="H32" s="19"/>
      <c r="I32" s="19">
        <v>-222089</v>
      </c>
      <c r="J32" s="19">
        <v>-273821</v>
      </c>
      <c r="K32" s="19"/>
      <c r="L32" s="19"/>
      <c r="M32" s="19">
        <v>-105567</v>
      </c>
      <c r="N32" s="19">
        <v>-105567</v>
      </c>
      <c r="O32" s="19"/>
      <c r="P32" s="19"/>
      <c r="Q32" s="19"/>
      <c r="R32" s="19"/>
      <c r="S32" s="19"/>
      <c r="T32" s="19"/>
      <c r="U32" s="19"/>
      <c r="V32" s="19"/>
      <c r="W32" s="19">
        <v>-379388</v>
      </c>
      <c r="X32" s="19">
        <v>148289700</v>
      </c>
      <c r="Y32" s="19">
        <v>-148669088</v>
      </c>
      <c r="Z32" s="20">
        <v>-100.26</v>
      </c>
      <c r="AA32" s="21">
        <v>255354701</v>
      </c>
    </row>
    <row r="33" spans="1:27" ht="13.5">
      <c r="A33" s="22" t="s">
        <v>55</v>
      </c>
      <c r="B33" s="16"/>
      <c r="C33" s="17">
        <v>-36059055</v>
      </c>
      <c r="D33" s="17"/>
      <c r="E33" s="18">
        <v>19054149</v>
      </c>
      <c r="F33" s="19">
        <v>19054149</v>
      </c>
      <c r="G33" s="19">
        <v>40253884</v>
      </c>
      <c r="H33" s="36">
        <v>21992</v>
      </c>
      <c r="I33" s="36">
        <v>20324</v>
      </c>
      <c r="J33" s="36">
        <v>40296200</v>
      </c>
      <c r="K33" s="19">
        <v>-35140</v>
      </c>
      <c r="L33" s="19">
        <v>14924</v>
      </c>
      <c r="M33" s="19">
        <v>456129</v>
      </c>
      <c r="N33" s="19">
        <v>435913</v>
      </c>
      <c r="O33" s="36"/>
      <c r="P33" s="36"/>
      <c r="Q33" s="36"/>
      <c r="R33" s="19"/>
      <c r="S33" s="19"/>
      <c r="T33" s="19"/>
      <c r="U33" s="19"/>
      <c r="V33" s="36"/>
      <c r="W33" s="36">
        <v>40732113</v>
      </c>
      <c r="X33" s="36">
        <v>3268668</v>
      </c>
      <c r="Y33" s="19">
        <v>37463445</v>
      </c>
      <c r="Z33" s="20">
        <v>1146.14</v>
      </c>
      <c r="AA33" s="21">
        <v>19054149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-162454262</v>
      </c>
      <c r="D35" s="17"/>
      <c r="E35" s="18">
        <v>-228494345</v>
      </c>
      <c r="F35" s="19">
        <v>-228494345</v>
      </c>
      <c r="G35" s="19">
        <v>-144283288</v>
      </c>
      <c r="H35" s="19">
        <v>-219940</v>
      </c>
      <c r="I35" s="19">
        <v>-12347684</v>
      </c>
      <c r="J35" s="19">
        <v>-156850912</v>
      </c>
      <c r="K35" s="19">
        <v>-9274772</v>
      </c>
      <c r="L35" s="19">
        <v>-9773600</v>
      </c>
      <c r="M35" s="19">
        <v>-18404317</v>
      </c>
      <c r="N35" s="19">
        <v>-37452689</v>
      </c>
      <c r="O35" s="19"/>
      <c r="P35" s="19"/>
      <c r="Q35" s="19"/>
      <c r="R35" s="19"/>
      <c r="S35" s="19"/>
      <c r="T35" s="19"/>
      <c r="U35" s="19"/>
      <c r="V35" s="19"/>
      <c r="W35" s="19">
        <v>-194303601</v>
      </c>
      <c r="X35" s="19">
        <v>-64683229</v>
      </c>
      <c r="Y35" s="19">
        <v>-129620372</v>
      </c>
      <c r="Z35" s="20">
        <v>200.39</v>
      </c>
      <c r="AA35" s="21">
        <v>-228494345</v>
      </c>
    </row>
    <row r="36" spans="1:27" ht="13.5">
      <c r="A36" s="23" t="s">
        <v>57</v>
      </c>
      <c r="B36" s="24"/>
      <c r="C36" s="25">
        <f aca="true" t="shared" si="2" ref="C36:Y36">SUM(C31:C35)</f>
        <v>-142123707</v>
      </c>
      <c r="D36" s="25">
        <f>SUM(D31:D35)</f>
        <v>0</v>
      </c>
      <c r="E36" s="26">
        <f t="shared" si="2"/>
        <v>45914505</v>
      </c>
      <c r="F36" s="27">
        <f t="shared" si="2"/>
        <v>45914505</v>
      </c>
      <c r="G36" s="27">
        <f t="shared" si="2"/>
        <v>-104081136</v>
      </c>
      <c r="H36" s="27">
        <f t="shared" si="2"/>
        <v>-197948</v>
      </c>
      <c r="I36" s="27">
        <f t="shared" si="2"/>
        <v>-12549449</v>
      </c>
      <c r="J36" s="27">
        <f t="shared" si="2"/>
        <v>-116828533</v>
      </c>
      <c r="K36" s="27">
        <f t="shared" si="2"/>
        <v>-1309912</v>
      </c>
      <c r="L36" s="27">
        <f t="shared" si="2"/>
        <v>-9758676</v>
      </c>
      <c r="M36" s="27">
        <f t="shared" si="2"/>
        <v>-18053755</v>
      </c>
      <c r="N36" s="27">
        <f t="shared" si="2"/>
        <v>-29122343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-145950876</v>
      </c>
      <c r="X36" s="27">
        <f t="shared" si="2"/>
        <v>86875139</v>
      </c>
      <c r="Y36" s="27">
        <f t="shared" si="2"/>
        <v>-232826015</v>
      </c>
      <c r="Z36" s="28">
        <f>+IF(X36&lt;&gt;0,+(Y36/X36)*100,0)</f>
        <v>-268.00073954414046</v>
      </c>
      <c r="AA36" s="29">
        <f>SUM(AA31:AA35)</f>
        <v>45914505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3846221778</v>
      </c>
      <c r="D38" s="31">
        <f>+D17+D27+D36</f>
        <v>0</v>
      </c>
      <c r="E38" s="32">
        <f t="shared" si="3"/>
        <v>-674921707</v>
      </c>
      <c r="F38" s="33">
        <f t="shared" si="3"/>
        <v>202714664</v>
      </c>
      <c r="G38" s="33">
        <f t="shared" si="3"/>
        <v>2163623071</v>
      </c>
      <c r="H38" s="33">
        <f t="shared" si="3"/>
        <v>-480304837</v>
      </c>
      <c r="I38" s="33">
        <f t="shared" si="3"/>
        <v>-921034914</v>
      </c>
      <c r="J38" s="33">
        <f t="shared" si="3"/>
        <v>762283320</v>
      </c>
      <c r="K38" s="33">
        <f t="shared" si="3"/>
        <v>-218525838</v>
      </c>
      <c r="L38" s="33">
        <f t="shared" si="3"/>
        <v>-445201705</v>
      </c>
      <c r="M38" s="33">
        <f t="shared" si="3"/>
        <v>2087837382</v>
      </c>
      <c r="N38" s="33">
        <f t="shared" si="3"/>
        <v>1424109839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2186393159</v>
      </c>
      <c r="X38" s="33">
        <f t="shared" si="3"/>
        <v>2776793481</v>
      </c>
      <c r="Y38" s="33">
        <f t="shared" si="3"/>
        <v>-590400322</v>
      </c>
      <c r="Z38" s="34">
        <f>+IF(X38&lt;&gt;0,+(Y38/X38)*100,0)</f>
        <v>-21.26194569526937</v>
      </c>
      <c r="AA38" s="35">
        <f>+AA17+AA27+AA36</f>
        <v>202714664</v>
      </c>
    </row>
    <row r="39" spans="1:27" ht="13.5">
      <c r="A39" s="22" t="s">
        <v>59</v>
      </c>
      <c r="B39" s="16"/>
      <c r="C39" s="31">
        <v>5379999429</v>
      </c>
      <c r="D39" s="31"/>
      <c r="E39" s="32">
        <v>6083513383</v>
      </c>
      <c r="F39" s="33">
        <v>5938213383</v>
      </c>
      <c r="G39" s="33">
        <v>6049018412</v>
      </c>
      <c r="H39" s="33">
        <v>8212641483</v>
      </c>
      <c r="I39" s="33">
        <v>7732336646</v>
      </c>
      <c r="J39" s="33">
        <v>6049018412</v>
      </c>
      <c r="K39" s="33">
        <v>6732487389</v>
      </c>
      <c r="L39" s="33">
        <v>6513858539</v>
      </c>
      <c r="M39" s="33">
        <v>6000638589</v>
      </c>
      <c r="N39" s="33">
        <v>6732487389</v>
      </c>
      <c r="O39" s="33"/>
      <c r="P39" s="33"/>
      <c r="Q39" s="33"/>
      <c r="R39" s="33"/>
      <c r="S39" s="33"/>
      <c r="T39" s="33"/>
      <c r="U39" s="33"/>
      <c r="V39" s="33"/>
      <c r="W39" s="33">
        <v>6049018412</v>
      </c>
      <c r="X39" s="33">
        <v>5938213383</v>
      </c>
      <c r="Y39" s="33">
        <v>110805029</v>
      </c>
      <c r="Z39" s="34">
        <v>1.87</v>
      </c>
      <c r="AA39" s="35">
        <v>5938213383</v>
      </c>
    </row>
    <row r="40" spans="1:27" ht="13.5">
      <c r="A40" s="41" t="s">
        <v>60</v>
      </c>
      <c r="B40" s="42"/>
      <c r="C40" s="43">
        <v>9226221206</v>
      </c>
      <c r="D40" s="43"/>
      <c r="E40" s="44">
        <v>5408591677</v>
      </c>
      <c r="F40" s="45">
        <v>6140928048</v>
      </c>
      <c r="G40" s="45">
        <v>8212641483</v>
      </c>
      <c r="H40" s="45">
        <v>7732336646</v>
      </c>
      <c r="I40" s="45">
        <v>6811301732</v>
      </c>
      <c r="J40" s="45">
        <v>6811301732</v>
      </c>
      <c r="K40" s="45">
        <v>6513961551</v>
      </c>
      <c r="L40" s="45">
        <v>6068656834</v>
      </c>
      <c r="M40" s="45">
        <v>8088475971</v>
      </c>
      <c r="N40" s="45">
        <v>8156597228</v>
      </c>
      <c r="O40" s="45"/>
      <c r="P40" s="45"/>
      <c r="Q40" s="45"/>
      <c r="R40" s="45"/>
      <c r="S40" s="45"/>
      <c r="T40" s="45"/>
      <c r="U40" s="45"/>
      <c r="V40" s="45"/>
      <c r="W40" s="45">
        <v>8156597228</v>
      </c>
      <c r="X40" s="45">
        <v>8715006865</v>
      </c>
      <c r="Y40" s="45">
        <v>-558409637</v>
      </c>
      <c r="Z40" s="46">
        <v>-6.41</v>
      </c>
      <c r="AA40" s="47">
        <v>6140928048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14942424</v>
      </c>
      <c r="D6" s="17"/>
      <c r="E6" s="18">
        <v>10220319</v>
      </c>
      <c r="F6" s="19">
        <v>10220319</v>
      </c>
      <c r="G6" s="19"/>
      <c r="H6" s="19"/>
      <c r="I6" s="19"/>
      <c r="J6" s="19"/>
      <c r="K6" s="19">
        <v>2766217</v>
      </c>
      <c r="L6" s="19">
        <v>58</v>
      </c>
      <c r="M6" s="19">
        <v>400890</v>
      </c>
      <c r="N6" s="19">
        <v>3167165</v>
      </c>
      <c r="O6" s="19"/>
      <c r="P6" s="19"/>
      <c r="Q6" s="19"/>
      <c r="R6" s="19"/>
      <c r="S6" s="19"/>
      <c r="T6" s="19"/>
      <c r="U6" s="19"/>
      <c r="V6" s="19"/>
      <c r="W6" s="19">
        <v>3167165</v>
      </c>
      <c r="X6" s="19">
        <v>9184988</v>
      </c>
      <c r="Y6" s="19">
        <v>-6017823</v>
      </c>
      <c r="Z6" s="20">
        <v>-65.52</v>
      </c>
      <c r="AA6" s="21">
        <v>10220319</v>
      </c>
    </row>
    <row r="7" spans="1:27" ht="13.5">
      <c r="A7" s="22" t="s">
        <v>34</v>
      </c>
      <c r="B7" s="16"/>
      <c r="C7" s="17">
        <v>1746947</v>
      </c>
      <c r="D7" s="17"/>
      <c r="E7" s="18">
        <v>13060932</v>
      </c>
      <c r="F7" s="19">
        <v>13060932</v>
      </c>
      <c r="G7" s="19">
        <v>693594</v>
      </c>
      <c r="H7" s="19">
        <v>600670</v>
      </c>
      <c r="I7" s="19">
        <v>353611</v>
      </c>
      <c r="J7" s="19">
        <v>1647875</v>
      </c>
      <c r="K7" s="19">
        <v>665023</v>
      </c>
      <c r="L7" s="19">
        <v>1428574</v>
      </c>
      <c r="M7" s="19">
        <v>409514</v>
      </c>
      <c r="N7" s="19">
        <v>2503111</v>
      </c>
      <c r="O7" s="19"/>
      <c r="P7" s="19"/>
      <c r="Q7" s="19"/>
      <c r="R7" s="19"/>
      <c r="S7" s="19"/>
      <c r="T7" s="19"/>
      <c r="U7" s="19"/>
      <c r="V7" s="19"/>
      <c r="W7" s="19">
        <v>4150986</v>
      </c>
      <c r="X7" s="19">
        <v>6530466</v>
      </c>
      <c r="Y7" s="19">
        <v>-2379480</v>
      </c>
      <c r="Z7" s="20">
        <v>-36.44</v>
      </c>
      <c r="AA7" s="21">
        <v>13060932</v>
      </c>
    </row>
    <row r="8" spans="1:27" ht="13.5">
      <c r="A8" s="22" t="s">
        <v>35</v>
      </c>
      <c r="B8" s="16"/>
      <c r="C8" s="17">
        <v>7773085</v>
      </c>
      <c r="D8" s="17"/>
      <c r="E8" s="18">
        <v>16845433</v>
      </c>
      <c r="F8" s="19">
        <v>16845433</v>
      </c>
      <c r="G8" s="19">
        <v>19682364</v>
      </c>
      <c r="H8" s="19">
        <v>1115072</v>
      </c>
      <c r="I8" s="19">
        <v>1504274</v>
      </c>
      <c r="J8" s="19">
        <v>22301710</v>
      </c>
      <c r="K8" s="19">
        <v>1565644</v>
      </c>
      <c r="L8" s="19">
        <v>1378460</v>
      </c>
      <c r="M8" s="19">
        <v>1208629</v>
      </c>
      <c r="N8" s="19">
        <v>4152733</v>
      </c>
      <c r="O8" s="19"/>
      <c r="P8" s="19"/>
      <c r="Q8" s="19"/>
      <c r="R8" s="19"/>
      <c r="S8" s="19"/>
      <c r="T8" s="19"/>
      <c r="U8" s="19"/>
      <c r="V8" s="19"/>
      <c r="W8" s="19">
        <v>26454443</v>
      </c>
      <c r="X8" s="19">
        <v>8422716</v>
      </c>
      <c r="Y8" s="19">
        <v>18031727</v>
      </c>
      <c r="Z8" s="20">
        <v>214.08</v>
      </c>
      <c r="AA8" s="21">
        <v>16845433</v>
      </c>
    </row>
    <row r="9" spans="1:27" ht="13.5">
      <c r="A9" s="22" t="s">
        <v>36</v>
      </c>
      <c r="B9" s="16"/>
      <c r="C9" s="17">
        <v>47808552</v>
      </c>
      <c r="D9" s="17"/>
      <c r="E9" s="18">
        <v>52927503</v>
      </c>
      <c r="F9" s="19">
        <v>52927503</v>
      </c>
      <c r="G9" s="19"/>
      <c r="H9" s="19">
        <v>2220000</v>
      </c>
      <c r="I9" s="19">
        <v>258950</v>
      </c>
      <c r="J9" s="19">
        <v>2478950</v>
      </c>
      <c r="K9" s="19">
        <v>238950</v>
      </c>
      <c r="L9" s="19">
        <v>460000</v>
      </c>
      <c r="M9" s="19">
        <v>14981250</v>
      </c>
      <c r="N9" s="19">
        <v>15680200</v>
      </c>
      <c r="O9" s="19"/>
      <c r="P9" s="19"/>
      <c r="Q9" s="19"/>
      <c r="R9" s="19"/>
      <c r="S9" s="19"/>
      <c r="T9" s="19"/>
      <c r="U9" s="19"/>
      <c r="V9" s="19"/>
      <c r="W9" s="19">
        <v>18159150</v>
      </c>
      <c r="X9" s="19">
        <v>49231500</v>
      </c>
      <c r="Y9" s="19">
        <v>-31072350</v>
      </c>
      <c r="Z9" s="20">
        <v>-63.11</v>
      </c>
      <c r="AA9" s="21">
        <v>52927503</v>
      </c>
    </row>
    <row r="10" spans="1:27" ht="13.5">
      <c r="A10" s="22" t="s">
        <v>37</v>
      </c>
      <c r="B10" s="16"/>
      <c r="C10" s="17">
        <v>23362000</v>
      </c>
      <c r="D10" s="17"/>
      <c r="E10" s="18">
        <v>14411500</v>
      </c>
      <c r="F10" s="19">
        <v>38172500</v>
      </c>
      <c r="G10" s="19">
        <v>6122000</v>
      </c>
      <c r="H10" s="19"/>
      <c r="I10" s="19"/>
      <c r="J10" s="19">
        <v>6122000</v>
      </c>
      <c r="K10" s="19"/>
      <c r="L10" s="19"/>
      <c r="M10" s="19">
        <v>6494249</v>
      </c>
      <c r="N10" s="19">
        <v>6494249</v>
      </c>
      <c r="O10" s="19"/>
      <c r="P10" s="19"/>
      <c r="Q10" s="19"/>
      <c r="R10" s="19"/>
      <c r="S10" s="19"/>
      <c r="T10" s="19"/>
      <c r="U10" s="19"/>
      <c r="V10" s="19"/>
      <c r="W10" s="19">
        <v>12616249</v>
      </c>
      <c r="X10" s="19">
        <v>12500000</v>
      </c>
      <c r="Y10" s="19">
        <v>116249</v>
      </c>
      <c r="Z10" s="20">
        <v>0.93</v>
      </c>
      <c r="AA10" s="21">
        <v>38172500</v>
      </c>
    </row>
    <row r="11" spans="1:27" ht="13.5">
      <c r="A11" s="22" t="s">
        <v>38</v>
      </c>
      <c r="B11" s="16"/>
      <c r="C11" s="17">
        <v>213530</v>
      </c>
      <c r="D11" s="17"/>
      <c r="E11" s="18">
        <v>5958048</v>
      </c>
      <c r="F11" s="19">
        <v>5958048</v>
      </c>
      <c r="G11" s="19">
        <v>2338</v>
      </c>
      <c r="H11" s="19">
        <v>35488</v>
      </c>
      <c r="I11" s="19">
        <v>11344</v>
      </c>
      <c r="J11" s="19">
        <v>49170</v>
      </c>
      <c r="K11" s="19">
        <v>550</v>
      </c>
      <c r="L11" s="19"/>
      <c r="M11" s="19"/>
      <c r="N11" s="19">
        <v>550</v>
      </c>
      <c r="O11" s="19"/>
      <c r="P11" s="19"/>
      <c r="Q11" s="19"/>
      <c r="R11" s="19"/>
      <c r="S11" s="19"/>
      <c r="T11" s="19"/>
      <c r="U11" s="19"/>
      <c r="V11" s="19"/>
      <c r="W11" s="19">
        <v>49720</v>
      </c>
      <c r="X11" s="19">
        <v>2979024</v>
      </c>
      <c r="Y11" s="19">
        <v>-2929304</v>
      </c>
      <c r="Z11" s="20">
        <v>-98.33</v>
      </c>
      <c r="AA11" s="21">
        <v>5958048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-72222275</v>
      </c>
      <c r="D14" s="17"/>
      <c r="E14" s="18">
        <v>-103563624</v>
      </c>
      <c r="F14" s="19">
        <v>-103563624</v>
      </c>
      <c r="G14" s="19">
        <v>-17240488</v>
      </c>
      <c r="H14" s="19">
        <v>-4645437</v>
      </c>
      <c r="I14" s="19">
        <v>-3785997</v>
      </c>
      <c r="J14" s="19">
        <v>-25671922</v>
      </c>
      <c r="K14" s="19">
        <v>-5764070</v>
      </c>
      <c r="L14" s="19">
        <v>-8187161</v>
      </c>
      <c r="M14" s="19">
        <v>-8989379</v>
      </c>
      <c r="N14" s="19">
        <v>-22940610</v>
      </c>
      <c r="O14" s="19"/>
      <c r="P14" s="19"/>
      <c r="Q14" s="19"/>
      <c r="R14" s="19"/>
      <c r="S14" s="19"/>
      <c r="T14" s="19"/>
      <c r="U14" s="19"/>
      <c r="V14" s="19"/>
      <c r="W14" s="19">
        <v>-48612532</v>
      </c>
      <c r="X14" s="19">
        <v>-51781812</v>
      </c>
      <c r="Y14" s="19">
        <v>3169280</v>
      </c>
      <c r="Z14" s="20">
        <v>-6.12</v>
      </c>
      <c r="AA14" s="21">
        <v>-103563624</v>
      </c>
    </row>
    <row r="15" spans="1:27" ht="13.5">
      <c r="A15" s="22" t="s">
        <v>42</v>
      </c>
      <c r="B15" s="16"/>
      <c r="C15" s="17">
        <v>-992409</v>
      </c>
      <c r="D15" s="17"/>
      <c r="E15" s="18">
        <v>-1130004</v>
      </c>
      <c r="F15" s="19">
        <v>-1130004</v>
      </c>
      <c r="G15" s="19">
        <v>-1693</v>
      </c>
      <c r="H15" s="19">
        <v>-10334</v>
      </c>
      <c r="I15" s="19">
        <v>-1774</v>
      </c>
      <c r="J15" s="19">
        <v>-13801</v>
      </c>
      <c r="K15" s="19">
        <v>-102171</v>
      </c>
      <c r="L15" s="19">
        <v>-60199</v>
      </c>
      <c r="M15" s="19">
        <v>-36109</v>
      </c>
      <c r="N15" s="19">
        <v>-198479</v>
      </c>
      <c r="O15" s="19"/>
      <c r="P15" s="19"/>
      <c r="Q15" s="19"/>
      <c r="R15" s="19"/>
      <c r="S15" s="19"/>
      <c r="T15" s="19"/>
      <c r="U15" s="19"/>
      <c r="V15" s="19"/>
      <c r="W15" s="19">
        <v>-212280</v>
      </c>
      <c r="X15" s="19">
        <v>-565002</v>
      </c>
      <c r="Y15" s="19">
        <v>352722</v>
      </c>
      <c r="Z15" s="20">
        <v>-62.43</v>
      </c>
      <c r="AA15" s="21">
        <v>-1130004</v>
      </c>
    </row>
    <row r="16" spans="1:27" ht="13.5">
      <c r="A16" s="22" t="s">
        <v>43</v>
      </c>
      <c r="B16" s="16"/>
      <c r="C16" s="17">
        <v>-8098228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14533626</v>
      </c>
      <c r="D17" s="25">
        <f>SUM(D6:D16)</f>
        <v>0</v>
      </c>
      <c r="E17" s="26">
        <f t="shared" si="0"/>
        <v>8730107</v>
      </c>
      <c r="F17" s="27">
        <f t="shared" si="0"/>
        <v>32491107</v>
      </c>
      <c r="G17" s="27">
        <f t="shared" si="0"/>
        <v>9258115</v>
      </c>
      <c r="H17" s="27">
        <f t="shared" si="0"/>
        <v>-684541</v>
      </c>
      <c r="I17" s="27">
        <f t="shared" si="0"/>
        <v>-1659592</v>
      </c>
      <c r="J17" s="27">
        <f t="shared" si="0"/>
        <v>6913982</v>
      </c>
      <c r="K17" s="27">
        <f t="shared" si="0"/>
        <v>-629857</v>
      </c>
      <c r="L17" s="27">
        <f t="shared" si="0"/>
        <v>-4980268</v>
      </c>
      <c r="M17" s="27">
        <f t="shared" si="0"/>
        <v>14469044</v>
      </c>
      <c r="N17" s="27">
        <f t="shared" si="0"/>
        <v>8858919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15772901</v>
      </c>
      <c r="X17" s="27">
        <f t="shared" si="0"/>
        <v>36501880</v>
      </c>
      <c r="Y17" s="27">
        <f t="shared" si="0"/>
        <v>-20728979</v>
      </c>
      <c r="Z17" s="28">
        <f>+IF(X17&lt;&gt;0,+(Y17/X17)*100,0)</f>
        <v>-56.78879827559567</v>
      </c>
      <c r="AA17" s="29">
        <f>SUM(AA6:AA16)</f>
        <v>32491107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376644</v>
      </c>
      <c r="F22" s="36">
        <v>376644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188322</v>
      </c>
      <c r="Y22" s="19">
        <v>-188322</v>
      </c>
      <c r="Z22" s="20">
        <v>-100</v>
      </c>
      <c r="AA22" s="21">
        <v>376644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-13762598</v>
      </c>
      <c r="D26" s="17"/>
      <c r="E26" s="18">
        <v>-19706814</v>
      </c>
      <c r="F26" s="19">
        <v>-43467810</v>
      </c>
      <c r="G26" s="19">
        <v>-138000</v>
      </c>
      <c r="H26" s="19"/>
      <c r="I26" s="19">
        <v>-881098</v>
      </c>
      <c r="J26" s="19">
        <v>-1019098</v>
      </c>
      <c r="K26" s="19">
        <v>-881993</v>
      </c>
      <c r="L26" s="19">
        <v>-35498</v>
      </c>
      <c r="M26" s="19">
        <v>-2740843</v>
      </c>
      <c r="N26" s="19">
        <v>-3658334</v>
      </c>
      <c r="O26" s="19"/>
      <c r="P26" s="19"/>
      <c r="Q26" s="19"/>
      <c r="R26" s="19"/>
      <c r="S26" s="19"/>
      <c r="T26" s="19"/>
      <c r="U26" s="19"/>
      <c r="V26" s="19"/>
      <c r="W26" s="19">
        <v>-4677432</v>
      </c>
      <c r="X26" s="19">
        <v>-12237088</v>
      </c>
      <c r="Y26" s="19">
        <v>7559656</v>
      </c>
      <c r="Z26" s="20">
        <v>-61.78</v>
      </c>
      <c r="AA26" s="21">
        <v>-43467810</v>
      </c>
    </row>
    <row r="27" spans="1:27" ht="13.5">
      <c r="A27" s="23" t="s">
        <v>51</v>
      </c>
      <c r="B27" s="24"/>
      <c r="C27" s="25">
        <f aca="true" t="shared" si="1" ref="C27:Y27">SUM(C21:C26)</f>
        <v>-13762598</v>
      </c>
      <c r="D27" s="25">
        <f>SUM(D21:D26)</f>
        <v>0</v>
      </c>
      <c r="E27" s="26">
        <f t="shared" si="1"/>
        <v>-19330170</v>
      </c>
      <c r="F27" s="27">
        <f t="shared" si="1"/>
        <v>-43091166</v>
      </c>
      <c r="G27" s="27">
        <f t="shared" si="1"/>
        <v>-138000</v>
      </c>
      <c r="H27" s="27">
        <f t="shared" si="1"/>
        <v>0</v>
      </c>
      <c r="I27" s="27">
        <f t="shared" si="1"/>
        <v>-881098</v>
      </c>
      <c r="J27" s="27">
        <f t="shared" si="1"/>
        <v>-1019098</v>
      </c>
      <c r="K27" s="27">
        <f t="shared" si="1"/>
        <v>-881993</v>
      </c>
      <c r="L27" s="27">
        <f t="shared" si="1"/>
        <v>-35498</v>
      </c>
      <c r="M27" s="27">
        <f t="shared" si="1"/>
        <v>-2740843</v>
      </c>
      <c r="N27" s="27">
        <f t="shared" si="1"/>
        <v>-3658334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-4677432</v>
      </c>
      <c r="X27" s="27">
        <f t="shared" si="1"/>
        <v>-12048766</v>
      </c>
      <c r="Y27" s="27">
        <f t="shared" si="1"/>
        <v>7371334</v>
      </c>
      <c r="Z27" s="28">
        <f>+IF(X27&lt;&gt;0,+(Y27/X27)*100,0)</f>
        <v>-61.17916141785806</v>
      </c>
      <c r="AA27" s="29">
        <f>SUM(AA21:AA26)</f>
        <v>-43091166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771028</v>
      </c>
      <c r="D38" s="31">
        <f>+D17+D27+D36</f>
        <v>0</v>
      </c>
      <c r="E38" s="32">
        <f t="shared" si="3"/>
        <v>-10600063</v>
      </c>
      <c r="F38" s="33">
        <f t="shared" si="3"/>
        <v>-10600059</v>
      </c>
      <c r="G38" s="33">
        <f t="shared" si="3"/>
        <v>9120115</v>
      </c>
      <c r="H38" s="33">
        <f t="shared" si="3"/>
        <v>-684541</v>
      </c>
      <c r="I38" s="33">
        <f t="shared" si="3"/>
        <v>-2540690</v>
      </c>
      <c r="J38" s="33">
        <f t="shared" si="3"/>
        <v>5894884</v>
      </c>
      <c r="K38" s="33">
        <f t="shared" si="3"/>
        <v>-1511850</v>
      </c>
      <c r="L38" s="33">
        <f t="shared" si="3"/>
        <v>-5015766</v>
      </c>
      <c r="M38" s="33">
        <f t="shared" si="3"/>
        <v>11728201</v>
      </c>
      <c r="N38" s="33">
        <f t="shared" si="3"/>
        <v>5200585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11095469</v>
      </c>
      <c r="X38" s="33">
        <f t="shared" si="3"/>
        <v>24453114</v>
      </c>
      <c r="Y38" s="33">
        <f t="shared" si="3"/>
        <v>-13357645</v>
      </c>
      <c r="Z38" s="34">
        <f>+IF(X38&lt;&gt;0,+(Y38/X38)*100,0)</f>
        <v>-54.625537671807365</v>
      </c>
      <c r="AA38" s="35">
        <f>+AA17+AA27+AA36</f>
        <v>-10600059</v>
      </c>
    </row>
    <row r="39" spans="1:27" ht="13.5">
      <c r="A39" s="22" t="s">
        <v>59</v>
      </c>
      <c r="B39" s="16"/>
      <c r="C39" s="31">
        <v>713695</v>
      </c>
      <c r="D39" s="31"/>
      <c r="E39" s="32">
        <v>10600041</v>
      </c>
      <c r="F39" s="33">
        <v>10600041</v>
      </c>
      <c r="G39" s="33">
        <v>4187407</v>
      </c>
      <c r="H39" s="33">
        <v>13307522</v>
      </c>
      <c r="I39" s="33">
        <v>12622981</v>
      </c>
      <c r="J39" s="33">
        <v>4187407</v>
      </c>
      <c r="K39" s="33">
        <v>10082291</v>
      </c>
      <c r="L39" s="33">
        <v>8570441</v>
      </c>
      <c r="M39" s="33">
        <v>3554675</v>
      </c>
      <c r="N39" s="33">
        <v>10082291</v>
      </c>
      <c r="O39" s="33"/>
      <c r="P39" s="33"/>
      <c r="Q39" s="33"/>
      <c r="R39" s="33"/>
      <c r="S39" s="33"/>
      <c r="T39" s="33"/>
      <c r="U39" s="33"/>
      <c r="V39" s="33"/>
      <c r="W39" s="33">
        <v>4187407</v>
      </c>
      <c r="X39" s="33">
        <v>10600041</v>
      </c>
      <c r="Y39" s="33">
        <v>-6412634</v>
      </c>
      <c r="Z39" s="34">
        <v>-60.5</v>
      </c>
      <c r="AA39" s="35">
        <v>10600041</v>
      </c>
    </row>
    <row r="40" spans="1:27" ht="13.5">
      <c r="A40" s="41" t="s">
        <v>60</v>
      </c>
      <c r="B40" s="42"/>
      <c r="C40" s="43">
        <v>1484723</v>
      </c>
      <c r="D40" s="43"/>
      <c r="E40" s="44">
        <v>-20</v>
      </c>
      <c r="F40" s="45">
        <v>-16</v>
      </c>
      <c r="G40" s="45">
        <v>13307522</v>
      </c>
      <c r="H40" s="45">
        <v>12622981</v>
      </c>
      <c r="I40" s="45">
        <v>10082291</v>
      </c>
      <c r="J40" s="45">
        <v>10082291</v>
      </c>
      <c r="K40" s="45">
        <v>8570441</v>
      </c>
      <c r="L40" s="45">
        <v>3554675</v>
      </c>
      <c r="M40" s="45">
        <v>15282876</v>
      </c>
      <c r="N40" s="45">
        <v>15282876</v>
      </c>
      <c r="O40" s="45"/>
      <c r="P40" s="45"/>
      <c r="Q40" s="45"/>
      <c r="R40" s="45"/>
      <c r="S40" s="45"/>
      <c r="T40" s="45"/>
      <c r="U40" s="45"/>
      <c r="V40" s="45"/>
      <c r="W40" s="45">
        <v>15282876</v>
      </c>
      <c r="X40" s="45">
        <v>35053157</v>
      </c>
      <c r="Y40" s="45">
        <v>-19770281</v>
      </c>
      <c r="Z40" s="46">
        <v>-56.4</v>
      </c>
      <c r="AA40" s="47">
        <v>-16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6038032</v>
      </c>
      <c r="D8" s="17"/>
      <c r="E8" s="18">
        <v>27215018</v>
      </c>
      <c r="F8" s="19">
        <v>27215018</v>
      </c>
      <c r="G8" s="19">
        <v>160997</v>
      </c>
      <c r="H8" s="19">
        <v>116750</v>
      </c>
      <c r="I8" s="19"/>
      <c r="J8" s="19">
        <v>277747</v>
      </c>
      <c r="K8" s="19">
        <v>236003</v>
      </c>
      <c r="L8" s="19">
        <v>382040</v>
      </c>
      <c r="M8" s="19">
        <v>117756</v>
      </c>
      <c r="N8" s="19">
        <v>735799</v>
      </c>
      <c r="O8" s="19"/>
      <c r="P8" s="19"/>
      <c r="Q8" s="19"/>
      <c r="R8" s="19"/>
      <c r="S8" s="19"/>
      <c r="T8" s="19"/>
      <c r="U8" s="19"/>
      <c r="V8" s="19"/>
      <c r="W8" s="19">
        <v>1013546</v>
      </c>
      <c r="X8" s="19">
        <v>13477506</v>
      </c>
      <c r="Y8" s="19">
        <v>-12463960</v>
      </c>
      <c r="Z8" s="20">
        <v>-92.48</v>
      </c>
      <c r="AA8" s="21">
        <v>27215018</v>
      </c>
    </row>
    <row r="9" spans="1:27" ht="13.5">
      <c r="A9" s="22" t="s">
        <v>36</v>
      </c>
      <c r="B9" s="16"/>
      <c r="C9" s="17">
        <v>89310000</v>
      </c>
      <c r="D9" s="17"/>
      <c r="E9" s="18">
        <v>88342000</v>
      </c>
      <c r="F9" s="19">
        <v>88342000</v>
      </c>
      <c r="G9" s="19">
        <v>36809000</v>
      </c>
      <c r="H9" s="19"/>
      <c r="I9" s="19"/>
      <c r="J9" s="19">
        <v>36809000</v>
      </c>
      <c r="K9" s="19">
        <v>264341</v>
      </c>
      <c r="L9" s="19"/>
      <c r="M9" s="19">
        <v>29470750</v>
      </c>
      <c r="N9" s="19">
        <v>29735091</v>
      </c>
      <c r="O9" s="19"/>
      <c r="P9" s="19"/>
      <c r="Q9" s="19"/>
      <c r="R9" s="19"/>
      <c r="S9" s="19"/>
      <c r="T9" s="19"/>
      <c r="U9" s="19"/>
      <c r="V9" s="19"/>
      <c r="W9" s="19">
        <v>66544091</v>
      </c>
      <c r="X9" s="19">
        <v>70673600</v>
      </c>
      <c r="Y9" s="19">
        <v>-4129509</v>
      </c>
      <c r="Z9" s="20">
        <v>-5.84</v>
      </c>
      <c r="AA9" s="21">
        <v>88342000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16276611</v>
      </c>
      <c r="D11" s="17"/>
      <c r="E11" s="18">
        <v>17000000</v>
      </c>
      <c r="F11" s="19">
        <v>17000000</v>
      </c>
      <c r="G11" s="19">
        <v>244985</v>
      </c>
      <c r="H11" s="19">
        <v>1234950</v>
      </c>
      <c r="I11" s="19">
        <v>1626611</v>
      </c>
      <c r="J11" s="19">
        <v>3106546</v>
      </c>
      <c r="K11" s="19">
        <v>1290847</v>
      </c>
      <c r="L11" s="19">
        <v>1337224</v>
      </c>
      <c r="M11" s="19">
        <v>1143665</v>
      </c>
      <c r="N11" s="19">
        <v>3771736</v>
      </c>
      <c r="O11" s="19"/>
      <c r="P11" s="19"/>
      <c r="Q11" s="19"/>
      <c r="R11" s="19"/>
      <c r="S11" s="19"/>
      <c r="T11" s="19"/>
      <c r="U11" s="19"/>
      <c r="V11" s="19"/>
      <c r="W11" s="19">
        <v>6878282</v>
      </c>
      <c r="X11" s="19">
        <v>8500000</v>
      </c>
      <c r="Y11" s="19">
        <v>-1621718</v>
      </c>
      <c r="Z11" s="20">
        <v>-19.08</v>
      </c>
      <c r="AA11" s="21">
        <v>17000000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-105093207</v>
      </c>
      <c r="D14" s="17"/>
      <c r="E14" s="18">
        <v>-101432000</v>
      </c>
      <c r="F14" s="19">
        <v>-101432000</v>
      </c>
      <c r="G14" s="19"/>
      <c r="H14" s="19">
        <v>-2107532</v>
      </c>
      <c r="I14" s="19">
        <v>-2083919</v>
      </c>
      <c r="J14" s="19">
        <v>-4191451</v>
      </c>
      <c r="K14" s="19">
        <v>-8327155</v>
      </c>
      <c r="L14" s="19">
        <v>-3704091</v>
      </c>
      <c r="M14" s="19">
        <v>-5097524</v>
      </c>
      <c r="N14" s="19">
        <v>-17128770</v>
      </c>
      <c r="O14" s="19"/>
      <c r="P14" s="19"/>
      <c r="Q14" s="19"/>
      <c r="R14" s="19"/>
      <c r="S14" s="19"/>
      <c r="T14" s="19"/>
      <c r="U14" s="19"/>
      <c r="V14" s="19"/>
      <c r="W14" s="19">
        <v>-21320221</v>
      </c>
      <c r="X14" s="19">
        <v>-50715996</v>
      </c>
      <c r="Y14" s="19">
        <v>29395775</v>
      </c>
      <c r="Z14" s="20">
        <v>-57.96</v>
      </c>
      <c r="AA14" s="21">
        <v>-101432000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-13485788</v>
      </c>
      <c r="D16" s="17"/>
      <c r="E16" s="18">
        <v>-29165000</v>
      </c>
      <c r="F16" s="19">
        <v>-29165000</v>
      </c>
      <c r="G16" s="19">
        <v>-4395154</v>
      </c>
      <c r="H16" s="19">
        <v>-66960</v>
      </c>
      <c r="I16" s="19"/>
      <c r="J16" s="19">
        <v>-4462114</v>
      </c>
      <c r="K16" s="19">
        <v>-59541</v>
      </c>
      <c r="L16" s="19">
        <v>-3450</v>
      </c>
      <c r="M16" s="19">
        <v>-201260</v>
      </c>
      <c r="N16" s="19">
        <v>-264251</v>
      </c>
      <c r="O16" s="19"/>
      <c r="P16" s="19"/>
      <c r="Q16" s="19"/>
      <c r="R16" s="19"/>
      <c r="S16" s="19"/>
      <c r="T16" s="19"/>
      <c r="U16" s="19"/>
      <c r="V16" s="19"/>
      <c r="W16" s="19">
        <v>-4726365</v>
      </c>
      <c r="X16" s="19">
        <v>-14582496</v>
      </c>
      <c r="Y16" s="19">
        <v>9856131</v>
      </c>
      <c r="Z16" s="20">
        <v>-67.59</v>
      </c>
      <c r="AA16" s="21">
        <v>-29165000</v>
      </c>
    </row>
    <row r="17" spans="1:27" ht="13.5">
      <c r="A17" s="23" t="s">
        <v>44</v>
      </c>
      <c r="B17" s="24"/>
      <c r="C17" s="25">
        <f aca="true" t="shared" si="0" ref="C17:Y17">SUM(C6:C16)</f>
        <v>-6954352</v>
      </c>
      <c r="D17" s="25">
        <f>SUM(D6:D16)</f>
        <v>0</v>
      </c>
      <c r="E17" s="26">
        <f t="shared" si="0"/>
        <v>1960018</v>
      </c>
      <c r="F17" s="27">
        <f t="shared" si="0"/>
        <v>1960018</v>
      </c>
      <c r="G17" s="27">
        <f t="shared" si="0"/>
        <v>32819828</v>
      </c>
      <c r="H17" s="27">
        <f t="shared" si="0"/>
        <v>-822792</v>
      </c>
      <c r="I17" s="27">
        <f t="shared" si="0"/>
        <v>-457308</v>
      </c>
      <c r="J17" s="27">
        <f t="shared" si="0"/>
        <v>31539728</v>
      </c>
      <c r="K17" s="27">
        <f t="shared" si="0"/>
        <v>-6595505</v>
      </c>
      <c r="L17" s="27">
        <f t="shared" si="0"/>
        <v>-1988277</v>
      </c>
      <c r="M17" s="27">
        <f t="shared" si="0"/>
        <v>25433387</v>
      </c>
      <c r="N17" s="27">
        <f t="shared" si="0"/>
        <v>16849605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48389333</v>
      </c>
      <c r="X17" s="27">
        <f t="shared" si="0"/>
        <v>27352614</v>
      </c>
      <c r="Y17" s="27">
        <f t="shared" si="0"/>
        <v>21036719</v>
      </c>
      <c r="Z17" s="28">
        <f>+IF(X17&lt;&gt;0,+(Y17/X17)*100,0)</f>
        <v>76.90935498888697</v>
      </c>
      <c r="AA17" s="29">
        <f>SUM(AA6:AA16)</f>
        <v>1960018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69214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9577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-2064796</v>
      </c>
      <c r="D26" s="17"/>
      <c r="E26" s="18">
        <v>-1747000</v>
      </c>
      <c r="F26" s="19">
        <v>-1747000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-747000</v>
      </c>
      <c r="Y26" s="19">
        <v>747000</v>
      </c>
      <c r="Z26" s="20">
        <v>-100</v>
      </c>
      <c r="AA26" s="21">
        <v>-1747000</v>
      </c>
    </row>
    <row r="27" spans="1:27" ht="13.5">
      <c r="A27" s="23" t="s">
        <v>51</v>
      </c>
      <c r="B27" s="24"/>
      <c r="C27" s="25">
        <f aca="true" t="shared" si="1" ref="C27:Y27">SUM(C21:C26)</f>
        <v>-1986005</v>
      </c>
      <c r="D27" s="25">
        <f>SUM(D21:D26)</f>
        <v>0</v>
      </c>
      <c r="E27" s="26">
        <f t="shared" si="1"/>
        <v>-1747000</v>
      </c>
      <c r="F27" s="27">
        <f t="shared" si="1"/>
        <v>-1747000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-747000</v>
      </c>
      <c r="Y27" s="27">
        <f t="shared" si="1"/>
        <v>747000</v>
      </c>
      <c r="Z27" s="28">
        <f>+IF(X27&lt;&gt;0,+(Y27/X27)*100,0)</f>
        <v>-100</v>
      </c>
      <c r="AA27" s="29">
        <f>SUM(AA21:AA26)</f>
        <v>-1747000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-33000000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-4239348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-37239348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-46179705</v>
      </c>
      <c r="D38" s="31">
        <f>+D17+D27+D36</f>
        <v>0</v>
      </c>
      <c r="E38" s="32">
        <f t="shared" si="3"/>
        <v>213018</v>
      </c>
      <c r="F38" s="33">
        <f t="shared" si="3"/>
        <v>213018</v>
      </c>
      <c r="G38" s="33">
        <f t="shared" si="3"/>
        <v>32819828</v>
      </c>
      <c r="H38" s="33">
        <f t="shared" si="3"/>
        <v>-822792</v>
      </c>
      <c r="I38" s="33">
        <f t="shared" si="3"/>
        <v>-457308</v>
      </c>
      <c r="J38" s="33">
        <f t="shared" si="3"/>
        <v>31539728</v>
      </c>
      <c r="K38" s="33">
        <f t="shared" si="3"/>
        <v>-6595505</v>
      </c>
      <c r="L38" s="33">
        <f t="shared" si="3"/>
        <v>-1988277</v>
      </c>
      <c r="M38" s="33">
        <f t="shared" si="3"/>
        <v>25433387</v>
      </c>
      <c r="N38" s="33">
        <f t="shared" si="3"/>
        <v>16849605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48389333</v>
      </c>
      <c r="X38" s="33">
        <f t="shared" si="3"/>
        <v>26605614</v>
      </c>
      <c r="Y38" s="33">
        <f t="shared" si="3"/>
        <v>21783719</v>
      </c>
      <c r="Z38" s="34">
        <f>+IF(X38&lt;&gt;0,+(Y38/X38)*100,0)</f>
        <v>81.87640022139688</v>
      </c>
      <c r="AA38" s="35">
        <f>+AA17+AA27+AA36</f>
        <v>213018</v>
      </c>
    </row>
    <row r="39" spans="1:27" ht="13.5">
      <c r="A39" s="22" t="s">
        <v>59</v>
      </c>
      <c r="B39" s="16"/>
      <c r="C39" s="31">
        <v>109839054</v>
      </c>
      <c r="D39" s="31"/>
      <c r="E39" s="32">
        <v>103758000</v>
      </c>
      <c r="F39" s="33">
        <v>103758000</v>
      </c>
      <c r="G39" s="33"/>
      <c r="H39" s="33">
        <v>32819828</v>
      </c>
      <c r="I39" s="33">
        <v>31997036</v>
      </c>
      <c r="J39" s="33"/>
      <c r="K39" s="33">
        <v>31539728</v>
      </c>
      <c r="L39" s="33">
        <v>24944223</v>
      </c>
      <c r="M39" s="33">
        <v>22955946</v>
      </c>
      <c r="N39" s="33">
        <v>31539728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103758000</v>
      </c>
      <c r="Y39" s="33">
        <v>-103758000</v>
      </c>
      <c r="Z39" s="34">
        <v>-100</v>
      </c>
      <c r="AA39" s="35">
        <v>103758000</v>
      </c>
    </row>
    <row r="40" spans="1:27" ht="13.5">
      <c r="A40" s="41" t="s">
        <v>60</v>
      </c>
      <c r="B40" s="42"/>
      <c r="C40" s="43">
        <v>63659349</v>
      </c>
      <c r="D40" s="43"/>
      <c r="E40" s="44">
        <v>103971018</v>
      </c>
      <c r="F40" s="45">
        <v>103971018</v>
      </c>
      <c r="G40" s="45">
        <v>32819828</v>
      </c>
      <c r="H40" s="45">
        <v>31997036</v>
      </c>
      <c r="I40" s="45">
        <v>31539728</v>
      </c>
      <c r="J40" s="45">
        <v>31539728</v>
      </c>
      <c r="K40" s="45">
        <v>24944223</v>
      </c>
      <c r="L40" s="45">
        <v>22955946</v>
      </c>
      <c r="M40" s="45">
        <v>48389333</v>
      </c>
      <c r="N40" s="45">
        <v>48389333</v>
      </c>
      <c r="O40" s="45"/>
      <c r="P40" s="45"/>
      <c r="Q40" s="45"/>
      <c r="R40" s="45"/>
      <c r="S40" s="45"/>
      <c r="T40" s="45"/>
      <c r="U40" s="45"/>
      <c r="V40" s="45"/>
      <c r="W40" s="45">
        <v>48389333</v>
      </c>
      <c r="X40" s="45">
        <v>130363614</v>
      </c>
      <c r="Y40" s="45">
        <v>-81974281</v>
      </c>
      <c r="Z40" s="46">
        <v>-62.88</v>
      </c>
      <c r="AA40" s="47">
        <v>103971018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8481043</v>
      </c>
      <c r="D6" s="17"/>
      <c r="E6" s="18">
        <v>5700000</v>
      </c>
      <c r="F6" s="19">
        <v>5700000</v>
      </c>
      <c r="G6" s="19">
        <v>1116927</v>
      </c>
      <c r="H6" s="19">
        <v>1119120</v>
      </c>
      <c r="I6" s="19">
        <v>1121764</v>
      </c>
      <c r="J6" s="19">
        <v>3357811</v>
      </c>
      <c r="K6" s="19">
        <v>1153301</v>
      </c>
      <c r="L6" s="19">
        <v>1149052</v>
      </c>
      <c r="M6" s="19">
        <v>1157010</v>
      </c>
      <c r="N6" s="19">
        <v>3459363</v>
      </c>
      <c r="O6" s="19"/>
      <c r="P6" s="19"/>
      <c r="Q6" s="19"/>
      <c r="R6" s="19"/>
      <c r="S6" s="19"/>
      <c r="T6" s="19"/>
      <c r="U6" s="19"/>
      <c r="V6" s="19"/>
      <c r="W6" s="19">
        <v>6817174</v>
      </c>
      <c r="X6" s="19">
        <v>2850000</v>
      </c>
      <c r="Y6" s="19">
        <v>3967174</v>
      </c>
      <c r="Z6" s="20">
        <v>139.2</v>
      </c>
      <c r="AA6" s="21">
        <v>5700000</v>
      </c>
    </row>
    <row r="7" spans="1:27" ht="13.5">
      <c r="A7" s="22" t="s">
        <v>34</v>
      </c>
      <c r="B7" s="16"/>
      <c r="C7" s="17">
        <v>168788</v>
      </c>
      <c r="D7" s="17"/>
      <c r="E7" s="18">
        <v>1650000</v>
      </c>
      <c r="F7" s="19">
        <v>1650000</v>
      </c>
      <c r="G7" s="19">
        <v>58125</v>
      </c>
      <c r="H7" s="19">
        <v>58124</v>
      </c>
      <c r="I7" s="19">
        <v>58517</v>
      </c>
      <c r="J7" s="19">
        <v>174766</v>
      </c>
      <c r="K7" s="19">
        <v>58125</v>
      </c>
      <c r="L7" s="19">
        <v>58125</v>
      </c>
      <c r="M7" s="19">
        <v>58125</v>
      </c>
      <c r="N7" s="19">
        <v>174375</v>
      </c>
      <c r="O7" s="19"/>
      <c r="P7" s="19"/>
      <c r="Q7" s="19"/>
      <c r="R7" s="19"/>
      <c r="S7" s="19"/>
      <c r="T7" s="19"/>
      <c r="U7" s="19"/>
      <c r="V7" s="19"/>
      <c r="W7" s="19">
        <v>349141</v>
      </c>
      <c r="X7" s="19">
        <v>825000</v>
      </c>
      <c r="Y7" s="19">
        <v>-475859</v>
      </c>
      <c r="Z7" s="20">
        <v>-57.68</v>
      </c>
      <c r="AA7" s="21">
        <v>1650000</v>
      </c>
    </row>
    <row r="8" spans="1:27" ht="13.5">
      <c r="A8" s="22" t="s">
        <v>35</v>
      </c>
      <c r="B8" s="16"/>
      <c r="C8" s="17">
        <v>235497565</v>
      </c>
      <c r="D8" s="17"/>
      <c r="E8" s="18">
        <v>22500000</v>
      </c>
      <c r="F8" s="19">
        <v>22500000</v>
      </c>
      <c r="G8" s="19">
        <v>595523</v>
      </c>
      <c r="H8" s="19">
        <v>548964</v>
      </c>
      <c r="I8" s="19">
        <v>479713</v>
      </c>
      <c r="J8" s="19">
        <v>1624200</v>
      </c>
      <c r="K8" s="19">
        <v>616646</v>
      </c>
      <c r="L8" s="19">
        <v>454924</v>
      </c>
      <c r="M8" s="19">
        <v>376045</v>
      </c>
      <c r="N8" s="19">
        <v>1447615</v>
      </c>
      <c r="O8" s="19"/>
      <c r="P8" s="19"/>
      <c r="Q8" s="19"/>
      <c r="R8" s="19"/>
      <c r="S8" s="19"/>
      <c r="T8" s="19"/>
      <c r="U8" s="19"/>
      <c r="V8" s="19"/>
      <c r="W8" s="19">
        <v>3071815</v>
      </c>
      <c r="X8" s="19">
        <v>11250000</v>
      </c>
      <c r="Y8" s="19">
        <v>-8178185</v>
      </c>
      <c r="Z8" s="20">
        <v>-72.69</v>
      </c>
      <c r="AA8" s="21">
        <v>22500000</v>
      </c>
    </row>
    <row r="9" spans="1:27" ht="13.5">
      <c r="A9" s="22" t="s">
        <v>36</v>
      </c>
      <c r="B9" s="16"/>
      <c r="C9" s="17"/>
      <c r="D9" s="17"/>
      <c r="E9" s="18">
        <v>232176000</v>
      </c>
      <c r="F9" s="19">
        <v>232176000</v>
      </c>
      <c r="G9" s="19">
        <v>93913000</v>
      </c>
      <c r="H9" s="19"/>
      <c r="I9" s="19"/>
      <c r="J9" s="19">
        <v>93913000</v>
      </c>
      <c r="K9" s="19">
        <v>144368</v>
      </c>
      <c r="L9" s="19">
        <v>308655</v>
      </c>
      <c r="M9" s="19">
        <v>75535823</v>
      </c>
      <c r="N9" s="19">
        <v>75988846</v>
      </c>
      <c r="O9" s="19"/>
      <c r="P9" s="19"/>
      <c r="Q9" s="19"/>
      <c r="R9" s="19"/>
      <c r="S9" s="19"/>
      <c r="T9" s="19"/>
      <c r="U9" s="19"/>
      <c r="V9" s="19"/>
      <c r="W9" s="19">
        <v>169901846</v>
      </c>
      <c r="X9" s="19">
        <v>116088000</v>
      </c>
      <c r="Y9" s="19">
        <v>53813846</v>
      </c>
      <c r="Z9" s="20">
        <v>46.36</v>
      </c>
      <c r="AA9" s="21">
        <v>232176000</v>
      </c>
    </row>
    <row r="10" spans="1:27" ht="13.5">
      <c r="A10" s="22" t="s">
        <v>37</v>
      </c>
      <c r="B10" s="16"/>
      <c r="C10" s="17">
        <v>72027000</v>
      </c>
      <c r="D10" s="17"/>
      <c r="E10" s="18">
        <v>79138000</v>
      </c>
      <c r="F10" s="19">
        <v>79138000</v>
      </c>
      <c r="G10" s="19">
        <v>10788424</v>
      </c>
      <c r="H10" s="19">
        <v>2395989</v>
      </c>
      <c r="I10" s="19"/>
      <c r="J10" s="19">
        <v>13184413</v>
      </c>
      <c r="K10" s="19">
        <v>8284162</v>
      </c>
      <c r="L10" s="19">
        <v>5371567</v>
      </c>
      <c r="M10" s="19">
        <v>9087501</v>
      </c>
      <c r="N10" s="19">
        <v>22743230</v>
      </c>
      <c r="O10" s="19"/>
      <c r="P10" s="19"/>
      <c r="Q10" s="19"/>
      <c r="R10" s="19"/>
      <c r="S10" s="19"/>
      <c r="T10" s="19"/>
      <c r="U10" s="19"/>
      <c r="V10" s="19"/>
      <c r="W10" s="19">
        <v>35927643</v>
      </c>
      <c r="X10" s="19">
        <v>39568998</v>
      </c>
      <c r="Y10" s="19">
        <v>-3641355</v>
      </c>
      <c r="Z10" s="20">
        <v>-9.2</v>
      </c>
      <c r="AA10" s="21">
        <v>79138000</v>
      </c>
    </row>
    <row r="11" spans="1:27" ht="13.5">
      <c r="A11" s="22" t="s">
        <v>38</v>
      </c>
      <c r="B11" s="16"/>
      <c r="C11" s="17">
        <v>4971482</v>
      </c>
      <c r="D11" s="17"/>
      <c r="E11" s="18">
        <v>4000000</v>
      </c>
      <c r="F11" s="19">
        <v>4000000</v>
      </c>
      <c r="G11" s="19">
        <v>112775</v>
      </c>
      <c r="H11" s="19">
        <v>87177</v>
      </c>
      <c r="I11" s="19">
        <v>134965</v>
      </c>
      <c r="J11" s="19">
        <v>334917</v>
      </c>
      <c r="K11" s="19">
        <v>155976</v>
      </c>
      <c r="L11" s="19">
        <v>109434</v>
      </c>
      <c r="M11" s="19">
        <v>191655</v>
      </c>
      <c r="N11" s="19">
        <v>457065</v>
      </c>
      <c r="O11" s="19"/>
      <c r="P11" s="19"/>
      <c r="Q11" s="19"/>
      <c r="R11" s="19"/>
      <c r="S11" s="19"/>
      <c r="T11" s="19"/>
      <c r="U11" s="19"/>
      <c r="V11" s="19"/>
      <c r="W11" s="19">
        <v>791982</v>
      </c>
      <c r="X11" s="19">
        <v>1999998</v>
      </c>
      <c r="Y11" s="19">
        <v>-1208016</v>
      </c>
      <c r="Z11" s="20">
        <v>-60.4</v>
      </c>
      <c r="AA11" s="21">
        <v>4000000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-273685582</v>
      </c>
      <c r="D14" s="17"/>
      <c r="E14" s="18">
        <v>-282286154</v>
      </c>
      <c r="F14" s="19">
        <v>-282286154</v>
      </c>
      <c r="G14" s="19">
        <v>-13227915</v>
      </c>
      <c r="H14" s="19">
        <v>-10145554</v>
      </c>
      <c r="I14" s="19">
        <v>-16308338</v>
      </c>
      <c r="J14" s="19">
        <v>-39681807</v>
      </c>
      <c r="K14" s="19">
        <v>-17477263</v>
      </c>
      <c r="L14" s="19">
        <v>-8826910</v>
      </c>
      <c r="M14" s="19">
        <v>-15945953</v>
      </c>
      <c r="N14" s="19">
        <v>-42250126</v>
      </c>
      <c r="O14" s="19"/>
      <c r="P14" s="19"/>
      <c r="Q14" s="19"/>
      <c r="R14" s="19"/>
      <c r="S14" s="19"/>
      <c r="T14" s="19"/>
      <c r="U14" s="19"/>
      <c r="V14" s="19"/>
      <c r="W14" s="19">
        <v>-81931933</v>
      </c>
      <c r="X14" s="19">
        <v>-141143076</v>
      </c>
      <c r="Y14" s="19">
        <v>59211143</v>
      </c>
      <c r="Z14" s="20">
        <v>-41.95</v>
      </c>
      <c r="AA14" s="21">
        <v>-282286154</v>
      </c>
    </row>
    <row r="15" spans="1:27" ht="13.5">
      <c r="A15" s="22" t="s">
        <v>42</v>
      </c>
      <c r="B15" s="16"/>
      <c r="C15" s="17">
        <v>-1920007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45540289</v>
      </c>
      <c r="D17" s="25">
        <f>SUM(D6:D16)</f>
        <v>0</v>
      </c>
      <c r="E17" s="26">
        <f t="shared" si="0"/>
        <v>62877846</v>
      </c>
      <c r="F17" s="27">
        <f t="shared" si="0"/>
        <v>62877846</v>
      </c>
      <c r="G17" s="27">
        <f t="shared" si="0"/>
        <v>93356859</v>
      </c>
      <c r="H17" s="27">
        <f t="shared" si="0"/>
        <v>-5936180</v>
      </c>
      <c r="I17" s="27">
        <f t="shared" si="0"/>
        <v>-14513379</v>
      </c>
      <c r="J17" s="27">
        <f t="shared" si="0"/>
        <v>72907300</v>
      </c>
      <c r="K17" s="27">
        <f t="shared" si="0"/>
        <v>-7064685</v>
      </c>
      <c r="L17" s="27">
        <f t="shared" si="0"/>
        <v>-1375153</v>
      </c>
      <c r="M17" s="27">
        <f t="shared" si="0"/>
        <v>70460206</v>
      </c>
      <c r="N17" s="27">
        <f t="shared" si="0"/>
        <v>62020368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134927668</v>
      </c>
      <c r="X17" s="27">
        <f t="shared" si="0"/>
        <v>31438920</v>
      </c>
      <c r="Y17" s="27">
        <f t="shared" si="0"/>
        <v>103488748</v>
      </c>
      <c r="Z17" s="28">
        <f>+IF(X17&lt;&gt;0,+(Y17/X17)*100,0)</f>
        <v>329.1739919819129</v>
      </c>
      <c r="AA17" s="29">
        <f>SUM(AA6:AA16)</f>
        <v>62877846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-52952272</v>
      </c>
      <c r="D26" s="17"/>
      <c r="E26" s="18">
        <v>-62877846</v>
      </c>
      <c r="F26" s="19">
        <v>-62877846</v>
      </c>
      <c r="G26" s="19">
        <v>-6138051</v>
      </c>
      <c r="H26" s="19">
        <v>-6536172</v>
      </c>
      <c r="I26" s="19">
        <v>-1463287</v>
      </c>
      <c r="J26" s="19">
        <v>-14137510</v>
      </c>
      <c r="K26" s="19">
        <v>-6200965</v>
      </c>
      <c r="L26" s="19">
        <v>-3571288</v>
      </c>
      <c r="M26" s="19">
        <v>-8322243</v>
      </c>
      <c r="N26" s="19">
        <v>-18094496</v>
      </c>
      <c r="O26" s="19"/>
      <c r="P26" s="19"/>
      <c r="Q26" s="19"/>
      <c r="R26" s="19"/>
      <c r="S26" s="19"/>
      <c r="T26" s="19"/>
      <c r="U26" s="19"/>
      <c r="V26" s="19"/>
      <c r="W26" s="19">
        <v>-32232006</v>
      </c>
      <c r="X26" s="19">
        <v>-31438920</v>
      </c>
      <c r="Y26" s="19">
        <v>-793086</v>
      </c>
      <c r="Z26" s="20">
        <v>2.52</v>
      </c>
      <c r="AA26" s="21">
        <v>-62877846</v>
      </c>
    </row>
    <row r="27" spans="1:27" ht="13.5">
      <c r="A27" s="23" t="s">
        <v>51</v>
      </c>
      <c r="B27" s="24"/>
      <c r="C27" s="25">
        <f aca="true" t="shared" si="1" ref="C27:Y27">SUM(C21:C26)</f>
        <v>-52952272</v>
      </c>
      <c r="D27" s="25">
        <f>SUM(D21:D26)</f>
        <v>0</v>
      </c>
      <c r="E27" s="26">
        <f t="shared" si="1"/>
        <v>-62877846</v>
      </c>
      <c r="F27" s="27">
        <f t="shared" si="1"/>
        <v>-62877846</v>
      </c>
      <c r="G27" s="27">
        <f t="shared" si="1"/>
        <v>-6138051</v>
      </c>
      <c r="H27" s="27">
        <f t="shared" si="1"/>
        <v>-6536172</v>
      </c>
      <c r="I27" s="27">
        <f t="shared" si="1"/>
        <v>-1463287</v>
      </c>
      <c r="J27" s="27">
        <f t="shared" si="1"/>
        <v>-14137510</v>
      </c>
      <c r="K27" s="27">
        <f t="shared" si="1"/>
        <v>-6200965</v>
      </c>
      <c r="L27" s="27">
        <f t="shared" si="1"/>
        <v>-3571288</v>
      </c>
      <c r="M27" s="27">
        <f t="shared" si="1"/>
        <v>-8322243</v>
      </c>
      <c r="N27" s="27">
        <f t="shared" si="1"/>
        <v>-18094496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-32232006</v>
      </c>
      <c r="X27" s="27">
        <f t="shared" si="1"/>
        <v>-31438920</v>
      </c>
      <c r="Y27" s="27">
        <f t="shared" si="1"/>
        <v>-793086</v>
      </c>
      <c r="Z27" s="28">
        <f>+IF(X27&lt;&gt;0,+(Y27/X27)*100,0)</f>
        <v>2.5226248229901027</v>
      </c>
      <c r="AA27" s="29">
        <f>SUM(AA21:AA26)</f>
        <v>-62877846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-7411983</v>
      </c>
      <c r="D38" s="31">
        <f>+D17+D27+D36</f>
        <v>0</v>
      </c>
      <c r="E38" s="32">
        <f t="shared" si="3"/>
        <v>0</v>
      </c>
      <c r="F38" s="33">
        <f t="shared" si="3"/>
        <v>0</v>
      </c>
      <c r="G38" s="33">
        <f t="shared" si="3"/>
        <v>87218808</v>
      </c>
      <c r="H38" s="33">
        <f t="shared" si="3"/>
        <v>-12472352</v>
      </c>
      <c r="I38" s="33">
        <f t="shared" si="3"/>
        <v>-15976666</v>
      </c>
      <c r="J38" s="33">
        <f t="shared" si="3"/>
        <v>58769790</v>
      </c>
      <c r="K38" s="33">
        <f t="shared" si="3"/>
        <v>-13265650</v>
      </c>
      <c r="L38" s="33">
        <f t="shared" si="3"/>
        <v>-4946441</v>
      </c>
      <c r="M38" s="33">
        <f t="shared" si="3"/>
        <v>62137963</v>
      </c>
      <c r="N38" s="33">
        <f t="shared" si="3"/>
        <v>43925872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102695662</v>
      </c>
      <c r="X38" s="33">
        <f t="shared" si="3"/>
        <v>0</v>
      </c>
      <c r="Y38" s="33">
        <f t="shared" si="3"/>
        <v>102695662</v>
      </c>
      <c r="Z38" s="34">
        <f>+IF(X38&lt;&gt;0,+(Y38/X38)*100,0)</f>
        <v>0</v>
      </c>
      <c r="AA38" s="35">
        <f>+AA17+AA27+AA36</f>
        <v>0</v>
      </c>
    </row>
    <row r="39" spans="1:27" ht="13.5">
      <c r="A39" s="22" t="s">
        <v>59</v>
      </c>
      <c r="B39" s="16"/>
      <c r="C39" s="31">
        <v>13635476</v>
      </c>
      <c r="D39" s="31"/>
      <c r="E39" s="32"/>
      <c r="F39" s="33"/>
      <c r="G39" s="33"/>
      <c r="H39" s="33">
        <v>87218808</v>
      </c>
      <c r="I39" s="33">
        <v>74746456</v>
      </c>
      <c r="J39" s="33"/>
      <c r="K39" s="33">
        <v>58769790</v>
      </c>
      <c r="L39" s="33">
        <v>45504140</v>
      </c>
      <c r="M39" s="33">
        <v>40557699</v>
      </c>
      <c r="N39" s="33">
        <v>58769790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6223493</v>
      </c>
      <c r="D40" s="43"/>
      <c r="E40" s="44"/>
      <c r="F40" s="45"/>
      <c r="G40" s="45">
        <v>87218808</v>
      </c>
      <c r="H40" s="45">
        <v>74746456</v>
      </c>
      <c r="I40" s="45">
        <v>58769790</v>
      </c>
      <c r="J40" s="45">
        <v>58769790</v>
      </c>
      <c r="K40" s="45">
        <v>45504140</v>
      </c>
      <c r="L40" s="45">
        <v>40557699</v>
      </c>
      <c r="M40" s="45">
        <v>102695662</v>
      </c>
      <c r="N40" s="45">
        <v>102695662</v>
      </c>
      <c r="O40" s="45"/>
      <c r="P40" s="45"/>
      <c r="Q40" s="45"/>
      <c r="R40" s="45"/>
      <c r="S40" s="45"/>
      <c r="T40" s="45"/>
      <c r="U40" s="45"/>
      <c r="V40" s="45"/>
      <c r="W40" s="45">
        <v>102695662</v>
      </c>
      <c r="X40" s="45"/>
      <c r="Y40" s="45">
        <v>102695662</v>
      </c>
      <c r="Z40" s="46"/>
      <c r="AA40" s="47"/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7759963</v>
      </c>
      <c r="D6" s="17"/>
      <c r="E6" s="18">
        <v>9999996</v>
      </c>
      <c r="F6" s="19">
        <v>9999996</v>
      </c>
      <c r="G6" s="19"/>
      <c r="H6" s="19"/>
      <c r="I6" s="19">
        <v>4852318</v>
      </c>
      <c r="J6" s="19">
        <v>4852318</v>
      </c>
      <c r="K6" s="19">
        <v>1120126</v>
      </c>
      <c r="L6" s="19">
        <v>643808</v>
      </c>
      <c r="M6" s="19">
        <v>4690000</v>
      </c>
      <c r="N6" s="19">
        <v>6453934</v>
      </c>
      <c r="O6" s="19"/>
      <c r="P6" s="19"/>
      <c r="Q6" s="19"/>
      <c r="R6" s="19"/>
      <c r="S6" s="19"/>
      <c r="T6" s="19"/>
      <c r="U6" s="19"/>
      <c r="V6" s="19"/>
      <c r="W6" s="19">
        <v>11306252</v>
      </c>
      <c r="X6" s="19">
        <v>4999998</v>
      </c>
      <c r="Y6" s="19">
        <v>6306254</v>
      </c>
      <c r="Z6" s="20">
        <v>126.13</v>
      </c>
      <c r="AA6" s="21">
        <v>9999996</v>
      </c>
    </row>
    <row r="7" spans="1:27" ht="13.5">
      <c r="A7" s="22" t="s">
        <v>34</v>
      </c>
      <c r="B7" s="16"/>
      <c r="C7" s="17"/>
      <c r="D7" s="17"/>
      <c r="E7" s="18">
        <v>800004</v>
      </c>
      <c r="F7" s="19">
        <v>800004</v>
      </c>
      <c r="G7" s="19"/>
      <c r="H7" s="19"/>
      <c r="I7" s="19">
        <v>689514</v>
      </c>
      <c r="J7" s="19">
        <v>689514</v>
      </c>
      <c r="K7" s="19">
        <v>61599</v>
      </c>
      <c r="L7" s="19">
        <v>34241</v>
      </c>
      <c r="M7" s="19">
        <v>279000</v>
      </c>
      <c r="N7" s="19">
        <v>374840</v>
      </c>
      <c r="O7" s="19"/>
      <c r="P7" s="19"/>
      <c r="Q7" s="19"/>
      <c r="R7" s="19"/>
      <c r="S7" s="19"/>
      <c r="T7" s="19"/>
      <c r="U7" s="19"/>
      <c r="V7" s="19"/>
      <c r="W7" s="19">
        <v>1064354</v>
      </c>
      <c r="X7" s="19">
        <v>400002</v>
      </c>
      <c r="Y7" s="19">
        <v>664352</v>
      </c>
      <c r="Z7" s="20">
        <v>166.09</v>
      </c>
      <c r="AA7" s="21">
        <v>800004</v>
      </c>
    </row>
    <row r="8" spans="1:27" ht="13.5">
      <c r="A8" s="22" t="s">
        <v>35</v>
      </c>
      <c r="B8" s="16"/>
      <c r="C8" s="17">
        <v>2126532</v>
      </c>
      <c r="D8" s="17"/>
      <c r="E8" s="18">
        <v>7712472</v>
      </c>
      <c r="F8" s="19">
        <v>7712472</v>
      </c>
      <c r="G8" s="19">
        <v>561596</v>
      </c>
      <c r="H8" s="19">
        <v>609313</v>
      </c>
      <c r="I8" s="19">
        <v>512162</v>
      </c>
      <c r="J8" s="19">
        <v>1683071</v>
      </c>
      <c r="K8" s="19">
        <v>536858</v>
      </c>
      <c r="L8" s="19">
        <v>662018</v>
      </c>
      <c r="M8" s="19">
        <v>575800</v>
      </c>
      <c r="N8" s="19">
        <v>1774676</v>
      </c>
      <c r="O8" s="19"/>
      <c r="P8" s="19"/>
      <c r="Q8" s="19"/>
      <c r="R8" s="19"/>
      <c r="S8" s="19"/>
      <c r="T8" s="19"/>
      <c r="U8" s="19"/>
      <c r="V8" s="19"/>
      <c r="W8" s="19">
        <v>3457747</v>
      </c>
      <c r="X8" s="19">
        <v>3856236</v>
      </c>
      <c r="Y8" s="19">
        <v>-398489</v>
      </c>
      <c r="Z8" s="20">
        <v>-10.33</v>
      </c>
      <c r="AA8" s="21">
        <v>7712472</v>
      </c>
    </row>
    <row r="9" spans="1:27" ht="13.5">
      <c r="A9" s="22" t="s">
        <v>36</v>
      </c>
      <c r="B9" s="16"/>
      <c r="C9" s="17">
        <v>258810956</v>
      </c>
      <c r="D9" s="17"/>
      <c r="E9" s="18">
        <v>238284000</v>
      </c>
      <c r="F9" s="19">
        <v>238284000</v>
      </c>
      <c r="G9" s="19">
        <v>97653000</v>
      </c>
      <c r="H9" s="19">
        <v>2028000</v>
      </c>
      <c r="I9" s="19"/>
      <c r="J9" s="19">
        <v>99681000</v>
      </c>
      <c r="K9" s="19"/>
      <c r="L9" s="19"/>
      <c r="M9" s="19">
        <v>70926000</v>
      </c>
      <c r="N9" s="19">
        <v>70926000</v>
      </c>
      <c r="O9" s="19"/>
      <c r="P9" s="19"/>
      <c r="Q9" s="19"/>
      <c r="R9" s="19"/>
      <c r="S9" s="19"/>
      <c r="T9" s="19"/>
      <c r="U9" s="19"/>
      <c r="V9" s="19"/>
      <c r="W9" s="19">
        <v>170607000</v>
      </c>
      <c r="X9" s="19">
        <v>119142000</v>
      </c>
      <c r="Y9" s="19">
        <v>51465000</v>
      </c>
      <c r="Z9" s="20">
        <v>43.2</v>
      </c>
      <c r="AA9" s="21">
        <v>238284000</v>
      </c>
    </row>
    <row r="10" spans="1:27" ht="13.5">
      <c r="A10" s="22" t="s">
        <v>37</v>
      </c>
      <c r="B10" s="16"/>
      <c r="C10" s="17">
        <v>18175365</v>
      </c>
      <c r="D10" s="17"/>
      <c r="E10" s="18">
        <v>71584403</v>
      </c>
      <c r="F10" s="19">
        <v>71584403</v>
      </c>
      <c r="G10" s="19"/>
      <c r="H10" s="19">
        <v>20000000</v>
      </c>
      <c r="I10" s="19"/>
      <c r="J10" s="19">
        <v>20000000</v>
      </c>
      <c r="K10" s="19">
        <v>4000000</v>
      </c>
      <c r="L10" s="19"/>
      <c r="M10" s="19"/>
      <c r="N10" s="19">
        <v>4000000</v>
      </c>
      <c r="O10" s="19"/>
      <c r="P10" s="19"/>
      <c r="Q10" s="19"/>
      <c r="R10" s="19"/>
      <c r="S10" s="19"/>
      <c r="T10" s="19"/>
      <c r="U10" s="19"/>
      <c r="V10" s="19"/>
      <c r="W10" s="19">
        <v>24000000</v>
      </c>
      <c r="X10" s="19"/>
      <c r="Y10" s="19">
        <v>24000000</v>
      </c>
      <c r="Z10" s="20"/>
      <c r="AA10" s="21">
        <v>71584403</v>
      </c>
    </row>
    <row r="11" spans="1:27" ht="13.5">
      <c r="A11" s="22" t="s">
        <v>38</v>
      </c>
      <c r="B11" s="16"/>
      <c r="C11" s="17">
        <v>3585521</v>
      </c>
      <c r="D11" s="17"/>
      <c r="E11" s="18">
        <v>2499996</v>
      </c>
      <c r="F11" s="19">
        <v>2499996</v>
      </c>
      <c r="G11" s="19">
        <v>507712</v>
      </c>
      <c r="H11" s="19">
        <v>643967</v>
      </c>
      <c r="I11" s="19">
        <v>545685</v>
      </c>
      <c r="J11" s="19">
        <v>1697364</v>
      </c>
      <c r="K11" s="19">
        <v>392329</v>
      </c>
      <c r="L11" s="19">
        <v>241234</v>
      </c>
      <c r="M11" s="19">
        <v>450712</v>
      </c>
      <c r="N11" s="19">
        <v>1084275</v>
      </c>
      <c r="O11" s="19"/>
      <c r="P11" s="19"/>
      <c r="Q11" s="19"/>
      <c r="R11" s="19"/>
      <c r="S11" s="19"/>
      <c r="T11" s="19"/>
      <c r="U11" s="19"/>
      <c r="V11" s="19"/>
      <c r="W11" s="19">
        <v>2781639</v>
      </c>
      <c r="X11" s="19">
        <v>1249998</v>
      </c>
      <c r="Y11" s="19">
        <v>1531641</v>
      </c>
      <c r="Z11" s="20">
        <v>122.53</v>
      </c>
      <c r="AA11" s="21">
        <v>2499996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-252907066</v>
      </c>
      <c r="D14" s="17"/>
      <c r="E14" s="18">
        <v>-270761148</v>
      </c>
      <c r="F14" s="19">
        <v>-270761148</v>
      </c>
      <c r="G14" s="19">
        <v>-20729018</v>
      </c>
      <c r="H14" s="19">
        <v>-21741031</v>
      </c>
      <c r="I14" s="19">
        <v>-29648275</v>
      </c>
      <c r="J14" s="19">
        <v>-72118324</v>
      </c>
      <c r="K14" s="19">
        <v>-21350047</v>
      </c>
      <c r="L14" s="19">
        <v>-19753765</v>
      </c>
      <c r="M14" s="19">
        <v>-30609203</v>
      </c>
      <c r="N14" s="19">
        <v>-71713015</v>
      </c>
      <c r="O14" s="19"/>
      <c r="P14" s="19"/>
      <c r="Q14" s="19"/>
      <c r="R14" s="19"/>
      <c r="S14" s="19"/>
      <c r="T14" s="19"/>
      <c r="U14" s="19"/>
      <c r="V14" s="19"/>
      <c r="W14" s="19">
        <v>-143831339</v>
      </c>
      <c r="X14" s="19">
        <v>-135380574</v>
      </c>
      <c r="Y14" s="19">
        <v>-8450765</v>
      </c>
      <c r="Z14" s="20">
        <v>6.24</v>
      </c>
      <c r="AA14" s="21">
        <v>-270761148</v>
      </c>
    </row>
    <row r="15" spans="1:27" ht="13.5">
      <c r="A15" s="22" t="s">
        <v>42</v>
      </c>
      <c r="B15" s="16"/>
      <c r="C15" s="17">
        <v>-2008833</v>
      </c>
      <c r="D15" s="17"/>
      <c r="E15" s="18">
        <v>-30000</v>
      </c>
      <c r="F15" s="19">
        <v>-30000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-15000</v>
      </c>
      <c r="Y15" s="19">
        <v>15000</v>
      </c>
      <c r="Z15" s="20">
        <v>-100</v>
      </c>
      <c r="AA15" s="21">
        <v>-30000</v>
      </c>
    </row>
    <row r="16" spans="1:27" ht="13.5">
      <c r="A16" s="22" t="s">
        <v>43</v>
      </c>
      <c r="B16" s="16"/>
      <c r="C16" s="17"/>
      <c r="D16" s="17"/>
      <c r="E16" s="18">
        <v>-12000000</v>
      </c>
      <c r="F16" s="19">
        <v>-12000000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-6000000</v>
      </c>
      <c r="Y16" s="19">
        <v>6000000</v>
      </c>
      <c r="Z16" s="20">
        <v>-100</v>
      </c>
      <c r="AA16" s="21">
        <v>-12000000</v>
      </c>
    </row>
    <row r="17" spans="1:27" ht="13.5">
      <c r="A17" s="23" t="s">
        <v>44</v>
      </c>
      <c r="B17" s="24"/>
      <c r="C17" s="25">
        <f aca="true" t="shared" si="0" ref="C17:Y17">SUM(C6:C16)</f>
        <v>35542438</v>
      </c>
      <c r="D17" s="25">
        <f>SUM(D6:D16)</f>
        <v>0</v>
      </c>
      <c r="E17" s="26">
        <f t="shared" si="0"/>
        <v>48089723</v>
      </c>
      <c r="F17" s="27">
        <f t="shared" si="0"/>
        <v>48089723</v>
      </c>
      <c r="G17" s="27">
        <f t="shared" si="0"/>
        <v>77993290</v>
      </c>
      <c r="H17" s="27">
        <f t="shared" si="0"/>
        <v>1540249</v>
      </c>
      <c r="I17" s="27">
        <f t="shared" si="0"/>
        <v>-23048596</v>
      </c>
      <c r="J17" s="27">
        <f t="shared" si="0"/>
        <v>56484943</v>
      </c>
      <c r="K17" s="27">
        <f t="shared" si="0"/>
        <v>-15239135</v>
      </c>
      <c r="L17" s="27">
        <f t="shared" si="0"/>
        <v>-18172464</v>
      </c>
      <c r="M17" s="27">
        <f t="shared" si="0"/>
        <v>46312309</v>
      </c>
      <c r="N17" s="27">
        <f t="shared" si="0"/>
        <v>12900710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69385653</v>
      </c>
      <c r="X17" s="27">
        <f t="shared" si="0"/>
        <v>-11747340</v>
      </c>
      <c r="Y17" s="27">
        <f t="shared" si="0"/>
        <v>81132993</v>
      </c>
      <c r="Z17" s="28">
        <f>+IF(X17&lt;&gt;0,+(Y17/X17)*100,0)</f>
        <v>-690.6499088304246</v>
      </c>
      <c r="AA17" s="29">
        <f>SUM(AA6:AA16)</f>
        <v>48089723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205438</v>
      </c>
      <c r="D21" s="17"/>
      <c r="E21" s="18">
        <v>249996</v>
      </c>
      <c r="F21" s="19">
        <v>249996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124998</v>
      </c>
      <c r="Y21" s="36">
        <v>-124998</v>
      </c>
      <c r="Z21" s="37">
        <v>-100</v>
      </c>
      <c r="AA21" s="38">
        <v>249996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-18175365</v>
      </c>
      <c r="D26" s="17"/>
      <c r="E26" s="18">
        <v>-71584403</v>
      </c>
      <c r="F26" s="19">
        <v>-71584403</v>
      </c>
      <c r="G26" s="19">
        <v>-40517</v>
      </c>
      <c r="H26" s="19">
        <v>-3389875</v>
      </c>
      <c r="I26" s="19">
        <v>-3204559</v>
      </c>
      <c r="J26" s="19">
        <v>-6634951</v>
      </c>
      <c r="K26" s="19">
        <v>-7765224</v>
      </c>
      <c r="L26" s="19">
        <v>-6784000</v>
      </c>
      <c r="M26" s="19">
        <v>-8006810</v>
      </c>
      <c r="N26" s="19">
        <v>-22556034</v>
      </c>
      <c r="O26" s="19"/>
      <c r="P26" s="19"/>
      <c r="Q26" s="19"/>
      <c r="R26" s="19"/>
      <c r="S26" s="19"/>
      <c r="T26" s="19"/>
      <c r="U26" s="19"/>
      <c r="V26" s="19"/>
      <c r="W26" s="19">
        <v>-29190985</v>
      </c>
      <c r="X26" s="19"/>
      <c r="Y26" s="19">
        <v>-29190985</v>
      </c>
      <c r="Z26" s="20"/>
      <c r="AA26" s="21">
        <v>-71584403</v>
      </c>
    </row>
    <row r="27" spans="1:27" ht="13.5">
      <c r="A27" s="23" t="s">
        <v>51</v>
      </c>
      <c r="B27" s="24"/>
      <c r="C27" s="25">
        <f aca="true" t="shared" si="1" ref="C27:Y27">SUM(C21:C26)</f>
        <v>-17969927</v>
      </c>
      <c r="D27" s="25">
        <f>SUM(D21:D26)</f>
        <v>0</v>
      </c>
      <c r="E27" s="26">
        <f t="shared" si="1"/>
        <v>-71334407</v>
      </c>
      <c r="F27" s="27">
        <f t="shared" si="1"/>
        <v>-71334407</v>
      </c>
      <c r="G27" s="27">
        <f t="shared" si="1"/>
        <v>-40517</v>
      </c>
      <c r="H27" s="27">
        <f t="shared" si="1"/>
        <v>-3389875</v>
      </c>
      <c r="I27" s="27">
        <f t="shared" si="1"/>
        <v>-3204559</v>
      </c>
      <c r="J27" s="27">
        <f t="shared" si="1"/>
        <v>-6634951</v>
      </c>
      <c r="K27" s="27">
        <f t="shared" si="1"/>
        <v>-7765224</v>
      </c>
      <c r="L27" s="27">
        <f t="shared" si="1"/>
        <v>-6784000</v>
      </c>
      <c r="M27" s="27">
        <f t="shared" si="1"/>
        <v>-8006810</v>
      </c>
      <c r="N27" s="27">
        <f t="shared" si="1"/>
        <v>-22556034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-29190985</v>
      </c>
      <c r="X27" s="27">
        <f t="shared" si="1"/>
        <v>124998</v>
      </c>
      <c r="Y27" s="27">
        <f t="shared" si="1"/>
        <v>-29315983</v>
      </c>
      <c r="Z27" s="28">
        <f>+IF(X27&lt;&gt;0,+(Y27/X27)*100,0)</f>
        <v>-23453.161650586408</v>
      </c>
      <c r="AA27" s="29">
        <f>SUM(AA21:AA26)</f>
        <v>-71334407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-97313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-97313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17475198</v>
      </c>
      <c r="D38" s="31">
        <f>+D17+D27+D36</f>
        <v>0</v>
      </c>
      <c r="E38" s="32">
        <f t="shared" si="3"/>
        <v>-23244684</v>
      </c>
      <c r="F38" s="33">
        <f t="shared" si="3"/>
        <v>-23244684</v>
      </c>
      <c r="G38" s="33">
        <f t="shared" si="3"/>
        <v>77952773</v>
      </c>
      <c r="H38" s="33">
        <f t="shared" si="3"/>
        <v>-1849626</v>
      </c>
      <c r="I38" s="33">
        <f t="shared" si="3"/>
        <v>-26253155</v>
      </c>
      <c r="J38" s="33">
        <f t="shared" si="3"/>
        <v>49849992</v>
      </c>
      <c r="K38" s="33">
        <f t="shared" si="3"/>
        <v>-23004359</v>
      </c>
      <c r="L38" s="33">
        <f t="shared" si="3"/>
        <v>-24956464</v>
      </c>
      <c r="M38" s="33">
        <f t="shared" si="3"/>
        <v>38305499</v>
      </c>
      <c r="N38" s="33">
        <f t="shared" si="3"/>
        <v>-9655324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40194668</v>
      </c>
      <c r="X38" s="33">
        <f t="shared" si="3"/>
        <v>-11622342</v>
      </c>
      <c r="Y38" s="33">
        <f t="shared" si="3"/>
        <v>51817010</v>
      </c>
      <c r="Z38" s="34">
        <f>+IF(X38&lt;&gt;0,+(Y38/X38)*100,0)</f>
        <v>-445.83965951096604</v>
      </c>
      <c r="AA38" s="35">
        <f>+AA17+AA27+AA36</f>
        <v>-23244684</v>
      </c>
    </row>
    <row r="39" spans="1:27" ht="13.5">
      <c r="A39" s="22" t="s">
        <v>59</v>
      </c>
      <c r="B39" s="16"/>
      <c r="C39" s="31">
        <v>10206746</v>
      </c>
      <c r="D39" s="31"/>
      <c r="E39" s="32"/>
      <c r="F39" s="33"/>
      <c r="G39" s="33">
        <v>22791419</v>
      </c>
      <c r="H39" s="33">
        <v>100744192</v>
      </c>
      <c r="I39" s="33">
        <v>98894566</v>
      </c>
      <c r="J39" s="33">
        <v>22791419</v>
      </c>
      <c r="K39" s="33">
        <v>72641411</v>
      </c>
      <c r="L39" s="33">
        <v>49637052</v>
      </c>
      <c r="M39" s="33">
        <v>24680588</v>
      </c>
      <c r="N39" s="33">
        <v>72641411</v>
      </c>
      <c r="O39" s="33"/>
      <c r="P39" s="33"/>
      <c r="Q39" s="33"/>
      <c r="R39" s="33"/>
      <c r="S39" s="33"/>
      <c r="T39" s="33"/>
      <c r="U39" s="33"/>
      <c r="V39" s="33"/>
      <c r="W39" s="33">
        <v>22791419</v>
      </c>
      <c r="X39" s="33"/>
      <c r="Y39" s="33">
        <v>22791419</v>
      </c>
      <c r="Z39" s="34"/>
      <c r="AA39" s="35"/>
    </row>
    <row r="40" spans="1:27" ht="13.5">
      <c r="A40" s="41" t="s">
        <v>60</v>
      </c>
      <c r="B40" s="42"/>
      <c r="C40" s="43">
        <v>27681944</v>
      </c>
      <c r="D40" s="43"/>
      <c r="E40" s="44">
        <v>-23244684</v>
      </c>
      <c r="F40" s="45">
        <v>-23244684</v>
      </c>
      <c r="G40" s="45">
        <v>100744192</v>
      </c>
      <c r="H40" s="45">
        <v>98894566</v>
      </c>
      <c r="I40" s="45">
        <v>72641411</v>
      </c>
      <c r="J40" s="45">
        <v>72641411</v>
      </c>
      <c r="K40" s="45">
        <v>49637052</v>
      </c>
      <c r="L40" s="45">
        <v>24680588</v>
      </c>
      <c r="M40" s="45">
        <v>62986087</v>
      </c>
      <c r="N40" s="45">
        <v>62986087</v>
      </c>
      <c r="O40" s="45"/>
      <c r="P40" s="45"/>
      <c r="Q40" s="45"/>
      <c r="R40" s="45"/>
      <c r="S40" s="45"/>
      <c r="T40" s="45"/>
      <c r="U40" s="45"/>
      <c r="V40" s="45"/>
      <c r="W40" s="45">
        <v>62986087</v>
      </c>
      <c r="X40" s="45">
        <v>-11622342</v>
      </c>
      <c r="Y40" s="45">
        <v>74608429</v>
      </c>
      <c r="Z40" s="46">
        <v>-641.94</v>
      </c>
      <c r="AA40" s="47">
        <v>-23244684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23726893</v>
      </c>
      <c r="D6" s="17"/>
      <c r="E6" s="18">
        <v>18936000</v>
      </c>
      <c r="F6" s="19">
        <v>18936000</v>
      </c>
      <c r="G6" s="19">
        <v>860482</v>
      </c>
      <c r="H6" s="19">
        <v>1270043</v>
      </c>
      <c r="I6" s="19">
        <v>1290976</v>
      </c>
      <c r="J6" s="19">
        <v>3421501</v>
      </c>
      <c r="K6" s="19">
        <v>1787509</v>
      </c>
      <c r="L6" s="19">
        <v>1396091</v>
      </c>
      <c r="M6" s="19"/>
      <c r="N6" s="19">
        <v>3183600</v>
      </c>
      <c r="O6" s="19"/>
      <c r="P6" s="19"/>
      <c r="Q6" s="19"/>
      <c r="R6" s="19"/>
      <c r="S6" s="19"/>
      <c r="T6" s="19"/>
      <c r="U6" s="19"/>
      <c r="V6" s="19"/>
      <c r="W6" s="19">
        <v>6605101</v>
      </c>
      <c r="X6" s="19">
        <v>9468000</v>
      </c>
      <c r="Y6" s="19">
        <v>-2862899</v>
      </c>
      <c r="Z6" s="20">
        <v>-30.24</v>
      </c>
      <c r="AA6" s="21">
        <v>18936000</v>
      </c>
    </row>
    <row r="7" spans="1:27" ht="13.5">
      <c r="A7" s="22" t="s">
        <v>34</v>
      </c>
      <c r="B7" s="16"/>
      <c r="C7" s="17">
        <v>16830823</v>
      </c>
      <c r="D7" s="17"/>
      <c r="E7" s="18">
        <v>9072780</v>
      </c>
      <c r="F7" s="19">
        <v>9072780</v>
      </c>
      <c r="G7" s="19">
        <v>669274</v>
      </c>
      <c r="H7" s="19">
        <v>1164492</v>
      </c>
      <c r="I7" s="19">
        <v>672877</v>
      </c>
      <c r="J7" s="19">
        <v>2506643</v>
      </c>
      <c r="K7" s="19">
        <v>629300</v>
      </c>
      <c r="L7" s="19">
        <v>577577</v>
      </c>
      <c r="M7" s="19"/>
      <c r="N7" s="19">
        <v>1206877</v>
      </c>
      <c r="O7" s="19"/>
      <c r="P7" s="19"/>
      <c r="Q7" s="19"/>
      <c r="R7" s="19"/>
      <c r="S7" s="19"/>
      <c r="T7" s="19"/>
      <c r="U7" s="19"/>
      <c r="V7" s="19"/>
      <c r="W7" s="19">
        <v>3713520</v>
      </c>
      <c r="X7" s="19">
        <v>4536390</v>
      </c>
      <c r="Y7" s="19">
        <v>-822870</v>
      </c>
      <c r="Z7" s="20">
        <v>-18.14</v>
      </c>
      <c r="AA7" s="21">
        <v>9072780</v>
      </c>
    </row>
    <row r="8" spans="1:27" ht="13.5">
      <c r="A8" s="22" t="s">
        <v>35</v>
      </c>
      <c r="B8" s="16"/>
      <c r="C8" s="17">
        <v>2482264</v>
      </c>
      <c r="D8" s="17"/>
      <c r="E8" s="18">
        <v>22512112</v>
      </c>
      <c r="F8" s="19">
        <v>22512112</v>
      </c>
      <c r="G8" s="19">
        <v>703124</v>
      </c>
      <c r="H8" s="19">
        <v>120566</v>
      </c>
      <c r="I8" s="19">
        <v>671158</v>
      </c>
      <c r="J8" s="19">
        <v>1494848</v>
      </c>
      <c r="K8" s="19">
        <v>2312921</v>
      </c>
      <c r="L8" s="19">
        <v>1088439</v>
      </c>
      <c r="M8" s="19"/>
      <c r="N8" s="19">
        <v>3401360</v>
      </c>
      <c r="O8" s="19"/>
      <c r="P8" s="19"/>
      <c r="Q8" s="19"/>
      <c r="R8" s="19"/>
      <c r="S8" s="19"/>
      <c r="T8" s="19"/>
      <c r="U8" s="19"/>
      <c r="V8" s="19"/>
      <c r="W8" s="19">
        <v>4896208</v>
      </c>
      <c r="X8" s="19">
        <v>15756055</v>
      </c>
      <c r="Y8" s="19">
        <v>-10859847</v>
      </c>
      <c r="Z8" s="20">
        <v>-68.92</v>
      </c>
      <c r="AA8" s="21">
        <v>22512112</v>
      </c>
    </row>
    <row r="9" spans="1:27" ht="13.5">
      <c r="A9" s="22" t="s">
        <v>36</v>
      </c>
      <c r="B9" s="16"/>
      <c r="C9" s="17">
        <v>44477609</v>
      </c>
      <c r="D9" s="17"/>
      <c r="E9" s="18">
        <v>45547000</v>
      </c>
      <c r="F9" s="19">
        <v>45547000</v>
      </c>
      <c r="G9" s="19">
        <v>19374000</v>
      </c>
      <c r="H9" s="19">
        <v>2708000</v>
      </c>
      <c r="I9" s="19"/>
      <c r="J9" s="19">
        <v>22082000</v>
      </c>
      <c r="K9" s="19"/>
      <c r="L9" s="19">
        <v>525000</v>
      </c>
      <c r="M9" s="19"/>
      <c r="N9" s="19">
        <v>525000</v>
      </c>
      <c r="O9" s="19"/>
      <c r="P9" s="19"/>
      <c r="Q9" s="19"/>
      <c r="R9" s="19"/>
      <c r="S9" s="19"/>
      <c r="T9" s="19"/>
      <c r="U9" s="19"/>
      <c r="V9" s="19"/>
      <c r="W9" s="19">
        <v>22607000</v>
      </c>
      <c r="X9" s="19">
        <v>38714950</v>
      </c>
      <c r="Y9" s="19">
        <v>-16107950</v>
      </c>
      <c r="Z9" s="20">
        <v>-41.61</v>
      </c>
      <c r="AA9" s="21">
        <v>45547000</v>
      </c>
    </row>
    <row r="10" spans="1:27" ht="13.5">
      <c r="A10" s="22" t="s">
        <v>37</v>
      </c>
      <c r="B10" s="16"/>
      <c r="C10" s="17">
        <v>14699296</v>
      </c>
      <c r="D10" s="17"/>
      <c r="E10" s="18">
        <v>17116000</v>
      </c>
      <c r="F10" s="19">
        <v>17116000</v>
      </c>
      <c r="G10" s="19">
        <v>2000000</v>
      </c>
      <c r="H10" s="19"/>
      <c r="I10" s="19"/>
      <c r="J10" s="19">
        <v>2000000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2000000</v>
      </c>
      <c r="X10" s="19">
        <v>13692800</v>
      </c>
      <c r="Y10" s="19">
        <v>-11692800</v>
      </c>
      <c r="Z10" s="20">
        <v>-85.39</v>
      </c>
      <c r="AA10" s="21">
        <v>17116000</v>
      </c>
    </row>
    <row r="11" spans="1:27" ht="13.5">
      <c r="A11" s="22" t="s">
        <v>38</v>
      </c>
      <c r="B11" s="16"/>
      <c r="C11" s="17">
        <v>111022</v>
      </c>
      <c r="D11" s="17"/>
      <c r="E11" s="18">
        <v>2329328</v>
      </c>
      <c r="F11" s="19">
        <v>2329328</v>
      </c>
      <c r="G11" s="19">
        <v>2739</v>
      </c>
      <c r="H11" s="19">
        <v>34172</v>
      </c>
      <c r="I11" s="19"/>
      <c r="J11" s="19">
        <v>36911</v>
      </c>
      <c r="K11" s="19">
        <v>93533</v>
      </c>
      <c r="L11" s="19">
        <v>95040</v>
      </c>
      <c r="M11" s="19"/>
      <c r="N11" s="19">
        <v>188573</v>
      </c>
      <c r="O11" s="19"/>
      <c r="P11" s="19"/>
      <c r="Q11" s="19"/>
      <c r="R11" s="19"/>
      <c r="S11" s="19"/>
      <c r="T11" s="19"/>
      <c r="U11" s="19"/>
      <c r="V11" s="19"/>
      <c r="W11" s="19">
        <v>225484</v>
      </c>
      <c r="X11" s="19">
        <v>1164664</v>
      </c>
      <c r="Y11" s="19">
        <v>-939180</v>
      </c>
      <c r="Z11" s="20">
        <v>-80.64</v>
      </c>
      <c r="AA11" s="21">
        <v>2329328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-76780526</v>
      </c>
      <c r="D14" s="17"/>
      <c r="E14" s="18">
        <v>-96840225</v>
      </c>
      <c r="F14" s="19">
        <v>-96840225</v>
      </c>
      <c r="G14" s="19">
        <v>-11888146</v>
      </c>
      <c r="H14" s="19">
        <v>-5982186</v>
      </c>
      <c r="I14" s="19">
        <v>-3253805</v>
      </c>
      <c r="J14" s="19">
        <v>-21124137</v>
      </c>
      <c r="K14" s="19">
        <v>-6429922</v>
      </c>
      <c r="L14" s="19">
        <v>-8064725</v>
      </c>
      <c r="M14" s="19"/>
      <c r="N14" s="19">
        <v>-14494647</v>
      </c>
      <c r="O14" s="19"/>
      <c r="P14" s="19"/>
      <c r="Q14" s="19"/>
      <c r="R14" s="19"/>
      <c r="S14" s="19"/>
      <c r="T14" s="19"/>
      <c r="U14" s="19"/>
      <c r="V14" s="19"/>
      <c r="W14" s="19">
        <v>-35618784</v>
      </c>
      <c r="X14" s="19">
        <v>-51572892</v>
      </c>
      <c r="Y14" s="19">
        <v>15954108</v>
      </c>
      <c r="Z14" s="20">
        <v>-30.94</v>
      </c>
      <c r="AA14" s="21">
        <v>-96840225</v>
      </c>
    </row>
    <row r="15" spans="1:27" ht="13.5">
      <c r="A15" s="22" t="s">
        <v>42</v>
      </c>
      <c r="B15" s="16"/>
      <c r="C15" s="17">
        <v>-3075885</v>
      </c>
      <c r="D15" s="17"/>
      <c r="E15" s="18">
        <v>-247000</v>
      </c>
      <c r="F15" s="19">
        <v>-247000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-123500</v>
      </c>
      <c r="Y15" s="19">
        <v>123500</v>
      </c>
      <c r="Z15" s="20">
        <v>-100</v>
      </c>
      <c r="AA15" s="21">
        <v>-247000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>
        <v>-7891000</v>
      </c>
      <c r="I16" s="19"/>
      <c r="J16" s="19">
        <v>-7891000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-7891000</v>
      </c>
      <c r="X16" s="19"/>
      <c r="Y16" s="19">
        <v>-7891000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22471496</v>
      </c>
      <c r="D17" s="25">
        <f>SUM(D6:D16)</f>
        <v>0</v>
      </c>
      <c r="E17" s="26">
        <f t="shared" si="0"/>
        <v>18425995</v>
      </c>
      <c r="F17" s="27">
        <f t="shared" si="0"/>
        <v>18425995</v>
      </c>
      <c r="G17" s="27">
        <f t="shared" si="0"/>
        <v>11721473</v>
      </c>
      <c r="H17" s="27">
        <f t="shared" si="0"/>
        <v>-8575913</v>
      </c>
      <c r="I17" s="27">
        <f t="shared" si="0"/>
        <v>-618794</v>
      </c>
      <c r="J17" s="27">
        <f t="shared" si="0"/>
        <v>2526766</v>
      </c>
      <c r="K17" s="27">
        <f t="shared" si="0"/>
        <v>-1606659</v>
      </c>
      <c r="L17" s="27">
        <f t="shared" si="0"/>
        <v>-4382578</v>
      </c>
      <c r="M17" s="27">
        <f t="shared" si="0"/>
        <v>0</v>
      </c>
      <c r="N17" s="27">
        <f t="shared" si="0"/>
        <v>-5989237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-3462471</v>
      </c>
      <c r="X17" s="27">
        <f t="shared" si="0"/>
        <v>31636467</v>
      </c>
      <c r="Y17" s="27">
        <f t="shared" si="0"/>
        <v>-35098938</v>
      </c>
      <c r="Z17" s="28">
        <f>+IF(X17&lt;&gt;0,+(Y17/X17)*100,0)</f>
        <v>-110.94455648287149</v>
      </c>
      <c r="AA17" s="29">
        <f>SUM(AA6:AA16)</f>
        <v>18425995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-21276508</v>
      </c>
      <c r="D26" s="17"/>
      <c r="E26" s="18">
        <v>-17626751</v>
      </c>
      <c r="F26" s="19">
        <v>-17626751</v>
      </c>
      <c r="G26" s="19">
        <v>-2209513</v>
      </c>
      <c r="H26" s="19"/>
      <c r="I26" s="19"/>
      <c r="J26" s="19">
        <v>-2209513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-2209513</v>
      </c>
      <c r="X26" s="19">
        <v>-14101401</v>
      </c>
      <c r="Y26" s="19">
        <v>11891888</v>
      </c>
      <c r="Z26" s="20">
        <v>-84.33</v>
      </c>
      <c r="AA26" s="21">
        <v>-17626751</v>
      </c>
    </row>
    <row r="27" spans="1:27" ht="13.5">
      <c r="A27" s="23" t="s">
        <v>51</v>
      </c>
      <c r="B27" s="24"/>
      <c r="C27" s="25">
        <f aca="true" t="shared" si="1" ref="C27:Y27">SUM(C21:C26)</f>
        <v>-21276508</v>
      </c>
      <c r="D27" s="25">
        <f>SUM(D21:D26)</f>
        <v>0</v>
      </c>
      <c r="E27" s="26">
        <f t="shared" si="1"/>
        <v>-17626751</v>
      </c>
      <c r="F27" s="27">
        <f t="shared" si="1"/>
        <v>-17626751</v>
      </c>
      <c r="G27" s="27">
        <f t="shared" si="1"/>
        <v>-2209513</v>
      </c>
      <c r="H27" s="27">
        <f t="shared" si="1"/>
        <v>0</v>
      </c>
      <c r="I27" s="27">
        <f t="shared" si="1"/>
        <v>0</v>
      </c>
      <c r="J27" s="27">
        <f t="shared" si="1"/>
        <v>-2209513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-2209513</v>
      </c>
      <c r="X27" s="27">
        <f t="shared" si="1"/>
        <v>-14101401</v>
      </c>
      <c r="Y27" s="27">
        <f t="shared" si="1"/>
        <v>11891888</v>
      </c>
      <c r="Z27" s="28">
        <f>+IF(X27&lt;&gt;0,+(Y27/X27)*100,0)</f>
        <v>-84.33125190894152</v>
      </c>
      <c r="AA27" s="29">
        <f>SUM(AA21:AA26)</f>
        <v>-17626751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>
        <v>8000000</v>
      </c>
      <c r="L31" s="19"/>
      <c r="M31" s="19"/>
      <c r="N31" s="19">
        <v>8000000</v>
      </c>
      <c r="O31" s="19"/>
      <c r="P31" s="19"/>
      <c r="Q31" s="19"/>
      <c r="R31" s="19"/>
      <c r="S31" s="19"/>
      <c r="T31" s="19"/>
      <c r="U31" s="19"/>
      <c r="V31" s="19"/>
      <c r="W31" s="19">
        <v>8000000</v>
      </c>
      <c r="X31" s="19"/>
      <c r="Y31" s="19">
        <v>8000000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-382966</v>
      </c>
      <c r="D35" s="17"/>
      <c r="E35" s="18">
        <v>-418000</v>
      </c>
      <c r="F35" s="19">
        <v>-418000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-209000</v>
      </c>
      <c r="Y35" s="19">
        <v>209000</v>
      </c>
      <c r="Z35" s="20">
        <v>-100</v>
      </c>
      <c r="AA35" s="21">
        <v>-418000</v>
      </c>
    </row>
    <row r="36" spans="1:27" ht="13.5">
      <c r="A36" s="23" t="s">
        <v>57</v>
      </c>
      <c r="B36" s="24"/>
      <c r="C36" s="25">
        <f aca="true" t="shared" si="2" ref="C36:Y36">SUM(C31:C35)</f>
        <v>-382966</v>
      </c>
      <c r="D36" s="25">
        <f>SUM(D31:D35)</f>
        <v>0</v>
      </c>
      <c r="E36" s="26">
        <f t="shared" si="2"/>
        <v>-418000</v>
      </c>
      <c r="F36" s="27">
        <f t="shared" si="2"/>
        <v>-418000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8000000</v>
      </c>
      <c r="L36" s="27">
        <f t="shared" si="2"/>
        <v>0</v>
      </c>
      <c r="M36" s="27">
        <f t="shared" si="2"/>
        <v>0</v>
      </c>
      <c r="N36" s="27">
        <f t="shared" si="2"/>
        <v>8000000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8000000</v>
      </c>
      <c r="X36" s="27">
        <f t="shared" si="2"/>
        <v>-209000</v>
      </c>
      <c r="Y36" s="27">
        <f t="shared" si="2"/>
        <v>8209000</v>
      </c>
      <c r="Z36" s="28">
        <f>+IF(X36&lt;&gt;0,+(Y36/X36)*100,0)</f>
        <v>-3927.751196172249</v>
      </c>
      <c r="AA36" s="29">
        <f>SUM(AA31:AA35)</f>
        <v>-418000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812022</v>
      </c>
      <c r="D38" s="31">
        <f>+D17+D27+D36</f>
        <v>0</v>
      </c>
      <c r="E38" s="32">
        <f t="shared" si="3"/>
        <v>381244</v>
      </c>
      <c r="F38" s="33">
        <f t="shared" si="3"/>
        <v>381244</v>
      </c>
      <c r="G38" s="33">
        <f t="shared" si="3"/>
        <v>9511960</v>
      </c>
      <c r="H38" s="33">
        <f t="shared" si="3"/>
        <v>-8575913</v>
      </c>
      <c r="I38" s="33">
        <f t="shared" si="3"/>
        <v>-618794</v>
      </c>
      <c r="J38" s="33">
        <f t="shared" si="3"/>
        <v>317253</v>
      </c>
      <c r="K38" s="33">
        <f t="shared" si="3"/>
        <v>6393341</v>
      </c>
      <c r="L38" s="33">
        <f t="shared" si="3"/>
        <v>-4382578</v>
      </c>
      <c r="M38" s="33">
        <f t="shared" si="3"/>
        <v>0</v>
      </c>
      <c r="N38" s="33">
        <f t="shared" si="3"/>
        <v>2010763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2328016</v>
      </c>
      <c r="X38" s="33">
        <f t="shared" si="3"/>
        <v>17326066</v>
      </c>
      <c r="Y38" s="33">
        <f t="shared" si="3"/>
        <v>-14998050</v>
      </c>
      <c r="Z38" s="34">
        <f>+IF(X38&lt;&gt;0,+(Y38/X38)*100,0)</f>
        <v>-86.56350495259571</v>
      </c>
      <c r="AA38" s="35">
        <f>+AA17+AA27+AA36</f>
        <v>381244</v>
      </c>
    </row>
    <row r="39" spans="1:27" ht="13.5">
      <c r="A39" s="22" t="s">
        <v>59</v>
      </c>
      <c r="B39" s="16"/>
      <c r="C39" s="31">
        <v>-261705</v>
      </c>
      <c r="D39" s="31"/>
      <c r="E39" s="32">
        <v>3494960</v>
      </c>
      <c r="F39" s="33">
        <v>3494960</v>
      </c>
      <c r="G39" s="33">
        <v>696075</v>
      </c>
      <c r="H39" s="33">
        <v>10208035</v>
      </c>
      <c r="I39" s="33">
        <v>1632122</v>
      </c>
      <c r="J39" s="33">
        <v>696075</v>
      </c>
      <c r="K39" s="33">
        <v>1013328</v>
      </c>
      <c r="L39" s="33">
        <v>7406669</v>
      </c>
      <c r="M39" s="33">
        <v>3024091</v>
      </c>
      <c r="N39" s="33">
        <v>1013328</v>
      </c>
      <c r="O39" s="33"/>
      <c r="P39" s="33"/>
      <c r="Q39" s="33"/>
      <c r="R39" s="33"/>
      <c r="S39" s="33"/>
      <c r="T39" s="33"/>
      <c r="U39" s="33"/>
      <c r="V39" s="33"/>
      <c r="W39" s="33">
        <v>696075</v>
      </c>
      <c r="X39" s="33">
        <v>3494960</v>
      </c>
      <c r="Y39" s="33">
        <v>-2798885</v>
      </c>
      <c r="Z39" s="34">
        <v>-80.08</v>
      </c>
      <c r="AA39" s="35">
        <v>3494960</v>
      </c>
    </row>
    <row r="40" spans="1:27" ht="13.5">
      <c r="A40" s="41" t="s">
        <v>60</v>
      </c>
      <c r="B40" s="42"/>
      <c r="C40" s="43">
        <v>550317</v>
      </c>
      <c r="D40" s="43"/>
      <c r="E40" s="44">
        <v>3876204</v>
      </c>
      <c r="F40" s="45">
        <v>3876204</v>
      </c>
      <c r="G40" s="45">
        <v>10208035</v>
      </c>
      <c r="H40" s="45">
        <v>1632122</v>
      </c>
      <c r="I40" s="45">
        <v>1013328</v>
      </c>
      <c r="J40" s="45">
        <v>1013328</v>
      </c>
      <c r="K40" s="45">
        <v>7406669</v>
      </c>
      <c r="L40" s="45">
        <v>3024091</v>
      </c>
      <c r="M40" s="45">
        <v>3024091</v>
      </c>
      <c r="N40" s="45">
        <v>3024091</v>
      </c>
      <c r="O40" s="45"/>
      <c r="P40" s="45"/>
      <c r="Q40" s="45"/>
      <c r="R40" s="45"/>
      <c r="S40" s="45"/>
      <c r="T40" s="45"/>
      <c r="U40" s="45"/>
      <c r="V40" s="45"/>
      <c r="W40" s="45">
        <v>3024091</v>
      </c>
      <c r="X40" s="45">
        <v>20821026</v>
      </c>
      <c r="Y40" s="45">
        <v>-17796935</v>
      </c>
      <c r="Z40" s="46">
        <v>-85.48</v>
      </c>
      <c r="AA40" s="47">
        <v>3876204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16893468</v>
      </c>
      <c r="D6" s="17"/>
      <c r="E6" s="18">
        <v>17659223</v>
      </c>
      <c r="F6" s="19">
        <v>17659223</v>
      </c>
      <c r="G6" s="19">
        <v>574364</v>
      </c>
      <c r="H6" s="19">
        <v>628653</v>
      </c>
      <c r="I6" s="19">
        <v>705119</v>
      </c>
      <c r="J6" s="19">
        <v>1908136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1908136</v>
      </c>
      <c r="X6" s="19">
        <v>9000000</v>
      </c>
      <c r="Y6" s="19">
        <v>-7091864</v>
      </c>
      <c r="Z6" s="20">
        <v>-78.8</v>
      </c>
      <c r="AA6" s="21">
        <v>17659223</v>
      </c>
    </row>
    <row r="7" spans="1:27" ht="13.5">
      <c r="A7" s="22" t="s">
        <v>34</v>
      </c>
      <c r="B7" s="16"/>
      <c r="C7" s="17">
        <v>32861438</v>
      </c>
      <c r="D7" s="17"/>
      <c r="E7" s="18">
        <v>55879543</v>
      </c>
      <c r="F7" s="19">
        <v>55879543</v>
      </c>
      <c r="G7" s="19">
        <v>3439396</v>
      </c>
      <c r="H7" s="19">
        <v>1561930</v>
      </c>
      <c r="I7" s="19">
        <v>1721330</v>
      </c>
      <c r="J7" s="19">
        <v>6722656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6722656</v>
      </c>
      <c r="X7" s="19">
        <v>26087496</v>
      </c>
      <c r="Y7" s="19">
        <v>-19364840</v>
      </c>
      <c r="Z7" s="20">
        <v>-74.23</v>
      </c>
      <c r="AA7" s="21">
        <v>55879543</v>
      </c>
    </row>
    <row r="8" spans="1:27" ht="13.5">
      <c r="A8" s="22" t="s">
        <v>35</v>
      </c>
      <c r="B8" s="16"/>
      <c r="C8" s="17">
        <v>3919068</v>
      </c>
      <c r="D8" s="17"/>
      <c r="E8" s="18">
        <v>12338688</v>
      </c>
      <c r="F8" s="19">
        <v>12338688</v>
      </c>
      <c r="G8" s="19">
        <v>496724</v>
      </c>
      <c r="H8" s="19">
        <v>353884</v>
      </c>
      <c r="I8" s="19">
        <v>335031</v>
      </c>
      <c r="J8" s="19">
        <v>1185639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1185639</v>
      </c>
      <c r="X8" s="19">
        <v>6169344</v>
      </c>
      <c r="Y8" s="19">
        <v>-4983705</v>
      </c>
      <c r="Z8" s="20">
        <v>-80.78</v>
      </c>
      <c r="AA8" s="21">
        <v>12338688</v>
      </c>
    </row>
    <row r="9" spans="1:27" ht="13.5">
      <c r="A9" s="22" t="s">
        <v>36</v>
      </c>
      <c r="B9" s="16"/>
      <c r="C9" s="17">
        <v>102211232</v>
      </c>
      <c r="D9" s="17"/>
      <c r="E9" s="18">
        <v>102914700</v>
      </c>
      <c r="F9" s="19">
        <v>102914700</v>
      </c>
      <c r="G9" s="19">
        <v>40464000</v>
      </c>
      <c r="H9" s="19">
        <v>2133000</v>
      </c>
      <c r="I9" s="19"/>
      <c r="J9" s="19">
        <v>42597000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42597000</v>
      </c>
      <c r="X9" s="19">
        <v>68609800</v>
      </c>
      <c r="Y9" s="19">
        <v>-26012800</v>
      </c>
      <c r="Z9" s="20">
        <v>-37.91</v>
      </c>
      <c r="AA9" s="21">
        <v>102914700</v>
      </c>
    </row>
    <row r="10" spans="1:27" ht="13.5">
      <c r="A10" s="22" t="s">
        <v>37</v>
      </c>
      <c r="B10" s="16"/>
      <c r="C10" s="17">
        <v>31600066</v>
      </c>
      <c r="D10" s="17"/>
      <c r="E10" s="18">
        <v>31252300</v>
      </c>
      <c r="F10" s="19">
        <v>31252300</v>
      </c>
      <c r="G10" s="19">
        <v>10771000</v>
      </c>
      <c r="H10" s="19"/>
      <c r="I10" s="19"/>
      <c r="J10" s="19">
        <v>10771000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10771000</v>
      </c>
      <c r="X10" s="19">
        <v>17501332</v>
      </c>
      <c r="Y10" s="19">
        <v>-6730332</v>
      </c>
      <c r="Z10" s="20">
        <v>-38.46</v>
      </c>
      <c r="AA10" s="21">
        <v>31252300</v>
      </c>
    </row>
    <row r="11" spans="1:27" ht="13.5">
      <c r="A11" s="22" t="s">
        <v>38</v>
      </c>
      <c r="B11" s="16"/>
      <c r="C11" s="17">
        <v>4096127</v>
      </c>
      <c r="D11" s="17"/>
      <c r="E11" s="18">
        <v>6800000</v>
      </c>
      <c r="F11" s="19">
        <v>6800000</v>
      </c>
      <c r="G11" s="19">
        <v>71549</v>
      </c>
      <c r="H11" s="19">
        <v>171202</v>
      </c>
      <c r="I11" s="19">
        <v>65122</v>
      </c>
      <c r="J11" s="19">
        <v>307873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307873</v>
      </c>
      <c r="X11" s="19">
        <v>3399996</v>
      </c>
      <c r="Y11" s="19">
        <v>-3092123</v>
      </c>
      <c r="Z11" s="20">
        <v>-90.94</v>
      </c>
      <c r="AA11" s="21">
        <v>6800000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-227174275</v>
      </c>
      <c r="D14" s="17"/>
      <c r="E14" s="18">
        <v>-206520106</v>
      </c>
      <c r="F14" s="19">
        <v>-206520106</v>
      </c>
      <c r="G14" s="19">
        <v>-13361594</v>
      </c>
      <c r="H14" s="19">
        <v>-22495020</v>
      </c>
      <c r="I14" s="19">
        <v>-14687096</v>
      </c>
      <c r="J14" s="19">
        <v>-50543710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-50543710</v>
      </c>
      <c r="X14" s="19">
        <v>-106800000</v>
      </c>
      <c r="Y14" s="19">
        <v>56256290</v>
      </c>
      <c r="Z14" s="20">
        <v>-52.67</v>
      </c>
      <c r="AA14" s="21">
        <v>-206520106</v>
      </c>
    </row>
    <row r="15" spans="1:27" ht="13.5">
      <c r="A15" s="22" t="s">
        <v>42</v>
      </c>
      <c r="B15" s="16"/>
      <c r="C15" s="17"/>
      <c r="D15" s="17"/>
      <c r="E15" s="18">
        <v>-50000</v>
      </c>
      <c r="F15" s="19">
        <v>-50000</v>
      </c>
      <c r="G15" s="19"/>
      <c r="H15" s="19"/>
      <c r="I15" s="19">
        <v>-34090</v>
      </c>
      <c r="J15" s="19">
        <v>-34090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-34090</v>
      </c>
      <c r="X15" s="19">
        <v>-20000</v>
      </c>
      <c r="Y15" s="19">
        <v>-14090</v>
      </c>
      <c r="Z15" s="20">
        <v>70.45</v>
      </c>
      <c r="AA15" s="21">
        <v>-50000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-35592876</v>
      </c>
      <c r="D17" s="25">
        <f>SUM(D6:D16)</f>
        <v>0</v>
      </c>
      <c r="E17" s="26">
        <f t="shared" si="0"/>
        <v>20274348</v>
      </c>
      <c r="F17" s="27">
        <f t="shared" si="0"/>
        <v>20274348</v>
      </c>
      <c r="G17" s="27">
        <f t="shared" si="0"/>
        <v>42455439</v>
      </c>
      <c r="H17" s="27">
        <f t="shared" si="0"/>
        <v>-17646351</v>
      </c>
      <c r="I17" s="27">
        <f t="shared" si="0"/>
        <v>-11894584</v>
      </c>
      <c r="J17" s="27">
        <f t="shared" si="0"/>
        <v>12914504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12914504</v>
      </c>
      <c r="X17" s="27">
        <f t="shared" si="0"/>
        <v>23947968</v>
      </c>
      <c r="Y17" s="27">
        <f t="shared" si="0"/>
        <v>-11033464</v>
      </c>
      <c r="Z17" s="28">
        <f>+IF(X17&lt;&gt;0,+(Y17/X17)*100,0)</f>
        <v>-46.07265217658551</v>
      </c>
      <c r="AA17" s="29">
        <f>SUM(AA6:AA16)</f>
        <v>20274348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10091900</v>
      </c>
      <c r="F21" s="19">
        <v>10091900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5045952</v>
      </c>
      <c r="Y21" s="36">
        <v>-5045952</v>
      </c>
      <c r="Z21" s="37">
        <v>-100</v>
      </c>
      <c r="AA21" s="38">
        <v>10091900</v>
      </c>
    </row>
    <row r="22" spans="1:27" ht="13.5">
      <c r="A22" s="22" t="s">
        <v>47</v>
      </c>
      <c r="B22" s="16"/>
      <c r="C22" s="17">
        <v>9863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-29326783</v>
      </c>
      <c r="D26" s="17"/>
      <c r="E26" s="18">
        <v>-32572300</v>
      </c>
      <c r="F26" s="19">
        <v>-32572300</v>
      </c>
      <c r="G26" s="19">
        <v>-911341</v>
      </c>
      <c r="H26" s="19">
        <v>-1200147</v>
      </c>
      <c r="I26" s="19">
        <v>-901912</v>
      </c>
      <c r="J26" s="19">
        <v>-3013400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-3013400</v>
      </c>
      <c r="X26" s="19">
        <v>-15600000</v>
      </c>
      <c r="Y26" s="19">
        <v>12586600</v>
      </c>
      <c r="Z26" s="20">
        <v>-80.68</v>
      </c>
      <c r="AA26" s="21">
        <v>-32572300</v>
      </c>
    </row>
    <row r="27" spans="1:27" ht="13.5">
      <c r="A27" s="23" t="s">
        <v>51</v>
      </c>
      <c r="B27" s="24"/>
      <c r="C27" s="25">
        <f aca="true" t="shared" si="1" ref="C27:Y27">SUM(C21:C26)</f>
        <v>-29316920</v>
      </c>
      <c r="D27" s="25">
        <f>SUM(D21:D26)</f>
        <v>0</v>
      </c>
      <c r="E27" s="26">
        <f t="shared" si="1"/>
        <v>-22480400</v>
      </c>
      <c r="F27" s="27">
        <f t="shared" si="1"/>
        <v>-22480400</v>
      </c>
      <c r="G27" s="27">
        <f t="shared" si="1"/>
        <v>-911341</v>
      </c>
      <c r="H27" s="27">
        <f t="shared" si="1"/>
        <v>-1200147</v>
      </c>
      <c r="I27" s="27">
        <f t="shared" si="1"/>
        <v>-901912</v>
      </c>
      <c r="J27" s="27">
        <f t="shared" si="1"/>
        <v>-3013400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-3013400</v>
      </c>
      <c r="X27" s="27">
        <f t="shared" si="1"/>
        <v>-10554048</v>
      </c>
      <c r="Y27" s="27">
        <f t="shared" si="1"/>
        <v>7540648</v>
      </c>
      <c r="Z27" s="28">
        <f>+IF(X27&lt;&gt;0,+(Y27/X27)*100,0)</f>
        <v>-71.44792216218838</v>
      </c>
      <c r="AA27" s="29">
        <f>SUM(AA21:AA26)</f>
        <v>-22480400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-217713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-217713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-65127509</v>
      </c>
      <c r="D38" s="31">
        <f>+D17+D27+D36</f>
        <v>0</v>
      </c>
      <c r="E38" s="32">
        <f t="shared" si="3"/>
        <v>-2206052</v>
      </c>
      <c r="F38" s="33">
        <f t="shared" si="3"/>
        <v>-2206052</v>
      </c>
      <c r="G38" s="33">
        <f t="shared" si="3"/>
        <v>41544098</v>
      </c>
      <c r="H38" s="33">
        <f t="shared" si="3"/>
        <v>-18846498</v>
      </c>
      <c r="I38" s="33">
        <f t="shared" si="3"/>
        <v>-12796496</v>
      </c>
      <c r="J38" s="33">
        <f t="shared" si="3"/>
        <v>9901104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9901104</v>
      </c>
      <c r="X38" s="33">
        <f t="shared" si="3"/>
        <v>13393920</v>
      </c>
      <c r="Y38" s="33">
        <f t="shared" si="3"/>
        <v>-3492816</v>
      </c>
      <c r="Z38" s="34">
        <f>+IF(X38&lt;&gt;0,+(Y38/X38)*100,0)</f>
        <v>-26.077623279816514</v>
      </c>
      <c r="AA38" s="35">
        <f>+AA17+AA27+AA36</f>
        <v>-2206052</v>
      </c>
    </row>
    <row r="39" spans="1:27" ht="13.5">
      <c r="A39" s="22" t="s">
        <v>59</v>
      </c>
      <c r="B39" s="16"/>
      <c r="C39" s="31">
        <v>72049611</v>
      </c>
      <c r="D39" s="31"/>
      <c r="E39" s="32">
        <v>72049611</v>
      </c>
      <c r="F39" s="33">
        <v>72049611</v>
      </c>
      <c r="G39" s="33">
        <v>6922101</v>
      </c>
      <c r="H39" s="33">
        <v>48466199</v>
      </c>
      <c r="I39" s="33">
        <v>29619701</v>
      </c>
      <c r="J39" s="33">
        <v>6922101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6922101</v>
      </c>
      <c r="X39" s="33">
        <v>72049611</v>
      </c>
      <c r="Y39" s="33">
        <v>-65127510</v>
      </c>
      <c r="Z39" s="34">
        <v>-90.39</v>
      </c>
      <c r="AA39" s="35">
        <v>72049611</v>
      </c>
    </row>
    <row r="40" spans="1:27" ht="13.5">
      <c r="A40" s="41" t="s">
        <v>60</v>
      </c>
      <c r="B40" s="42"/>
      <c r="C40" s="43">
        <v>6922102</v>
      </c>
      <c r="D40" s="43"/>
      <c r="E40" s="44">
        <v>69843559</v>
      </c>
      <c r="F40" s="45">
        <v>69843559</v>
      </c>
      <c r="G40" s="45">
        <v>48466199</v>
      </c>
      <c r="H40" s="45">
        <v>29619701</v>
      </c>
      <c r="I40" s="45">
        <v>16823205</v>
      </c>
      <c r="J40" s="45">
        <v>16823205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85443531</v>
      </c>
      <c r="Y40" s="45">
        <v>-85443531</v>
      </c>
      <c r="Z40" s="46">
        <v>-100</v>
      </c>
      <c r="AA40" s="47">
        <v>69843559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37669146</v>
      </c>
      <c r="D6" s="17"/>
      <c r="E6" s="18">
        <v>58798356</v>
      </c>
      <c r="F6" s="19">
        <v>58798356</v>
      </c>
      <c r="G6" s="19">
        <v>393560</v>
      </c>
      <c r="H6" s="19">
        <v>11294069</v>
      </c>
      <c r="I6" s="19">
        <v>2658040</v>
      </c>
      <c r="J6" s="19">
        <v>14345669</v>
      </c>
      <c r="K6" s="19">
        <v>11621290</v>
      </c>
      <c r="L6" s="19">
        <v>363545</v>
      </c>
      <c r="M6" s="19">
        <v>573059</v>
      </c>
      <c r="N6" s="19">
        <v>12557894</v>
      </c>
      <c r="O6" s="19"/>
      <c r="P6" s="19"/>
      <c r="Q6" s="19"/>
      <c r="R6" s="19"/>
      <c r="S6" s="19"/>
      <c r="T6" s="19"/>
      <c r="U6" s="19"/>
      <c r="V6" s="19"/>
      <c r="W6" s="19">
        <v>26903563</v>
      </c>
      <c r="X6" s="19">
        <v>29399178</v>
      </c>
      <c r="Y6" s="19">
        <v>-2495615</v>
      </c>
      <c r="Z6" s="20">
        <v>-8.49</v>
      </c>
      <c r="AA6" s="21">
        <v>58798356</v>
      </c>
    </row>
    <row r="7" spans="1:27" ht="13.5">
      <c r="A7" s="22" t="s">
        <v>34</v>
      </c>
      <c r="B7" s="16"/>
      <c r="C7" s="17">
        <v>868776</v>
      </c>
      <c r="D7" s="17"/>
      <c r="E7" s="18">
        <v>1510644</v>
      </c>
      <c r="F7" s="19">
        <v>1510644</v>
      </c>
      <c r="G7" s="19">
        <v>117970</v>
      </c>
      <c r="H7" s="19">
        <v>37203</v>
      </c>
      <c r="I7" s="19">
        <v>85490</v>
      </c>
      <c r="J7" s="19">
        <v>240663</v>
      </c>
      <c r="K7" s="19">
        <v>38605</v>
      </c>
      <c r="L7" s="19">
        <v>20263</v>
      </c>
      <c r="M7" s="19">
        <v>86946</v>
      </c>
      <c r="N7" s="19">
        <v>145814</v>
      </c>
      <c r="O7" s="19"/>
      <c r="P7" s="19"/>
      <c r="Q7" s="19"/>
      <c r="R7" s="19"/>
      <c r="S7" s="19"/>
      <c r="T7" s="19"/>
      <c r="U7" s="19"/>
      <c r="V7" s="19"/>
      <c r="W7" s="19">
        <v>386477</v>
      </c>
      <c r="X7" s="19">
        <v>755322</v>
      </c>
      <c r="Y7" s="19">
        <v>-368845</v>
      </c>
      <c r="Z7" s="20">
        <v>-48.83</v>
      </c>
      <c r="AA7" s="21">
        <v>1510644</v>
      </c>
    </row>
    <row r="8" spans="1:27" ht="13.5">
      <c r="A8" s="22" t="s">
        <v>35</v>
      </c>
      <c r="B8" s="16"/>
      <c r="C8" s="17">
        <v>2917718</v>
      </c>
      <c r="D8" s="17"/>
      <c r="E8" s="18">
        <v>12054276</v>
      </c>
      <c r="F8" s="19">
        <v>12054276</v>
      </c>
      <c r="G8" s="19">
        <v>297972</v>
      </c>
      <c r="H8" s="19">
        <v>1794116</v>
      </c>
      <c r="I8" s="19">
        <v>7599606</v>
      </c>
      <c r="J8" s="19">
        <v>9691694</v>
      </c>
      <c r="K8" s="19">
        <v>553503</v>
      </c>
      <c r="L8" s="19">
        <v>1248392</v>
      </c>
      <c r="M8" s="19">
        <v>962495</v>
      </c>
      <c r="N8" s="19">
        <v>2764390</v>
      </c>
      <c r="O8" s="19"/>
      <c r="P8" s="19"/>
      <c r="Q8" s="19"/>
      <c r="R8" s="19"/>
      <c r="S8" s="19"/>
      <c r="T8" s="19"/>
      <c r="U8" s="19"/>
      <c r="V8" s="19"/>
      <c r="W8" s="19">
        <v>12456084</v>
      </c>
      <c r="X8" s="19">
        <v>6027138</v>
      </c>
      <c r="Y8" s="19">
        <v>6428946</v>
      </c>
      <c r="Z8" s="20">
        <v>106.67</v>
      </c>
      <c r="AA8" s="21">
        <v>12054276</v>
      </c>
    </row>
    <row r="9" spans="1:27" ht="13.5">
      <c r="A9" s="22" t="s">
        <v>36</v>
      </c>
      <c r="B9" s="16"/>
      <c r="C9" s="17">
        <v>79173068</v>
      </c>
      <c r="D9" s="17"/>
      <c r="E9" s="18">
        <v>95935272</v>
      </c>
      <c r="F9" s="19">
        <v>95935272</v>
      </c>
      <c r="G9" s="19">
        <v>31901800</v>
      </c>
      <c r="H9" s="19">
        <v>2685000</v>
      </c>
      <c r="I9" s="19"/>
      <c r="J9" s="19">
        <v>34586800</v>
      </c>
      <c r="K9" s="19"/>
      <c r="L9" s="19">
        <v>728486</v>
      </c>
      <c r="M9" s="19">
        <v>25980550</v>
      </c>
      <c r="N9" s="19">
        <v>26709036</v>
      </c>
      <c r="O9" s="19"/>
      <c r="P9" s="19"/>
      <c r="Q9" s="19"/>
      <c r="R9" s="19"/>
      <c r="S9" s="19"/>
      <c r="T9" s="19"/>
      <c r="U9" s="19"/>
      <c r="V9" s="19"/>
      <c r="W9" s="19">
        <v>61295836</v>
      </c>
      <c r="X9" s="19">
        <v>47967636</v>
      </c>
      <c r="Y9" s="19">
        <v>13328200</v>
      </c>
      <c r="Z9" s="20">
        <v>27.79</v>
      </c>
      <c r="AA9" s="21">
        <v>95935272</v>
      </c>
    </row>
    <row r="10" spans="1:27" ht="13.5">
      <c r="A10" s="22" t="s">
        <v>37</v>
      </c>
      <c r="B10" s="16"/>
      <c r="C10" s="17">
        <v>34140854</v>
      </c>
      <c r="D10" s="17"/>
      <c r="E10" s="18">
        <v>26347896</v>
      </c>
      <c r="F10" s="19">
        <v>26347896</v>
      </c>
      <c r="G10" s="19">
        <v>8527200</v>
      </c>
      <c r="H10" s="19"/>
      <c r="I10" s="19"/>
      <c r="J10" s="19">
        <v>8527200</v>
      </c>
      <c r="K10" s="19"/>
      <c r="L10" s="19"/>
      <c r="M10" s="19">
        <v>9409050</v>
      </c>
      <c r="N10" s="19">
        <v>9409050</v>
      </c>
      <c r="O10" s="19"/>
      <c r="P10" s="19"/>
      <c r="Q10" s="19"/>
      <c r="R10" s="19"/>
      <c r="S10" s="19"/>
      <c r="T10" s="19"/>
      <c r="U10" s="19"/>
      <c r="V10" s="19"/>
      <c r="W10" s="19">
        <v>17936250</v>
      </c>
      <c r="X10" s="19">
        <v>13173948</v>
      </c>
      <c r="Y10" s="19">
        <v>4762302</v>
      </c>
      <c r="Z10" s="20">
        <v>36.15</v>
      </c>
      <c r="AA10" s="21">
        <v>26347896</v>
      </c>
    </row>
    <row r="11" spans="1:27" ht="13.5">
      <c r="A11" s="22" t="s">
        <v>38</v>
      </c>
      <c r="B11" s="16"/>
      <c r="C11" s="17">
        <v>754119</v>
      </c>
      <c r="D11" s="17"/>
      <c r="E11" s="18">
        <v>7044960</v>
      </c>
      <c r="F11" s="19">
        <v>7044960</v>
      </c>
      <c r="G11" s="19">
        <v>65868</v>
      </c>
      <c r="H11" s="19">
        <v>186369</v>
      </c>
      <c r="I11" s="19">
        <v>89999</v>
      </c>
      <c r="J11" s="19">
        <v>342236</v>
      </c>
      <c r="K11" s="19">
        <v>107592</v>
      </c>
      <c r="L11" s="19">
        <v>121220</v>
      </c>
      <c r="M11" s="19">
        <v>52287</v>
      </c>
      <c r="N11" s="19">
        <v>281099</v>
      </c>
      <c r="O11" s="19"/>
      <c r="P11" s="19"/>
      <c r="Q11" s="19"/>
      <c r="R11" s="19"/>
      <c r="S11" s="19"/>
      <c r="T11" s="19"/>
      <c r="U11" s="19"/>
      <c r="V11" s="19"/>
      <c r="W11" s="19">
        <v>623335</v>
      </c>
      <c r="X11" s="19">
        <v>3522480</v>
      </c>
      <c r="Y11" s="19">
        <v>-2899145</v>
      </c>
      <c r="Z11" s="20">
        <v>-82.3</v>
      </c>
      <c r="AA11" s="21">
        <v>7044960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-119433183</v>
      </c>
      <c r="D14" s="17"/>
      <c r="E14" s="18">
        <v>-120702864</v>
      </c>
      <c r="F14" s="19">
        <v>-120702864</v>
      </c>
      <c r="G14" s="19">
        <v>-15596037</v>
      </c>
      <c r="H14" s="19">
        <v>-12715789</v>
      </c>
      <c r="I14" s="19">
        <v>-11544784</v>
      </c>
      <c r="J14" s="19">
        <v>-39856610</v>
      </c>
      <c r="K14" s="19">
        <v>-12385534</v>
      </c>
      <c r="L14" s="19">
        <v>-14204656</v>
      </c>
      <c r="M14" s="19">
        <v>-18341909</v>
      </c>
      <c r="N14" s="19">
        <v>-44932099</v>
      </c>
      <c r="O14" s="19"/>
      <c r="P14" s="19"/>
      <c r="Q14" s="19"/>
      <c r="R14" s="19"/>
      <c r="S14" s="19"/>
      <c r="T14" s="19"/>
      <c r="U14" s="19"/>
      <c r="V14" s="19"/>
      <c r="W14" s="19">
        <v>-84788709</v>
      </c>
      <c r="X14" s="19">
        <v>-60351432</v>
      </c>
      <c r="Y14" s="19">
        <v>-24437277</v>
      </c>
      <c r="Z14" s="20">
        <v>40.49</v>
      </c>
      <c r="AA14" s="21">
        <v>-120702864</v>
      </c>
    </row>
    <row r="15" spans="1:27" ht="13.5">
      <c r="A15" s="22" t="s">
        <v>42</v>
      </c>
      <c r="B15" s="16"/>
      <c r="C15" s="17">
        <v>-126518</v>
      </c>
      <c r="D15" s="17"/>
      <c r="E15" s="18">
        <v>-2100000</v>
      </c>
      <c r="F15" s="19">
        <v>-2100000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-1050000</v>
      </c>
      <c r="Y15" s="19">
        <v>1050000</v>
      </c>
      <c r="Z15" s="20">
        <v>-100</v>
      </c>
      <c r="AA15" s="21">
        <v>-2100000</v>
      </c>
    </row>
    <row r="16" spans="1:27" ht="13.5">
      <c r="A16" s="22" t="s">
        <v>43</v>
      </c>
      <c r="B16" s="16"/>
      <c r="C16" s="17"/>
      <c r="D16" s="17"/>
      <c r="E16" s="18">
        <v>-24996</v>
      </c>
      <c r="F16" s="19">
        <v>-24996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-12498</v>
      </c>
      <c r="Y16" s="19">
        <v>12498</v>
      </c>
      <c r="Z16" s="20">
        <v>-100</v>
      </c>
      <c r="AA16" s="21">
        <v>-24996</v>
      </c>
    </row>
    <row r="17" spans="1:27" ht="13.5">
      <c r="A17" s="23" t="s">
        <v>44</v>
      </c>
      <c r="B17" s="24"/>
      <c r="C17" s="25">
        <f aca="true" t="shared" si="0" ref="C17:Y17">SUM(C6:C16)</f>
        <v>35963980</v>
      </c>
      <c r="D17" s="25">
        <f>SUM(D6:D16)</f>
        <v>0</v>
      </c>
      <c r="E17" s="26">
        <f t="shared" si="0"/>
        <v>78863544</v>
      </c>
      <c r="F17" s="27">
        <f t="shared" si="0"/>
        <v>78863544</v>
      </c>
      <c r="G17" s="27">
        <f t="shared" si="0"/>
        <v>25708333</v>
      </c>
      <c r="H17" s="27">
        <f t="shared" si="0"/>
        <v>3280968</v>
      </c>
      <c r="I17" s="27">
        <f t="shared" si="0"/>
        <v>-1111649</v>
      </c>
      <c r="J17" s="27">
        <f t="shared" si="0"/>
        <v>27877652</v>
      </c>
      <c r="K17" s="27">
        <f t="shared" si="0"/>
        <v>-64544</v>
      </c>
      <c r="L17" s="27">
        <f t="shared" si="0"/>
        <v>-11722750</v>
      </c>
      <c r="M17" s="27">
        <f t="shared" si="0"/>
        <v>18722478</v>
      </c>
      <c r="N17" s="27">
        <f t="shared" si="0"/>
        <v>6935184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34812836</v>
      </c>
      <c r="X17" s="27">
        <f t="shared" si="0"/>
        <v>39431772</v>
      </c>
      <c r="Y17" s="27">
        <f t="shared" si="0"/>
        <v>-4618936</v>
      </c>
      <c r="Z17" s="28">
        <f>+IF(X17&lt;&gt;0,+(Y17/X17)*100,0)</f>
        <v>-11.713741903356512</v>
      </c>
      <c r="AA17" s="29">
        <f>SUM(AA6:AA16)</f>
        <v>78863544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944310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-31130124</v>
      </c>
      <c r="F24" s="19">
        <v>-31130124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-15565062</v>
      </c>
      <c r="Y24" s="19">
        <v>15565062</v>
      </c>
      <c r="Z24" s="20">
        <v>-100</v>
      </c>
      <c r="AA24" s="21">
        <v>-31130124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-36670443</v>
      </c>
      <c r="D26" s="17"/>
      <c r="E26" s="18">
        <v>-32680572</v>
      </c>
      <c r="F26" s="19">
        <v>-32680572</v>
      </c>
      <c r="G26" s="19">
        <v>-437015</v>
      </c>
      <c r="H26" s="19">
        <v>-1509386</v>
      </c>
      <c r="I26" s="19">
        <v>-4290877</v>
      </c>
      <c r="J26" s="19">
        <v>-6237278</v>
      </c>
      <c r="K26" s="19">
        <v>-3362938</v>
      </c>
      <c r="L26" s="19">
        <v>-4900736</v>
      </c>
      <c r="M26" s="19">
        <v>-1245080</v>
      </c>
      <c r="N26" s="19">
        <v>-9508754</v>
      </c>
      <c r="O26" s="19"/>
      <c r="P26" s="19"/>
      <c r="Q26" s="19"/>
      <c r="R26" s="19"/>
      <c r="S26" s="19"/>
      <c r="T26" s="19"/>
      <c r="U26" s="19"/>
      <c r="V26" s="19"/>
      <c r="W26" s="19">
        <v>-15746032</v>
      </c>
      <c r="X26" s="19">
        <v>-16340286</v>
      </c>
      <c r="Y26" s="19">
        <v>594254</v>
      </c>
      <c r="Z26" s="20">
        <v>-3.64</v>
      </c>
      <c r="AA26" s="21">
        <v>-32680572</v>
      </c>
    </row>
    <row r="27" spans="1:27" ht="13.5">
      <c r="A27" s="23" t="s">
        <v>51</v>
      </c>
      <c r="B27" s="24"/>
      <c r="C27" s="25">
        <f aca="true" t="shared" si="1" ref="C27:Y27">SUM(C21:C26)</f>
        <v>-35726133</v>
      </c>
      <c r="D27" s="25">
        <f>SUM(D21:D26)</f>
        <v>0</v>
      </c>
      <c r="E27" s="26">
        <f t="shared" si="1"/>
        <v>-63810696</v>
      </c>
      <c r="F27" s="27">
        <f t="shared" si="1"/>
        <v>-63810696</v>
      </c>
      <c r="G27" s="27">
        <f t="shared" si="1"/>
        <v>-437015</v>
      </c>
      <c r="H27" s="27">
        <f t="shared" si="1"/>
        <v>-1509386</v>
      </c>
      <c r="I27" s="27">
        <f t="shared" si="1"/>
        <v>-4290877</v>
      </c>
      <c r="J27" s="27">
        <f t="shared" si="1"/>
        <v>-6237278</v>
      </c>
      <c r="K27" s="27">
        <f t="shared" si="1"/>
        <v>-3362938</v>
      </c>
      <c r="L27" s="27">
        <f t="shared" si="1"/>
        <v>-4900736</v>
      </c>
      <c r="M27" s="27">
        <f t="shared" si="1"/>
        <v>-1245080</v>
      </c>
      <c r="N27" s="27">
        <f t="shared" si="1"/>
        <v>-9508754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-15746032</v>
      </c>
      <c r="X27" s="27">
        <f t="shared" si="1"/>
        <v>-31905348</v>
      </c>
      <c r="Y27" s="27">
        <f t="shared" si="1"/>
        <v>16159316</v>
      </c>
      <c r="Z27" s="28">
        <f>+IF(X27&lt;&gt;0,+(Y27/X27)*100,0)</f>
        <v>-50.64767198276603</v>
      </c>
      <c r="AA27" s="29">
        <f>SUM(AA21:AA26)</f>
        <v>-63810696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237847</v>
      </c>
      <c r="D38" s="31">
        <f>+D17+D27+D36</f>
        <v>0</v>
      </c>
      <c r="E38" s="32">
        <f t="shared" si="3"/>
        <v>15052848</v>
      </c>
      <c r="F38" s="33">
        <f t="shared" si="3"/>
        <v>15052848</v>
      </c>
      <c r="G38" s="33">
        <f t="shared" si="3"/>
        <v>25271318</v>
      </c>
      <c r="H38" s="33">
        <f t="shared" si="3"/>
        <v>1771582</v>
      </c>
      <c r="I38" s="33">
        <f t="shared" si="3"/>
        <v>-5402526</v>
      </c>
      <c r="J38" s="33">
        <f t="shared" si="3"/>
        <v>21640374</v>
      </c>
      <c r="K38" s="33">
        <f t="shared" si="3"/>
        <v>-3427482</v>
      </c>
      <c r="L38" s="33">
        <f t="shared" si="3"/>
        <v>-16623486</v>
      </c>
      <c r="M38" s="33">
        <f t="shared" si="3"/>
        <v>17477398</v>
      </c>
      <c r="N38" s="33">
        <f t="shared" si="3"/>
        <v>-2573570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19066804</v>
      </c>
      <c r="X38" s="33">
        <f t="shared" si="3"/>
        <v>7526424</v>
      </c>
      <c r="Y38" s="33">
        <f t="shared" si="3"/>
        <v>11540380</v>
      </c>
      <c r="Z38" s="34">
        <f>+IF(X38&lt;&gt;0,+(Y38/X38)*100,0)</f>
        <v>153.33151573708844</v>
      </c>
      <c r="AA38" s="35">
        <f>+AA17+AA27+AA36</f>
        <v>15052848</v>
      </c>
    </row>
    <row r="39" spans="1:27" ht="13.5">
      <c r="A39" s="22" t="s">
        <v>59</v>
      </c>
      <c r="B39" s="16"/>
      <c r="C39" s="31">
        <v>1265817</v>
      </c>
      <c r="D39" s="31"/>
      <c r="E39" s="32">
        <v>1200000</v>
      </c>
      <c r="F39" s="33">
        <v>1200000</v>
      </c>
      <c r="G39" s="33">
        <v>1503664</v>
      </c>
      <c r="H39" s="33">
        <v>26774982</v>
      </c>
      <c r="I39" s="33">
        <v>28546564</v>
      </c>
      <c r="J39" s="33">
        <v>1503664</v>
      </c>
      <c r="K39" s="33">
        <v>23144038</v>
      </c>
      <c r="L39" s="33">
        <v>19716556</v>
      </c>
      <c r="M39" s="33">
        <v>3093070</v>
      </c>
      <c r="N39" s="33">
        <v>23144038</v>
      </c>
      <c r="O39" s="33"/>
      <c r="P39" s="33"/>
      <c r="Q39" s="33"/>
      <c r="R39" s="33"/>
      <c r="S39" s="33"/>
      <c r="T39" s="33"/>
      <c r="U39" s="33"/>
      <c r="V39" s="33"/>
      <c r="W39" s="33">
        <v>1503664</v>
      </c>
      <c r="X39" s="33">
        <v>1200000</v>
      </c>
      <c r="Y39" s="33">
        <v>303664</v>
      </c>
      <c r="Z39" s="34">
        <v>25.31</v>
      </c>
      <c r="AA39" s="35">
        <v>1200000</v>
      </c>
    </row>
    <row r="40" spans="1:27" ht="13.5">
      <c r="A40" s="41" t="s">
        <v>60</v>
      </c>
      <c r="B40" s="42"/>
      <c r="C40" s="43">
        <v>1503665</v>
      </c>
      <c r="D40" s="43"/>
      <c r="E40" s="44">
        <v>16252847</v>
      </c>
      <c r="F40" s="45">
        <v>16252847</v>
      </c>
      <c r="G40" s="45">
        <v>26774982</v>
      </c>
      <c r="H40" s="45">
        <v>28546564</v>
      </c>
      <c r="I40" s="45">
        <v>23144038</v>
      </c>
      <c r="J40" s="45">
        <v>23144038</v>
      </c>
      <c r="K40" s="45">
        <v>19716556</v>
      </c>
      <c r="L40" s="45">
        <v>3093070</v>
      </c>
      <c r="M40" s="45">
        <v>20570468</v>
      </c>
      <c r="N40" s="45">
        <v>20570468</v>
      </c>
      <c r="O40" s="45"/>
      <c r="P40" s="45"/>
      <c r="Q40" s="45"/>
      <c r="R40" s="45"/>
      <c r="S40" s="45"/>
      <c r="T40" s="45"/>
      <c r="U40" s="45"/>
      <c r="V40" s="45"/>
      <c r="W40" s="45">
        <v>20570468</v>
      </c>
      <c r="X40" s="45">
        <v>8726423</v>
      </c>
      <c r="Y40" s="45">
        <v>11844045</v>
      </c>
      <c r="Z40" s="46">
        <v>135.73</v>
      </c>
      <c r="AA40" s="47">
        <v>16252847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54076249</v>
      </c>
      <c r="D6" s="17"/>
      <c r="E6" s="18">
        <v>43863648</v>
      </c>
      <c r="F6" s="19">
        <v>43863648</v>
      </c>
      <c r="G6" s="19">
        <v>684972</v>
      </c>
      <c r="H6" s="19">
        <v>992397</v>
      </c>
      <c r="I6" s="19">
        <v>12201379</v>
      </c>
      <c r="J6" s="19">
        <v>13878748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v>13878748</v>
      </c>
      <c r="X6" s="19">
        <v>21931824</v>
      </c>
      <c r="Y6" s="19">
        <v>-8053076</v>
      </c>
      <c r="Z6" s="20">
        <v>-36.72</v>
      </c>
      <c r="AA6" s="21">
        <v>43863648</v>
      </c>
    </row>
    <row r="7" spans="1:27" ht="13.5">
      <c r="A7" s="22" t="s">
        <v>34</v>
      </c>
      <c r="B7" s="16"/>
      <c r="C7" s="17">
        <v>65443025</v>
      </c>
      <c r="D7" s="17"/>
      <c r="E7" s="18">
        <v>50562876</v>
      </c>
      <c r="F7" s="19">
        <v>50562876</v>
      </c>
      <c r="G7" s="19">
        <v>2039466</v>
      </c>
      <c r="H7" s="19">
        <v>3386803</v>
      </c>
      <c r="I7" s="19">
        <v>3352549</v>
      </c>
      <c r="J7" s="19">
        <v>8778818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8778818</v>
      </c>
      <c r="X7" s="19">
        <v>25281438</v>
      </c>
      <c r="Y7" s="19">
        <v>-16502620</v>
      </c>
      <c r="Z7" s="20">
        <v>-65.28</v>
      </c>
      <c r="AA7" s="21">
        <v>50562876</v>
      </c>
    </row>
    <row r="8" spans="1:27" ht="13.5">
      <c r="A8" s="22" t="s">
        <v>35</v>
      </c>
      <c r="B8" s="16"/>
      <c r="C8" s="17">
        <v>14491527</v>
      </c>
      <c r="D8" s="17"/>
      <c r="E8" s="18">
        <v>10088736</v>
      </c>
      <c r="F8" s="19">
        <v>10088736</v>
      </c>
      <c r="G8" s="19">
        <v>7052601</v>
      </c>
      <c r="H8" s="19">
        <v>1613505</v>
      </c>
      <c r="I8" s="19">
        <v>17971622</v>
      </c>
      <c r="J8" s="19">
        <v>26637728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26637728</v>
      </c>
      <c r="X8" s="19">
        <v>5044368</v>
      </c>
      <c r="Y8" s="19">
        <v>21593360</v>
      </c>
      <c r="Z8" s="20">
        <v>428.07</v>
      </c>
      <c r="AA8" s="21">
        <v>10088736</v>
      </c>
    </row>
    <row r="9" spans="1:27" ht="13.5">
      <c r="A9" s="22" t="s">
        <v>36</v>
      </c>
      <c r="B9" s="16"/>
      <c r="C9" s="17">
        <v>195583705</v>
      </c>
      <c r="D9" s="17"/>
      <c r="E9" s="18">
        <v>168633600</v>
      </c>
      <c r="F9" s="19">
        <v>168633600</v>
      </c>
      <c r="G9" s="19">
        <v>65080000</v>
      </c>
      <c r="H9" s="19">
        <v>4309000</v>
      </c>
      <c r="I9" s="19"/>
      <c r="J9" s="19">
        <v>69389000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69389000</v>
      </c>
      <c r="X9" s="19">
        <v>118043520</v>
      </c>
      <c r="Y9" s="19">
        <v>-48654520</v>
      </c>
      <c r="Z9" s="20">
        <v>-41.22</v>
      </c>
      <c r="AA9" s="21">
        <v>168633600</v>
      </c>
    </row>
    <row r="10" spans="1:27" ht="13.5">
      <c r="A10" s="22" t="s">
        <v>37</v>
      </c>
      <c r="B10" s="16"/>
      <c r="C10" s="17">
        <v>67276838</v>
      </c>
      <c r="D10" s="17"/>
      <c r="E10" s="18">
        <v>34637400</v>
      </c>
      <c r="F10" s="19">
        <v>34637400</v>
      </c>
      <c r="G10" s="19">
        <v>21664000</v>
      </c>
      <c r="H10" s="19"/>
      <c r="I10" s="19"/>
      <c r="J10" s="19">
        <v>21664000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21664000</v>
      </c>
      <c r="X10" s="19">
        <v>24246180</v>
      </c>
      <c r="Y10" s="19">
        <v>-2582180</v>
      </c>
      <c r="Z10" s="20">
        <v>-10.65</v>
      </c>
      <c r="AA10" s="21">
        <v>34637400</v>
      </c>
    </row>
    <row r="11" spans="1:27" ht="13.5">
      <c r="A11" s="22" t="s">
        <v>38</v>
      </c>
      <c r="B11" s="16"/>
      <c r="C11" s="17">
        <v>5959217</v>
      </c>
      <c r="D11" s="17"/>
      <c r="E11" s="18">
        <v>3620004</v>
      </c>
      <c r="F11" s="19">
        <v>3620004</v>
      </c>
      <c r="G11" s="19">
        <v>1581</v>
      </c>
      <c r="H11" s="19">
        <v>1771</v>
      </c>
      <c r="I11" s="19">
        <v>1415</v>
      </c>
      <c r="J11" s="19">
        <v>4767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4767</v>
      </c>
      <c r="X11" s="19">
        <v>1810002</v>
      </c>
      <c r="Y11" s="19">
        <v>-1805235</v>
      </c>
      <c r="Z11" s="20">
        <v>-99.74</v>
      </c>
      <c r="AA11" s="21">
        <v>3620004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-311072787</v>
      </c>
      <c r="D14" s="17"/>
      <c r="E14" s="18">
        <v>-298530844</v>
      </c>
      <c r="F14" s="19">
        <v>-298530844</v>
      </c>
      <c r="G14" s="19">
        <v>-19335977</v>
      </c>
      <c r="H14" s="19">
        <v>-26318750</v>
      </c>
      <c r="I14" s="19">
        <v>-33259174</v>
      </c>
      <c r="J14" s="19">
        <v>-78913901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>
        <v>-78913901</v>
      </c>
      <c r="X14" s="19">
        <v>-148718622</v>
      </c>
      <c r="Y14" s="19">
        <v>69804721</v>
      </c>
      <c r="Z14" s="20">
        <v>-46.94</v>
      </c>
      <c r="AA14" s="21">
        <v>-298530844</v>
      </c>
    </row>
    <row r="15" spans="1:27" ht="13.5">
      <c r="A15" s="22" t="s">
        <v>42</v>
      </c>
      <c r="B15" s="16"/>
      <c r="C15" s="17">
        <v>-11620819</v>
      </c>
      <c r="D15" s="17"/>
      <c r="E15" s="18">
        <v>-2808996</v>
      </c>
      <c r="F15" s="19">
        <v>-2808996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-1404498</v>
      </c>
      <c r="Y15" s="19">
        <v>1404498</v>
      </c>
      <c r="Z15" s="20">
        <v>-100</v>
      </c>
      <c r="AA15" s="21">
        <v>-2808996</v>
      </c>
    </row>
    <row r="16" spans="1:27" ht="13.5">
      <c r="A16" s="22" t="s">
        <v>43</v>
      </c>
      <c r="B16" s="16"/>
      <c r="C16" s="17">
        <v>-7577983</v>
      </c>
      <c r="D16" s="17"/>
      <c r="E16" s="18">
        <v>-15500004</v>
      </c>
      <c r="F16" s="19">
        <v>-15500004</v>
      </c>
      <c r="G16" s="19">
        <v>-497851</v>
      </c>
      <c r="H16" s="19"/>
      <c r="I16" s="19">
        <v>-1419487</v>
      </c>
      <c r="J16" s="19">
        <v>-1917338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-1917338</v>
      </c>
      <c r="X16" s="19">
        <v>-7750002</v>
      </c>
      <c r="Y16" s="19">
        <v>5832664</v>
      </c>
      <c r="Z16" s="20">
        <v>-75.26</v>
      </c>
      <c r="AA16" s="21">
        <v>-15500004</v>
      </c>
    </row>
    <row r="17" spans="1:27" ht="13.5">
      <c r="A17" s="23" t="s">
        <v>44</v>
      </c>
      <c r="B17" s="24"/>
      <c r="C17" s="25">
        <f aca="true" t="shared" si="0" ref="C17:Y17">SUM(C6:C16)</f>
        <v>72558972</v>
      </c>
      <c r="D17" s="25">
        <f>SUM(D6:D16)</f>
        <v>0</v>
      </c>
      <c r="E17" s="26">
        <f t="shared" si="0"/>
        <v>-5433580</v>
      </c>
      <c r="F17" s="27">
        <f t="shared" si="0"/>
        <v>-5433580</v>
      </c>
      <c r="G17" s="27">
        <f t="shared" si="0"/>
        <v>76688792</v>
      </c>
      <c r="H17" s="27">
        <f t="shared" si="0"/>
        <v>-16015274</v>
      </c>
      <c r="I17" s="27">
        <f t="shared" si="0"/>
        <v>-1151696</v>
      </c>
      <c r="J17" s="27">
        <f t="shared" si="0"/>
        <v>59521822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59521822</v>
      </c>
      <c r="X17" s="27">
        <f t="shared" si="0"/>
        <v>38484210</v>
      </c>
      <c r="Y17" s="27">
        <f t="shared" si="0"/>
        <v>21037612</v>
      </c>
      <c r="Z17" s="28">
        <f>+IF(X17&lt;&gt;0,+(Y17/X17)*100,0)</f>
        <v>54.66556803426652</v>
      </c>
      <c r="AA17" s="29">
        <f>SUM(AA6:AA16)</f>
        <v>-5433580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-72000000</v>
      </c>
      <c r="F22" s="36">
        <v>-72000000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-36000000</v>
      </c>
      <c r="Y22" s="19">
        <v>36000000</v>
      </c>
      <c r="Z22" s="20">
        <v>-100</v>
      </c>
      <c r="AA22" s="21">
        <v>-72000000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-74540190</v>
      </c>
      <c r="D26" s="17"/>
      <c r="E26" s="18">
        <v>-32713103</v>
      </c>
      <c r="F26" s="19">
        <v>-32713103</v>
      </c>
      <c r="G26" s="19">
        <v>-2478350</v>
      </c>
      <c r="H26" s="19">
        <v>-1735860</v>
      </c>
      <c r="I26" s="19">
        <v>-12887308</v>
      </c>
      <c r="J26" s="19">
        <v>-17101518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-17101518</v>
      </c>
      <c r="X26" s="19">
        <v>-20108936</v>
      </c>
      <c r="Y26" s="19">
        <v>3007418</v>
      </c>
      <c r="Z26" s="20">
        <v>-14.96</v>
      </c>
      <c r="AA26" s="21">
        <v>-32713103</v>
      </c>
    </row>
    <row r="27" spans="1:27" ht="13.5">
      <c r="A27" s="23" t="s">
        <v>51</v>
      </c>
      <c r="B27" s="24"/>
      <c r="C27" s="25">
        <f aca="true" t="shared" si="1" ref="C27:Y27">SUM(C21:C26)</f>
        <v>-74540190</v>
      </c>
      <c r="D27" s="25">
        <f>SUM(D21:D26)</f>
        <v>0</v>
      </c>
      <c r="E27" s="26">
        <f t="shared" si="1"/>
        <v>-104713103</v>
      </c>
      <c r="F27" s="27">
        <f t="shared" si="1"/>
        <v>-104713103</v>
      </c>
      <c r="G27" s="27">
        <f t="shared" si="1"/>
        <v>-2478350</v>
      </c>
      <c r="H27" s="27">
        <f t="shared" si="1"/>
        <v>-1735860</v>
      </c>
      <c r="I27" s="27">
        <f t="shared" si="1"/>
        <v>-12887308</v>
      </c>
      <c r="J27" s="27">
        <f t="shared" si="1"/>
        <v>-17101518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-17101518</v>
      </c>
      <c r="X27" s="27">
        <f t="shared" si="1"/>
        <v>-56108936</v>
      </c>
      <c r="Y27" s="27">
        <f t="shared" si="1"/>
        <v>39007418</v>
      </c>
      <c r="Z27" s="28">
        <f>+IF(X27&lt;&gt;0,+(Y27/X27)*100,0)</f>
        <v>-69.52086562468409</v>
      </c>
      <c r="AA27" s="29">
        <f>SUM(AA21:AA26)</f>
        <v>-104713103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174369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-510279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-335910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-2317128</v>
      </c>
      <c r="D38" s="31">
        <f>+D17+D27+D36</f>
        <v>0</v>
      </c>
      <c r="E38" s="32">
        <f t="shared" si="3"/>
        <v>-110146683</v>
      </c>
      <c r="F38" s="33">
        <f t="shared" si="3"/>
        <v>-110146683</v>
      </c>
      <c r="G38" s="33">
        <f t="shared" si="3"/>
        <v>74210442</v>
      </c>
      <c r="H38" s="33">
        <f t="shared" si="3"/>
        <v>-17751134</v>
      </c>
      <c r="I38" s="33">
        <f t="shared" si="3"/>
        <v>-14039004</v>
      </c>
      <c r="J38" s="33">
        <f t="shared" si="3"/>
        <v>42420304</v>
      </c>
      <c r="K38" s="33">
        <f t="shared" si="3"/>
        <v>0</v>
      </c>
      <c r="L38" s="33">
        <f t="shared" si="3"/>
        <v>0</v>
      </c>
      <c r="M38" s="33">
        <f t="shared" si="3"/>
        <v>0</v>
      </c>
      <c r="N38" s="33">
        <f t="shared" si="3"/>
        <v>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42420304</v>
      </c>
      <c r="X38" s="33">
        <f t="shared" si="3"/>
        <v>-17624726</v>
      </c>
      <c r="Y38" s="33">
        <f t="shared" si="3"/>
        <v>60045030</v>
      </c>
      <c r="Z38" s="34">
        <f>+IF(X38&lt;&gt;0,+(Y38/X38)*100,0)</f>
        <v>-340.68631761991645</v>
      </c>
      <c r="AA38" s="35">
        <f>+AA17+AA27+AA36</f>
        <v>-110146683</v>
      </c>
    </row>
    <row r="39" spans="1:27" ht="13.5">
      <c r="A39" s="22" t="s">
        <v>59</v>
      </c>
      <c r="B39" s="16"/>
      <c r="C39" s="31">
        <v>19557653</v>
      </c>
      <c r="D39" s="31"/>
      <c r="E39" s="32">
        <v>2100000</v>
      </c>
      <c r="F39" s="33">
        <v>2100000</v>
      </c>
      <c r="G39" s="33">
        <v>19570834</v>
      </c>
      <c r="H39" s="33">
        <v>93781276</v>
      </c>
      <c r="I39" s="33">
        <v>76030142</v>
      </c>
      <c r="J39" s="33">
        <v>19570834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>
        <v>19570834</v>
      </c>
      <c r="X39" s="33">
        <v>2100000</v>
      </c>
      <c r="Y39" s="33">
        <v>17470834</v>
      </c>
      <c r="Z39" s="34">
        <v>831.94</v>
      </c>
      <c r="AA39" s="35">
        <v>2100000</v>
      </c>
    </row>
    <row r="40" spans="1:27" ht="13.5">
      <c r="A40" s="41" t="s">
        <v>60</v>
      </c>
      <c r="B40" s="42"/>
      <c r="C40" s="43">
        <v>17240525</v>
      </c>
      <c r="D40" s="43"/>
      <c r="E40" s="44">
        <v>-108046683</v>
      </c>
      <c r="F40" s="45">
        <v>-108046683</v>
      </c>
      <c r="G40" s="45">
        <v>93781276</v>
      </c>
      <c r="H40" s="45">
        <v>76030142</v>
      </c>
      <c r="I40" s="45">
        <v>61991138</v>
      </c>
      <c r="J40" s="45">
        <v>61991138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-15524726</v>
      </c>
      <c r="Y40" s="45">
        <v>15524726</v>
      </c>
      <c r="Z40" s="46">
        <v>-100</v>
      </c>
      <c r="AA40" s="47">
        <v>-108046683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49428611</v>
      </c>
      <c r="D7" s="17"/>
      <c r="E7" s="18">
        <v>268693097</v>
      </c>
      <c r="F7" s="19">
        <v>268693097</v>
      </c>
      <c r="G7" s="19">
        <v>-496779184</v>
      </c>
      <c r="H7" s="19">
        <v>3462344</v>
      </c>
      <c r="I7" s="19">
        <v>10846980</v>
      </c>
      <c r="J7" s="19">
        <v>-482469860</v>
      </c>
      <c r="K7" s="19">
        <v>116343172</v>
      </c>
      <c r="L7" s="19">
        <v>35413929</v>
      </c>
      <c r="M7" s="19">
        <v>149083</v>
      </c>
      <c r="N7" s="19">
        <v>151906184</v>
      </c>
      <c r="O7" s="19"/>
      <c r="P7" s="19"/>
      <c r="Q7" s="19"/>
      <c r="R7" s="19"/>
      <c r="S7" s="19"/>
      <c r="T7" s="19"/>
      <c r="U7" s="19"/>
      <c r="V7" s="19"/>
      <c r="W7" s="19">
        <v>-330563676</v>
      </c>
      <c r="X7" s="19">
        <v>96729516</v>
      </c>
      <c r="Y7" s="19">
        <v>-427293192</v>
      </c>
      <c r="Z7" s="20">
        <v>-441.74</v>
      </c>
      <c r="AA7" s="21">
        <v>268693097</v>
      </c>
    </row>
    <row r="8" spans="1:27" ht="13.5">
      <c r="A8" s="22" t="s">
        <v>35</v>
      </c>
      <c r="B8" s="16"/>
      <c r="C8" s="17">
        <v>70066216</v>
      </c>
      <c r="D8" s="17"/>
      <c r="E8" s="18">
        <v>46934202</v>
      </c>
      <c r="F8" s="19">
        <v>46934202</v>
      </c>
      <c r="G8" s="19">
        <v>4615975</v>
      </c>
      <c r="H8" s="19">
        <v>77454</v>
      </c>
      <c r="I8" s="19">
        <v>122110</v>
      </c>
      <c r="J8" s="19">
        <v>4815539</v>
      </c>
      <c r="K8" s="19">
        <v>251436</v>
      </c>
      <c r="L8" s="19">
        <v>137926</v>
      </c>
      <c r="M8" s="19">
        <v>8044181</v>
      </c>
      <c r="N8" s="19">
        <v>8433543</v>
      </c>
      <c r="O8" s="19"/>
      <c r="P8" s="19"/>
      <c r="Q8" s="19"/>
      <c r="R8" s="19"/>
      <c r="S8" s="19"/>
      <c r="T8" s="19"/>
      <c r="U8" s="19"/>
      <c r="V8" s="19"/>
      <c r="W8" s="19">
        <v>13249082</v>
      </c>
      <c r="X8" s="19">
        <v>16896312</v>
      </c>
      <c r="Y8" s="19">
        <v>-3647230</v>
      </c>
      <c r="Z8" s="20">
        <v>-21.59</v>
      </c>
      <c r="AA8" s="21">
        <v>46934202</v>
      </c>
    </row>
    <row r="9" spans="1:27" ht="13.5">
      <c r="A9" s="22" t="s">
        <v>36</v>
      </c>
      <c r="B9" s="16"/>
      <c r="C9" s="17">
        <v>1248708557</v>
      </c>
      <c r="D9" s="17"/>
      <c r="E9" s="18">
        <v>819537080</v>
      </c>
      <c r="F9" s="19">
        <v>819537080</v>
      </c>
      <c r="G9" s="19">
        <v>108645941</v>
      </c>
      <c r="H9" s="19"/>
      <c r="I9" s="19">
        <v>6390538</v>
      </c>
      <c r="J9" s="19">
        <v>115036479</v>
      </c>
      <c r="K9" s="19">
        <v>382213746</v>
      </c>
      <c r="L9" s="19"/>
      <c r="M9" s="19">
        <v>258044000</v>
      </c>
      <c r="N9" s="19">
        <v>640257746</v>
      </c>
      <c r="O9" s="19"/>
      <c r="P9" s="19"/>
      <c r="Q9" s="19"/>
      <c r="R9" s="19"/>
      <c r="S9" s="19"/>
      <c r="T9" s="19"/>
      <c r="U9" s="19"/>
      <c r="V9" s="19"/>
      <c r="W9" s="19">
        <v>755294225</v>
      </c>
      <c r="X9" s="19">
        <v>409768540</v>
      </c>
      <c r="Y9" s="19">
        <v>345525685</v>
      </c>
      <c r="Z9" s="20">
        <v>84.32</v>
      </c>
      <c r="AA9" s="21">
        <v>819537080</v>
      </c>
    </row>
    <row r="10" spans="1:27" ht="13.5">
      <c r="A10" s="22" t="s">
        <v>37</v>
      </c>
      <c r="B10" s="16"/>
      <c r="C10" s="17"/>
      <c r="D10" s="17"/>
      <c r="E10" s="18">
        <v>513004732</v>
      </c>
      <c r="F10" s="19">
        <v>513004732</v>
      </c>
      <c r="G10" s="19"/>
      <c r="H10" s="19"/>
      <c r="I10" s="19"/>
      <c r="J10" s="19"/>
      <c r="K10" s="19"/>
      <c r="L10" s="19">
        <v>64439320</v>
      </c>
      <c r="M10" s="19"/>
      <c r="N10" s="19">
        <v>64439320</v>
      </c>
      <c r="O10" s="19"/>
      <c r="P10" s="19"/>
      <c r="Q10" s="19"/>
      <c r="R10" s="19"/>
      <c r="S10" s="19"/>
      <c r="T10" s="19"/>
      <c r="U10" s="19"/>
      <c r="V10" s="19"/>
      <c r="W10" s="19">
        <v>64439320</v>
      </c>
      <c r="X10" s="19">
        <v>256502366</v>
      </c>
      <c r="Y10" s="19">
        <v>-192063046</v>
      </c>
      <c r="Z10" s="20">
        <v>-74.88</v>
      </c>
      <c r="AA10" s="21">
        <v>513004732</v>
      </c>
    </row>
    <row r="11" spans="1:27" ht="13.5">
      <c r="A11" s="22" t="s">
        <v>38</v>
      </c>
      <c r="B11" s="16"/>
      <c r="C11" s="17">
        <v>18097092</v>
      </c>
      <c r="D11" s="17"/>
      <c r="E11" s="18">
        <v>4874199</v>
      </c>
      <c r="F11" s="19">
        <v>4874199</v>
      </c>
      <c r="G11" s="19">
        <v>179412</v>
      </c>
      <c r="H11" s="19"/>
      <c r="I11" s="19">
        <v>298358</v>
      </c>
      <c r="J11" s="19">
        <v>477770</v>
      </c>
      <c r="K11" s="19">
        <v>515221</v>
      </c>
      <c r="L11" s="19">
        <v>1122965</v>
      </c>
      <c r="M11" s="19">
        <v>17441329</v>
      </c>
      <c r="N11" s="19">
        <v>19079515</v>
      </c>
      <c r="O11" s="19"/>
      <c r="P11" s="19"/>
      <c r="Q11" s="19"/>
      <c r="R11" s="19"/>
      <c r="S11" s="19"/>
      <c r="T11" s="19"/>
      <c r="U11" s="19"/>
      <c r="V11" s="19"/>
      <c r="W11" s="19">
        <v>19557285</v>
      </c>
      <c r="X11" s="19">
        <v>1754712</v>
      </c>
      <c r="Y11" s="19">
        <v>17802573</v>
      </c>
      <c r="Z11" s="20">
        <v>1014.56</v>
      </c>
      <c r="AA11" s="21">
        <v>4874199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-1114174642</v>
      </c>
      <c r="D14" s="17"/>
      <c r="E14" s="18">
        <v>-1449790746</v>
      </c>
      <c r="F14" s="19">
        <v>-1449790746</v>
      </c>
      <c r="G14" s="19">
        <v>-72664931</v>
      </c>
      <c r="H14" s="19">
        <v>-74840848</v>
      </c>
      <c r="I14" s="19">
        <v>-70004013</v>
      </c>
      <c r="J14" s="19">
        <v>-217509792</v>
      </c>
      <c r="K14" s="19">
        <v>-74628505</v>
      </c>
      <c r="L14" s="19">
        <v>-70199574</v>
      </c>
      <c r="M14" s="19">
        <v>-98505677</v>
      </c>
      <c r="N14" s="19">
        <v>-243333756</v>
      </c>
      <c r="O14" s="19"/>
      <c r="P14" s="19"/>
      <c r="Q14" s="19"/>
      <c r="R14" s="19"/>
      <c r="S14" s="19"/>
      <c r="T14" s="19"/>
      <c r="U14" s="19"/>
      <c r="V14" s="19"/>
      <c r="W14" s="19">
        <v>-460843548</v>
      </c>
      <c r="X14" s="19">
        <v>-507426761</v>
      </c>
      <c r="Y14" s="19">
        <v>46583213</v>
      </c>
      <c r="Z14" s="20">
        <v>-9.18</v>
      </c>
      <c r="AA14" s="21">
        <v>-1449790746</v>
      </c>
    </row>
    <row r="15" spans="1:27" ht="13.5">
      <c r="A15" s="22" t="s">
        <v>42</v>
      </c>
      <c r="B15" s="16"/>
      <c r="C15" s="17">
        <v>-27527496</v>
      </c>
      <c r="D15" s="17"/>
      <c r="E15" s="18">
        <v>-25139013</v>
      </c>
      <c r="F15" s="19">
        <v>-25139013</v>
      </c>
      <c r="G15" s="19"/>
      <c r="H15" s="19"/>
      <c r="I15" s="19">
        <v>-17491</v>
      </c>
      <c r="J15" s="19">
        <v>-17491</v>
      </c>
      <c r="K15" s="19">
        <v>-12290</v>
      </c>
      <c r="L15" s="19"/>
      <c r="M15" s="19">
        <v>-12004</v>
      </c>
      <c r="N15" s="19">
        <v>-24294</v>
      </c>
      <c r="O15" s="19"/>
      <c r="P15" s="19"/>
      <c r="Q15" s="19"/>
      <c r="R15" s="19"/>
      <c r="S15" s="19"/>
      <c r="T15" s="19"/>
      <c r="U15" s="19"/>
      <c r="V15" s="19"/>
      <c r="W15" s="19">
        <v>-41785</v>
      </c>
      <c r="X15" s="19">
        <v>-8798655</v>
      </c>
      <c r="Y15" s="19">
        <v>8756870</v>
      </c>
      <c r="Z15" s="20">
        <v>-99.53</v>
      </c>
      <c r="AA15" s="21">
        <v>-25139013</v>
      </c>
    </row>
    <row r="16" spans="1:27" ht="13.5">
      <c r="A16" s="22" t="s">
        <v>43</v>
      </c>
      <c r="B16" s="16"/>
      <c r="C16" s="17"/>
      <c r="D16" s="17"/>
      <c r="E16" s="18">
        <v>-22605800</v>
      </c>
      <c r="F16" s="19">
        <v>-22605800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-7912030</v>
      </c>
      <c r="Y16" s="19">
        <v>7912030</v>
      </c>
      <c r="Z16" s="20">
        <v>-100</v>
      </c>
      <c r="AA16" s="21">
        <v>-22605800</v>
      </c>
    </row>
    <row r="17" spans="1:27" ht="13.5">
      <c r="A17" s="23" t="s">
        <v>44</v>
      </c>
      <c r="B17" s="24"/>
      <c r="C17" s="25">
        <f aca="true" t="shared" si="0" ref="C17:Y17">SUM(C6:C16)</f>
        <v>244598338</v>
      </c>
      <c r="D17" s="25">
        <f>SUM(D6:D16)</f>
        <v>0</v>
      </c>
      <c r="E17" s="26">
        <f t="shared" si="0"/>
        <v>155507751</v>
      </c>
      <c r="F17" s="27">
        <f t="shared" si="0"/>
        <v>155507751</v>
      </c>
      <c r="G17" s="27">
        <f t="shared" si="0"/>
        <v>-456002787</v>
      </c>
      <c r="H17" s="27">
        <f t="shared" si="0"/>
        <v>-71301050</v>
      </c>
      <c r="I17" s="27">
        <f t="shared" si="0"/>
        <v>-52363518</v>
      </c>
      <c r="J17" s="27">
        <f t="shared" si="0"/>
        <v>-579667355</v>
      </c>
      <c r="K17" s="27">
        <f t="shared" si="0"/>
        <v>424682780</v>
      </c>
      <c r="L17" s="27">
        <f t="shared" si="0"/>
        <v>30914566</v>
      </c>
      <c r="M17" s="27">
        <f t="shared" si="0"/>
        <v>185160912</v>
      </c>
      <c r="N17" s="27">
        <f t="shared" si="0"/>
        <v>640758258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61090903</v>
      </c>
      <c r="X17" s="27">
        <f t="shared" si="0"/>
        <v>257514000</v>
      </c>
      <c r="Y17" s="27">
        <f t="shared" si="0"/>
        <v>-196423097</v>
      </c>
      <c r="Z17" s="28">
        <f>+IF(X17&lt;&gt;0,+(Y17/X17)*100,0)</f>
        <v>-76.27666728799211</v>
      </c>
      <c r="AA17" s="29">
        <f>SUM(AA6:AA16)</f>
        <v>155507751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>
        <v>16183</v>
      </c>
      <c r="J21" s="19">
        <v>16183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16183</v>
      </c>
      <c r="X21" s="19"/>
      <c r="Y21" s="36">
        <v>16183</v>
      </c>
      <c r="Z21" s="37"/>
      <c r="AA21" s="38"/>
    </row>
    <row r="22" spans="1:27" ht="13.5">
      <c r="A22" s="22" t="s">
        <v>47</v>
      </c>
      <c r="B22" s="16"/>
      <c r="C22" s="17">
        <v>103</v>
      </c>
      <c r="D22" s="17"/>
      <c r="E22" s="39"/>
      <c r="F22" s="36"/>
      <c r="G22" s="19"/>
      <c r="H22" s="19"/>
      <c r="I22" s="19"/>
      <c r="J22" s="19"/>
      <c r="K22" s="19">
        <v>-127320150</v>
      </c>
      <c r="L22" s="19"/>
      <c r="M22" s="36"/>
      <c r="N22" s="19">
        <v>-127320150</v>
      </c>
      <c r="O22" s="19"/>
      <c r="P22" s="19"/>
      <c r="Q22" s="19"/>
      <c r="R22" s="19"/>
      <c r="S22" s="19"/>
      <c r="T22" s="36"/>
      <c r="U22" s="19"/>
      <c r="V22" s="19"/>
      <c r="W22" s="19">
        <v>-127320150</v>
      </c>
      <c r="X22" s="19"/>
      <c r="Y22" s="19">
        <v>-127320150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-231961054</v>
      </c>
      <c r="D26" s="17"/>
      <c r="E26" s="18">
        <v>-555057362</v>
      </c>
      <c r="F26" s="19">
        <v>-555057362</v>
      </c>
      <c r="G26" s="19">
        <v>-2346421</v>
      </c>
      <c r="H26" s="19"/>
      <c r="I26" s="19">
        <v>-5550716</v>
      </c>
      <c r="J26" s="19">
        <v>-7897137</v>
      </c>
      <c r="K26" s="19"/>
      <c r="L26" s="19"/>
      <c r="M26" s="19">
        <v>-48985686</v>
      </c>
      <c r="N26" s="19">
        <v>-48985686</v>
      </c>
      <c r="O26" s="19"/>
      <c r="P26" s="19"/>
      <c r="Q26" s="19"/>
      <c r="R26" s="19"/>
      <c r="S26" s="19"/>
      <c r="T26" s="19"/>
      <c r="U26" s="19"/>
      <c r="V26" s="19"/>
      <c r="W26" s="19">
        <v>-56882823</v>
      </c>
      <c r="X26" s="19">
        <v>-194270077</v>
      </c>
      <c r="Y26" s="19">
        <v>137387254</v>
      </c>
      <c r="Z26" s="20">
        <v>-70.72</v>
      </c>
      <c r="AA26" s="21">
        <v>-555057362</v>
      </c>
    </row>
    <row r="27" spans="1:27" ht="13.5">
      <c r="A27" s="23" t="s">
        <v>51</v>
      </c>
      <c r="B27" s="24"/>
      <c r="C27" s="25">
        <f aca="true" t="shared" si="1" ref="C27:Y27">SUM(C21:C26)</f>
        <v>-231960951</v>
      </c>
      <c r="D27" s="25">
        <f>SUM(D21:D26)</f>
        <v>0</v>
      </c>
      <c r="E27" s="26">
        <f t="shared" si="1"/>
        <v>-555057362</v>
      </c>
      <c r="F27" s="27">
        <f t="shared" si="1"/>
        <v>-555057362</v>
      </c>
      <c r="G27" s="27">
        <f t="shared" si="1"/>
        <v>-2346421</v>
      </c>
      <c r="H27" s="27">
        <f t="shared" si="1"/>
        <v>0</v>
      </c>
      <c r="I27" s="27">
        <f t="shared" si="1"/>
        <v>-5534533</v>
      </c>
      <c r="J27" s="27">
        <f t="shared" si="1"/>
        <v>-7880954</v>
      </c>
      <c r="K27" s="27">
        <f t="shared" si="1"/>
        <v>-127320150</v>
      </c>
      <c r="L27" s="27">
        <f t="shared" si="1"/>
        <v>0</v>
      </c>
      <c r="M27" s="27">
        <f t="shared" si="1"/>
        <v>-48985686</v>
      </c>
      <c r="N27" s="27">
        <f t="shared" si="1"/>
        <v>-176305836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-184186790</v>
      </c>
      <c r="X27" s="27">
        <f t="shared" si="1"/>
        <v>-194270077</v>
      </c>
      <c r="Y27" s="27">
        <f t="shared" si="1"/>
        <v>10083287</v>
      </c>
      <c r="Z27" s="28">
        <f>+IF(X27&lt;&gt;0,+(Y27/X27)*100,0)</f>
        <v>-5.190344882603819</v>
      </c>
      <c r="AA27" s="29">
        <f>SUM(AA21:AA26)</f>
        <v>-555057362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28446</v>
      </c>
      <c r="D33" s="17"/>
      <c r="E33" s="18"/>
      <c r="F33" s="19"/>
      <c r="G33" s="19">
        <v>-41736</v>
      </c>
      <c r="H33" s="36"/>
      <c r="I33" s="36"/>
      <c r="J33" s="36">
        <v>-41736</v>
      </c>
      <c r="K33" s="19">
        <v>-66562</v>
      </c>
      <c r="L33" s="19"/>
      <c r="M33" s="19"/>
      <c r="N33" s="19">
        <v>-66562</v>
      </c>
      <c r="O33" s="36"/>
      <c r="P33" s="36"/>
      <c r="Q33" s="36"/>
      <c r="R33" s="19"/>
      <c r="S33" s="19"/>
      <c r="T33" s="19"/>
      <c r="U33" s="19"/>
      <c r="V33" s="36"/>
      <c r="W33" s="36">
        <v>-108298</v>
      </c>
      <c r="X33" s="36"/>
      <c r="Y33" s="19">
        <v>-108298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28446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-41736</v>
      </c>
      <c r="H36" s="27">
        <f t="shared" si="2"/>
        <v>0</v>
      </c>
      <c r="I36" s="27">
        <f t="shared" si="2"/>
        <v>0</v>
      </c>
      <c r="J36" s="27">
        <f t="shared" si="2"/>
        <v>-41736</v>
      </c>
      <c r="K36" s="27">
        <f t="shared" si="2"/>
        <v>-66562</v>
      </c>
      <c r="L36" s="27">
        <f t="shared" si="2"/>
        <v>0</v>
      </c>
      <c r="M36" s="27">
        <f t="shared" si="2"/>
        <v>0</v>
      </c>
      <c r="N36" s="27">
        <f t="shared" si="2"/>
        <v>-66562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-108298</v>
      </c>
      <c r="X36" s="27">
        <f t="shared" si="2"/>
        <v>0</v>
      </c>
      <c r="Y36" s="27">
        <f t="shared" si="2"/>
        <v>-108298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12665833</v>
      </c>
      <c r="D38" s="31">
        <f>+D17+D27+D36</f>
        <v>0</v>
      </c>
      <c r="E38" s="32">
        <f t="shared" si="3"/>
        <v>-399549611</v>
      </c>
      <c r="F38" s="33">
        <f t="shared" si="3"/>
        <v>-399549611</v>
      </c>
      <c r="G38" s="33">
        <f t="shared" si="3"/>
        <v>-458390944</v>
      </c>
      <c r="H38" s="33">
        <f t="shared" si="3"/>
        <v>-71301050</v>
      </c>
      <c r="I38" s="33">
        <f t="shared" si="3"/>
        <v>-57898051</v>
      </c>
      <c r="J38" s="33">
        <f t="shared" si="3"/>
        <v>-587590045</v>
      </c>
      <c r="K38" s="33">
        <f t="shared" si="3"/>
        <v>297296068</v>
      </c>
      <c r="L38" s="33">
        <f t="shared" si="3"/>
        <v>30914566</v>
      </c>
      <c r="M38" s="33">
        <f t="shared" si="3"/>
        <v>136175226</v>
      </c>
      <c r="N38" s="33">
        <f t="shared" si="3"/>
        <v>464385860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-123204185</v>
      </c>
      <c r="X38" s="33">
        <f t="shared" si="3"/>
        <v>63243923</v>
      </c>
      <c r="Y38" s="33">
        <f t="shared" si="3"/>
        <v>-186448108</v>
      </c>
      <c r="Z38" s="34">
        <f>+IF(X38&lt;&gt;0,+(Y38/X38)*100,0)</f>
        <v>-294.80794225873683</v>
      </c>
      <c r="AA38" s="35">
        <f>+AA17+AA27+AA36</f>
        <v>-399549611</v>
      </c>
    </row>
    <row r="39" spans="1:27" ht="13.5">
      <c r="A39" s="22" t="s">
        <v>59</v>
      </c>
      <c r="B39" s="16"/>
      <c r="C39" s="31">
        <v>167557250</v>
      </c>
      <c r="D39" s="31"/>
      <c r="E39" s="32">
        <v>128476903</v>
      </c>
      <c r="F39" s="33">
        <v>128476903</v>
      </c>
      <c r="G39" s="33">
        <v>167557250</v>
      </c>
      <c r="H39" s="33">
        <v>-290833694</v>
      </c>
      <c r="I39" s="33">
        <v>-362134744</v>
      </c>
      <c r="J39" s="33">
        <v>167557250</v>
      </c>
      <c r="K39" s="33">
        <v>-420032795</v>
      </c>
      <c r="L39" s="33">
        <v>-122736727</v>
      </c>
      <c r="M39" s="33">
        <v>-91822161</v>
      </c>
      <c r="N39" s="33">
        <v>-420032795</v>
      </c>
      <c r="O39" s="33"/>
      <c r="P39" s="33"/>
      <c r="Q39" s="33"/>
      <c r="R39" s="33"/>
      <c r="S39" s="33"/>
      <c r="T39" s="33"/>
      <c r="U39" s="33"/>
      <c r="V39" s="33"/>
      <c r="W39" s="33">
        <v>167557250</v>
      </c>
      <c r="X39" s="33">
        <v>128476903</v>
      </c>
      <c r="Y39" s="33">
        <v>39080347</v>
      </c>
      <c r="Z39" s="34">
        <v>30.42</v>
      </c>
      <c r="AA39" s="35">
        <v>128476903</v>
      </c>
    </row>
    <row r="40" spans="1:27" ht="13.5">
      <c r="A40" s="41" t="s">
        <v>60</v>
      </c>
      <c r="B40" s="42"/>
      <c r="C40" s="43">
        <v>180223083</v>
      </c>
      <c r="D40" s="43"/>
      <c r="E40" s="44">
        <v>-271072709</v>
      </c>
      <c r="F40" s="45">
        <v>-271072709</v>
      </c>
      <c r="G40" s="45">
        <v>-290833694</v>
      </c>
      <c r="H40" s="45">
        <v>-362134744</v>
      </c>
      <c r="I40" s="45">
        <v>-420032795</v>
      </c>
      <c r="J40" s="45">
        <v>-420032795</v>
      </c>
      <c r="K40" s="45">
        <v>-122736727</v>
      </c>
      <c r="L40" s="45">
        <v>-91822161</v>
      </c>
      <c r="M40" s="45">
        <v>44353065</v>
      </c>
      <c r="N40" s="45">
        <v>44353065</v>
      </c>
      <c r="O40" s="45"/>
      <c r="P40" s="45"/>
      <c r="Q40" s="45"/>
      <c r="R40" s="45"/>
      <c r="S40" s="45"/>
      <c r="T40" s="45"/>
      <c r="U40" s="45"/>
      <c r="V40" s="45"/>
      <c r="W40" s="45">
        <v>44353065</v>
      </c>
      <c r="X40" s="45">
        <v>191720825</v>
      </c>
      <c r="Y40" s="45">
        <v>-147367760</v>
      </c>
      <c r="Z40" s="46">
        <v>-76.87</v>
      </c>
      <c r="AA40" s="47">
        <v>-271072709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77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99536706</v>
      </c>
      <c r="D6" s="17"/>
      <c r="E6" s="18">
        <v>34871220</v>
      </c>
      <c r="F6" s="19">
        <v>34871220</v>
      </c>
      <c r="G6" s="19">
        <v>42802903</v>
      </c>
      <c r="H6" s="19">
        <v>266930</v>
      </c>
      <c r="I6" s="19">
        <v>253454</v>
      </c>
      <c r="J6" s="19">
        <v>43323287</v>
      </c>
      <c r="K6" s="19">
        <v>266930</v>
      </c>
      <c r="L6" s="19">
        <v>196852</v>
      </c>
      <c r="M6" s="19">
        <v>266930</v>
      </c>
      <c r="N6" s="19">
        <v>730712</v>
      </c>
      <c r="O6" s="19"/>
      <c r="P6" s="19"/>
      <c r="Q6" s="19"/>
      <c r="R6" s="19"/>
      <c r="S6" s="19"/>
      <c r="T6" s="19"/>
      <c r="U6" s="19"/>
      <c r="V6" s="19"/>
      <c r="W6" s="19">
        <v>44053999</v>
      </c>
      <c r="X6" s="19">
        <v>17435610</v>
      </c>
      <c r="Y6" s="19">
        <v>26618389</v>
      </c>
      <c r="Z6" s="20">
        <v>152.67</v>
      </c>
      <c r="AA6" s="21">
        <v>34871220</v>
      </c>
    </row>
    <row r="7" spans="1:27" ht="13.5">
      <c r="A7" s="22" t="s">
        <v>34</v>
      </c>
      <c r="B7" s="16"/>
      <c r="C7" s="17">
        <v>110325806</v>
      </c>
      <c r="D7" s="17"/>
      <c r="E7" s="18">
        <v>140819802</v>
      </c>
      <c r="F7" s="19">
        <v>140819802</v>
      </c>
      <c r="G7" s="19">
        <v>6682216</v>
      </c>
      <c r="H7" s="19">
        <v>10478684</v>
      </c>
      <c r="I7" s="19">
        <v>17213573</v>
      </c>
      <c r="J7" s="19">
        <v>34374473</v>
      </c>
      <c r="K7" s="19">
        <v>10551242</v>
      </c>
      <c r="L7" s="19">
        <v>11254285</v>
      </c>
      <c r="M7" s="19">
        <v>10551242</v>
      </c>
      <c r="N7" s="19">
        <v>32356769</v>
      </c>
      <c r="O7" s="19"/>
      <c r="P7" s="19"/>
      <c r="Q7" s="19"/>
      <c r="R7" s="19"/>
      <c r="S7" s="19"/>
      <c r="T7" s="19"/>
      <c r="U7" s="19"/>
      <c r="V7" s="19"/>
      <c r="W7" s="19">
        <v>66731242</v>
      </c>
      <c r="X7" s="19">
        <v>70409904</v>
      </c>
      <c r="Y7" s="19">
        <v>-3678662</v>
      </c>
      <c r="Z7" s="20">
        <v>-5.22</v>
      </c>
      <c r="AA7" s="21">
        <v>140819802</v>
      </c>
    </row>
    <row r="8" spans="1:27" ht="13.5">
      <c r="A8" s="22" t="s">
        <v>35</v>
      </c>
      <c r="B8" s="16"/>
      <c r="C8" s="17">
        <v>12603579</v>
      </c>
      <c r="D8" s="17"/>
      <c r="E8" s="18">
        <v>13049604</v>
      </c>
      <c r="F8" s="19">
        <v>13049604</v>
      </c>
      <c r="G8" s="19">
        <v>509302</v>
      </c>
      <c r="H8" s="19">
        <v>-71470</v>
      </c>
      <c r="I8" s="19">
        <v>460332</v>
      </c>
      <c r="J8" s="19">
        <v>898164</v>
      </c>
      <c r="K8" s="19">
        <v>591397</v>
      </c>
      <c r="L8" s="19">
        <v>942007</v>
      </c>
      <c r="M8" s="19">
        <v>591715</v>
      </c>
      <c r="N8" s="19">
        <v>2125119</v>
      </c>
      <c r="O8" s="19"/>
      <c r="P8" s="19"/>
      <c r="Q8" s="19"/>
      <c r="R8" s="19"/>
      <c r="S8" s="19"/>
      <c r="T8" s="19"/>
      <c r="U8" s="19"/>
      <c r="V8" s="19"/>
      <c r="W8" s="19">
        <v>3023283</v>
      </c>
      <c r="X8" s="19">
        <v>6524802</v>
      </c>
      <c r="Y8" s="19">
        <v>-3501519</v>
      </c>
      <c r="Z8" s="20">
        <v>-53.66</v>
      </c>
      <c r="AA8" s="21">
        <v>13049604</v>
      </c>
    </row>
    <row r="9" spans="1:27" ht="13.5">
      <c r="A9" s="22" t="s">
        <v>36</v>
      </c>
      <c r="B9" s="16"/>
      <c r="C9" s="17"/>
      <c r="D9" s="17"/>
      <c r="E9" s="18">
        <v>38459837</v>
      </c>
      <c r="F9" s="19">
        <v>38459837</v>
      </c>
      <c r="G9" s="19">
        <v>12806000</v>
      </c>
      <c r="H9" s="19">
        <v>1926087</v>
      </c>
      <c r="I9" s="19"/>
      <c r="J9" s="19">
        <v>14732087</v>
      </c>
      <c r="K9" s="19">
        <v>2215000</v>
      </c>
      <c r="L9" s="19"/>
      <c r="M9" s="19">
        <v>13169000</v>
      </c>
      <c r="N9" s="19">
        <v>15384000</v>
      </c>
      <c r="O9" s="19"/>
      <c r="P9" s="19"/>
      <c r="Q9" s="19"/>
      <c r="R9" s="19"/>
      <c r="S9" s="19"/>
      <c r="T9" s="19"/>
      <c r="U9" s="19"/>
      <c r="V9" s="19"/>
      <c r="W9" s="19">
        <v>30116087</v>
      </c>
      <c r="X9" s="19">
        <v>25537732</v>
      </c>
      <c r="Y9" s="19">
        <v>4578355</v>
      </c>
      <c r="Z9" s="20">
        <v>17.93</v>
      </c>
      <c r="AA9" s="21">
        <v>38459837</v>
      </c>
    </row>
    <row r="10" spans="1:27" ht="13.5">
      <c r="A10" s="22" t="s">
        <v>37</v>
      </c>
      <c r="B10" s="16"/>
      <c r="C10" s="17"/>
      <c r="D10" s="17"/>
      <c r="E10" s="18">
        <v>26325000</v>
      </c>
      <c r="F10" s="19">
        <v>26325000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13162500</v>
      </c>
      <c r="Y10" s="19">
        <v>-13162500</v>
      </c>
      <c r="Z10" s="20">
        <v>-100</v>
      </c>
      <c r="AA10" s="21">
        <v>26325000</v>
      </c>
    </row>
    <row r="11" spans="1:27" ht="13.5">
      <c r="A11" s="22" t="s">
        <v>38</v>
      </c>
      <c r="B11" s="16"/>
      <c r="C11" s="17">
        <v>12960345</v>
      </c>
      <c r="D11" s="17"/>
      <c r="E11" s="18">
        <v>5248392</v>
      </c>
      <c r="F11" s="19">
        <v>5248392</v>
      </c>
      <c r="G11" s="19">
        <v>516886</v>
      </c>
      <c r="H11" s="19">
        <v>525973</v>
      </c>
      <c r="I11" s="19">
        <v>401936</v>
      </c>
      <c r="J11" s="19">
        <v>1444795</v>
      </c>
      <c r="K11" s="19">
        <v>534214</v>
      </c>
      <c r="L11" s="19">
        <v>813744</v>
      </c>
      <c r="M11" s="19">
        <v>534386</v>
      </c>
      <c r="N11" s="19">
        <v>1882344</v>
      </c>
      <c r="O11" s="19"/>
      <c r="P11" s="19"/>
      <c r="Q11" s="19"/>
      <c r="R11" s="19"/>
      <c r="S11" s="19"/>
      <c r="T11" s="19"/>
      <c r="U11" s="19"/>
      <c r="V11" s="19"/>
      <c r="W11" s="19">
        <v>3327139</v>
      </c>
      <c r="X11" s="19">
        <v>2624196</v>
      </c>
      <c r="Y11" s="19">
        <v>702943</v>
      </c>
      <c r="Z11" s="20">
        <v>26.79</v>
      </c>
      <c r="AA11" s="21">
        <v>5248392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-192558800</v>
      </c>
      <c r="D14" s="17"/>
      <c r="E14" s="18">
        <v>-264653876</v>
      </c>
      <c r="F14" s="19">
        <v>-264653876</v>
      </c>
      <c r="G14" s="19">
        <v>-21603210</v>
      </c>
      <c r="H14" s="19">
        <v>-5505733</v>
      </c>
      <c r="I14" s="19">
        <v>-3666150</v>
      </c>
      <c r="J14" s="19">
        <v>-30775093</v>
      </c>
      <c r="K14" s="19">
        <v>-14361234</v>
      </c>
      <c r="L14" s="19">
        <v>-14436329</v>
      </c>
      <c r="M14" s="19">
        <v>-23108488</v>
      </c>
      <c r="N14" s="19">
        <v>-51906051</v>
      </c>
      <c r="O14" s="19"/>
      <c r="P14" s="19"/>
      <c r="Q14" s="19"/>
      <c r="R14" s="19"/>
      <c r="S14" s="19"/>
      <c r="T14" s="19"/>
      <c r="U14" s="19"/>
      <c r="V14" s="19"/>
      <c r="W14" s="19">
        <v>-82681144</v>
      </c>
      <c r="X14" s="19">
        <v>-132426942</v>
      </c>
      <c r="Y14" s="19">
        <v>49745798</v>
      </c>
      <c r="Z14" s="20">
        <v>-37.56</v>
      </c>
      <c r="AA14" s="21">
        <v>-264653876</v>
      </c>
    </row>
    <row r="15" spans="1:27" ht="13.5">
      <c r="A15" s="22" t="s">
        <v>42</v>
      </c>
      <c r="B15" s="16"/>
      <c r="C15" s="17">
        <v>-7789800</v>
      </c>
      <c r="D15" s="17"/>
      <c r="E15" s="18">
        <v>-4200000</v>
      </c>
      <c r="F15" s="19">
        <v>-4200000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-2100000</v>
      </c>
      <c r="Y15" s="19">
        <v>2100000</v>
      </c>
      <c r="Z15" s="20">
        <v>-100</v>
      </c>
      <c r="AA15" s="21">
        <v>-4200000</v>
      </c>
    </row>
    <row r="16" spans="1:27" ht="13.5">
      <c r="A16" s="22" t="s">
        <v>43</v>
      </c>
      <c r="B16" s="16"/>
      <c r="C16" s="17"/>
      <c r="D16" s="17"/>
      <c r="E16" s="18">
        <v>-9477000</v>
      </c>
      <c r="F16" s="19">
        <v>-9477000</v>
      </c>
      <c r="G16" s="19">
        <v>-6212204</v>
      </c>
      <c r="H16" s="19">
        <v>-940120</v>
      </c>
      <c r="I16" s="19">
        <v>-958898</v>
      </c>
      <c r="J16" s="19">
        <v>-8111222</v>
      </c>
      <c r="K16" s="19">
        <v>-941059</v>
      </c>
      <c r="L16" s="19">
        <v>-285451</v>
      </c>
      <c r="M16" s="19">
        <v>-941059</v>
      </c>
      <c r="N16" s="19">
        <v>-2167569</v>
      </c>
      <c r="O16" s="19"/>
      <c r="P16" s="19"/>
      <c r="Q16" s="19"/>
      <c r="R16" s="19"/>
      <c r="S16" s="19"/>
      <c r="T16" s="19"/>
      <c r="U16" s="19"/>
      <c r="V16" s="19"/>
      <c r="W16" s="19">
        <v>-10278791</v>
      </c>
      <c r="X16" s="19">
        <v>-4738500</v>
      </c>
      <c r="Y16" s="19">
        <v>-5540291</v>
      </c>
      <c r="Z16" s="20">
        <v>116.92</v>
      </c>
      <c r="AA16" s="21">
        <v>-9477000</v>
      </c>
    </row>
    <row r="17" spans="1:27" ht="13.5">
      <c r="A17" s="23" t="s">
        <v>44</v>
      </c>
      <c r="B17" s="24"/>
      <c r="C17" s="25">
        <f aca="true" t="shared" si="0" ref="C17:Y17">SUM(C6:C16)</f>
        <v>35077836</v>
      </c>
      <c r="D17" s="25">
        <f>SUM(D6:D16)</f>
        <v>0</v>
      </c>
      <c r="E17" s="26">
        <f t="shared" si="0"/>
        <v>-19557021</v>
      </c>
      <c r="F17" s="27">
        <f t="shared" si="0"/>
        <v>-19557021</v>
      </c>
      <c r="G17" s="27">
        <f t="shared" si="0"/>
        <v>35501893</v>
      </c>
      <c r="H17" s="27">
        <f t="shared" si="0"/>
        <v>6680351</v>
      </c>
      <c r="I17" s="27">
        <f t="shared" si="0"/>
        <v>13704247</v>
      </c>
      <c r="J17" s="27">
        <f t="shared" si="0"/>
        <v>55886491</v>
      </c>
      <c r="K17" s="27">
        <f t="shared" si="0"/>
        <v>-1143510</v>
      </c>
      <c r="L17" s="27">
        <f t="shared" si="0"/>
        <v>-1514892</v>
      </c>
      <c r="M17" s="27">
        <f t="shared" si="0"/>
        <v>1063726</v>
      </c>
      <c r="N17" s="27">
        <f t="shared" si="0"/>
        <v>-1594676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54291815</v>
      </c>
      <c r="X17" s="27">
        <f t="shared" si="0"/>
        <v>-3570698</v>
      </c>
      <c r="Y17" s="27">
        <f t="shared" si="0"/>
        <v>57862513</v>
      </c>
      <c r="Z17" s="28">
        <f>+IF(X17&lt;&gt;0,+(Y17/X17)*100,0)</f>
        <v>-1620.4818497671884</v>
      </c>
      <c r="AA17" s="29">
        <f>SUM(AA6:AA16)</f>
        <v>-19557021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356942</v>
      </c>
      <c r="D21" s="17"/>
      <c r="E21" s="18">
        <v>4500000</v>
      </c>
      <c r="F21" s="19">
        <v>4500000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2250000</v>
      </c>
      <c r="Y21" s="36">
        <v>-2250000</v>
      </c>
      <c r="Z21" s="37">
        <v>-100</v>
      </c>
      <c r="AA21" s="38">
        <v>4500000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-35707696</v>
      </c>
      <c r="D26" s="17"/>
      <c r="E26" s="18">
        <v>-42663720</v>
      </c>
      <c r="F26" s="19">
        <v>-42663720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-21331860</v>
      </c>
      <c r="Y26" s="19">
        <v>21331860</v>
      </c>
      <c r="Z26" s="20">
        <v>-100</v>
      </c>
      <c r="AA26" s="21">
        <v>-42663720</v>
      </c>
    </row>
    <row r="27" spans="1:27" ht="13.5">
      <c r="A27" s="23" t="s">
        <v>51</v>
      </c>
      <c r="B27" s="24"/>
      <c r="C27" s="25">
        <f aca="true" t="shared" si="1" ref="C27:Y27">SUM(C21:C26)</f>
        <v>-35350754</v>
      </c>
      <c r="D27" s="25">
        <f>SUM(D21:D26)</f>
        <v>0</v>
      </c>
      <c r="E27" s="26">
        <f t="shared" si="1"/>
        <v>-38163720</v>
      </c>
      <c r="F27" s="27">
        <f t="shared" si="1"/>
        <v>-38163720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-19081860</v>
      </c>
      <c r="Y27" s="27">
        <f t="shared" si="1"/>
        <v>19081860</v>
      </c>
      <c r="Z27" s="28">
        <f>+IF(X27&lt;&gt;0,+(Y27/X27)*100,0)</f>
        <v>-100</v>
      </c>
      <c r="AA27" s="29">
        <f>SUM(AA21:AA26)</f>
        <v>-38163720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-272918</v>
      </c>
      <c r="D38" s="31">
        <f>+D17+D27+D36</f>
        <v>0</v>
      </c>
      <c r="E38" s="32">
        <f t="shared" si="3"/>
        <v>-57720741</v>
      </c>
      <c r="F38" s="33">
        <f t="shared" si="3"/>
        <v>-57720741</v>
      </c>
      <c r="G38" s="33">
        <f t="shared" si="3"/>
        <v>35501893</v>
      </c>
      <c r="H38" s="33">
        <f t="shared" si="3"/>
        <v>6680351</v>
      </c>
      <c r="I38" s="33">
        <f t="shared" si="3"/>
        <v>13704247</v>
      </c>
      <c r="J38" s="33">
        <f t="shared" si="3"/>
        <v>55886491</v>
      </c>
      <c r="K38" s="33">
        <f t="shared" si="3"/>
        <v>-1143510</v>
      </c>
      <c r="L38" s="33">
        <f t="shared" si="3"/>
        <v>-1514892</v>
      </c>
      <c r="M38" s="33">
        <f t="shared" si="3"/>
        <v>1063726</v>
      </c>
      <c r="N38" s="33">
        <f t="shared" si="3"/>
        <v>-1594676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54291815</v>
      </c>
      <c r="X38" s="33">
        <f t="shared" si="3"/>
        <v>-22652558</v>
      </c>
      <c r="Y38" s="33">
        <f t="shared" si="3"/>
        <v>76944373</v>
      </c>
      <c r="Z38" s="34">
        <f>+IF(X38&lt;&gt;0,+(Y38/X38)*100,0)</f>
        <v>-339.67189489151735</v>
      </c>
      <c r="AA38" s="35">
        <f>+AA17+AA27+AA36</f>
        <v>-57720741</v>
      </c>
    </row>
    <row r="39" spans="1:27" ht="13.5">
      <c r="A39" s="22" t="s">
        <v>59</v>
      </c>
      <c r="B39" s="16"/>
      <c r="C39" s="31">
        <v>2123273</v>
      </c>
      <c r="D39" s="31"/>
      <c r="E39" s="32">
        <v>2123273</v>
      </c>
      <c r="F39" s="33">
        <v>2123273</v>
      </c>
      <c r="G39" s="33"/>
      <c r="H39" s="33">
        <v>35501893</v>
      </c>
      <c r="I39" s="33">
        <v>42182244</v>
      </c>
      <c r="J39" s="33"/>
      <c r="K39" s="33">
        <v>55886491</v>
      </c>
      <c r="L39" s="33">
        <v>54742981</v>
      </c>
      <c r="M39" s="33">
        <v>53228089</v>
      </c>
      <c r="N39" s="33">
        <v>55886491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2123273</v>
      </c>
      <c r="Y39" s="33">
        <v>-2123273</v>
      </c>
      <c r="Z39" s="34">
        <v>-100</v>
      </c>
      <c r="AA39" s="35">
        <v>2123273</v>
      </c>
    </row>
    <row r="40" spans="1:27" ht="13.5">
      <c r="A40" s="41" t="s">
        <v>60</v>
      </c>
      <c r="B40" s="42"/>
      <c r="C40" s="43">
        <v>1850355</v>
      </c>
      <c r="D40" s="43"/>
      <c r="E40" s="44">
        <v>-55597468</v>
      </c>
      <c r="F40" s="45">
        <v>-55597468</v>
      </c>
      <c r="G40" s="45">
        <v>35501893</v>
      </c>
      <c r="H40" s="45">
        <v>42182244</v>
      </c>
      <c r="I40" s="45">
        <v>55886491</v>
      </c>
      <c r="J40" s="45">
        <v>55886491</v>
      </c>
      <c r="K40" s="45">
        <v>54742981</v>
      </c>
      <c r="L40" s="45">
        <v>53228089</v>
      </c>
      <c r="M40" s="45">
        <v>54291815</v>
      </c>
      <c r="N40" s="45">
        <v>54291815</v>
      </c>
      <c r="O40" s="45"/>
      <c r="P40" s="45"/>
      <c r="Q40" s="45"/>
      <c r="R40" s="45"/>
      <c r="S40" s="45"/>
      <c r="T40" s="45"/>
      <c r="U40" s="45"/>
      <c r="V40" s="45"/>
      <c r="W40" s="45">
        <v>54291815</v>
      </c>
      <c r="X40" s="45">
        <v>-20529285</v>
      </c>
      <c r="Y40" s="45">
        <v>74821100</v>
      </c>
      <c r="Z40" s="46">
        <v>-364.46</v>
      </c>
      <c r="AA40" s="47">
        <v>-55597468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972679954</v>
      </c>
      <c r="D6" s="17"/>
      <c r="E6" s="18">
        <v>1315314189</v>
      </c>
      <c r="F6" s="19">
        <v>1315314189</v>
      </c>
      <c r="G6" s="19">
        <v>378259518</v>
      </c>
      <c r="H6" s="19">
        <v>119173104</v>
      </c>
      <c r="I6" s="19">
        <v>-201390527</v>
      </c>
      <c r="J6" s="19">
        <v>296042095</v>
      </c>
      <c r="K6" s="19">
        <v>109968980</v>
      </c>
      <c r="L6" s="19">
        <v>89047106</v>
      </c>
      <c r="M6" s="19">
        <v>100001633</v>
      </c>
      <c r="N6" s="19">
        <v>299017719</v>
      </c>
      <c r="O6" s="19"/>
      <c r="P6" s="19"/>
      <c r="Q6" s="19"/>
      <c r="R6" s="19"/>
      <c r="S6" s="19"/>
      <c r="T6" s="19"/>
      <c r="U6" s="19"/>
      <c r="V6" s="19"/>
      <c r="W6" s="19">
        <v>595059814</v>
      </c>
      <c r="X6" s="19">
        <v>637150515</v>
      </c>
      <c r="Y6" s="19">
        <v>-42090701</v>
      </c>
      <c r="Z6" s="20">
        <v>-6.61</v>
      </c>
      <c r="AA6" s="21">
        <v>1315314189</v>
      </c>
    </row>
    <row r="7" spans="1:27" ht="13.5">
      <c r="A7" s="22" t="s">
        <v>34</v>
      </c>
      <c r="B7" s="16"/>
      <c r="C7" s="17">
        <v>2678192210</v>
      </c>
      <c r="D7" s="17"/>
      <c r="E7" s="18">
        <v>2934363341</v>
      </c>
      <c r="F7" s="19">
        <v>2934363341</v>
      </c>
      <c r="G7" s="19">
        <v>152850525</v>
      </c>
      <c r="H7" s="19">
        <v>216816369</v>
      </c>
      <c r="I7" s="19">
        <v>172570927</v>
      </c>
      <c r="J7" s="19">
        <v>542237821</v>
      </c>
      <c r="K7" s="19">
        <v>223189386</v>
      </c>
      <c r="L7" s="19">
        <v>183065544</v>
      </c>
      <c r="M7" s="19">
        <v>342144002</v>
      </c>
      <c r="N7" s="19">
        <v>748398932</v>
      </c>
      <c r="O7" s="19"/>
      <c r="P7" s="19"/>
      <c r="Q7" s="19"/>
      <c r="R7" s="19"/>
      <c r="S7" s="19"/>
      <c r="T7" s="19"/>
      <c r="U7" s="19"/>
      <c r="V7" s="19"/>
      <c r="W7" s="19">
        <v>1290636753</v>
      </c>
      <c r="X7" s="19">
        <v>1279472228</v>
      </c>
      <c r="Y7" s="19">
        <v>11164525</v>
      </c>
      <c r="Z7" s="20">
        <v>0.87</v>
      </c>
      <c r="AA7" s="21">
        <v>2934363341</v>
      </c>
    </row>
    <row r="8" spans="1:27" ht="13.5">
      <c r="A8" s="22" t="s">
        <v>35</v>
      </c>
      <c r="B8" s="16"/>
      <c r="C8" s="17">
        <v>321753898</v>
      </c>
      <c r="D8" s="17"/>
      <c r="E8" s="18">
        <v>248395199</v>
      </c>
      <c r="F8" s="19">
        <v>248395199</v>
      </c>
      <c r="G8" s="19">
        <v>11812828</v>
      </c>
      <c r="H8" s="19">
        <v>24305494</v>
      </c>
      <c r="I8" s="19">
        <v>9202359</v>
      </c>
      <c r="J8" s="19">
        <v>45320681</v>
      </c>
      <c r="K8" s="19">
        <v>8979190</v>
      </c>
      <c r="L8" s="19">
        <v>28598683</v>
      </c>
      <c r="M8" s="19">
        <v>21606478</v>
      </c>
      <c r="N8" s="19">
        <v>59184351</v>
      </c>
      <c r="O8" s="19"/>
      <c r="P8" s="19"/>
      <c r="Q8" s="19"/>
      <c r="R8" s="19"/>
      <c r="S8" s="19"/>
      <c r="T8" s="19"/>
      <c r="U8" s="19"/>
      <c r="V8" s="19"/>
      <c r="W8" s="19">
        <v>104505032</v>
      </c>
      <c r="X8" s="19">
        <v>92278468</v>
      </c>
      <c r="Y8" s="19">
        <v>12226564</v>
      </c>
      <c r="Z8" s="20">
        <v>13.25</v>
      </c>
      <c r="AA8" s="21">
        <v>248395199</v>
      </c>
    </row>
    <row r="9" spans="1:27" ht="13.5">
      <c r="A9" s="22" t="s">
        <v>36</v>
      </c>
      <c r="B9" s="16"/>
      <c r="C9" s="17">
        <v>888572426</v>
      </c>
      <c r="D9" s="17"/>
      <c r="E9" s="18">
        <v>1471672872</v>
      </c>
      <c r="F9" s="19">
        <v>1471672872</v>
      </c>
      <c r="G9" s="19">
        <v>329187000</v>
      </c>
      <c r="H9" s="19">
        <v>177493433</v>
      </c>
      <c r="I9" s="19">
        <v>6145533</v>
      </c>
      <c r="J9" s="19">
        <v>512825966</v>
      </c>
      <c r="K9" s="19">
        <v>1556665</v>
      </c>
      <c r="L9" s="19">
        <v>4011268</v>
      </c>
      <c r="M9" s="19">
        <v>176562668</v>
      </c>
      <c r="N9" s="19">
        <v>182130601</v>
      </c>
      <c r="O9" s="19"/>
      <c r="P9" s="19"/>
      <c r="Q9" s="19"/>
      <c r="R9" s="19"/>
      <c r="S9" s="19"/>
      <c r="T9" s="19"/>
      <c r="U9" s="19"/>
      <c r="V9" s="19"/>
      <c r="W9" s="19">
        <v>694956567</v>
      </c>
      <c r="X9" s="19">
        <v>1037031095</v>
      </c>
      <c r="Y9" s="19">
        <v>-342074528</v>
      </c>
      <c r="Z9" s="20">
        <v>-32.99</v>
      </c>
      <c r="AA9" s="21">
        <v>1471672872</v>
      </c>
    </row>
    <row r="10" spans="1:27" ht="13.5">
      <c r="A10" s="22" t="s">
        <v>37</v>
      </c>
      <c r="B10" s="16"/>
      <c r="C10" s="17">
        <v>930587543</v>
      </c>
      <c r="D10" s="17"/>
      <c r="E10" s="18">
        <v>803900239</v>
      </c>
      <c r="F10" s="19">
        <v>803900239</v>
      </c>
      <c r="G10" s="19">
        <v>193248000</v>
      </c>
      <c r="H10" s="19">
        <v>32793000</v>
      </c>
      <c r="I10" s="19"/>
      <c r="J10" s="19">
        <v>226041000</v>
      </c>
      <c r="K10" s="19">
        <v>3500000</v>
      </c>
      <c r="L10" s="19">
        <v>195749000</v>
      </c>
      <c r="M10" s="19">
        <v>30991000</v>
      </c>
      <c r="N10" s="19">
        <v>230240000</v>
      </c>
      <c r="O10" s="19"/>
      <c r="P10" s="19"/>
      <c r="Q10" s="19"/>
      <c r="R10" s="19"/>
      <c r="S10" s="19"/>
      <c r="T10" s="19"/>
      <c r="U10" s="19"/>
      <c r="V10" s="19"/>
      <c r="W10" s="19">
        <v>456281000</v>
      </c>
      <c r="X10" s="19">
        <v>578852303</v>
      </c>
      <c r="Y10" s="19">
        <v>-122571303</v>
      </c>
      <c r="Z10" s="20">
        <v>-21.17</v>
      </c>
      <c r="AA10" s="21">
        <v>803900239</v>
      </c>
    </row>
    <row r="11" spans="1:27" ht="13.5">
      <c r="A11" s="22" t="s">
        <v>38</v>
      </c>
      <c r="B11" s="16"/>
      <c r="C11" s="17">
        <v>176012022</v>
      </c>
      <c r="D11" s="17"/>
      <c r="E11" s="18">
        <v>182768062</v>
      </c>
      <c r="F11" s="19">
        <v>182768062</v>
      </c>
      <c r="G11" s="19">
        <v>12196183</v>
      </c>
      <c r="H11" s="19">
        <v>12314802</v>
      </c>
      <c r="I11" s="19">
        <v>16428514</v>
      </c>
      <c r="J11" s="19">
        <v>40939499</v>
      </c>
      <c r="K11" s="19">
        <v>13137688</v>
      </c>
      <c r="L11" s="19">
        <v>4829814</v>
      </c>
      <c r="M11" s="19">
        <v>17985037</v>
      </c>
      <c r="N11" s="19">
        <v>35952539</v>
      </c>
      <c r="O11" s="19"/>
      <c r="P11" s="19"/>
      <c r="Q11" s="19"/>
      <c r="R11" s="19"/>
      <c r="S11" s="19"/>
      <c r="T11" s="19"/>
      <c r="U11" s="19"/>
      <c r="V11" s="19"/>
      <c r="W11" s="19">
        <v>76892038</v>
      </c>
      <c r="X11" s="19">
        <v>93079269</v>
      </c>
      <c r="Y11" s="19">
        <v>-16187231</v>
      </c>
      <c r="Z11" s="20">
        <v>-17.39</v>
      </c>
      <c r="AA11" s="21">
        <v>182768062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-4385163329</v>
      </c>
      <c r="D14" s="17"/>
      <c r="E14" s="18">
        <v>-5152831602</v>
      </c>
      <c r="F14" s="19">
        <v>-5152831602</v>
      </c>
      <c r="G14" s="19">
        <v>-869980108</v>
      </c>
      <c r="H14" s="19">
        <v>-723664408</v>
      </c>
      <c r="I14" s="19">
        <v>-180847624</v>
      </c>
      <c r="J14" s="19">
        <v>-1774492140</v>
      </c>
      <c r="K14" s="19">
        <v>-383476260</v>
      </c>
      <c r="L14" s="19">
        <v>-546051123</v>
      </c>
      <c r="M14" s="19">
        <v>-167039098</v>
      </c>
      <c r="N14" s="19">
        <v>-1096566481</v>
      </c>
      <c r="O14" s="19"/>
      <c r="P14" s="19"/>
      <c r="Q14" s="19"/>
      <c r="R14" s="19"/>
      <c r="S14" s="19"/>
      <c r="T14" s="19"/>
      <c r="U14" s="19"/>
      <c r="V14" s="19"/>
      <c r="W14" s="19">
        <v>-2871058621</v>
      </c>
      <c r="X14" s="19">
        <v>-2458944264</v>
      </c>
      <c r="Y14" s="19">
        <v>-412114357</v>
      </c>
      <c r="Z14" s="20">
        <v>16.76</v>
      </c>
      <c r="AA14" s="21">
        <v>-5152831602</v>
      </c>
    </row>
    <row r="15" spans="1:27" ht="13.5">
      <c r="A15" s="22" t="s">
        <v>42</v>
      </c>
      <c r="B15" s="16"/>
      <c r="C15" s="17">
        <v>-43959792</v>
      </c>
      <c r="D15" s="17"/>
      <c r="E15" s="18">
        <v>-59817899</v>
      </c>
      <c r="F15" s="19">
        <v>-59817899</v>
      </c>
      <c r="G15" s="19">
        <v>-3415062</v>
      </c>
      <c r="H15" s="19">
        <v>-3404567</v>
      </c>
      <c r="I15" s="19">
        <v>-3309766</v>
      </c>
      <c r="J15" s="19">
        <v>-10129395</v>
      </c>
      <c r="K15" s="19">
        <v>-3348556</v>
      </c>
      <c r="L15" s="19">
        <v>-6594297</v>
      </c>
      <c r="M15" s="19"/>
      <c r="N15" s="19">
        <v>-9942853</v>
      </c>
      <c r="O15" s="19"/>
      <c r="P15" s="19"/>
      <c r="Q15" s="19"/>
      <c r="R15" s="19"/>
      <c r="S15" s="19"/>
      <c r="T15" s="19"/>
      <c r="U15" s="19"/>
      <c r="V15" s="19"/>
      <c r="W15" s="19">
        <v>-20072248</v>
      </c>
      <c r="X15" s="19">
        <v>-30929465</v>
      </c>
      <c r="Y15" s="19">
        <v>10857217</v>
      </c>
      <c r="Z15" s="20">
        <v>-35.1</v>
      </c>
      <c r="AA15" s="21">
        <v>-59817899</v>
      </c>
    </row>
    <row r="16" spans="1:27" ht="13.5">
      <c r="A16" s="22" t="s">
        <v>43</v>
      </c>
      <c r="B16" s="16"/>
      <c r="C16" s="17">
        <v>-39330255</v>
      </c>
      <c r="D16" s="17"/>
      <c r="E16" s="18">
        <v>-60526333</v>
      </c>
      <c r="F16" s="19">
        <v>-60526333</v>
      </c>
      <c r="G16" s="19">
        <v>-17412300</v>
      </c>
      <c r="H16" s="19">
        <v>-5444348</v>
      </c>
      <c r="I16" s="19">
        <v>-189337</v>
      </c>
      <c r="J16" s="19">
        <v>-23045985</v>
      </c>
      <c r="K16" s="19">
        <v>-4346194</v>
      </c>
      <c r="L16" s="19">
        <v>-5163994</v>
      </c>
      <c r="M16" s="19">
        <v>5412012</v>
      </c>
      <c r="N16" s="19">
        <v>-4098176</v>
      </c>
      <c r="O16" s="19"/>
      <c r="P16" s="19"/>
      <c r="Q16" s="19"/>
      <c r="R16" s="19"/>
      <c r="S16" s="19"/>
      <c r="T16" s="19"/>
      <c r="U16" s="19"/>
      <c r="V16" s="19"/>
      <c r="W16" s="19">
        <v>-27144161</v>
      </c>
      <c r="X16" s="19">
        <v>-18235703</v>
      </c>
      <c r="Y16" s="19">
        <v>-8908458</v>
      </c>
      <c r="Z16" s="20">
        <v>48.85</v>
      </c>
      <c r="AA16" s="21">
        <v>-60526333</v>
      </c>
    </row>
    <row r="17" spans="1:27" ht="13.5">
      <c r="A17" s="23" t="s">
        <v>44</v>
      </c>
      <c r="B17" s="24"/>
      <c r="C17" s="25">
        <f aca="true" t="shared" si="0" ref="C17:Y17">SUM(C6:C16)</f>
        <v>1499344677</v>
      </c>
      <c r="D17" s="25">
        <f>SUM(D6:D16)</f>
        <v>0</v>
      </c>
      <c r="E17" s="26">
        <f t="shared" si="0"/>
        <v>1683238068</v>
      </c>
      <c r="F17" s="27">
        <f t="shared" si="0"/>
        <v>1683238068</v>
      </c>
      <c r="G17" s="27">
        <f t="shared" si="0"/>
        <v>186746584</v>
      </c>
      <c r="H17" s="27">
        <f t="shared" si="0"/>
        <v>-149617121</v>
      </c>
      <c r="I17" s="27">
        <f t="shared" si="0"/>
        <v>-181389921</v>
      </c>
      <c r="J17" s="27">
        <f t="shared" si="0"/>
        <v>-144260458</v>
      </c>
      <c r="K17" s="27">
        <f t="shared" si="0"/>
        <v>-30839101</v>
      </c>
      <c r="L17" s="27">
        <f t="shared" si="0"/>
        <v>-52507999</v>
      </c>
      <c r="M17" s="27">
        <f t="shared" si="0"/>
        <v>527663732</v>
      </c>
      <c r="N17" s="27">
        <f t="shared" si="0"/>
        <v>444316632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300056174</v>
      </c>
      <c r="X17" s="27">
        <f t="shared" si="0"/>
        <v>1209754446</v>
      </c>
      <c r="Y17" s="27">
        <f t="shared" si="0"/>
        <v>-909698272</v>
      </c>
      <c r="Z17" s="28">
        <f>+IF(X17&lt;&gt;0,+(Y17/X17)*100,0)</f>
        <v>-75.19693562671974</v>
      </c>
      <c r="AA17" s="29">
        <f>SUM(AA6:AA16)</f>
        <v>1683238068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14035579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-1330344072</v>
      </c>
      <c r="D26" s="17"/>
      <c r="E26" s="18">
        <v>-1753141990</v>
      </c>
      <c r="F26" s="19">
        <v>-1753141990</v>
      </c>
      <c r="G26" s="19">
        <v>-10979152</v>
      </c>
      <c r="H26" s="19">
        <v>-54756814</v>
      </c>
      <c r="I26" s="19">
        <v>-57137253</v>
      </c>
      <c r="J26" s="19">
        <v>-122873219</v>
      </c>
      <c r="K26" s="19">
        <v>-150259410</v>
      </c>
      <c r="L26" s="19">
        <v>-105370022</v>
      </c>
      <c r="M26" s="19">
        <v>-157634958</v>
      </c>
      <c r="N26" s="19">
        <v>-413264390</v>
      </c>
      <c r="O26" s="19"/>
      <c r="P26" s="19"/>
      <c r="Q26" s="19"/>
      <c r="R26" s="19"/>
      <c r="S26" s="19"/>
      <c r="T26" s="19"/>
      <c r="U26" s="19"/>
      <c r="V26" s="19"/>
      <c r="W26" s="19">
        <v>-536137609</v>
      </c>
      <c r="X26" s="19">
        <v>-723783766</v>
      </c>
      <c r="Y26" s="19">
        <v>187646157</v>
      </c>
      <c r="Z26" s="20">
        <v>-25.93</v>
      </c>
      <c r="AA26" s="21">
        <v>-1753141990</v>
      </c>
    </row>
    <row r="27" spans="1:27" ht="13.5">
      <c r="A27" s="23" t="s">
        <v>51</v>
      </c>
      <c r="B27" s="24"/>
      <c r="C27" s="25">
        <f aca="true" t="shared" si="1" ref="C27:Y27">SUM(C21:C26)</f>
        <v>-1316308493</v>
      </c>
      <c r="D27" s="25">
        <f>SUM(D21:D26)</f>
        <v>0</v>
      </c>
      <c r="E27" s="26">
        <f t="shared" si="1"/>
        <v>-1753141990</v>
      </c>
      <c r="F27" s="27">
        <f t="shared" si="1"/>
        <v>-1753141990</v>
      </c>
      <c r="G27" s="27">
        <f t="shared" si="1"/>
        <v>-10979152</v>
      </c>
      <c r="H27" s="27">
        <f t="shared" si="1"/>
        <v>-54756814</v>
      </c>
      <c r="I27" s="27">
        <f t="shared" si="1"/>
        <v>-57137253</v>
      </c>
      <c r="J27" s="27">
        <f t="shared" si="1"/>
        <v>-122873219</v>
      </c>
      <c r="K27" s="27">
        <f t="shared" si="1"/>
        <v>-150259410</v>
      </c>
      <c r="L27" s="27">
        <f t="shared" si="1"/>
        <v>-105370022</v>
      </c>
      <c r="M27" s="27">
        <f t="shared" si="1"/>
        <v>-157634958</v>
      </c>
      <c r="N27" s="27">
        <f t="shared" si="1"/>
        <v>-413264390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-536137609</v>
      </c>
      <c r="X27" s="27">
        <f t="shared" si="1"/>
        <v>-723783766</v>
      </c>
      <c r="Y27" s="27">
        <f t="shared" si="1"/>
        <v>187646157</v>
      </c>
      <c r="Z27" s="28">
        <f>+IF(X27&lt;&gt;0,+(Y27/X27)*100,0)</f>
        <v>-25.925720610870957</v>
      </c>
      <c r="AA27" s="29">
        <f>SUM(AA21:AA26)</f>
        <v>-1753141990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69000001</v>
      </c>
      <c r="F32" s="19">
        <v>69000001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69000001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-47641565</v>
      </c>
      <c r="D35" s="17"/>
      <c r="E35" s="18">
        <v>-59667138</v>
      </c>
      <c r="F35" s="19">
        <v>-59667138</v>
      </c>
      <c r="G35" s="19"/>
      <c r="H35" s="19"/>
      <c r="I35" s="19">
        <v>-8906861</v>
      </c>
      <c r="J35" s="19">
        <v>-8906861</v>
      </c>
      <c r="K35" s="19"/>
      <c r="L35" s="19"/>
      <c r="M35" s="19">
        <v>-16650632</v>
      </c>
      <c r="N35" s="19">
        <v>-16650632</v>
      </c>
      <c r="O35" s="19"/>
      <c r="P35" s="19"/>
      <c r="Q35" s="19"/>
      <c r="R35" s="19"/>
      <c r="S35" s="19"/>
      <c r="T35" s="19"/>
      <c r="U35" s="19"/>
      <c r="V35" s="19"/>
      <c r="W35" s="19">
        <v>-25557493</v>
      </c>
      <c r="X35" s="19">
        <v>-30721918</v>
      </c>
      <c r="Y35" s="19">
        <v>5164425</v>
      </c>
      <c r="Z35" s="20">
        <v>-16.81</v>
      </c>
      <c r="AA35" s="21">
        <v>-59667138</v>
      </c>
    </row>
    <row r="36" spans="1:27" ht="13.5">
      <c r="A36" s="23" t="s">
        <v>57</v>
      </c>
      <c r="B36" s="24"/>
      <c r="C36" s="25">
        <f aca="true" t="shared" si="2" ref="C36:Y36">SUM(C31:C35)</f>
        <v>-47641565</v>
      </c>
      <c r="D36" s="25">
        <f>SUM(D31:D35)</f>
        <v>0</v>
      </c>
      <c r="E36" s="26">
        <f t="shared" si="2"/>
        <v>9332863</v>
      </c>
      <c r="F36" s="27">
        <f t="shared" si="2"/>
        <v>9332863</v>
      </c>
      <c r="G36" s="27">
        <f t="shared" si="2"/>
        <v>0</v>
      </c>
      <c r="H36" s="27">
        <f t="shared" si="2"/>
        <v>0</v>
      </c>
      <c r="I36" s="27">
        <f t="shared" si="2"/>
        <v>-8906861</v>
      </c>
      <c r="J36" s="27">
        <f t="shared" si="2"/>
        <v>-8906861</v>
      </c>
      <c r="K36" s="27">
        <f t="shared" si="2"/>
        <v>0</v>
      </c>
      <c r="L36" s="27">
        <f t="shared" si="2"/>
        <v>0</v>
      </c>
      <c r="M36" s="27">
        <f t="shared" si="2"/>
        <v>-16650632</v>
      </c>
      <c r="N36" s="27">
        <f t="shared" si="2"/>
        <v>-16650632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-25557493</v>
      </c>
      <c r="X36" s="27">
        <f t="shared" si="2"/>
        <v>-30721918</v>
      </c>
      <c r="Y36" s="27">
        <f t="shared" si="2"/>
        <v>5164425</v>
      </c>
      <c r="Z36" s="28">
        <f>+IF(X36&lt;&gt;0,+(Y36/X36)*100,0)</f>
        <v>-16.810229751931505</v>
      </c>
      <c r="AA36" s="29">
        <f>SUM(AA31:AA35)</f>
        <v>9332863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135394619</v>
      </c>
      <c r="D38" s="31">
        <f>+D17+D27+D36</f>
        <v>0</v>
      </c>
      <c r="E38" s="32">
        <f t="shared" si="3"/>
        <v>-60571059</v>
      </c>
      <c r="F38" s="33">
        <f t="shared" si="3"/>
        <v>-60571059</v>
      </c>
      <c r="G38" s="33">
        <f t="shared" si="3"/>
        <v>175767432</v>
      </c>
      <c r="H38" s="33">
        <f t="shared" si="3"/>
        <v>-204373935</v>
      </c>
      <c r="I38" s="33">
        <f t="shared" si="3"/>
        <v>-247434035</v>
      </c>
      <c r="J38" s="33">
        <f t="shared" si="3"/>
        <v>-276040538</v>
      </c>
      <c r="K38" s="33">
        <f t="shared" si="3"/>
        <v>-181098511</v>
      </c>
      <c r="L38" s="33">
        <f t="shared" si="3"/>
        <v>-157878021</v>
      </c>
      <c r="M38" s="33">
        <f t="shared" si="3"/>
        <v>353378142</v>
      </c>
      <c r="N38" s="33">
        <f t="shared" si="3"/>
        <v>14401610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-261638928</v>
      </c>
      <c r="X38" s="33">
        <f t="shared" si="3"/>
        <v>455248762</v>
      </c>
      <c r="Y38" s="33">
        <f t="shared" si="3"/>
        <v>-716887690</v>
      </c>
      <c r="Z38" s="34">
        <f>+IF(X38&lt;&gt;0,+(Y38/X38)*100,0)</f>
        <v>-157.4716396483029</v>
      </c>
      <c r="AA38" s="35">
        <f>+AA17+AA27+AA36</f>
        <v>-60571059</v>
      </c>
    </row>
    <row r="39" spans="1:27" ht="13.5">
      <c r="A39" s="22" t="s">
        <v>59</v>
      </c>
      <c r="B39" s="16"/>
      <c r="C39" s="31">
        <v>1690101970</v>
      </c>
      <c r="D39" s="31"/>
      <c r="E39" s="32">
        <v>1703854792</v>
      </c>
      <c r="F39" s="33">
        <v>1703854792</v>
      </c>
      <c r="G39" s="33">
        <v>1825496589</v>
      </c>
      <c r="H39" s="33">
        <v>2001264021</v>
      </c>
      <c r="I39" s="33">
        <v>1796890086</v>
      </c>
      <c r="J39" s="33">
        <v>1825496589</v>
      </c>
      <c r="K39" s="33">
        <v>1549456051</v>
      </c>
      <c r="L39" s="33">
        <v>1368357540</v>
      </c>
      <c r="M39" s="33">
        <v>1210479519</v>
      </c>
      <c r="N39" s="33">
        <v>1549456051</v>
      </c>
      <c r="O39" s="33"/>
      <c r="P39" s="33"/>
      <c r="Q39" s="33"/>
      <c r="R39" s="33"/>
      <c r="S39" s="33"/>
      <c r="T39" s="33"/>
      <c r="U39" s="33"/>
      <c r="V39" s="33"/>
      <c r="W39" s="33">
        <v>1825496589</v>
      </c>
      <c r="X39" s="33">
        <v>1703854792</v>
      </c>
      <c r="Y39" s="33">
        <v>121641797</v>
      </c>
      <c r="Z39" s="34">
        <v>7.14</v>
      </c>
      <c r="AA39" s="35">
        <v>1703854792</v>
      </c>
    </row>
    <row r="40" spans="1:27" ht="13.5">
      <c r="A40" s="41" t="s">
        <v>60</v>
      </c>
      <c r="B40" s="42"/>
      <c r="C40" s="43">
        <v>1825496589</v>
      </c>
      <c r="D40" s="43"/>
      <c r="E40" s="44">
        <v>1643283736</v>
      </c>
      <c r="F40" s="45">
        <v>1643283736</v>
      </c>
      <c r="G40" s="45">
        <v>2001264021</v>
      </c>
      <c r="H40" s="45">
        <v>1796890086</v>
      </c>
      <c r="I40" s="45">
        <v>1549456051</v>
      </c>
      <c r="J40" s="45">
        <v>1549456051</v>
      </c>
      <c r="K40" s="45">
        <v>1368357540</v>
      </c>
      <c r="L40" s="45">
        <v>1210479519</v>
      </c>
      <c r="M40" s="45">
        <v>1563857661</v>
      </c>
      <c r="N40" s="45">
        <v>1563857661</v>
      </c>
      <c r="O40" s="45"/>
      <c r="P40" s="45"/>
      <c r="Q40" s="45"/>
      <c r="R40" s="45"/>
      <c r="S40" s="45"/>
      <c r="T40" s="45"/>
      <c r="U40" s="45"/>
      <c r="V40" s="45"/>
      <c r="W40" s="45">
        <v>1563857661</v>
      </c>
      <c r="X40" s="45">
        <v>2159103557</v>
      </c>
      <c r="Y40" s="45">
        <v>-595245896</v>
      </c>
      <c r="Z40" s="46">
        <v>-27.57</v>
      </c>
      <c r="AA40" s="47">
        <v>1643283736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7500000</v>
      </c>
      <c r="F6" s="19">
        <v>7500000</v>
      </c>
      <c r="G6" s="19">
        <v>110630</v>
      </c>
      <c r="H6" s="19">
        <v>1401543</v>
      </c>
      <c r="I6" s="19">
        <v>100912</v>
      </c>
      <c r="J6" s="19">
        <v>1613085</v>
      </c>
      <c r="K6" s="19">
        <v>1887572</v>
      </c>
      <c r="L6" s="19"/>
      <c r="M6" s="19">
        <v>69112</v>
      </c>
      <c r="N6" s="19">
        <v>1956684</v>
      </c>
      <c r="O6" s="19"/>
      <c r="P6" s="19"/>
      <c r="Q6" s="19"/>
      <c r="R6" s="19"/>
      <c r="S6" s="19"/>
      <c r="T6" s="19"/>
      <c r="U6" s="19"/>
      <c r="V6" s="19"/>
      <c r="W6" s="19">
        <v>3569769</v>
      </c>
      <c r="X6" s="19">
        <v>3750000</v>
      </c>
      <c r="Y6" s="19">
        <v>-180231</v>
      </c>
      <c r="Z6" s="20">
        <v>-4.81</v>
      </c>
      <c r="AA6" s="21">
        <v>7500000</v>
      </c>
    </row>
    <row r="7" spans="1:27" ht="13.5">
      <c r="A7" s="22" t="s">
        <v>34</v>
      </c>
      <c r="B7" s="16"/>
      <c r="C7" s="17"/>
      <c r="D7" s="17"/>
      <c r="E7" s="18">
        <v>900000</v>
      </c>
      <c r="F7" s="19">
        <v>900000</v>
      </c>
      <c r="G7" s="19">
        <v>32892</v>
      </c>
      <c r="H7" s="19">
        <v>76090</v>
      </c>
      <c r="I7" s="19">
        <v>32853</v>
      </c>
      <c r="J7" s="19">
        <v>141835</v>
      </c>
      <c r="K7" s="19">
        <v>27828</v>
      </c>
      <c r="L7" s="19"/>
      <c r="M7" s="19">
        <v>25952</v>
      </c>
      <c r="N7" s="19">
        <v>53780</v>
      </c>
      <c r="O7" s="19"/>
      <c r="P7" s="19"/>
      <c r="Q7" s="19"/>
      <c r="R7" s="19"/>
      <c r="S7" s="19"/>
      <c r="T7" s="19"/>
      <c r="U7" s="19"/>
      <c r="V7" s="19"/>
      <c r="W7" s="19">
        <v>195615</v>
      </c>
      <c r="X7" s="19">
        <v>450000</v>
      </c>
      <c r="Y7" s="19">
        <v>-254385</v>
      </c>
      <c r="Z7" s="20">
        <v>-56.53</v>
      </c>
      <c r="AA7" s="21">
        <v>900000</v>
      </c>
    </row>
    <row r="8" spans="1:27" ht="13.5">
      <c r="A8" s="22" t="s">
        <v>35</v>
      </c>
      <c r="B8" s="16"/>
      <c r="C8" s="17">
        <v>19235352</v>
      </c>
      <c r="D8" s="17"/>
      <c r="E8" s="18">
        <v>15823825</v>
      </c>
      <c r="F8" s="19">
        <v>15823825</v>
      </c>
      <c r="G8" s="19">
        <v>81672191</v>
      </c>
      <c r="H8" s="19">
        <v>1599843</v>
      </c>
      <c r="I8" s="19">
        <v>3812404</v>
      </c>
      <c r="J8" s="19">
        <v>87084438</v>
      </c>
      <c r="K8" s="19">
        <v>3225542</v>
      </c>
      <c r="L8" s="19"/>
      <c r="M8" s="19">
        <v>834329</v>
      </c>
      <c r="N8" s="19">
        <v>4059871</v>
      </c>
      <c r="O8" s="19"/>
      <c r="P8" s="19"/>
      <c r="Q8" s="19"/>
      <c r="R8" s="19"/>
      <c r="S8" s="19"/>
      <c r="T8" s="19"/>
      <c r="U8" s="19"/>
      <c r="V8" s="19"/>
      <c r="W8" s="19">
        <v>91144309</v>
      </c>
      <c r="X8" s="19">
        <v>2743602</v>
      </c>
      <c r="Y8" s="19">
        <v>88400707</v>
      </c>
      <c r="Z8" s="20">
        <v>3222.07</v>
      </c>
      <c r="AA8" s="21">
        <v>15823825</v>
      </c>
    </row>
    <row r="9" spans="1:27" ht="13.5">
      <c r="A9" s="22" t="s">
        <v>36</v>
      </c>
      <c r="B9" s="16"/>
      <c r="C9" s="17">
        <v>216559363</v>
      </c>
      <c r="D9" s="17"/>
      <c r="E9" s="18">
        <v>154899000</v>
      </c>
      <c r="F9" s="19">
        <v>154899000</v>
      </c>
      <c r="G9" s="19"/>
      <c r="H9" s="19">
        <v>2215000</v>
      </c>
      <c r="I9" s="19"/>
      <c r="J9" s="19">
        <v>2215000</v>
      </c>
      <c r="K9" s="19"/>
      <c r="L9" s="19"/>
      <c r="M9" s="19">
        <v>51552000</v>
      </c>
      <c r="N9" s="19">
        <v>51552000</v>
      </c>
      <c r="O9" s="19"/>
      <c r="P9" s="19"/>
      <c r="Q9" s="19"/>
      <c r="R9" s="19"/>
      <c r="S9" s="19"/>
      <c r="T9" s="19"/>
      <c r="U9" s="19"/>
      <c r="V9" s="19"/>
      <c r="W9" s="19">
        <v>53767000</v>
      </c>
      <c r="X9" s="19">
        <v>77449500</v>
      </c>
      <c r="Y9" s="19">
        <v>-23682500</v>
      </c>
      <c r="Z9" s="20">
        <v>-30.58</v>
      </c>
      <c r="AA9" s="21">
        <v>154899000</v>
      </c>
    </row>
    <row r="10" spans="1:27" ht="13.5">
      <c r="A10" s="22" t="s">
        <v>37</v>
      </c>
      <c r="B10" s="16"/>
      <c r="C10" s="17"/>
      <c r="D10" s="17"/>
      <c r="E10" s="18">
        <v>55962000</v>
      </c>
      <c r="F10" s="19">
        <v>55962000</v>
      </c>
      <c r="G10" s="19"/>
      <c r="H10" s="19"/>
      <c r="I10" s="19"/>
      <c r="J10" s="19"/>
      <c r="K10" s="19"/>
      <c r="L10" s="19"/>
      <c r="M10" s="19">
        <v>16158000</v>
      </c>
      <c r="N10" s="19">
        <v>16158000</v>
      </c>
      <c r="O10" s="19"/>
      <c r="P10" s="19"/>
      <c r="Q10" s="19"/>
      <c r="R10" s="19"/>
      <c r="S10" s="19"/>
      <c r="T10" s="19"/>
      <c r="U10" s="19"/>
      <c r="V10" s="19"/>
      <c r="W10" s="19">
        <v>16158000</v>
      </c>
      <c r="X10" s="19">
        <v>27981000</v>
      </c>
      <c r="Y10" s="19">
        <v>-11823000</v>
      </c>
      <c r="Z10" s="20">
        <v>-42.25</v>
      </c>
      <c r="AA10" s="21">
        <v>55962000</v>
      </c>
    </row>
    <row r="11" spans="1:27" ht="13.5">
      <c r="A11" s="22" t="s">
        <v>38</v>
      </c>
      <c r="B11" s="16"/>
      <c r="C11" s="17"/>
      <c r="D11" s="17"/>
      <c r="E11" s="18">
        <v>1000000</v>
      </c>
      <c r="F11" s="19">
        <v>1000000</v>
      </c>
      <c r="G11" s="19"/>
      <c r="H11" s="19">
        <v>7159</v>
      </c>
      <c r="I11" s="19">
        <v>16415</v>
      </c>
      <c r="J11" s="19">
        <v>23574</v>
      </c>
      <c r="K11" s="19">
        <v>9354</v>
      </c>
      <c r="L11" s="19"/>
      <c r="M11" s="19">
        <v>81783</v>
      </c>
      <c r="N11" s="19">
        <v>91137</v>
      </c>
      <c r="O11" s="19"/>
      <c r="P11" s="19"/>
      <c r="Q11" s="19"/>
      <c r="R11" s="19"/>
      <c r="S11" s="19"/>
      <c r="T11" s="19"/>
      <c r="U11" s="19"/>
      <c r="V11" s="19"/>
      <c r="W11" s="19">
        <v>114711</v>
      </c>
      <c r="X11" s="19">
        <v>499998</v>
      </c>
      <c r="Y11" s="19">
        <v>-385287</v>
      </c>
      <c r="Z11" s="20">
        <v>-77.06</v>
      </c>
      <c r="AA11" s="21">
        <v>1000000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-167648904</v>
      </c>
      <c r="D14" s="17"/>
      <c r="E14" s="18">
        <v>-206300858</v>
      </c>
      <c r="F14" s="19">
        <v>-206300858</v>
      </c>
      <c r="G14" s="19">
        <v>-13278416</v>
      </c>
      <c r="H14" s="19">
        <v>-16618220</v>
      </c>
      <c r="I14" s="19">
        <v>-14873307</v>
      </c>
      <c r="J14" s="19">
        <v>-44769943</v>
      </c>
      <c r="K14" s="19">
        <v>-15367915</v>
      </c>
      <c r="L14" s="19"/>
      <c r="M14" s="19">
        <v>-15748232</v>
      </c>
      <c r="N14" s="19">
        <v>-31116147</v>
      </c>
      <c r="O14" s="19"/>
      <c r="P14" s="19"/>
      <c r="Q14" s="19"/>
      <c r="R14" s="19"/>
      <c r="S14" s="19"/>
      <c r="T14" s="19"/>
      <c r="U14" s="19"/>
      <c r="V14" s="19"/>
      <c r="W14" s="19">
        <v>-75886090</v>
      </c>
      <c r="X14" s="19">
        <v>-103150428</v>
      </c>
      <c r="Y14" s="19">
        <v>27264338</v>
      </c>
      <c r="Z14" s="20">
        <v>-26.43</v>
      </c>
      <c r="AA14" s="21">
        <v>-206300858</v>
      </c>
    </row>
    <row r="15" spans="1:27" ht="13.5">
      <c r="A15" s="22" t="s">
        <v>42</v>
      </c>
      <c r="B15" s="16"/>
      <c r="C15" s="17">
        <v>-65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68145746</v>
      </c>
      <c r="D17" s="25">
        <f>SUM(D6:D16)</f>
        <v>0</v>
      </c>
      <c r="E17" s="26">
        <f t="shared" si="0"/>
        <v>29783967</v>
      </c>
      <c r="F17" s="27">
        <f t="shared" si="0"/>
        <v>29783967</v>
      </c>
      <c r="G17" s="27">
        <f t="shared" si="0"/>
        <v>68537297</v>
      </c>
      <c r="H17" s="27">
        <f t="shared" si="0"/>
        <v>-11318585</v>
      </c>
      <c r="I17" s="27">
        <f t="shared" si="0"/>
        <v>-10910723</v>
      </c>
      <c r="J17" s="27">
        <f t="shared" si="0"/>
        <v>46307989</v>
      </c>
      <c r="K17" s="27">
        <f t="shared" si="0"/>
        <v>-10217619</v>
      </c>
      <c r="L17" s="27">
        <f t="shared" si="0"/>
        <v>0</v>
      </c>
      <c r="M17" s="27">
        <f t="shared" si="0"/>
        <v>52972944</v>
      </c>
      <c r="N17" s="27">
        <f t="shared" si="0"/>
        <v>42755325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89063314</v>
      </c>
      <c r="X17" s="27">
        <f t="shared" si="0"/>
        <v>9723672</v>
      </c>
      <c r="Y17" s="27">
        <f t="shared" si="0"/>
        <v>79339642</v>
      </c>
      <c r="Z17" s="28">
        <f>+IF(X17&lt;&gt;0,+(Y17/X17)*100,0)</f>
        <v>815.9432156905334</v>
      </c>
      <c r="AA17" s="29">
        <f>SUM(AA6:AA16)</f>
        <v>29783967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-49934544</v>
      </c>
      <c r="D26" s="17"/>
      <c r="E26" s="18">
        <v>-55962000</v>
      </c>
      <c r="F26" s="19">
        <v>-55962000</v>
      </c>
      <c r="G26" s="19">
        <v>-49072</v>
      </c>
      <c r="H26" s="19">
        <v>-3878478</v>
      </c>
      <c r="I26" s="19">
        <v>-3480752</v>
      </c>
      <c r="J26" s="19">
        <v>-7408302</v>
      </c>
      <c r="K26" s="19">
        <v>-2236370</v>
      </c>
      <c r="L26" s="19"/>
      <c r="M26" s="19">
        <v>-3907725</v>
      </c>
      <c r="N26" s="19">
        <v>-6144095</v>
      </c>
      <c r="O26" s="19"/>
      <c r="P26" s="19"/>
      <c r="Q26" s="19"/>
      <c r="R26" s="19"/>
      <c r="S26" s="19"/>
      <c r="T26" s="19"/>
      <c r="U26" s="19"/>
      <c r="V26" s="19"/>
      <c r="W26" s="19">
        <v>-13552397</v>
      </c>
      <c r="X26" s="19">
        <v>-27984000</v>
      </c>
      <c r="Y26" s="19">
        <v>14431603</v>
      </c>
      <c r="Z26" s="20">
        <v>-51.57</v>
      </c>
      <c r="AA26" s="21">
        <v>-55962000</v>
      </c>
    </row>
    <row r="27" spans="1:27" ht="13.5">
      <c r="A27" s="23" t="s">
        <v>51</v>
      </c>
      <c r="B27" s="24"/>
      <c r="C27" s="25">
        <f aca="true" t="shared" si="1" ref="C27:Y27">SUM(C21:C26)</f>
        <v>-49934544</v>
      </c>
      <c r="D27" s="25">
        <f>SUM(D21:D26)</f>
        <v>0</v>
      </c>
      <c r="E27" s="26">
        <f t="shared" si="1"/>
        <v>-55962000</v>
      </c>
      <c r="F27" s="27">
        <f t="shared" si="1"/>
        <v>-55962000</v>
      </c>
      <c r="G27" s="27">
        <f t="shared" si="1"/>
        <v>-49072</v>
      </c>
      <c r="H27" s="27">
        <f t="shared" si="1"/>
        <v>-3878478</v>
      </c>
      <c r="I27" s="27">
        <f t="shared" si="1"/>
        <v>-3480752</v>
      </c>
      <c r="J27" s="27">
        <f t="shared" si="1"/>
        <v>-7408302</v>
      </c>
      <c r="K27" s="27">
        <f t="shared" si="1"/>
        <v>-2236370</v>
      </c>
      <c r="L27" s="27">
        <f t="shared" si="1"/>
        <v>0</v>
      </c>
      <c r="M27" s="27">
        <f t="shared" si="1"/>
        <v>-3907725</v>
      </c>
      <c r="N27" s="27">
        <f t="shared" si="1"/>
        <v>-6144095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-13552397</v>
      </c>
      <c r="X27" s="27">
        <f t="shared" si="1"/>
        <v>-27984000</v>
      </c>
      <c r="Y27" s="27">
        <f t="shared" si="1"/>
        <v>14431603</v>
      </c>
      <c r="Z27" s="28">
        <f>+IF(X27&lt;&gt;0,+(Y27/X27)*100,0)</f>
        <v>-51.57090837621497</v>
      </c>
      <c r="AA27" s="29">
        <f>SUM(AA21:AA26)</f>
        <v>-55962000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1551354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1551354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19762556</v>
      </c>
      <c r="D38" s="31">
        <f>+D17+D27+D36</f>
        <v>0</v>
      </c>
      <c r="E38" s="32">
        <f t="shared" si="3"/>
        <v>-26178033</v>
      </c>
      <c r="F38" s="33">
        <f t="shared" si="3"/>
        <v>-26178033</v>
      </c>
      <c r="G38" s="33">
        <f t="shared" si="3"/>
        <v>68488225</v>
      </c>
      <c r="H38" s="33">
        <f t="shared" si="3"/>
        <v>-15197063</v>
      </c>
      <c r="I38" s="33">
        <f t="shared" si="3"/>
        <v>-14391475</v>
      </c>
      <c r="J38" s="33">
        <f t="shared" si="3"/>
        <v>38899687</v>
      </c>
      <c r="K38" s="33">
        <f t="shared" si="3"/>
        <v>-12453989</v>
      </c>
      <c r="L38" s="33">
        <f t="shared" si="3"/>
        <v>0</v>
      </c>
      <c r="M38" s="33">
        <f t="shared" si="3"/>
        <v>49065219</v>
      </c>
      <c r="N38" s="33">
        <f t="shared" si="3"/>
        <v>36611230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75510917</v>
      </c>
      <c r="X38" s="33">
        <f t="shared" si="3"/>
        <v>-18260328</v>
      </c>
      <c r="Y38" s="33">
        <f t="shared" si="3"/>
        <v>93771245</v>
      </c>
      <c r="Z38" s="34">
        <f>+IF(X38&lt;&gt;0,+(Y38/X38)*100,0)</f>
        <v>-513.5244284768598</v>
      </c>
      <c r="AA38" s="35">
        <f>+AA17+AA27+AA36</f>
        <v>-26178033</v>
      </c>
    </row>
    <row r="39" spans="1:27" ht="13.5">
      <c r="A39" s="22" t="s">
        <v>59</v>
      </c>
      <c r="B39" s="16"/>
      <c r="C39" s="31">
        <v>6594965</v>
      </c>
      <c r="D39" s="31"/>
      <c r="E39" s="32"/>
      <c r="F39" s="33"/>
      <c r="G39" s="33">
        <v>26357521</v>
      </c>
      <c r="H39" s="33">
        <v>94845746</v>
      </c>
      <c r="I39" s="33">
        <v>79648683</v>
      </c>
      <c r="J39" s="33">
        <v>26357521</v>
      </c>
      <c r="K39" s="33">
        <v>65257208</v>
      </c>
      <c r="L39" s="33">
        <v>52803219</v>
      </c>
      <c r="M39" s="33">
        <v>52803219</v>
      </c>
      <c r="N39" s="33">
        <v>65257208</v>
      </c>
      <c r="O39" s="33"/>
      <c r="P39" s="33"/>
      <c r="Q39" s="33"/>
      <c r="R39" s="33"/>
      <c r="S39" s="33"/>
      <c r="T39" s="33"/>
      <c r="U39" s="33"/>
      <c r="V39" s="33"/>
      <c r="W39" s="33">
        <v>26357521</v>
      </c>
      <c r="X39" s="33"/>
      <c r="Y39" s="33">
        <v>26357521</v>
      </c>
      <c r="Z39" s="34"/>
      <c r="AA39" s="35"/>
    </row>
    <row r="40" spans="1:27" ht="13.5">
      <c r="A40" s="41" t="s">
        <v>60</v>
      </c>
      <c r="B40" s="42"/>
      <c r="C40" s="43">
        <v>26357521</v>
      </c>
      <c r="D40" s="43"/>
      <c r="E40" s="44">
        <v>-26178033</v>
      </c>
      <c r="F40" s="45">
        <v>-26178033</v>
      </c>
      <c r="G40" s="45">
        <v>94845746</v>
      </c>
      <c r="H40" s="45">
        <v>79648683</v>
      </c>
      <c r="I40" s="45">
        <v>65257208</v>
      </c>
      <c r="J40" s="45">
        <v>65257208</v>
      </c>
      <c r="K40" s="45">
        <v>52803219</v>
      </c>
      <c r="L40" s="45">
        <v>52803219</v>
      </c>
      <c r="M40" s="45">
        <v>101868438</v>
      </c>
      <c r="N40" s="45">
        <v>101868438</v>
      </c>
      <c r="O40" s="45"/>
      <c r="P40" s="45"/>
      <c r="Q40" s="45"/>
      <c r="R40" s="45"/>
      <c r="S40" s="45"/>
      <c r="T40" s="45"/>
      <c r="U40" s="45"/>
      <c r="V40" s="45"/>
      <c r="W40" s="45">
        <v>101868438</v>
      </c>
      <c r="X40" s="45">
        <v>-18260328</v>
      </c>
      <c r="Y40" s="45">
        <v>120128766</v>
      </c>
      <c r="Z40" s="46">
        <v>-657.87</v>
      </c>
      <c r="AA40" s="47">
        <v>-26178033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5211974</v>
      </c>
      <c r="D6" s="17"/>
      <c r="E6" s="18">
        <v>1615357</v>
      </c>
      <c r="F6" s="19">
        <v>1615357</v>
      </c>
      <c r="G6" s="19"/>
      <c r="H6" s="19"/>
      <c r="I6" s="19">
        <v>620</v>
      </c>
      <c r="J6" s="19">
        <v>620</v>
      </c>
      <c r="K6" s="19"/>
      <c r="L6" s="19">
        <v>2288104</v>
      </c>
      <c r="M6" s="19"/>
      <c r="N6" s="19">
        <v>2288104</v>
      </c>
      <c r="O6" s="19"/>
      <c r="P6" s="19"/>
      <c r="Q6" s="19"/>
      <c r="R6" s="19"/>
      <c r="S6" s="19"/>
      <c r="T6" s="19"/>
      <c r="U6" s="19"/>
      <c r="V6" s="19"/>
      <c r="W6" s="19">
        <v>2288724</v>
      </c>
      <c r="X6" s="19">
        <v>807679</v>
      </c>
      <c r="Y6" s="19">
        <v>1481045</v>
      </c>
      <c r="Z6" s="20">
        <v>183.37</v>
      </c>
      <c r="AA6" s="21">
        <v>1615357</v>
      </c>
    </row>
    <row r="7" spans="1:27" ht="13.5">
      <c r="A7" s="22" t="s">
        <v>34</v>
      </c>
      <c r="B7" s="16"/>
      <c r="C7" s="17">
        <v>13596504</v>
      </c>
      <c r="D7" s="17"/>
      <c r="E7" s="18">
        <v>11133216</v>
      </c>
      <c r="F7" s="19">
        <v>11133216</v>
      </c>
      <c r="G7" s="19">
        <v>3519496</v>
      </c>
      <c r="H7" s="19">
        <v>1350173</v>
      </c>
      <c r="I7" s="19">
        <v>1783350</v>
      </c>
      <c r="J7" s="19">
        <v>6653019</v>
      </c>
      <c r="K7" s="19">
        <v>1276180</v>
      </c>
      <c r="L7" s="19">
        <v>2024592</v>
      </c>
      <c r="M7" s="19"/>
      <c r="N7" s="19">
        <v>3300772</v>
      </c>
      <c r="O7" s="19"/>
      <c r="P7" s="19"/>
      <c r="Q7" s="19"/>
      <c r="R7" s="19"/>
      <c r="S7" s="19"/>
      <c r="T7" s="19"/>
      <c r="U7" s="19"/>
      <c r="V7" s="19"/>
      <c r="W7" s="19">
        <v>9953791</v>
      </c>
      <c r="X7" s="19">
        <v>5566608</v>
      </c>
      <c r="Y7" s="19">
        <v>4387183</v>
      </c>
      <c r="Z7" s="20">
        <v>78.81</v>
      </c>
      <c r="AA7" s="21">
        <v>11133216</v>
      </c>
    </row>
    <row r="8" spans="1:27" ht="13.5">
      <c r="A8" s="22" t="s">
        <v>35</v>
      </c>
      <c r="B8" s="16"/>
      <c r="C8" s="17">
        <v>10738029</v>
      </c>
      <c r="D8" s="17"/>
      <c r="E8" s="18">
        <v>3625800</v>
      </c>
      <c r="F8" s="19">
        <v>3625800</v>
      </c>
      <c r="G8" s="19">
        <v>265473</v>
      </c>
      <c r="H8" s="19">
        <v>230615</v>
      </c>
      <c r="I8" s="19">
        <v>408017</v>
      </c>
      <c r="J8" s="19">
        <v>904105</v>
      </c>
      <c r="K8" s="19">
        <v>199618</v>
      </c>
      <c r="L8" s="19">
        <v>3155180</v>
      </c>
      <c r="M8" s="19"/>
      <c r="N8" s="19">
        <v>3354798</v>
      </c>
      <c r="O8" s="19"/>
      <c r="P8" s="19"/>
      <c r="Q8" s="19"/>
      <c r="R8" s="19"/>
      <c r="S8" s="19"/>
      <c r="T8" s="19"/>
      <c r="U8" s="19"/>
      <c r="V8" s="19"/>
      <c r="W8" s="19">
        <v>4258903</v>
      </c>
      <c r="X8" s="19">
        <v>1812900</v>
      </c>
      <c r="Y8" s="19">
        <v>2446003</v>
      </c>
      <c r="Z8" s="20">
        <v>134.92</v>
      </c>
      <c r="AA8" s="21">
        <v>3625800</v>
      </c>
    </row>
    <row r="9" spans="1:27" ht="13.5">
      <c r="A9" s="22" t="s">
        <v>36</v>
      </c>
      <c r="B9" s="16"/>
      <c r="C9" s="17">
        <v>121753786</v>
      </c>
      <c r="D9" s="17"/>
      <c r="E9" s="18">
        <v>123829410</v>
      </c>
      <c r="F9" s="19">
        <v>123829410</v>
      </c>
      <c r="G9" s="19">
        <v>48239000</v>
      </c>
      <c r="H9" s="19">
        <v>33632</v>
      </c>
      <c r="I9" s="19">
        <v>176924</v>
      </c>
      <c r="J9" s="19">
        <v>48449556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48449556</v>
      </c>
      <c r="X9" s="19">
        <v>82552940</v>
      </c>
      <c r="Y9" s="19">
        <v>-34103384</v>
      </c>
      <c r="Z9" s="20">
        <v>-41.31</v>
      </c>
      <c r="AA9" s="21">
        <v>123829410</v>
      </c>
    </row>
    <row r="10" spans="1:27" ht="13.5">
      <c r="A10" s="22" t="s">
        <v>37</v>
      </c>
      <c r="B10" s="16"/>
      <c r="C10" s="17">
        <v>24557316</v>
      </c>
      <c r="D10" s="17"/>
      <c r="E10" s="18">
        <v>44278899</v>
      </c>
      <c r="F10" s="19">
        <v>44278899</v>
      </c>
      <c r="G10" s="19">
        <v>14125000</v>
      </c>
      <c r="H10" s="19">
        <v>507000</v>
      </c>
      <c r="I10" s="19"/>
      <c r="J10" s="19">
        <v>14632000</v>
      </c>
      <c r="K10" s="19">
        <v>900000</v>
      </c>
      <c r="L10" s="19">
        <v>5041526</v>
      </c>
      <c r="M10" s="19"/>
      <c r="N10" s="19">
        <v>5941526</v>
      </c>
      <c r="O10" s="19"/>
      <c r="P10" s="19"/>
      <c r="Q10" s="19"/>
      <c r="R10" s="19"/>
      <c r="S10" s="19"/>
      <c r="T10" s="19"/>
      <c r="U10" s="19"/>
      <c r="V10" s="19"/>
      <c r="W10" s="19">
        <v>20573526</v>
      </c>
      <c r="X10" s="19">
        <v>29519266</v>
      </c>
      <c r="Y10" s="19">
        <v>-8945740</v>
      </c>
      <c r="Z10" s="20">
        <v>-30.3</v>
      </c>
      <c r="AA10" s="21">
        <v>44278899</v>
      </c>
    </row>
    <row r="11" spans="1:27" ht="13.5">
      <c r="A11" s="22" t="s">
        <v>38</v>
      </c>
      <c r="B11" s="16"/>
      <c r="C11" s="17">
        <v>6036585</v>
      </c>
      <c r="D11" s="17"/>
      <c r="E11" s="18">
        <v>3930408</v>
      </c>
      <c r="F11" s="19">
        <v>3930408</v>
      </c>
      <c r="G11" s="19">
        <v>394116</v>
      </c>
      <c r="H11" s="19">
        <v>455908</v>
      </c>
      <c r="I11" s="19">
        <v>403151</v>
      </c>
      <c r="J11" s="19">
        <v>1253175</v>
      </c>
      <c r="K11" s="19">
        <v>402965</v>
      </c>
      <c r="L11" s="19">
        <v>414277</v>
      </c>
      <c r="M11" s="19"/>
      <c r="N11" s="19">
        <v>817242</v>
      </c>
      <c r="O11" s="19"/>
      <c r="P11" s="19"/>
      <c r="Q11" s="19"/>
      <c r="R11" s="19"/>
      <c r="S11" s="19"/>
      <c r="T11" s="19"/>
      <c r="U11" s="19"/>
      <c r="V11" s="19"/>
      <c r="W11" s="19">
        <v>2070417</v>
      </c>
      <c r="X11" s="19">
        <v>1965204</v>
      </c>
      <c r="Y11" s="19">
        <v>105213</v>
      </c>
      <c r="Z11" s="20">
        <v>5.35</v>
      </c>
      <c r="AA11" s="21">
        <v>3930408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-161527664</v>
      </c>
      <c r="D14" s="17"/>
      <c r="E14" s="18">
        <v>-151801188</v>
      </c>
      <c r="F14" s="19">
        <v>-151801188</v>
      </c>
      <c r="G14" s="19">
        <v>-10302422</v>
      </c>
      <c r="H14" s="19">
        <v>-8395565</v>
      </c>
      <c r="I14" s="19">
        <v>-10206479</v>
      </c>
      <c r="J14" s="19">
        <v>-28904466</v>
      </c>
      <c r="K14" s="19">
        <v>-6301366</v>
      </c>
      <c r="L14" s="19">
        <v>-12787818</v>
      </c>
      <c r="M14" s="19"/>
      <c r="N14" s="19">
        <v>-19089184</v>
      </c>
      <c r="O14" s="19"/>
      <c r="P14" s="19"/>
      <c r="Q14" s="19"/>
      <c r="R14" s="19"/>
      <c r="S14" s="19"/>
      <c r="T14" s="19"/>
      <c r="U14" s="19"/>
      <c r="V14" s="19"/>
      <c r="W14" s="19">
        <v>-47993650</v>
      </c>
      <c r="X14" s="19">
        <v>-75900594</v>
      </c>
      <c r="Y14" s="19">
        <v>27906944</v>
      </c>
      <c r="Z14" s="20">
        <v>-36.77</v>
      </c>
      <c r="AA14" s="21">
        <v>-151801188</v>
      </c>
    </row>
    <row r="15" spans="1:27" ht="13.5">
      <c r="A15" s="22" t="s">
        <v>42</v>
      </c>
      <c r="B15" s="16"/>
      <c r="C15" s="17">
        <v>-49780</v>
      </c>
      <c r="D15" s="17"/>
      <c r="E15" s="18">
        <v>-2215788</v>
      </c>
      <c r="F15" s="19">
        <v>-2215788</v>
      </c>
      <c r="G15" s="19"/>
      <c r="H15" s="19">
        <v>-525</v>
      </c>
      <c r="I15" s="19">
        <v>-892</v>
      </c>
      <c r="J15" s="19">
        <v>-1417</v>
      </c>
      <c r="K15" s="19">
        <v>-995</v>
      </c>
      <c r="L15" s="19">
        <v>-87</v>
      </c>
      <c r="M15" s="19"/>
      <c r="N15" s="19">
        <v>-1082</v>
      </c>
      <c r="O15" s="19"/>
      <c r="P15" s="19"/>
      <c r="Q15" s="19"/>
      <c r="R15" s="19"/>
      <c r="S15" s="19"/>
      <c r="T15" s="19"/>
      <c r="U15" s="19"/>
      <c r="V15" s="19"/>
      <c r="W15" s="19">
        <v>-2499</v>
      </c>
      <c r="X15" s="19">
        <v>-1107894</v>
      </c>
      <c r="Y15" s="19">
        <v>1105395</v>
      </c>
      <c r="Z15" s="20">
        <v>-99.77</v>
      </c>
      <c r="AA15" s="21">
        <v>-2215788</v>
      </c>
    </row>
    <row r="16" spans="1:27" ht="13.5">
      <c r="A16" s="22" t="s">
        <v>43</v>
      </c>
      <c r="B16" s="16"/>
      <c r="C16" s="17"/>
      <c r="D16" s="17"/>
      <c r="E16" s="18">
        <v>-290004</v>
      </c>
      <c r="F16" s="19">
        <v>-290004</v>
      </c>
      <c r="G16" s="19"/>
      <c r="H16" s="19">
        <v>-5720</v>
      </c>
      <c r="I16" s="19">
        <v>-36905</v>
      </c>
      <c r="J16" s="19">
        <v>-42625</v>
      </c>
      <c r="K16" s="19">
        <v>-5720</v>
      </c>
      <c r="L16" s="19">
        <v>-29950</v>
      </c>
      <c r="M16" s="19"/>
      <c r="N16" s="19">
        <v>-35670</v>
      </c>
      <c r="O16" s="19"/>
      <c r="P16" s="19"/>
      <c r="Q16" s="19"/>
      <c r="R16" s="19"/>
      <c r="S16" s="19"/>
      <c r="T16" s="19"/>
      <c r="U16" s="19"/>
      <c r="V16" s="19"/>
      <c r="W16" s="19">
        <v>-78295</v>
      </c>
      <c r="X16" s="19">
        <v>-145002</v>
      </c>
      <c r="Y16" s="19">
        <v>66707</v>
      </c>
      <c r="Z16" s="20">
        <v>-46</v>
      </c>
      <c r="AA16" s="21">
        <v>-290004</v>
      </c>
    </row>
    <row r="17" spans="1:27" ht="13.5">
      <c r="A17" s="23" t="s">
        <v>44</v>
      </c>
      <c r="B17" s="24"/>
      <c r="C17" s="25">
        <f aca="true" t="shared" si="0" ref="C17:Y17">SUM(C6:C16)</f>
        <v>20316750</v>
      </c>
      <c r="D17" s="25">
        <f>SUM(D6:D16)</f>
        <v>0</v>
      </c>
      <c r="E17" s="26">
        <f t="shared" si="0"/>
        <v>34106110</v>
      </c>
      <c r="F17" s="27">
        <f t="shared" si="0"/>
        <v>34106110</v>
      </c>
      <c r="G17" s="27">
        <f t="shared" si="0"/>
        <v>56240663</v>
      </c>
      <c r="H17" s="27">
        <f t="shared" si="0"/>
        <v>-5824482</v>
      </c>
      <c r="I17" s="27">
        <f t="shared" si="0"/>
        <v>-7472214</v>
      </c>
      <c r="J17" s="27">
        <f t="shared" si="0"/>
        <v>42943967</v>
      </c>
      <c r="K17" s="27">
        <f t="shared" si="0"/>
        <v>-3529318</v>
      </c>
      <c r="L17" s="27">
        <f t="shared" si="0"/>
        <v>105824</v>
      </c>
      <c r="M17" s="27">
        <f t="shared" si="0"/>
        <v>0</v>
      </c>
      <c r="N17" s="27">
        <f t="shared" si="0"/>
        <v>-3423494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39520473</v>
      </c>
      <c r="X17" s="27">
        <f t="shared" si="0"/>
        <v>45071107</v>
      </c>
      <c r="Y17" s="27">
        <f t="shared" si="0"/>
        <v>-5550634</v>
      </c>
      <c r="Z17" s="28">
        <f>+IF(X17&lt;&gt;0,+(Y17/X17)*100,0)</f>
        <v>-12.315282160697762</v>
      </c>
      <c r="AA17" s="29">
        <f>SUM(AA6:AA16)</f>
        <v>34106110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6500000</v>
      </c>
      <c r="F23" s="19">
        <v>6500000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6500000</v>
      </c>
      <c r="Y23" s="36">
        <v>-6500000</v>
      </c>
      <c r="Z23" s="37">
        <v>-100</v>
      </c>
      <c r="AA23" s="38">
        <v>6500000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-36515983</v>
      </c>
      <c r="D26" s="17"/>
      <c r="E26" s="18">
        <v>-60553596</v>
      </c>
      <c r="F26" s="19">
        <v>-60553596</v>
      </c>
      <c r="G26" s="19">
        <v>-60772</v>
      </c>
      <c r="H26" s="19">
        <v>-1630494</v>
      </c>
      <c r="I26" s="19">
        <v>-176924</v>
      </c>
      <c r="J26" s="19">
        <v>-1868190</v>
      </c>
      <c r="K26" s="19">
        <v>-2350805</v>
      </c>
      <c r="L26" s="19">
        <v>-6098494</v>
      </c>
      <c r="M26" s="19"/>
      <c r="N26" s="19">
        <v>-8449299</v>
      </c>
      <c r="O26" s="19"/>
      <c r="P26" s="19"/>
      <c r="Q26" s="19"/>
      <c r="R26" s="19"/>
      <c r="S26" s="19"/>
      <c r="T26" s="19"/>
      <c r="U26" s="19"/>
      <c r="V26" s="19"/>
      <c r="W26" s="19">
        <v>-10317489</v>
      </c>
      <c r="X26" s="19">
        <v>-30276798</v>
      </c>
      <c r="Y26" s="19">
        <v>19959309</v>
      </c>
      <c r="Z26" s="20">
        <v>-65.92</v>
      </c>
      <c r="AA26" s="21">
        <v>-60553596</v>
      </c>
    </row>
    <row r="27" spans="1:27" ht="13.5">
      <c r="A27" s="23" t="s">
        <v>51</v>
      </c>
      <c r="B27" s="24"/>
      <c r="C27" s="25">
        <f aca="true" t="shared" si="1" ref="C27:Y27">SUM(C21:C26)</f>
        <v>-36515983</v>
      </c>
      <c r="D27" s="25">
        <f>SUM(D21:D26)</f>
        <v>0</v>
      </c>
      <c r="E27" s="26">
        <f t="shared" si="1"/>
        <v>-54053596</v>
      </c>
      <c r="F27" s="27">
        <f t="shared" si="1"/>
        <v>-54053596</v>
      </c>
      <c r="G27" s="27">
        <f t="shared" si="1"/>
        <v>-60772</v>
      </c>
      <c r="H27" s="27">
        <f t="shared" si="1"/>
        <v>-1630494</v>
      </c>
      <c r="I27" s="27">
        <f t="shared" si="1"/>
        <v>-176924</v>
      </c>
      <c r="J27" s="27">
        <f t="shared" si="1"/>
        <v>-1868190</v>
      </c>
      <c r="K27" s="27">
        <f t="shared" si="1"/>
        <v>-2350805</v>
      </c>
      <c r="L27" s="27">
        <f t="shared" si="1"/>
        <v>-6098494</v>
      </c>
      <c r="M27" s="27">
        <f t="shared" si="1"/>
        <v>0</v>
      </c>
      <c r="N27" s="27">
        <f t="shared" si="1"/>
        <v>-8449299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-10317489</v>
      </c>
      <c r="X27" s="27">
        <f t="shared" si="1"/>
        <v>-23776798</v>
      </c>
      <c r="Y27" s="27">
        <f t="shared" si="1"/>
        <v>13459309</v>
      </c>
      <c r="Z27" s="28">
        <f>+IF(X27&lt;&gt;0,+(Y27/X27)*100,0)</f>
        <v>-56.60690308257655</v>
      </c>
      <c r="AA27" s="29">
        <f>SUM(AA21:AA26)</f>
        <v>-54053596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15000000</v>
      </c>
      <c r="F32" s="19">
        <v>15000000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15000000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-353452</v>
      </c>
      <c r="D35" s="17"/>
      <c r="E35" s="18">
        <v>-941180</v>
      </c>
      <c r="F35" s="19">
        <v>-941180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-470590</v>
      </c>
      <c r="Y35" s="19">
        <v>470590</v>
      </c>
      <c r="Z35" s="20">
        <v>-100</v>
      </c>
      <c r="AA35" s="21">
        <v>-941180</v>
      </c>
    </row>
    <row r="36" spans="1:27" ht="13.5">
      <c r="A36" s="23" t="s">
        <v>57</v>
      </c>
      <c r="B36" s="24"/>
      <c r="C36" s="25">
        <f aca="true" t="shared" si="2" ref="C36:Y36">SUM(C31:C35)</f>
        <v>-353452</v>
      </c>
      <c r="D36" s="25">
        <f>SUM(D31:D35)</f>
        <v>0</v>
      </c>
      <c r="E36" s="26">
        <f t="shared" si="2"/>
        <v>14058820</v>
      </c>
      <c r="F36" s="27">
        <f t="shared" si="2"/>
        <v>14058820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-470590</v>
      </c>
      <c r="Y36" s="27">
        <f t="shared" si="2"/>
        <v>470590</v>
      </c>
      <c r="Z36" s="28">
        <f>+IF(X36&lt;&gt;0,+(Y36/X36)*100,0)</f>
        <v>-100</v>
      </c>
      <c r="AA36" s="29">
        <f>SUM(AA31:AA35)</f>
        <v>14058820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-16552685</v>
      </c>
      <c r="D38" s="31">
        <f>+D17+D27+D36</f>
        <v>0</v>
      </c>
      <c r="E38" s="32">
        <f t="shared" si="3"/>
        <v>-5888666</v>
      </c>
      <c r="F38" s="33">
        <f t="shared" si="3"/>
        <v>-5888666</v>
      </c>
      <c r="G38" s="33">
        <f t="shared" si="3"/>
        <v>56179891</v>
      </c>
      <c r="H38" s="33">
        <f t="shared" si="3"/>
        <v>-7454976</v>
      </c>
      <c r="I38" s="33">
        <f t="shared" si="3"/>
        <v>-7649138</v>
      </c>
      <c r="J38" s="33">
        <f t="shared" si="3"/>
        <v>41075777</v>
      </c>
      <c r="K38" s="33">
        <f t="shared" si="3"/>
        <v>-5880123</v>
      </c>
      <c r="L38" s="33">
        <f t="shared" si="3"/>
        <v>-5992670</v>
      </c>
      <c r="M38" s="33">
        <f t="shared" si="3"/>
        <v>0</v>
      </c>
      <c r="N38" s="33">
        <f t="shared" si="3"/>
        <v>-11872793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29202984</v>
      </c>
      <c r="X38" s="33">
        <f t="shared" si="3"/>
        <v>20823719</v>
      </c>
      <c r="Y38" s="33">
        <f t="shared" si="3"/>
        <v>8379265</v>
      </c>
      <c r="Z38" s="34">
        <f>+IF(X38&lt;&gt;0,+(Y38/X38)*100,0)</f>
        <v>40.23904183493832</v>
      </c>
      <c r="AA38" s="35">
        <f>+AA17+AA27+AA36</f>
        <v>-5888666</v>
      </c>
    </row>
    <row r="39" spans="1:27" ht="13.5">
      <c r="A39" s="22" t="s">
        <v>59</v>
      </c>
      <c r="B39" s="16"/>
      <c r="C39" s="31">
        <v>13133998</v>
      </c>
      <c r="D39" s="31"/>
      <c r="E39" s="32">
        <v>16270000</v>
      </c>
      <c r="F39" s="33">
        <v>16270000</v>
      </c>
      <c r="G39" s="33">
        <v>38815261</v>
      </c>
      <c r="H39" s="33">
        <v>94995152</v>
      </c>
      <c r="I39" s="33">
        <v>87540176</v>
      </c>
      <c r="J39" s="33">
        <v>38815261</v>
      </c>
      <c r="K39" s="33">
        <v>79891038</v>
      </c>
      <c r="L39" s="33">
        <v>74010915</v>
      </c>
      <c r="M39" s="33"/>
      <c r="N39" s="33">
        <v>79891038</v>
      </c>
      <c r="O39" s="33"/>
      <c r="P39" s="33"/>
      <c r="Q39" s="33"/>
      <c r="R39" s="33"/>
      <c r="S39" s="33"/>
      <c r="T39" s="33"/>
      <c r="U39" s="33"/>
      <c r="V39" s="33"/>
      <c r="W39" s="33">
        <v>38815261</v>
      </c>
      <c r="X39" s="33">
        <v>16270000</v>
      </c>
      <c r="Y39" s="33">
        <v>22545261</v>
      </c>
      <c r="Z39" s="34">
        <v>138.57</v>
      </c>
      <c r="AA39" s="35">
        <v>16270000</v>
      </c>
    </row>
    <row r="40" spans="1:27" ht="13.5">
      <c r="A40" s="41" t="s">
        <v>60</v>
      </c>
      <c r="B40" s="42"/>
      <c r="C40" s="43">
        <v>-3418687</v>
      </c>
      <c r="D40" s="43"/>
      <c r="E40" s="44">
        <v>10381334</v>
      </c>
      <c r="F40" s="45">
        <v>10381334</v>
      </c>
      <c r="G40" s="45">
        <v>94995152</v>
      </c>
      <c r="H40" s="45">
        <v>87540176</v>
      </c>
      <c r="I40" s="45">
        <v>79891038</v>
      </c>
      <c r="J40" s="45">
        <v>79891038</v>
      </c>
      <c r="K40" s="45">
        <v>74010915</v>
      </c>
      <c r="L40" s="45">
        <v>68018245</v>
      </c>
      <c r="M40" s="45"/>
      <c r="N40" s="45">
        <v>68018245</v>
      </c>
      <c r="O40" s="45"/>
      <c r="P40" s="45"/>
      <c r="Q40" s="45"/>
      <c r="R40" s="45"/>
      <c r="S40" s="45"/>
      <c r="T40" s="45"/>
      <c r="U40" s="45"/>
      <c r="V40" s="45"/>
      <c r="W40" s="45">
        <v>68018245</v>
      </c>
      <c r="X40" s="45">
        <v>37093719</v>
      </c>
      <c r="Y40" s="45">
        <v>30924526</v>
      </c>
      <c r="Z40" s="46">
        <v>83.37</v>
      </c>
      <c r="AA40" s="47">
        <v>10381334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6800823</v>
      </c>
      <c r="D6" s="17"/>
      <c r="E6" s="18">
        <v>2855448</v>
      </c>
      <c r="F6" s="19">
        <v>2855448</v>
      </c>
      <c r="G6" s="19">
        <v>257691</v>
      </c>
      <c r="H6" s="19">
        <v>124087</v>
      </c>
      <c r="I6" s="19">
        <v>703676</v>
      </c>
      <c r="J6" s="19">
        <v>1085454</v>
      </c>
      <c r="K6" s="19">
        <v>408274</v>
      </c>
      <c r="L6" s="19">
        <v>491712</v>
      </c>
      <c r="M6" s="19">
        <v>368769</v>
      </c>
      <c r="N6" s="19">
        <v>1268755</v>
      </c>
      <c r="O6" s="19"/>
      <c r="P6" s="19"/>
      <c r="Q6" s="19"/>
      <c r="R6" s="19"/>
      <c r="S6" s="19"/>
      <c r="T6" s="19"/>
      <c r="U6" s="19"/>
      <c r="V6" s="19"/>
      <c r="W6" s="19">
        <v>2354209</v>
      </c>
      <c r="X6" s="19">
        <v>1947408</v>
      </c>
      <c r="Y6" s="19">
        <v>406801</v>
      </c>
      <c r="Z6" s="20">
        <v>20.89</v>
      </c>
      <c r="AA6" s="21">
        <v>2855448</v>
      </c>
    </row>
    <row r="7" spans="1:27" ht="13.5">
      <c r="A7" s="22" t="s">
        <v>34</v>
      </c>
      <c r="B7" s="16"/>
      <c r="C7" s="17"/>
      <c r="D7" s="17"/>
      <c r="E7" s="18">
        <v>965421</v>
      </c>
      <c r="F7" s="19">
        <v>965421</v>
      </c>
      <c r="G7" s="19">
        <v>49586</v>
      </c>
      <c r="H7" s="19">
        <v>55027</v>
      </c>
      <c r="I7" s="19">
        <v>55963</v>
      </c>
      <c r="J7" s="19">
        <v>160576</v>
      </c>
      <c r="K7" s="19">
        <v>41207</v>
      </c>
      <c r="L7" s="19">
        <v>95892</v>
      </c>
      <c r="M7" s="19">
        <v>29684</v>
      </c>
      <c r="N7" s="19">
        <v>166783</v>
      </c>
      <c r="O7" s="19"/>
      <c r="P7" s="19"/>
      <c r="Q7" s="19"/>
      <c r="R7" s="19"/>
      <c r="S7" s="19"/>
      <c r="T7" s="19"/>
      <c r="U7" s="19"/>
      <c r="V7" s="19"/>
      <c r="W7" s="19">
        <v>327359</v>
      </c>
      <c r="X7" s="19">
        <v>464532</v>
      </c>
      <c r="Y7" s="19">
        <v>-137173</v>
      </c>
      <c r="Z7" s="20">
        <v>-29.53</v>
      </c>
      <c r="AA7" s="21">
        <v>965421</v>
      </c>
    </row>
    <row r="8" spans="1:27" ht="13.5">
      <c r="A8" s="22" t="s">
        <v>35</v>
      </c>
      <c r="B8" s="16"/>
      <c r="C8" s="17">
        <v>4850807</v>
      </c>
      <c r="D8" s="17"/>
      <c r="E8" s="18">
        <v>28026127</v>
      </c>
      <c r="F8" s="19">
        <v>28026127</v>
      </c>
      <c r="G8" s="19">
        <v>19508046</v>
      </c>
      <c r="H8" s="19">
        <v>2403539</v>
      </c>
      <c r="I8" s="19">
        <v>1642971</v>
      </c>
      <c r="J8" s="19">
        <v>23554556</v>
      </c>
      <c r="K8" s="19">
        <v>1224508</v>
      </c>
      <c r="L8" s="19">
        <v>1446194</v>
      </c>
      <c r="M8" s="19">
        <v>2472496</v>
      </c>
      <c r="N8" s="19">
        <v>5143198</v>
      </c>
      <c r="O8" s="19"/>
      <c r="P8" s="19"/>
      <c r="Q8" s="19"/>
      <c r="R8" s="19"/>
      <c r="S8" s="19"/>
      <c r="T8" s="19"/>
      <c r="U8" s="19"/>
      <c r="V8" s="19"/>
      <c r="W8" s="19">
        <v>28697754</v>
      </c>
      <c r="X8" s="19">
        <v>26480698</v>
      </c>
      <c r="Y8" s="19">
        <v>2217056</v>
      </c>
      <c r="Z8" s="20">
        <v>8.37</v>
      </c>
      <c r="AA8" s="21">
        <v>28026127</v>
      </c>
    </row>
    <row r="9" spans="1:27" ht="13.5">
      <c r="A9" s="22" t="s">
        <v>36</v>
      </c>
      <c r="B9" s="16"/>
      <c r="C9" s="17">
        <v>154038669</v>
      </c>
      <c r="D9" s="17"/>
      <c r="E9" s="18">
        <v>140411000</v>
      </c>
      <c r="F9" s="19">
        <v>140411000</v>
      </c>
      <c r="G9" s="19">
        <v>56721000</v>
      </c>
      <c r="H9" s="19">
        <v>1700000</v>
      </c>
      <c r="I9" s="19"/>
      <c r="J9" s="19">
        <v>58421000</v>
      </c>
      <c r="K9" s="19"/>
      <c r="L9" s="19">
        <v>1622000</v>
      </c>
      <c r="M9" s="19">
        <v>45377000</v>
      </c>
      <c r="N9" s="19">
        <v>46999000</v>
      </c>
      <c r="O9" s="19"/>
      <c r="P9" s="19"/>
      <c r="Q9" s="19"/>
      <c r="R9" s="19"/>
      <c r="S9" s="19"/>
      <c r="T9" s="19"/>
      <c r="U9" s="19"/>
      <c r="V9" s="19"/>
      <c r="W9" s="19">
        <v>105420000</v>
      </c>
      <c r="X9" s="19">
        <v>112906000</v>
      </c>
      <c r="Y9" s="19">
        <v>-7486000</v>
      </c>
      <c r="Z9" s="20">
        <v>-6.63</v>
      </c>
      <c r="AA9" s="21">
        <v>140411000</v>
      </c>
    </row>
    <row r="10" spans="1:27" ht="13.5">
      <c r="A10" s="22" t="s">
        <v>37</v>
      </c>
      <c r="B10" s="16"/>
      <c r="C10" s="17">
        <v>28565000</v>
      </c>
      <c r="D10" s="17"/>
      <c r="E10" s="18">
        <v>41794000</v>
      </c>
      <c r="F10" s="19">
        <v>41794000</v>
      </c>
      <c r="G10" s="19">
        <v>17904000</v>
      </c>
      <c r="H10" s="19"/>
      <c r="I10" s="19"/>
      <c r="J10" s="19">
        <v>17904000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17904000</v>
      </c>
      <c r="X10" s="19">
        <v>32607110</v>
      </c>
      <c r="Y10" s="19">
        <v>-14703110</v>
      </c>
      <c r="Z10" s="20">
        <v>-45.09</v>
      </c>
      <c r="AA10" s="21">
        <v>41794000</v>
      </c>
    </row>
    <row r="11" spans="1:27" ht="13.5">
      <c r="A11" s="22" t="s">
        <v>38</v>
      </c>
      <c r="B11" s="16"/>
      <c r="C11" s="17"/>
      <c r="D11" s="17"/>
      <c r="E11" s="18">
        <v>6891582</v>
      </c>
      <c r="F11" s="19">
        <v>6891582</v>
      </c>
      <c r="G11" s="19"/>
      <c r="H11" s="19">
        <v>570415</v>
      </c>
      <c r="I11" s="19">
        <v>507042</v>
      </c>
      <c r="J11" s="19">
        <v>1077457</v>
      </c>
      <c r="K11" s="19">
        <v>446268</v>
      </c>
      <c r="L11" s="19">
        <v>401599</v>
      </c>
      <c r="M11" s="19">
        <v>398200</v>
      </c>
      <c r="N11" s="19">
        <v>1246067</v>
      </c>
      <c r="O11" s="19"/>
      <c r="P11" s="19"/>
      <c r="Q11" s="19"/>
      <c r="R11" s="19"/>
      <c r="S11" s="19"/>
      <c r="T11" s="19"/>
      <c r="U11" s="19"/>
      <c r="V11" s="19"/>
      <c r="W11" s="19">
        <v>2323524</v>
      </c>
      <c r="X11" s="19">
        <v>3799429</v>
      </c>
      <c r="Y11" s="19">
        <v>-1475905</v>
      </c>
      <c r="Z11" s="20">
        <v>-38.85</v>
      </c>
      <c r="AA11" s="21">
        <v>6891582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-141223714</v>
      </c>
      <c r="D14" s="17"/>
      <c r="E14" s="18">
        <v>-146914045</v>
      </c>
      <c r="F14" s="19">
        <v>-146914045</v>
      </c>
      <c r="G14" s="19">
        <v>-12972588</v>
      </c>
      <c r="H14" s="19">
        <v>-11436065</v>
      </c>
      <c r="I14" s="19">
        <v>-13274121</v>
      </c>
      <c r="J14" s="19">
        <v>-37682774</v>
      </c>
      <c r="K14" s="19">
        <v>-9560398</v>
      </c>
      <c r="L14" s="19">
        <v>-15569505</v>
      </c>
      <c r="M14" s="19">
        <v>-13060800</v>
      </c>
      <c r="N14" s="19">
        <v>-38190703</v>
      </c>
      <c r="O14" s="19"/>
      <c r="P14" s="19"/>
      <c r="Q14" s="19"/>
      <c r="R14" s="19"/>
      <c r="S14" s="19"/>
      <c r="T14" s="19"/>
      <c r="U14" s="19"/>
      <c r="V14" s="19"/>
      <c r="W14" s="19">
        <v>-75873477</v>
      </c>
      <c r="X14" s="19">
        <v>-69075358</v>
      </c>
      <c r="Y14" s="19">
        <v>-6798119</v>
      </c>
      <c r="Z14" s="20">
        <v>9.84</v>
      </c>
      <c r="AA14" s="21">
        <v>-146914045</v>
      </c>
    </row>
    <row r="15" spans="1:27" ht="13.5">
      <c r="A15" s="22" t="s">
        <v>42</v>
      </c>
      <c r="B15" s="16"/>
      <c r="C15" s="17"/>
      <c r="D15" s="17"/>
      <c r="E15" s="18">
        <v>-199991</v>
      </c>
      <c r="F15" s="19">
        <v>-199991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-91237</v>
      </c>
      <c r="Y15" s="19">
        <v>91237</v>
      </c>
      <c r="Z15" s="20">
        <v>-100</v>
      </c>
      <c r="AA15" s="21">
        <v>-199991</v>
      </c>
    </row>
    <row r="16" spans="1:27" ht="13.5">
      <c r="A16" s="22" t="s">
        <v>43</v>
      </c>
      <c r="B16" s="16"/>
      <c r="C16" s="17"/>
      <c r="D16" s="17"/>
      <c r="E16" s="18">
        <v>-3500000</v>
      </c>
      <c r="F16" s="19">
        <v>-3500000</v>
      </c>
      <c r="G16" s="19">
        <v>-290256</v>
      </c>
      <c r="H16" s="19">
        <v>-301656</v>
      </c>
      <c r="I16" s="19">
        <v>-393324</v>
      </c>
      <c r="J16" s="19">
        <v>-985236</v>
      </c>
      <c r="K16" s="19">
        <v>-393683</v>
      </c>
      <c r="L16" s="19">
        <v>-301345</v>
      </c>
      <c r="M16" s="19">
        <v>-479606</v>
      </c>
      <c r="N16" s="19">
        <v>-1174634</v>
      </c>
      <c r="O16" s="19"/>
      <c r="P16" s="19"/>
      <c r="Q16" s="19"/>
      <c r="R16" s="19"/>
      <c r="S16" s="19"/>
      <c r="T16" s="19"/>
      <c r="U16" s="19"/>
      <c r="V16" s="19"/>
      <c r="W16" s="19">
        <v>-2159870</v>
      </c>
      <c r="X16" s="19">
        <v>-1567558</v>
      </c>
      <c r="Y16" s="19">
        <v>-592312</v>
      </c>
      <c r="Z16" s="20">
        <v>37.79</v>
      </c>
      <c r="AA16" s="21">
        <v>-3500000</v>
      </c>
    </row>
    <row r="17" spans="1:27" ht="13.5">
      <c r="A17" s="23" t="s">
        <v>44</v>
      </c>
      <c r="B17" s="24"/>
      <c r="C17" s="25">
        <f aca="true" t="shared" si="0" ref="C17:Y17">SUM(C6:C16)</f>
        <v>53031585</v>
      </c>
      <c r="D17" s="25">
        <f>SUM(D6:D16)</f>
        <v>0</v>
      </c>
      <c r="E17" s="26">
        <f t="shared" si="0"/>
        <v>70329542</v>
      </c>
      <c r="F17" s="27">
        <f t="shared" si="0"/>
        <v>70329542</v>
      </c>
      <c r="G17" s="27">
        <f t="shared" si="0"/>
        <v>81177479</v>
      </c>
      <c r="H17" s="27">
        <f t="shared" si="0"/>
        <v>-6884653</v>
      </c>
      <c r="I17" s="27">
        <f t="shared" si="0"/>
        <v>-10757793</v>
      </c>
      <c r="J17" s="27">
        <f t="shared" si="0"/>
        <v>63535033</v>
      </c>
      <c r="K17" s="27">
        <f t="shared" si="0"/>
        <v>-7833824</v>
      </c>
      <c r="L17" s="27">
        <f t="shared" si="0"/>
        <v>-11813453</v>
      </c>
      <c r="M17" s="27">
        <f t="shared" si="0"/>
        <v>35105743</v>
      </c>
      <c r="N17" s="27">
        <f t="shared" si="0"/>
        <v>15458466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78993499</v>
      </c>
      <c r="X17" s="27">
        <f t="shared" si="0"/>
        <v>107471024</v>
      </c>
      <c r="Y17" s="27">
        <f t="shared" si="0"/>
        <v>-28477525</v>
      </c>
      <c r="Z17" s="28">
        <f>+IF(X17&lt;&gt;0,+(Y17/X17)*100,0)</f>
        <v>-26.49786327522105</v>
      </c>
      <c r="AA17" s="29">
        <f>SUM(AA6:AA16)</f>
        <v>70329542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-58399097</v>
      </c>
      <c r="D26" s="17"/>
      <c r="E26" s="18">
        <v>-70079000</v>
      </c>
      <c r="F26" s="19">
        <v>-70079000</v>
      </c>
      <c r="G26" s="19">
        <v>-53873</v>
      </c>
      <c r="H26" s="19">
        <v>-1293907</v>
      </c>
      <c r="I26" s="19">
        <v>-2747132</v>
      </c>
      <c r="J26" s="19">
        <v>-4094912</v>
      </c>
      <c r="K26" s="19">
        <v>-2824959</v>
      </c>
      <c r="L26" s="19">
        <v>-8329144</v>
      </c>
      <c r="M26" s="19">
        <v>-4277723</v>
      </c>
      <c r="N26" s="19">
        <v>-15431826</v>
      </c>
      <c r="O26" s="19"/>
      <c r="P26" s="19"/>
      <c r="Q26" s="19"/>
      <c r="R26" s="19"/>
      <c r="S26" s="19"/>
      <c r="T26" s="19"/>
      <c r="U26" s="19"/>
      <c r="V26" s="19"/>
      <c r="W26" s="19">
        <v>-19526738</v>
      </c>
      <c r="X26" s="19">
        <v>-21667149</v>
      </c>
      <c r="Y26" s="19">
        <v>2140411</v>
      </c>
      <c r="Z26" s="20">
        <v>-9.88</v>
      </c>
      <c r="AA26" s="21">
        <v>-70079000</v>
      </c>
    </row>
    <row r="27" spans="1:27" ht="13.5">
      <c r="A27" s="23" t="s">
        <v>51</v>
      </c>
      <c r="B27" s="24"/>
      <c r="C27" s="25">
        <f aca="true" t="shared" si="1" ref="C27:Y27">SUM(C21:C26)</f>
        <v>-58399097</v>
      </c>
      <c r="D27" s="25">
        <f>SUM(D21:D26)</f>
        <v>0</v>
      </c>
      <c r="E27" s="26">
        <f t="shared" si="1"/>
        <v>-70079000</v>
      </c>
      <c r="F27" s="27">
        <f t="shared" si="1"/>
        <v>-70079000</v>
      </c>
      <c r="G27" s="27">
        <f t="shared" si="1"/>
        <v>-53873</v>
      </c>
      <c r="H27" s="27">
        <f t="shared" si="1"/>
        <v>-1293907</v>
      </c>
      <c r="I27" s="27">
        <f t="shared" si="1"/>
        <v>-2747132</v>
      </c>
      <c r="J27" s="27">
        <f t="shared" si="1"/>
        <v>-4094912</v>
      </c>
      <c r="K27" s="27">
        <f t="shared" si="1"/>
        <v>-2824959</v>
      </c>
      <c r="L27" s="27">
        <f t="shared" si="1"/>
        <v>-8329144</v>
      </c>
      <c r="M27" s="27">
        <f t="shared" si="1"/>
        <v>-4277723</v>
      </c>
      <c r="N27" s="27">
        <f t="shared" si="1"/>
        <v>-15431826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-19526738</v>
      </c>
      <c r="X27" s="27">
        <f t="shared" si="1"/>
        <v>-21667149</v>
      </c>
      <c r="Y27" s="27">
        <f t="shared" si="1"/>
        <v>2140411</v>
      </c>
      <c r="Z27" s="28">
        <f>+IF(X27&lt;&gt;0,+(Y27/X27)*100,0)</f>
        <v>-9.878600087164212</v>
      </c>
      <c r="AA27" s="29">
        <f>SUM(AA21:AA26)</f>
        <v>-70079000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-35218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-35218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-5402730</v>
      </c>
      <c r="D38" s="31">
        <f>+D17+D27+D36</f>
        <v>0</v>
      </c>
      <c r="E38" s="32">
        <f t="shared" si="3"/>
        <v>250542</v>
      </c>
      <c r="F38" s="33">
        <f t="shared" si="3"/>
        <v>250542</v>
      </c>
      <c r="G38" s="33">
        <f t="shared" si="3"/>
        <v>81123606</v>
      </c>
      <c r="H38" s="33">
        <f t="shared" si="3"/>
        <v>-8178560</v>
      </c>
      <c r="I38" s="33">
        <f t="shared" si="3"/>
        <v>-13504925</v>
      </c>
      <c r="J38" s="33">
        <f t="shared" si="3"/>
        <v>59440121</v>
      </c>
      <c r="K38" s="33">
        <f t="shared" si="3"/>
        <v>-10658783</v>
      </c>
      <c r="L38" s="33">
        <f t="shared" si="3"/>
        <v>-20142597</v>
      </c>
      <c r="M38" s="33">
        <f t="shared" si="3"/>
        <v>30828020</v>
      </c>
      <c r="N38" s="33">
        <f t="shared" si="3"/>
        <v>26640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59466761</v>
      </c>
      <c r="X38" s="33">
        <f t="shared" si="3"/>
        <v>85803875</v>
      </c>
      <c r="Y38" s="33">
        <f t="shared" si="3"/>
        <v>-26337114</v>
      </c>
      <c r="Z38" s="34">
        <f>+IF(X38&lt;&gt;0,+(Y38/X38)*100,0)</f>
        <v>-30.694550799716215</v>
      </c>
      <c r="AA38" s="35">
        <f>+AA17+AA27+AA36</f>
        <v>250542</v>
      </c>
    </row>
    <row r="39" spans="1:27" ht="13.5">
      <c r="A39" s="22" t="s">
        <v>59</v>
      </c>
      <c r="B39" s="16"/>
      <c r="C39" s="31">
        <v>87398417</v>
      </c>
      <c r="D39" s="31"/>
      <c r="E39" s="32">
        <v>133028731</v>
      </c>
      <c r="F39" s="33">
        <v>133028731</v>
      </c>
      <c r="G39" s="33">
        <v>68266137</v>
      </c>
      <c r="H39" s="33">
        <v>149389743</v>
      </c>
      <c r="I39" s="33">
        <v>141211183</v>
      </c>
      <c r="J39" s="33">
        <v>68266137</v>
      </c>
      <c r="K39" s="33">
        <v>127706258</v>
      </c>
      <c r="L39" s="33">
        <v>117047475</v>
      </c>
      <c r="M39" s="33">
        <v>96904878</v>
      </c>
      <c r="N39" s="33">
        <v>127706258</v>
      </c>
      <c r="O39" s="33"/>
      <c r="P39" s="33"/>
      <c r="Q39" s="33"/>
      <c r="R39" s="33"/>
      <c r="S39" s="33"/>
      <c r="T39" s="33"/>
      <c r="U39" s="33"/>
      <c r="V39" s="33"/>
      <c r="W39" s="33">
        <v>68266137</v>
      </c>
      <c r="X39" s="33">
        <v>133028731</v>
      </c>
      <c r="Y39" s="33">
        <v>-64762594</v>
      </c>
      <c r="Z39" s="34">
        <v>-48.68</v>
      </c>
      <c r="AA39" s="35">
        <v>133028731</v>
      </c>
    </row>
    <row r="40" spans="1:27" ht="13.5">
      <c r="A40" s="41" t="s">
        <v>60</v>
      </c>
      <c r="B40" s="42"/>
      <c r="C40" s="43">
        <v>81995687</v>
      </c>
      <c r="D40" s="43"/>
      <c r="E40" s="44">
        <v>133279273</v>
      </c>
      <c r="F40" s="45">
        <v>133279273</v>
      </c>
      <c r="G40" s="45">
        <v>149389743</v>
      </c>
      <c r="H40" s="45">
        <v>141211183</v>
      </c>
      <c r="I40" s="45">
        <v>127706258</v>
      </c>
      <c r="J40" s="45">
        <v>127706258</v>
      </c>
      <c r="K40" s="45">
        <v>117047475</v>
      </c>
      <c r="L40" s="45">
        <v>96904878</v>
      </c>
      <c r="M40" s="45">
        <v>127732898</v>
      </c>
      <c r="N40" s="45">
        <v>127732898</v>
      </c>
      <c r="O40" s="45"/>
      <c r="P40" s="45"/>
      <c r="Q40" s="45"/>
      <c r="R40" s="45"/>
      <c r="S40" s="45"/>
      <c r="T40" s="45"/>
      <c r="U40" s="45"/>
      <c r="V40" s="45"/>
      <c r="W40" s="45">
        <v>127732898</v>
      </c>
      <c r="X40" s="45">
        <v>218832606</v>
      </c>
      <c r="Y40" s="45">
        <v>-91099708</v>
      </c>
      <c r="Z40" s="46">
        <v>-41.63</v>
      </c>
      <c r="AA40" s="47">
        <v>133279273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5778552</v>
      </c>
      <c r="F6" s="19">
        <v>5778552</v>
      </c>
      <c r="G6" s="19">
        <v>12636</v>
      </c>
      <c r="H6" s="19">
        <v>36346</v>
      </c>
      <c r="I6" s="19">
        <v>44267</v>
      </c>
      <c r="J6" s="19">
        <v>93249</v>
      </c>
      <c r="K6" s="19">
        <v>13448</v>
      </c>
      <c r="L6" s="19"/>
      <c r="M6" s="19"/>
      <c r="N6" s="19">
        <v>13448</v>
      </c>
      <c r="O6" s="19"/>
      <c r="P6" s="19"/>
      <c r="Q6" s="19"/>
      <c r="R6" s="19"/>
      <c r="S6" s="19"/>
      <c r="T6" s="19"/>
      <c r="U6" s="19"/>
      <c r="V6" s="19"/>
      <c r="W6" s="19">
        <v>106697</v>
      </c>
      <c r="X6" s="19">
        <v>2889276</v>
      </c>
      <c r="Y6" s="19">
        <v>-2782579</v>
      </c>
      <c r="Z6" s="20">
        <v>-96.31</v>
      </c>
      <c r="AA6" s="21">
        <v>5778552</v>
      </c>
    </row>
    <row r="7" spans="1:27" ht="13.5">
      <c r="A7" s="22" t="s">
        <v>34</v>
      </c>
      <c r="B7" s="16"/>
      <c r="C7" s="17"/>
      <c r="D7" s="17"/>
      <c r="E7" s="18">
        <v>12782376</v>
      </c>
      <c r="F7" s="19">
        <v>12782376</v>
      </c>
      <c r="G7" s="19">
        <v>1344265</v>
      </c>
      <c r="H7" s="19">
        <v>1340573</v>
      </c>
      <c r="I7" s="19">
        <v>1190043</v>
      </c>
      <c r="J7" s="19">
        <v>3874881</v>
      </c>
      <c r="K7" s="19">
        <v>1212815</v>
      </c>
      <c r="L7" s="19"/>
      <c r="M7" s="19"/>
      <c r="N7" s="19">
        <v>1212815</v>
      </c>
      <c r="O7" s="19"/>
      <c r="P7" s="19"/>
      <c r="Q7" s="19"/>
      <c r="R7" s="19"/>
      <c r="S7" s="19"/>
      <c r="T7" s="19"/>
      <c r="U7" s="19"/>
      <c r="V7" s="19"/>
      <c r="W7" s="19">
        <v>5087696</v>
      </c>
      <c r="X7" s="19">
        <v>6391188</v>
      </c>
      <c r="Y7" s="19">
        <v>-1303492</v>
      </c>
      <c r="Z7" s="20">
        <v>-20.4</v>
      </c>
      <c r="AA7" s="21">
        <v>12782376</v>
      </c>
    </row>
    <row r="8" spans="1:27" ht="13.5">
      <c r="A8" s="22" t="s">
        <v>35</v>
      </c>
      <c r="B8" s="16"/>
      <c r="C8" s="17"/>
      <c r="D8" s="17"/>
      <c r="E8" s="18">
        <v>9270996</v>
      </c>
      <c r="F8" s="19">
        <v>9270996</v>
      </c>
      <c r="G8" s="19">
        <v>107090</v>
      </c>
      <c r="H8" s="19">
        <v>7116078</v>
      </c>
      <c r="I8" s="19">
        <v>2045123</v>
      </c>
      <c r="J8" s="19">
        <v>9268291</v>
      </c>
      <c r="K8" s="19">
        <v>2698749</v>
      </c>
      <c r="L8" s="19"/>
      <c r="M8" s="19"/>
      <c r="N8" s="19">
        <v>2698749</v>
      </c>
      <c r="O8" s="19"/>
      <c r="P8" s="19"/>
      <c r="Q8" s="19"/>
      <c r="R8" s="19"/>
      <c r="S8" s="19"/>
      <c r="T8" s="19"/>
      <c r="U8" s="19"/>
      <c r="V8" s="19"/>
      <c r="W8" s="19">
        <v>11967040</v>
      </c>
      <c r="X8" s="19">
        <v>4635498</v>
      </c>
      <c r="Y8" s="19">
        <v>7331542</v>
      </c>
      <c r="Z8" s="20">
        <v>158.16</v>
      </c>
      <c r="AA8" s="21">
        <v>9270996</v>
      </c>
    </row>
    <row r="9" spans="1:27" ht="13.5">
      <c r="A9" s="22" t="s">
        <v>36</v>
      </c>
      <c r="B9" s="16"/>
      <c r="C9" s="17"/>
      <c r="D9" s="17"/>
      <c r="E9" s="18">
        <v>65369004</v>
      </c>
      <c r="F9" s="19">
        <v>65369004</v>
      </c>
      <c r="G9" s="19">
        <v>25715000</v>
      </c>
      <c r="H9" s="19"/>
      <c r="I9" s="19">
        <v>1700000</v>
      </c>
      <c r="J9" s="19">
        <v>27415000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27415000</v>
      </c>
      <c r="X9" s="19">
        <v>32684502</v>
      </c>
      <c r="Y9" s="19">
        <v>-5269502</v>
      </c>
      <c r="Z9" s="20">
        <v>-16.12</v>
      </c>
      <c r="AA9" s="21">
        <v>65369004</v>
      </c>
    </row>
    <row r="10" spans="1:27" ht="13.5">
      <c r="A10" s="22" t="s">
        <v>37</v>
      </c>
      <c r="B10" s="16"/>
      <c r="C10" s="17"/>
      <c r="D10" s="17"/>
      <c r="E10" s="18">
        <v>17912004</v>
      </c>
      <c r="F10" s="19">
        <v>17912004</v>
      </c>
      <c r="G10" s="19"/>
      <c r="H10" s="19">
        <v>489000</v>
      </c>
      <c r="I10" s="19"/>
      <c r="J10" s="19">
        <v>489000</v>
      </c>
      <c r="K10" s="19">
        <v>1580617</v>
      </c>
      <c r="L10" s="19"/>
      <c r="M10" s="19"/>
      <c r="N10" s="19">
        <v>1580617</v>
      </c>
      <c r="O10" s="19"/>
      <c r="P10" s="19"/>
      <c r="Q10" s="19"/>
      <c r="R10" s="19"/>
      <c r="S10" s="19"/>
      <c r="T10" s="19"/>
      <c r="U10" s="19"/>
      <c r="V10" s="19"/>
      <c r="W10" s="19">
        <v>2069617</v>
      </c>
      <c r="X10" s="19">
        <v>8956002</v>
      </c>
      <c r="Y10" s="19">
        <v>-6886385</v>
      </c>
      <c r="Z10" s="20">
        <v>-76.89</v>
      </c>
      <c r="AA10" s="21">
        <v>17912004</v>
      </c>
    </row>
    <row r="11" spans="1:27" ht="13.5">
      <c r="A11" s="22" t="s">
        <v>38</v>
      </c>
      <c r="B11" s="16"/>
      <c r="C11" s="17"/>
      <c r="D11" s="17"/>
      <c r="E11" s="18">
        <v>5789760</v>
      </c>
      <c r="F11" s="19">
        <v>5789760</v>
      </c>
      <c r="G11" s="19">
        <v>417229</v>
      </c>
      <c r="H11" s="19">
        <v>404172</v>
      </c>
      <c r="I11" s="19">
        <v>407560</v>
      </c>
      <c r="J11" s="19">
        <v>1228961</v>
      </c>
      <c r="K11" s="19">
        <v>408420</v>
      </c>
      <c r="L11" s="19"/>
      <c r="M11" s="19"/>
      <c r="N11" s="19">
        <v>408420</v>
      </c>
      <c r="O11" s="19"/>
      <c r="P11" s="19"/>
      <c r="Q11" s="19"/>
      <c r="R11" s="19"/>
      <c r="S11" s="19"/>
      <c r="T11" s="19"/>
      <c r="U11" s="19"/>
      <c r="V11" s="19"/>
      <c r="W11" s="19">
        <v>1637381</v>
      </c>
      <c r="X11" s="19">
        <v>2894880</v>
      </c>
      <c r="Y11" s="19">
        <v>-1257499</v>
      </c>
      <c r="Z11" s="20">
        <v>-43.44</v>
      </c>
      <c r="AA11" s="21">
        <v>5789760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-94185288</v>
      </c>
      <c r="F14" s="19">
        <v>-94185288</v>
      </c>
      <c r="G14" s="19">
        <v>-18685087</v>
      </c>
      <c r="H14" s="19">
        <v>-5906626</v>
      </c>
      <c r="I14" s="19">
        <v>-5086649</v>
      </c>
      <c r="J14" s="19">
        <v>-29678362</v>
      </c>
      <c r="K14" s="19">
        <v>-4867688</v>
      </c>
      <c r="L14" s="19"/>
      <c r="M14" s="19"/>
      <c r="N14" s="19">
        <v>-4867688</v>
      </c>
      <c r="O14" s="19"/>
      <c r="P14" s="19"/>
      <c r="Q14" s="19"/>
      <c r="R14" s="19"/>
      <c r="S14" s="19"/>
      <c r="T14" s="19"/>
      <c r="U14" s="19"/>
      <c r="V14" s="19"/>
      <c r="W14" s="19">
        <v>-34546050</v>
      </c>
      <c r="X14" s="19">
        <v>-47092644</v>
      </c>
      <c r="Y14" s="19">
        <v>12546594</v>
      </c>
      <c r="Z14" s="20">
        <v>-26.64</v>
      </c>
      <c r="AA14" s="21">
        <v>-94185288</v>
      </c>
    </row>
    <row r="15" spans="1:27" ht="13.5">
      <c r="A15" s="22" t="s">
        <v>42</v>
      </c>
      <c r="B15" s="16"/>
      <c r="C15" s="17"/>
      <c r="D15" s="17"/>
      <c r="E15" s="18">
        <v>-2000004</v>
      </c>
      <c r="F15" s="19">
        <v>-2000004</v>
      </c>
      <c r="G15" s="19">
        <v>-17256</v>
      </c>
      <c r="H15" s="19">
        <v>-24776</v>
      </c>
      <c r="I15" s="19">
        <v>-24776</v>
      </c>
      <c r="J15" s="19">
        <v>-66808</v>
      </c>
      <c r="K15" s="19">
        <v>-24776</v>
      </c>
      <c r="L15" s="19"/>
      <c r="M15" s="19"/>
      <c r="N15" s="19">
        <v>-24776</v>
      </c>
      <c r="O15" s="19"/>
      <c r="P15" s="19"/>
      <c r="Q15" s="19"/>
      <c r="R15" s="19"/>
      <c r="S15" s="19"/>
      <c r="T15" s="19"/>
      <c r="U15" s="19"/>
      <c r="V15" s="19"/>
      <c r="W15" s="19">
        <v>-91584</v>
      </c>
      <c r="X15" s="19">
        <v>-1000002</v>
      </c>
      <c r="Y15" s="19">
        <v>908418</v>
      </c>
      <c r="Z15" s="20">
        <v>-90.84</v>
      </c>
      <c r="AA15" s="21">
        <v>-2000004</v>
      </c>
    </row>
    <row r="16" spans="1:27" ht="13.5">
      <c r="A16" s="22" t="s">
        <v>43</v>
      </c>
      <c r="B16" s="16"/>
      <c r="C16" s="17"/>
      <c r="D16" s="17"/>
      <c r="E16" s="18">
        <v>-7166208</v>
      </c>
      <c r="F16" s="19">
        <v>-7166208</v>
      </c>
      <c r="G16" s="19"/>
      <c r="H16" s="19">
        <v>-18004</v>
      </c>
      <c r="I16" s="19">
        <v>-97099</v>
      </c>
      <c r="J16" s="19">
        <v>-115103</v>
      </c>
      <c r="K16" s="19">
        <v>-18757</v>
      </c>
      <c r="L16" s="19"/>
      <c r="M16" s="19"/>
      <c r="N16" s="19">
        <v>-18757</v>
      </c>
      <c r="O16" s="19"/>
      <c r="P16" s="19"/>
      <c r="Q16" s="19"/>
      <c r="R16" s="19"/>
      <c r="S16" s="19"/>
      <c r="T16" s="19"/>
      <c r="U16" s="19"/>
      <c r="V16" s="19"/>
      <c r="W16" s="19">
        <v>-133860</v>
      </c>
      <c r="X16" s="19">
        <v>-3583104</v>
      </c>
      <c r="Y16" s="19">
        <v>3449244</v>
      </c>
      <c r="Z16" s="20">
        <v>-96.26</v>
      </c>
      <c r="AA16" s="21">
        <v>-7166208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13551192</v>
      </c>
      <c r="F17" s="27">
        <f t="shared" si="0"/>
        <v>13551192</v>
      </c>
      <c r="G17" s="27">
        <f t="shared" si="0"/>
        <v>8893877</v>
      </c>
      <c r="H17" s="27">
        <f t="shared" si="0"/>
        <v>3436763</v>
      </c>
      <c r="I17" s="27">
        <f t="shared" si="0"/>
        <v>178469</v>
      </c>
      <c r="J17" s="27">
        <f t="shared" si="0"/>
        <v>12509109</v>
      </c>
      <c r="K17" s="27">
        <f t="shared" si="0"/>
        <v>1002828</v>
      </c>
      <c r="L17" s="27">
        <f t="shared" si="0"/>
        <v>0</v>
      </c>
      <c r="M17" s="27">
        <f t="shared" si="0"/>
        <v>0</v>
      </c>
      <c r="N17" s="27">
        <f t="shared" si="0"/>
        <v>1002828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13511937</v>
      </c>
      <c r="X17" s="27">
        <f t="shared" si="0"/>
        <v>6775596</v>
      </c>
      <c r="Y17" s="27">
        <f t="shared" si="0"/>
        <v>6736341</v>
      </c>
      <c r="Z17" s="28">
        <f>+IF(X17&lt;&gt;0,+(Y17/X17)*100,0)</f>
        <v>99.42064137236045</v>
      </c>
      <c r="AA17" s="29">
        <f>SUM(AA6:AA16)</f>
        <v>13551192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-28311996</v>
      </c>
      <c r="F26" s="19">
        <v>-28311996</v>
      </c>
      <c r="G26" s="19">
        <v>-9346449</v>
      </c>
      <c r="H26" s="19">
        <v>-2153561</v>
      </c>
      <c r="I26" s="19">
        <v>-1023773</v>
      </c>
      <c r="J26" s="19">
        <v>-12523783</v>
      </c>
      <c r="K26" s="19">
        <v>-925557</v>
      </c>
      <c r="L26" s="19"/>
      <c r="M26" s="19"/>
      <c r="N26" s="19">
        <v>-925557</v>
      </c>
      <c r="O26" s="19"/>
      <c r="P26" s="19"/>
      <c r="Q26" s="19"/>
      <c r="R26" s="19"/>
      <c r="S26" s="19"/>
      <c r="T26" s="19"/>
      <c r="U26" s="19"/>
      <c r="V26" s="19"/>
      <c r="W26" s="19">
        <v>-13449340</v>
      </c>
      <c r="X26" s="19">
        <v>-14155998</v>
      </c>
      <c r="Y26" s="19">
        <v>706658</v>
      </c>
      <c r="Z26" s="20">
        <v>-4.99</v>
      </c>
      <c r="AA26" s="21">
        <v>-28311996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-28311996</v>
      </c>
      <c r="F27" s="27">
        <f t="shared" si="1"/>
        <v>-28311996</v>
      </c>
      <c r="G27" s="27">
        <f t="shared" si="1"/>
        <v>-9346449</v>
      </c>
      <c r="H27" s="27">
        <f t="shared" si="1"/>
        <v>-2153561</v>
      </c>
      <c r="I27" s="27">
        <f t="shared" si="1"/>
        <v>-1023773</v>
      </c>
      <c r="J27" s="27">
        <f t="shared" si="1"/>
        <v>-12523783</v>
      </c>
      <c r="K27" s="27">
        <f t="shared" si="1"/>
        <v>-925557</v>
      </c>
      <c r="L27" s="27">
        <f t="shared" si="1"/>
        <v>0</v>
      </c>
      <c r="M27" s="27">
        <f t="shared" si="1"/>
        <v>0</v>
      </c>
      <c r="N27" s="27">
        <f t="shared" si="1"/>
        <v>-925557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-13449340</v>
      </c>
      <c r="X27" s="27">
        <f t="shared" si="1"/>
        <v>-14155998</v>
      </c>
      <c r="Y27" s="27">
        <f t="shared" si="1"/>
        <v>706658</v>
      </c>
      <c r="Z27" s="28">
        <f>+IF(X27&lt;&gt;0,+(Y27/X27)*100,0)</f>
        <v>-4.991933454638804</v>
      </c>
      <c r="AA27" s="29">
        <f>SUM(AA21:AA26)</f>
        <v>-28311996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-2000004</v>
      </c>
      <c r="F35" s="19">
        <v>-2000004</v>
      </c>
      <c r="G35" s="19">
        <v>-157450</v>
      </c>
      <c r="H35" s="19">
        <v>-157450</v>
      </c>
      <c r="I35" s="19">
        <v>-157450</v>
      </c>
      <c r="J35" s="19">
        <v>-472350</v>
      </c>
      <c r="K35" s="19">
        <v>-157450</v>
      </c>
      <c r="L35" s="19"/>
      <c r="M35" s="19"/>
      <c r="N35" s="19">
        <v>-157450</v>
      </c>
      <c r="O35" s="19"/>
      <c r="P35" s="19"/>
      <c r="Q35" s="19"/>
      <c r="R35" s="19"/>
      <c r="S35" s="19"/>
      <c r="T35" s="19"/>
      <c r="U35" s="19"/>
      <c r="V35" s="19"/>
      <c r="W35" s="19">
        <v>-629800</v>
      </c>
      <c r="X35" s="19">
        <v>-1000002</v>
      </c>
      <c r="Y35" s="19">
        <v>370202</v>
      </c>
      <c r="Z35" s="20">
        <v>-37.02</v>
      </c>
      <c r="AA35" s="21">
        <v>-2000004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-2000004</v>
      </c>
      <c r="F36" s="27">
        <f t="shared" si="2"/>
        <v>-2000004</v>
      </c>
      <c r="G36" s="27">
        <f t="shared" si="2"/>
        <v>-157450</v>
      </c>
      <c r="H36" s="27">
        <f t="shared" si="2"/>
        <v>-157450</v>
      </c>
      <c r="I36" s="27">
        <f t="shared" si="2"/>
        <v>-157450</v>
      </c>
      <c r="J36" s="27">
        <f t="shared" si="2"/>
        <v>-472350</v>
      </c>
      <c r="K36" s="27">
        <f t="shared" si="2"/>
        <v>-157450</v>
      </c>
      <c r="L36" s="27">
        <f t="shared" si="2"/>
        <v>0</v>
      </c>
      <c r="M36" s="27">
        <f t="shared" si="2"/>
        <v>0</v>
      </c>
      <c r="N36" s="27">
        <f t="shared" si="2"/>
        <v>-157450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-629800</v>
      </c>
      <c r="X36" s="27">
        <f t="shared" si="2"/>
        <v>-1000002</v>
      </c>
      <c r="Y36" s="27">
        <f t="shared" si="2"/>
        <v>370202</v>
      </c>
      <c r="Z36" s="28">
        <f>+IF(X36&lt;&gt;0,+(Y36/X36)*100,0)</f>
        <v>-37.02012595974808</v>
      </c>
      <c r="AA36" s="29">
        <f>SUM(AA31:AA35)</f>
        <v>-2000004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-16760808</v>
      </c>
      <c r="F38" s="33">
        <f t="shared" si="3"/>
        <v>-16760808</v>
      </c>
      <c r="G38" s="33">
        <f t="shared" si="3"/>
        <v>-610022</v>
      </c>
      <c r="H38" s="33">
        <f t="shared" si="3"/>
        <v>1125752</v>
      </c>
      <c r="I38" s="33">
        <f t="shared" si="3"/>
        <v>-1002754</v>
      </c>
      <c r="J38" s="33">
        <f t="shared" si="3"/>
        <v>-487024</v>
      </c>
      <c r="K38" s="33">
        <f t="shared" si="3"/>
        <v>-80179</v>
      </c>
      <c r="L38" s="33">
        <f t="shared" si="3"/>
        <v>0</v>
      </c>
      <c r="M38" s="33">
        <f t="shared" si="3"/>
        <v>0</v>
      </c>
      <c r="N38" s="33">
        <f t="shared" si="3"/>
        <v>-80179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-567203</v>
      </c>
      <c r="X38" s="33">
        <f t="shared" si="3"/>
        <v>-8380404</v>
      </c>
      <c r="Y38" s="33">
        <f t="shared" si="3"/>
        <v>7813201</v>
      </c>
      <c r="Z38" s="34">
        <f>+IF(X38&lt;&gt;0,+(Y38/X38)*100,0)</f>
        <v>-93.23179407579873</v>
      </c>
      <c r="AA38" s="35">
        <f>+AA17+AA27+AA36</f>
        <v>-16760808</v>
      </c>
    </row>
    <row r="39" spans="1:27" ht="13.5">
      <c r="A39" s="22" t="s">
        <v>59</v>
      </c>
      <c r="B39" s="16"/>
      <c r="C39" s="31"/>
      <c r="D39" s="31"/>
      <c r="E39" s="32">
        <v>6176847</v>
      </c>
      <c r="F39" s="33">
        <v>6176847</v>
      </c>
      <c r="G39" s="33">
        <v>670215</v>
      </c>
      <c r="H39" s="33">
        <v>60193</v>
      </c>
      <c r="I39" s="33">
        <v>1185945</v>
      </c>
      <c r="J39" s="33">
        <v>670215</v>
      </c>
      <c r="K39" s="33">
        <v>183191</v>
      </c>
      <c r="L39" s="33"/>
      <c r="M39" s="33"/>
      <c r="N39" s="33">
        <v>183191</v>
      </c>
      <c r="O39" s="33"/>
      <c r="P39" s="33"/>
      <c r="Q39" s="33"/>
      <c r="R39" s="33"/>
      <c r="S39" s="33"/>
      <c r="T39" s="33"/>
      <c r="U39" s="33"/>
      <c r="V39" s="33"/>
      <c r="W39" s="33">
        <v>670215</v>
      </c>
      <c r="X39" s="33">
        <v>6176847</v>
      </c>
      <c r="Y39" s="33">
        <v>-5506632</v>
      </c>
      <c r="Z39" s="34">
        <v>-89.15</v>
      </c>
      <c r="AA39" s="35">
        <v>6176847</v>
      </c>
    </row>
    <row r="40" spans="1:27" ht="13.5">
      <c r="A40" s="41" t="s">
        <v>60</v>
      </c>
      <c r="B40" s="42"/>
      <c r="C40" s="43"/>
      <c r="D40" s="43"/>
      <c r="E40" s="44">
        <v>-10583961</v>
      </c>
      <c r="F40" s="45">
        <v>-10583961</v>
      </c>
      <c r="G40" s="45">
        <v>60193</v>
      </c>
      <c r="H40" s="45">
        <v>1185945</v>
      </c>
      <c r="I40" s="45">
        <v>183191</v>
      </c>
      <c r="J40" s="45">
        <v>183191</v>
      </c>
      <c r="K40" s="45">
        <v>103012</v>
      </c>
      <c r="L40" s="45"/>
      <c r="M40" s="45"/>
      <c r="N40" s="45">
        <v>103012</v>
      </c>
      <c r="O40" s="45"/>
      <c r="P40" s="45"/>
      <c r="Q40" s="45"/>
      <c r="R40" s="45"/>
      <c r="S40" s="45"/>
      <c r="T40" s="45"/>
      <c r="U40" s="45"/>
      <c r="V40" s="45"/>
      <c r="W40" s="45">
        <v>103012</v>
      </c>
      <c r="X40" s="45">
        <v>-2203557</v>
      </c>
      <c r="Y40" s="45">
        <v>2306569</v>
      </c>
      <c r="Z40" s="46">
        <v>-104.67</v>
      </c>
      <c r="AA40" s="47">
        <v>-10583961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98090628</v>
      </c>
      <c r="D6" s="17"/>
      <c r="E6" s="18">
        <v>76404170</v>
      </c>
      <c r="F6" s="19">
        <v>76404170</v>
      </c>
      <c r="G6" s="19">
        <v>22060226</v>
      </c>
      <c r="H6" s="19">
        <v>5714772</v>
      </c>
      <c r="I6" s="19">
        <v>3762557</v>
      </c>
      <c r="J6" s="19">
        <v>31537555</v>
      </c>
      <c r="K6" s="19">
        <v>4252102</v>
      </c>
      <c r="L6" s="19">
        <v>4288747</v>
      </c>
      <c r="M6" s="19">
        <v>3483200</v>
      </c>
      <c r="N6" s="19">
        <v>12024049</v>
      </c>
      <c r="O6" s="19"/>
      <c r="P6" s="19"/>
      <c r="Q6" s="19"/>
      <c r="R6" s="19"/>
      <c r="S6" s="19"/>
      <c r="T6" s="19"/>
      <c r="U6" s="19"/>
      <c r="V6" s="19"/>
      <c r="W6" s="19">
        <v>43561604</v>
      </c>
      <c r="X6" s="19">
        <v>36131494</v>
      </c>
      <c r="Y6" s="19">
        <v>7430110</v>
      </c>
      <c r="Z6" s="20">
        <v>20.56</v>
      </c>
      <c r="AA6" s="21">
        <v>76404170</v>
      </c>
    </row>
    <row r="7" spans="1:27" ht="13.5">
      <c r="A7" s="22" t="s">
        <v>34</v>
      </c>
      <c r="B7" s="16"/>
      <c r="C7" s="17">
        <v>236300787</v>
      </c>
      <c r="D7" s="17"/>
      <c r="E7" s="18">
        <v>254207764</v>
      </c>
      <c r="F7" s="19">
        <v>254207764</v>
      </c>
      <c r="G7" s="19">
        <v>1244881</v>
      </c>
      <c r="H7" s="19">
        <v>18292267</v>
      </c>
      <c r="I7" s="19">
        <v>17932595</v>
      </c>
      <c r="J7" s="19">
        <v>37469743</v>
      </c>
      <c r="K7" s="19">
        <v>16897755</v>
      </c>
      <c r="L7" s="19">
        <v>16189876</v>
      </c>
      <c r="M7" s="19">
        <v>17826922</v>
      </c>
      <c r="N7" s="19">
        <v>50914553</v>
      </c>
      <c r="O7" s="19"/>
      <c r="P7" s="19"/>
      <c r="Q7" s="19"/>
      <c r="R7" s="19"/>
      <c r="S7" s="19"/>
      <c r="T7" s="19"/>
      <c r="U7" s="19"/>
      <c r="V7" s="19"/>
      <c r="W7" s="19">
        <v>88384296</v>
      </c>
      <c r="X7" s="19">
        <v>124962309</v>
      </c>
      <c r="Y7" s="19">
        <v>-36578013</v>
      </c>
      <c r="Z7" s="20">
        <v>-29.27</v>
      </c>
      <c r="AA7" s="21">
        <v>254207764</v>
      </c>
    </row>
    <row r="8" spans="1:27" ht="13.5">
      <c r="A8" s="22" t="s">
        <v>35</v>
      </c>
      <c r="B8" s="16"/>
      <c r="C8" s="17">
        <v>16451769</v>
      </c>
      <c r="D8" s="17"/>
      <c r="E8" s="18">
        <v>54309746</v>
      </c>
      <c r="F8" s="19">
        <v>54309746</v>
      </c>
      <c r="G8" s="19">
        <v>1618365</v>
      </c>
      <c r="H8" s="19">
        <v>5907231</v>
      </c>
      <c r="I8" s="19">
        <v>1401184</v>
      </c>
      <c r="J8" s="19">
        <v>8926780</v>
      </c>
      <c r="K8" s="19">
        <v>1654428</v>
      </c>
      <c r="L8" s="19">
        <v>1352603</v>
      </c>
      <c r="M8" s="19">
        <v>1684886</v>
      </c>
      <c r="N8" s="19">
        <v>4691917</v>
      </c>
      <c r="O8" s="19"/>
      <c r="P8" s="19"/>
      <c r="Q8" s="19"/>
      <c r="R8" s="19"/>
      <c r="S8" s="19"/>
      <c r="T8" s="19"/>
      <c r="U8" s="19"/>
      <c r="V8" s="19"/>
      <c r="W8" s="19">
        <v>13618697</v>
      </c>
      <c r="X8" s="19">
        <v>12008424</v>
      </c>
      <c r="Y8" s="19">
        <v>1610273</v>
      </c>
      <c r="Z8" s="20">
        <v>13.41</v>
      </c>
      <c r="AA8" s="21">
        <v>54309746</v>
      </c>
    </row>
    <row r="9" spans="1:27" ht="13.5">
      <c r="A9" s="22" t="s">
        <v>36</v>
      </c>
      <c r="B9" s="16"/>
      <c r="C9" s="17">
        <v>189456999</v>
      </c>
      <c r="D9" s="17"/>
      <c r="E9" s="18">
        <v>183020937</v>
      </c>
      <c r="F9" s="19">
        <v>183020937</v>
      </c>
      <c r="G9" s="19">
        <v>14423</v>
      </c>
      <c r="H9" s="19">
        <v>68631423</v>
      </c>
      <c r="I9" s="19">
        <v>14423</v>
      </c>
      <c r="J9" s="19">
        <v>68660269</v>
      </c>
      <c r="K9" s="19">
        <v>14423</v>
      </c>
      <c r="L9" s="19">
        <v>8228000</v>
      </c>
      <c r="M9" s="19">
        <v>54893000</v>
      </c>
      <c r="N9" s="19">
        <v>63135423</v>
      </c>
      <c r="O9" s="19"/>
      <c r="P9" s="19"/>
      <c r="Q9" s="19"/>
      <c r="R9" s="19"/>
      <c r="S9" s="19"/>
      <c r="T9" s="19"/>
      <c r="U9" s="19"/>
      <c r="V9" s="19"/>
      <c r="W9" s="19">
        <v>131795692</v>
      </c>
      <c r="X9" s="19">
        <v>129715729</v>
      </c>
      <c r="Y9" s="19">
        <v>2079963</v>
      </c>
      <c r="Z9" s="20">
        <v>1.6</v>
      </c>
      <c r="AA9" s="21">
        <v>183020937</v>
      </c>
    </row>
    <row r="10" spans="1:27" ht="13.5">
      <c r="A10" s="22" t="s">
        <v>37</v>
      </c>
      <c r="B10" s="16"/>
      <c r="C10" s="17">
        <v>18343648</v>
      </c>
      <c r="D10" s="17"/>
      <c r="E10" s="18">
        <v>59202000</v>
      </c>
      <c r="F10" s="19">
        <v>59202000</v>
      </c>
      <c r="G10" s="19"/>
      <c r="H10" s="19"/>
      <c r="I10" s="19"/>
      <c r="J10" s="19"/>
      <c r="K10" s="19">
        <v>8093000</v>
      </c>
      <c r="L10" s="19">
        <v>6858000</v>
      </c>
      <c r="M10" s="19">
        <v>4000000</v>
      </c>
      <c r="N10" s="19">
        <v>18951000</v>
      </c>
      <c r="O10" s="19"/>
      <c r="P10" s="19"/>
      <c r="Q10" s="19"/>
      <c r="R10" s="19"/>
      <c r="S10" s="19"/>
      <c r="T10" s="19"/>
      <c r="U10" s="19"/>
      <c r="V10" s="19"/>
      <c r="W10" s="19">
        <v>18951000</v>
      </c>
      <c r="X10" s="19">
        <v>47362000</v>
      </c>
      <c r="Y10" s="19">
        <v>-28411000</v>
      </c>
      <c r="Z10" s="20">
        <v>-59.99</v>
      </c>
      <c r="AA10" s="21">
        <v>59202000</v>
      </c>
    </row>
    <row r="11" spans="1:27" ht="13.5">
      <c r="A11" s="22" t="s">
        <v>38</v>
      </c>
      <c r="B11" s="16"/>
      <c r="C11" s="17">
        <v>17722456</v>
      </c>
      <c r="D11" s="17"/>
      <c r="E11" s="18">
        <v>12506712</v>
      </c>
      <c r="F11" s="19">
        <v>12506712</v>
      </c>
      <c r="G11" s="19">
        <v>326203</v>
      </c>
      <c r="H11" s="19">
        <v>232793</v>
      </c>
      <c r="I11" s="19">
        <v>235111</v>
      </c>
      <c r="J11" s="19">
        <v>794107</v>
      </c>
      <c r="K11" s="19">
        <v>237097</v>
      </c>
      <c r="L11" s="19">
        <v>206572</v>
      </c>
      <c r="M11" s="19">
        <v>190978</v>
      </c>
      <c r="N11" s="19">
        <v>634647</v>
      </c>
      <c r="O11" s="19"/>
      <c r="P11" s="19"/>
      <c r="Q11" s="19"/>
      <c r="R11" s="19"/>
      <c r="S11" s="19"/>
      <c r="T11" s="19"/>
      <c r="U11" s="19"/>
      <c r="V11" s="19"/>
      <c r="W11" s="19">
        <v>1428754</v>
      </c>
      <c r="X11" s="19">
        <v>7603356</v>
      </c>
      <c r="Y11" s="19">
        <v>-6174602</v>
      </c>
      <c r="Z11" s="20">
        <v>-81.21</v>
      </c>
      <c r="AA11" s="21">
        <v>12506712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-499792045</v>
      </c>
      <c r="D14" s="17"/>
      <c r="E14" s="18">
        <v>-649549971</v>
      </c>
      <c r="F14" s="19">
        <v>-649549971</v>
      </c>
      <c r="G14" s="19">
        <v>-23668029</v>
      </c>
      <c r="H14" s="19">
        <v>-28559067</v>
      </c>
      <c r="I14" s="19">
        <v>-40156142</v>
      </c>
      <c r="J14" s="19">
        <v>-92383238</v>
      </c>
      <c r="K14" s="19">
        <v>-35782198</v>
      </c>
      <c r="L14" s="19">
        <v>-36540323</v>
      </c>
      <c r="M14" s="19">
        <v>-73191964</v>
      </c>
      <c r="N14" s="19">
        <v>-145514485</v>
      </c>
      <c r="O14" s="19"/>
      <c r="P14" s="19"/>
      <c r="Q14" s="19"/>
      <c r="R14" s="19"/>
      <c r="S14" s="19"/>
      <c r="T14" s="19"/>
      <c r="U14" s="19"/>
      <c r="V14" s="19"/>
      <c r="W14" s="19">
        <v>-237897723</v>
      </c>
      <c r="X14" s="19">
        <v>-326386592</v>
      </c>
      <c r="Y14" s="19">
        <v>88488869</v>
      </c>
      <c r="Z14" s="20">
        <v>-27.11</v>
      </c>
      <c r="AA14" s="21">
        <v>-649549971</v>
      </c>
    </row>
    <row r="15" spans="1:27" ht="13.5">
      <c r="A15" s="22" t="s">
        <v>42</v>
      </c>
      <c r="B15" s="16"/>
      <c r="C15" s="17">
        <v>-9355402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-8667000</v>
      </c>
      <c r="F16" s="19">
        <v>-8667000</v>
      </c>
      <c r="G16" s="19">
        <v>-1433528</v>
      </c>
      <c r="H16" s="19">
        <v>-328724</v>
      </c>
      <c r="I16" s="19">
        <v>-676853</v>
      </c>
      <c r="J16" s="19">
        <v>-2439105</v>
      </c>
      <c r="K16" s="19"/>
      <c r="L16" s="19">
        <v>-728694</v>
      </c>
      <c r="M16" s="19">
        <v>-6517498</v>
      </c>
      <c r="N16" s="19">
        <v>-7246192</v>
      </c>
      <c r="O16" s="19"/>
      <c r="P16" s="19"/>
      <c r="Q16" s="19"/>
      <c r="R16" s="19"/>
      <c r="S16" s="19"/>
      <c r="T16" s="19"/>
      <c r="U16" s="19"/>
      <c r="V16" s="19"/>
      <c r="W16" s="19">
        <v>-9685297</v>
      </c>
      <c r="X16" s="19">
        <v>-4333500</v>
      </c>
      <c r="Y16" s="19">
        <v>-5351797</v>
      </c>
      <c r="Z16" s="20">
        <v>123.5</v>
      </c>
      <c r="AA16" s="21">
        <v>-8667000</v>
      </c>
    </row>
    <row r="17" spans="1:27" ht="13.5">
      <c r="A17" s="23" t="s">
        <v>44</v>
      </c>
      <c r="B17" s="24"/>
      <c r="C17" s="25">
        <f aca="true" t="shared" si="0" ref="C17:Y17">SUM(C6:C16)</f>
        <v>67218840</v>
      </c>
      <c r="D17" s="25">
        <f>SUM(D6:D16)</f>
        <v>0</v>
      </c>
      <c r="E17" s="26">
        <f t="shared" si="0"/>
        <v>-18565642</v>
      </c>
      <c r="F17" s="27">
        <f t="shared" si="0"/>
        <v>-18565642</v>
      </c>
      <c r="G17" s="27">
        <f t="shared" si="0"/>
        <v>162541</v>
      </c>
      <c r="H17" s="27">
        <f t="shared" si="0"/>
        <v>69890695</v>
      </c>
      <c r="I17" s="27">
        <f t="shared" si="0"/>
        <v>-17487125</v>
      </c>
      <c r="J17" s="27">
        <f t="shared" si="0"/>
        <v>52566111</v>
      </c>
      <c r="K17" s="27">
        <f t="shared" si="0"/>
        <v>-4633393</v>
      </c>
      <c r="L17" s="27">
        <f t="shared" si="0"/>
        <v>-145219</v>
      </c>
      <c r="M17" s="27">
        <f t="shared" si="0"/>
        <v>2369524</v>
      </c>
      <c r="N17" s="27">
        <f t="shared" si="0"/>
        <v>-2409088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50157023</v>
      </c>
      <c r="X17" s="27">
        <f t="shared" si="0"/>
        <v>27063220</v>
      </c>
      <c r="Y17" s="27">
        <f t="shared" si="0"/>
        <v>23093803</v>
      </c>
      <c r="Z17" s="28">
        <f>+IF(X17&lt;&gt;0,+(Y17/X17)*100,0)</f>
        <v>85.33279853616827</v>
      </c>
      <c r="AA17" s="29">
        <f>SUM(AA6:AA16)</f>
        <v>-18565642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70933</v>
      </c>
      <c r="D21" s="17"/>
      <c r="E21" s="18">
        <v>1500000</v>
      </c>
      <c r="F21" s="19">
        <v>1500000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1500000</v>
      </c>
      <c r="Y21" s="36">
        <v>-1500000</v>
      </c>
      <c r="Z21" s="37">
        <v>-100</v>
      </c>
      <c r="AA21" s="38">
        <v>1500000</v>
      </c>
    </row>
    <row r="22" spans="1:27" ht="13.5">
      <c r="A22" s="22" t="s">
        <v>47</v>
      </c>
      <c r="B22" s="16"/>
      <c r="C22" s="17">
        <v>-73762852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3863234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-19251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-47574776</v>
      </c>
      <c r="D26" s="17"/>
      <c r="E26" s="18">
        <v>-58050000</v>
      </c>
      <c r="F26" s="19">
        <v>-58050000</v>
      </c>
      <c r="G26" s="19">
        <v>-295211</v>
      </c>
      <c r="H26" s="19">
        <v>-528000</v>
      </c>
      <c r="I26" s="19">
        <v>-138487</v>
      </c>
      <c r="J26" s="19">
        <v>-961698</v>
      </c>
      <c r="K26" s="19">
        <v>-6009328</v>
      </c>
      <c r="L26" s="19">
        <v>-5264143</v>
      </c>
      <c r="M26" s="19">
        <v>-3643231</v>
      </c>
      <c r="N26" s="19">
        <v>-14916702</v>
      </c>
      <c r="O26" s="19"/>
      <c r="P26" s="19"/>
      <c r="Q26" s="19"/>
      <c r="R26" s="19"/>
      <c r="S26" s="19"/>
      <c r="T26" s="19"/>
      <c r="U26" s="19"/>
      <c r="V26" s="19"/>
      <c r="W26" s="19">
        <v>-15878400</v>
      </c>
      <c r="X26" s="19">
        <v>-21892800</v>
      </c>
      <c r="Y26" s="19">
        <v>6014400</v>
      </c>
      <c r="Z26" s="20">
        <v>-27.47</v>
      </c>
      <c r="AA26" s="21">
        <v>-58050000</v>
      </c>
    </row>
    <row r="27" spans="1:27" ht="13.5">
      <c r="A27" s="23" t="s">
        <v>51</v>
      </c>
      <c r="B27" s="24"/>
      <c r="C27" s="25">
        <f aca="true" t="shared" si="1" ref="C27:Y27">SUM(C21:C26)</f>
        <v>-117422712</v>
      </c>
      <c r="D27" s="25">
        <f>SUM(D21:D26)</f>
        <v>0</v>
      </c>
      <c r="E27" s="26">
        <f t="shared" si="1"/>
        <v>-56550000</v>
      </c>
      <c r="F27" s="27">
        <f t="shared" si="1"/>
        <v>-56550000</v>
      </c>
      <c r="G27" s="27">
        <f t="shared" si="1"/>
        <v>-295211</v>
      </c>
      <c r="H27" s="27">
        <f t="shared" si="1"/>
        <v>-528000</v>
      </c>
      <c r="I27" s="27">
        <f t="shared" si="1"/>
        <v>-138487</v>
      </c>
      <c r="J27" s="27">
        <f t="shared" si="1"/>
        <v>-961698</v>
      </c>
      <c r="K27" s="27">
        <f t="shared" si="1"/>
        <v>-6009328</v>
      </c>
      <c r="L27" s="27">
        <f t="shared" si="1"/>
        <v>-5264143</v>
      </c>
      <c r="M27" s="27">
        <f t="shared" si="1"/>
        <v>-3643231</v>
      </c>
      <c r="N27" s="27">
        <f t="shared" si="1"/>
        <v>-14916702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-15878400</v>
      </c>
      <c r="X27" s="27">
        <f t="shared" si="1"/>
        <v>-20392800</v>
      </c>
      <c r="Y27" s="27">
        <f t="shared" si="1"/>
        <v>4514400</v>
      </c>
      <c r="Z27" s="28">
        <f>+IF(X27&lt;&gt;0,+(Y27/X27)*100,0)</f>
        <v>-22.137224902906908</v>
      </c>
      <c r="AA27" s="29">
        <f>SUM(AA21:AA26)</f>
        <v>-56550000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-50203872</v>
      </c>
      <c r="D38" s="31">
        <f>+D17+D27+D36</f>
        <v>0</v>
      </c>
      <c r="E38" s="32">
        <f t="shared" si="3"/>
        <v>-75115642</v>
      </c>
      <c r="F38" s="33">
        <f t="shared" si="3"/>
        <v>-75115642</v>
      </c>
      <c r="G38" s="33">
        <f t="shared" si="3"/>
        <v>-132670</v>
      </c>
      <c r="H38" s="33">
        <f t="shared" si="3"/>
        <v>69362695</v>
      </c>
      <c r="I38" s="33">
        <f t="shared" si="3"/>
        <v>-17625612</v>
      </c>
      <c r="J38" s="33">
        <f t="shared" si="3"/>
        <v>51604413</v>
      </c>
      <c r="K38" s="33">
        <f t="shared" si="3"/>
        <v>-10642721</v>
      </c>
      <c r="L38" s="33">
        <f t="shared" si="3"/>
        <v>-5409362</v>
      </c>
      <c r="M38" s="33">
        <f t="shared" si="3"/>
        <v>-1273707</v>
      </c>
      <c r="N38" s="33">
        <f t="shared" si="3"/>
        <v>-17325790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34278623</v>
      </c>
      <c r="X38" s="33">
        <f t="shared" si="3"/>
        <v>6670420</v>
      </c>
      <c r="Y38" s="33">
        <f t="shared" si="3"/>
        <v>27608203</v>
      </c>
      <c r="Z38" s="34">
        <f>+IF(X38&lt;&gt;0,+(Y38/X38)*100,0)</f>
        <v>413.8900249159723</v>
      </c>
      <c r="AA38" s="35">
        <f>+AA17+AA27+AA36</f>
        <v>-75115642</v>
      </c>
    </row>
    <row r="39" spans="1:27" ht="13.5">
      <c r="A39" s="22" t="s">
        <v>59</v>
      </c>
      <c r="B39" s="16"/>
      <c r="C39" s="31">
        <v>50789089</v>
      </c>
      <c r="D39" s="31"/>
      <c r="E39" s="32">
        <v>73500000</v>
      </c>
      <c r="F39" s="33">
        <v>73500000</v>
      </c>
      <c r="G39" s="33">
        <v>62450346</v>
      </c>
      <c r="H39" s="33">
        <v>62317676</v>
      </c>
      <c r="I39" s="33">
        <v>131680371</v>
      </c>
      <c r="J39" s="33">
        <v>62450346</v>
      </c>
      <c r="K39" s="33">
        <v>114054759</v>
      </c>
      <c r="L39" s="33">
        <v>103412038</v>
      </c>
      <c r="M39" s="33">
        <v>98002676</v>
      </c>
      <c r="N39" s="33">
        <v>114054759</v>
      </c>
      <c r="O39" s="33"/>
      <c r="P39" s="33"/>
      <c r="Q39" s="33"/>
      <c r="R39" s="33"/>
      <c r="S39" s="33"/>
      <c r="T39" s="33"/>
      <c r="U39" s="33"/>
      <c r="V39" s="33"/>
      <c r="W39" s="33">
        <v>62450346</v>
      </c>
      <c r="X39" s="33">
        <v>73500000</v>
      </c>
      <c r="Y39" s="33">
        <v>-11049654</v>
      </c>
      <c r="Z39" s="34">
        <v>-15.03</v>
      </c>
      <c r="AA39" s="35">
        <v>73500000</v>
      </c>
    </row>
    <row r="40" spans="1:27" ht="13.5">
      <c r="A40" s="41" t="s">
        <v>60</v>
      </c>
      <c r="B40" s="42"/>
      <c r="C40" s="43">
        <v>585217</v>
      </c>
      <c r="D40" s="43"/>
      <c r="E40" s="44">
        <v>-1615642</v>
      </c>
      <c r="F40" s="45">
        <v>-1615642</v>
      </c>
      <c r="G40" s="45">
        <v>62317676</v>
      </c>
      <c r="H40" s="45">
        <v>131680371</v>
      </c>
      <c r="I40" s="45">
        <v>114054759</v>
      </c>
      <c r="J40" s="45">
        <v>114054759</v>
      </c>
      <c r="K40" s="45">
        <v>103412038</v>
      </c>
      <c r="L40" s="45">
        <v>98002676</v>
      </c>
      <c r="M40" s="45">
        <v>96728969</v>
      </c>
      <c r="N40" s="45">
        <v>96728969</v>
      </c>
      <c r="O40" s="45"/>
      <c r="P40" s="45"/>
      <c r="Q40" s="45"/>
      <c r="R40" s="45"/>
      <c r="S40" s="45"/>
      <c r="T40" s="45"/>
      <c r="U40" s="45"/>
      <c r="V40" s="45"/>
      <c r="W40" s="45">
        <v>96728969</v>
      </c>
      <c r="X40" s="45">
        <v>80170420</v>
      </c>
      <c r="Y40" s="45">
        <v>16558549</v>
      </c>
      <c r="Z40" s="46">
        <v>20.65</v>
      </c>
      <c r="AA40" s="47">
        <v>-1615642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83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108767469</v>
      </c>
      <c r="D7" s="17"/>
      <c r="E7" s="18">
        <v>88099997</v>
      </c>
      <c r="F7" s="19">
        <v>65624966</v>
      </c>
      <c r="G7" s="19">
        <v>4891180</v>
      </c>
      <c r="H7" s="19">
        <v>1767994</v>
      </c>
      <c r="I7" s="19">
        <v>2084128</v>
      </c>
      <c r="J7" s="19">
        <v>8743302</v>
      </c>
      <c r="K7" s="19">
        <v>2431624</v>
      </c>
      <c r="L7" s="19">
        <v>1952150</v>
      </c>
      <c r="M7" s="19">
        <v>1167268</v>
      </c>
      <c r="N7" s="19">
        <v>5551042</v>
      </c>
      <c r="O7" s="19"/>
      <c r="P7" s="19"/>
      <c r="Q7" s="19"/>
      <c r="R7" s="19"/>
      <c r="S7" s="19"/>
      <c r="T7" s="19"/>
      <c r="U7" s="19"/>
      <c r="V7" s="19"/>
      <c r="W7" s="19">
        <v>14294344</v>
      </c>
      <c r="X7" s="19">
        <v>30646102</v>
      </c>
      <c r="Y7" s="19">
        <v>-16351758</v>
      </c>
      <c r="Z7" s="20">
        <v>-53.36</v>
      </c>
      <c r="AA7" s="21">
        <v>65624966</v>
      </c>
    </row>
    <row r="8" spans="1:27" ht="13.5">
      <c r="A8" s="22" t="s">
        <v>35</v>
      </c>
      <c r="B8" s="16"/>
      <c r="C8" s="17">
        <v>18777084</v>
      </c>
      <c r="D8" s="17"/>
      <c r="E8" s="18">
        <v>47852999</v>
      </c>
      <c r="F8" s="19">
        <v>76951490</v>
      </c>
      <c r="G8" s="19">
        <v>261</v>
      </c>
      <c r="H8" s="19">
        <v>14974669</v>
      </c>
      <c r="I8" s="19">
        <v>1451677</v>
      </c>
      <c r="J8" s="19">
        <v>16426607</v>
      </c>
      <c r="K8" s="19">
        <v>99565</v>
      </c>
      <c r="L8" s="19">
        <v>77347</v>
      </c>
      <c r="M8" s="19">
        <v>23043</v>
      </c>
      <c r="N8" s="19">
        <v>199955</v>
      </c>
      <c r="O8" s="19"/>
      <c r="P8" s="19"/>
      <c r="Q8" s="19"/>
      <c r="R8" s="19"/>
      <c r="S8" s="19"/>
      <c r="T8" s="19"/>
      <c r="U8" s="19"/>
      <c r="V8" s="19"/>
      <c r="W8" s="19">
        <v>16626562</v>
      </c>
      <c r="X8" s="19">
        <v>41742500</v>
      </c>
      <c r="Y8" s="19">
        <v>-25115938</v>
      </c>
      <c r="Z8" s="20">
        <v>-60.17</v>
      </c>
      <c r="AA8" s="21">
        <v>76951490</v>
      </c>
    </row>
    <row r="9" spans="1:27" ht="13.5">
      <c r="A9" s="22" t="s">
        <v>36</v>
      </c>
      <c r="B9" s="16"/>
      <c r="C9" s="17">
        <v>548625988</v>
      </c>
      <c r="D9" s="17"/>
      <c r="E9" s="18">
        <v>600324800</v>
      </c>
      <c r="F9" s="19">
        <v>644557429</v>
      </c>
      <c r="G9" s="19">
        <v>244513802</v>
      </c>
      <c r="H9" s="19">
        <v>2790000</v>
      </c>
      <c r="I9" s="19"/>
      <c r="J9" s="19">
        <v>247303802</v>
      </c>
      <c r="K9" s="19">
        <v>15147683</v>
      </c>
      <c r="L9" s="19">
        <v>6419207</v>
      </c>
      <c r="M9" s="19">
        <v>161629000</v>
      </c>
      <c r="N9" s="19">
        <v>183195890</v>
      </c>
      <c r="O9" s="19"/>
      <c r="P9" s="19"/>
      <c r="Q9" s="19"/>
      <c r="R9" s="19"/>
      <c r="S9" s="19"/>
      <c r="T9" s="19"/>
      <c r="U9" s="19"/>
      <c r="V9" s="19"/>
      <c r="W9" s="19">
        <v>430499692</v>
      </c>
      <c r="X9" s="19">
        <v>516294000</v>
      </c>
      <c r="Y9" s="19">
        <v>-85794308</v>
      </c>
      <c r="Z9" s="20">
        <v>-16.62</v>
      </c>
      <c r="AA9" s="21">
        <v>644557429</v>
      </c>
    </row>
    <row r="10" spans="1:27" ht="13.5">
      <c r="A10" s="22" t="s">
        <v>37</v>
      </c>
      <c r="B10" s="16"/>
      <c r="C10" s="17">
        <v>539780819</v>
      </c>
      <c r="D10" s="17"/>
      <c r="E10" s="18">
        <v>471919196</v>
      </c>
      <c r="F10" s="19">
        <v>540260017</v>
      </c>
      <c r="G10" s="19">
        <v>96551198</v>
      </c>
      <c r="H10" s="19"/>
      <c r="I10" s="19"/>
      <c r="J10" s="19">
        <v>96551198</v>
      </c>
      <c r="K10" s="19">
        <v>15000000</v>
      </c>
      <c r="L10" s="19">
        <v>76000000</v>
      </c>
      <c r="M10" s="19">
        <v>90556000</v>
      </c>
      <c r="N10" s="19">
        <v>181556000</v>
      </c>
      <c r="O10" s="19"/>
      <c r="P10" s="19"/>
      <c r="Q10" s="19"/>
      <c r="R10" s="19"/>
      <c r="S10" s="19"/>
      <c r="T10" s="19"/>
      <c r="U10" s="19"/>
      <c r="V10" s="19"/>
      <c r="W10" s="19">
        <v>278107198</v>
      </c>
      <c r="X10" s="19">
        <v>234001292</v>
      </c>
      <c r="Y10" s="19">
        <v>44105906</v>
      </c>
      <c r="Z10" s="20">
        <v>18.85</v>
      </c>
      <c r="AA10" s="21">
        <v>540260017</v>
      </c>
    </row>
    <row r="11" spans="1:27" ht="13.5">
      <c r="A11" s="22" t="s">
        <v>38</v>
      </c>
      <c r="B11" s="16"/>
      <c r="C11" s="17">
        <v>40552860</v>
      </c>
      <c r="D11" s="17"/>
      <c r="E11" s="18">
        <v>34580154</v>
      </c>
      <c r="F11" s="19">
        <v>33153996</v>
      </c>
      <c r="G11" s="19">
        <v>955866</v>
      </c>
      <c r="H11" s="19">
        <v>1238362</v>
      </c>
      <c r="I11" s="19">
        <v>2369921</v>
      </c>
      <c r="J11" s="19">
        <v>4564149</v>
      </c>
      <c r="K11" s="19">
        <v>6158603</v>
      </c>
      <c r="L11" s="19">
        <v>956125</v>
      </c>
      <c r="M11" s="19">
        <v>558095</v>
      </c>
      <c r="N11" s="19">
        <v>7672823</v>
      </c>
      <c r="O11" s="19"/>
      <c r="P11" s="19"/>
      <c r="Q11" s="19"/>
      <c r="R11" s="19"/>
      <c r="S11" s="19"/>
      <c r="T11" s="19"/>
      <c r="U11" s="19"/>
      <c r="V11" s="19"/>
      <c r="W11" s="19">
        <v>12236972</v>
      </c>
      <c r="X11" s="19">
        <v>11900000</v>
      </c>
      <c r="Y11" s="19">
        <v>336972</v>
      </c>
      <c r="Z11" s="20">
        <v>2.83</v>
      </c>
      <c r="AA11" s="21">
        <v>33153996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-640292924</v>
      </c>
      <c r="D14" s="17"/>
      <c r="E14" s="18">
        <v>-1240975128</v>
      </c>
      <c r="F14" s="19">
        <v>-405842648</v>
      </c>
      <c r="G14" s="19">
        <v>-28431291</v>
      </c>
      <c r="H14" s="19">
        <v>-54307851</v>
      </c>
      <c r="I14" s="19">
        <v>-36506320</v>
      </c>
      <c r="J14" s="19">
        <v>-119245462</v>
      </c>
      <c r="K14" s="19">
        <v>-71315214</v>
      </c>
      <c r="L14" s="19">
        <v>-72126080</v>
      </c>
      <c r="M14" s="19">
        <v>-79103446</v>
      </c>
      <c r="N14" s="19">
        <v>-222544740</v>
      </c>
      <c r="O14" s="19"/>
      <c r="P14" s="19"/>
      <c r="Q14" s="19"/>
      <c r="R14" s="19"/>
      <c r="S14" s="19"/>
      <c r="T14" s="19"/>
      <c r="U14" s="19"/>
      <c r="V14" s="19"/>
      <c r="W14" s="19">
        <v>-341790202</v>
      </c>
      <c r="X14" s="19">
        <v>-182930346</v>
      </c>
      <c r="Y14" s="19">
        <v>-158859856</v>
      </c>
      <c r="Z14" s="20">
        <v>86.84</v>
      </c>
      <c r="AA14" s="21">
        <v>-405842648</v>
      </c>
    </row>
    <row r="15" spans="1:27" ht="13.5">
      <c r="A15" s="22" t="s">
        <v>42</v>
      </c>
      <c r="B15" s="16"/>
      <c r="C15" s="17">
        <v>-117085</v>
      </c>
      <c r="D15" s="17"/>
      <c r="E15" s="18">
        <v>-1260000</v>
      </c>
      <c r="F15" s="19"/>
      <c r="G15" s="19">
        <v>-111944</v>
      </c>
      <c r="H15" s="19">
        <v>-125830</v>
      </c>
      <c r="I15" s="19">
        <v>-119784</v>
      </c>
      <c r="J15" s="19">
        <v>-357558</v>
      </c>
      <c r="K15" s="19">
        <v>-125924</v>
      </c>
      <c r="L15" s="19">
        <v>-114801</v>
      </c>
      <c r="M15" s="19">
        <v>-114303</v>
      </c>
      <c r="N15" s="19">
        <v>-355028</v>
      </c>
      <c r="O15" s="19"/>
      <c r="P15" s="19"/>
      <c r="Q15" s="19"/>
      <c r="R15" s="19"/>
      <c r="S15" s="19"/>
      <c r="T15" s="19"/>
      <c r="U15" s="19"/>
      <c r="V15" s="19"/>
      <c r="W15" s="19">
        <v>-712586</v>
      </c>
      <c r="X15" s="19"/>
      <c r="Y15" s="19">
        <v>-712586</v>
      </c>
      <c r="Z15" s="20"/>
      <c r="AA15" s="21"/>
    </row>
    <row r="16" spans="1:27" ht="13.5">
      <c r="A16" s="22" t="s">
        <v>43</v>
      </c>
      <c r="B16" s="16"/>
      <c r="C16" s="17">
        <v>-139393157</v>
      </c>
      <c r="D16" s="17"/>
      <c r="E16" s="18">
        <v>-175941545</v>
      </c>
      <c r="F16" s="19">
        <v>-190236780</v>
      </c>
      <c r="G16" s="19">
        <v>-8581900</v>
      </c>
      <c r="H16" s="19"/>
      <c r="I16" s="19">
        <v>-1566667</v>
      </c>
      <c r="J16" s="19">
        <v>-10148567</v>
      </c>
      <c r="K16" s="19"/>
      <c r="L16" s="19">
        <v>-1741900</v>
      </c>
      <c r="M16" s="19"/>
      <c r="N16" s="19">
        <v>-1741900</v>
      </c>
      <c r="O16" s="19"/>
      <c r="P16" s="19"/>
      <c r="Q16" s="19"/>
      <c r="R16" s="19"/>
      <c r="S16" s="19"/>
      <c r="T16" s="19"/>
      <c r="U16" s="19"/>
      <c r="V16" s="19"/>
      <c r="W16" s="19">
        <v>-11890467</v>
      </c>
      <c r="X16" s="19">
        <v>-8921900</v>
      </c>
      <c r="Y16" s="19">
        <v>-2968567</v>
      </c>
      <c r="Z16" s="20">
        <v>33.27</v>
      </c>
      <c r="AA16" s="21">
        <v>-190236780</v>
      </c>
    </row>
    <row r="17" spans="1:27" ht="13.5">
      <c r="A17" s="23" t="s">
        <v>44</v>
      </c>
      <c r="B17" s="24"/>
      <c r="C17" s="25">
        <f aca="true" t="shared" si="0" ref="C17:Y17">SUM(C6:C16)</f>
        <v>476701054</v>
      </c>
      <c r="D17" s="25">
        <f>SUM(D6:D16)</f>
        <v>0</v>
      </c>
      <c r="E17" s="26">
        <f t="shared" si="0"/>
        <v>-175399527</v>
      </c>
      <c r="F17" s="27">
        <f t="shared" si="0"/>
        <v>764468470</v>
      </c>
      <c r="G17" s="27">
        <f t="shared" si="0"/>
        <v>309787172</v>
      </c>
      <c r="H17" s="27">
        <f t="shared" si="0"/>
        <v>-33662656</v>
      </c>
      <c r="I17" s="27">
        <f t="shared" si="0"/>
        <v>-32287045</v>
      </c>
      <c r="J17" s="27">
        <f t="shared" si="0"/>
        <v>243837471</v>
      </c>
      <c r="K17" s="27">
        <f t="shared" si="0"/>
        <v>-32603663</v>
      </c>
      <c r="L17" s="27">
        <f t="shared" si="0"/>
        <v>11422048</v>
      </c>
      <c r="M17" s="27">
        <f t="shared" si="0"/>
        <v>174715657</v>
      </c>
      <c r="N17" s="27">
        <f t="shared" si="0"/>
        <v>153534042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397371513</v>
      </c>
      <c r="X17" s="27">
        <f t="shared" si="0"/>
        <v>642731648</v>
      </c>
      <c r="Y17" s="27">
        <f t="shared" si="0"/>
        <v>-245360135</v>
      </c>
      <c r="Z17" s="28">
        <f>+IF(X17&lt;&gt;0,+(Y17/X17)*100,0)</f>
        <v>-38.17458433290032</v>
      </c>
      <c r="AA17" s="29">
        <f>SUM(AA6:AA16)</f>
        <v>764468470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200000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100000</v>
      </c>
      <c r="Y21" s="36">
        <v>-100000</v>
      </c>
      <c r="Z21" s="37">
        <v>-100</v>
      </c>
      <c r="AA21" s="38">
        <v>200000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-415624843</v>
      </c>
      <c r="D26" s="17"/>
      <c r="E26" s="18">
        <v>-471919197</v>
      </c>
      <c r="F26" s="19">
        <v>-534350827</v>
      </c>
      <c r="G26" s="19">
        <v>-1925</v>
      </c>
      <c r="H26" s="19">
        <v>-2220334</v>
      </c>
      <c r="I26" s="19">
        <v>-29073010</v>
      </c>
      <c r="J26" s="19">
        <v>-31295269</v>
      </c>
      <c r="K26" s="19">
        <v>-21579584</v>
      </c>
      <c r="L26" s="19">
        <v>-50324330</v>
      </c>
      <c r="M26" s="19">
        <v>-60549228</v>
      </c>
      <c r="N26" s="19">
        <v>-132453142</v>
      </c>
      <c r="O26" s="19"/>
      <c r="P26" s="19"/>
      <c r="Q26" s="19"/>
      <c r="R26" s="19"/>
      <c r="S26" s="19"/>
      <c r="T26" s="19"/>
      <c r="U26" s="19"/>
      <c r="V26" s="19"/>
      <c r="W26" s="19">
        <v>-163748411</v>
      </c>
      <c r="X26" s="19">
        <v>-234001292</v>
      </c>
      <c r="Y26" s="19">
        <v>70252881</v>
      </c>
      <c r="Z26" s="20">
        <v>-30.02</v>
      </c>
      <c r="AA26" s="21">
        <v>-534350827</v>
      </c>
    </row>
    <row r="27" spans="1:27" ht="13.5">
      <c r="A27" s="23" t="s">
        <v>51</v>
      </c>
      <c r="B27" s="24"/>
      <c r="C27" s="25">
        <f aca="true" t="shared" si="1" ref="C27:Y27">SUM(C21:C26)</f>
        <v>-415624843</v>
      </c>
      <c r="D27" s="25">
        <f>SUM(D21:D26)</f>
        <v>0</v>
      </c>
      <c r="E27" s="26">
        <f t="shared" si="1"/>
        <v>-471919197</v>
      </c>
      <c r="F27" s="27">
        <f t="shared" si="1"/>
        <v>-534150827</v>
      </c>
      <c r="G27" s="27">
        <f t="shared" si="1"/>
        <v>-1925</v>
      </c>
      <c r="H27" s="27">
        <f t="shared" si="1"/>
        <v>-2220334</v>
      </c>
      <c r="I27" s="27">
        <f t="shared" si="1"/>
        <v>-29073010</v>
      </c>
      <c r="J27" s="27">
        <f t="shared" si="1"/>
        <v>-31295269</v>
      </c>
      <c r="K27" s="27">
        <f t="shared" si="1"/>
        <v>-21579584</v>
      </c>
      <c r="L27" s="27">
        <f t="shared" si="1"/>
        <v>-50324330</v>
      </c>
      <c r="M27" s="27">
        <f t="shared" si="1"/>
        <v>-60549228</v>
      </c>
      <c r="N27" s="27">
        <f t="shared" si="1"/>
        <v>-132453142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-163748411</v>
      </c>
      <c r="X27" s="27">
        <f t="shared" si="1"/>
        <v>-233901292</v>
      </c>
      <c r="Y27" s="27">
        <f t="shared" si="1"/>
        <v>70152881</v>
      </c>
      <c r="Z27" s="28">
        <f>+IF(X27&lt;&gt;0,+(Y27/X27)*100,0)</f>
        <v>-29.992515389782454</v>
      </c>
      <c r="AA27" s="29">
        <f>SUM(AA21:AA26)</f>
        <v>-534150827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61076211</v>
      </c>
      <c r="D38" s="31">
        <f>+D17+D27+D36</f>
        <v>0</v>
      </c>
      <c r="E38" s="32">
        <f t="shared" si="3"/>
        <v>-647318724</v>
      </c>
      <c r="F38" s="33">
        <f t="shared" si="3"/>
        <v>230317643</v>
      </c>
      <c r="G38" s="33">
        <f t="shared" si="3"/>
        <v>309785247</v>
      </c>
      <c r="H38" s="33">
        <f t="shared" si="3"/>
        <v>-35882990</v>
      </c>
      <c r="I38" s="33">
        <f t="shared" si="3"/>
        <v>-61360055</v>
      </c>
      <c r="J38" s="33">
        <f t="shared" si="3"/>
        <v>212542202</v>
      </c>
      <c r="K38" s="33">
        <f t="shared" si="3"/>
        <v>-54183247</v>
      </c>
      <c r="L38" s="33">
        <f t="shared" si="3"/>
        <v>-38902282</v>
      </c>
      <c r="M38" s="33">
        <f t="shared" si="3"/>
        <v>114166429</v>
      </c>
      <c r="N38" s="33">
        <f t="shared" si="3"/>
        <v>21080900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233623102</v>
      </c>
      <c r="X38" s="33">
        <f t="shared" si="3"/>
        <v>408830356</v>
      </c>
      <c r="Y38" s="33">
        <f t="shared" si="3"/>
        <v>-175207254</v>
      </c>
      <c r="Z38" s="34">
        <f>+IF(X38&lt;&gt;0,+(Y38/X38)*100,0)</f>
        <v>-42.8557350080922</v>
      </c>
      <c r="AA38" s="35">
        <f>+AA17+AA27+AA36</f>
        <v>230317643</v>
      </c>
    </row>
    <row r="39" spans="1:27" ht="13.5">
      <c r="A39" s="22" t="s">
        <v>59</v>
      </c>
      <c r="B39" s="16"/>
      <c r="C39" s="31">
        <v>202092647</v>
      </c>
      <c r="D39" s="31"/>
      <c r="E39" s="32">
        <v>145300000</v>
      </c>
      <c r="F39" s="33"/>
      <c r="G39" s="33">
        <v>358170563</v>
      </c>
      <c r="H39" s="33">
        <v>667955810</v>
      </c>
      <c r="I39" s="33">
        <v>632072820</v>
      </c>
      <c r="J39" s="33">
        <v>358170563</v>
      </c>
      <c r="K39" s="33">
        <v>570712765</v>
      </c>
      <c r="L39" s="33">
        <v>516529518</v>
      </c>
      <c r="M39" s="33">
        <v>477627236</v>
      </c>
      <c r="N39" s="33">
        <v>570712765</v>
      </c>
      <c r="O39" s="33"/>
      <c r="P39" s="33"/>
      <c r="Q39" s="33"/>
      <c r="R39" s="33"/>
      <c r="S39" s="33"/>
      <c r="T39" s="33"/>
      <c r="U39" s="33"/>
      <c r="V39" s="33"/>
      <c r="W39" s="33">
        <v>358170563</v>
      </c>
      <c r="X39" s="33"/>
      <c r="Y39" s="33">
        <v>358170563</v>
      </c>
      <c r="Z39" s="34"/>
      <c r="AA39" s="35"/>
    </row>
    <row r="40" spans="1:27" ht="13.5">
      <c r="A40" s="41" t="s">
        <v>60</v>
      </c>
      <c r="B40" s="42"/>
      <c r="C40" s="43">
        <v>263168858</v>
      </c>
      <c r="D40" s="43"/>
      <c r="E40" s="44">
        <v>-502018724</v>
      </c>
      <c r="F40" s="45">
        <v>230317643</v>
      </c>
      <c r="G40" s="45">
        <v>667955810</v>
      </c>
      <c r="H40" s="45">
        <v>632072820</v>
      </c>
      <c r="I40" s="45">
        <v>570712765</v>
      </c>
      <c r="J40" s="45">
        <v>570712765</v>
      </c>
      <c r="K40" s="45">
        <v>516529518</v>
      </c>
      <c r="L40" s="45">
        <v>477627236</v>
      </c>
      <c r="M40" s="45">
        <v>591793665</v>
      </c>
      <c r="N40" s="45">
        <v>591793665</v>
      </c>
      <c r="O40" s="45"/>
      <c r="P40" s="45"/>
      <c r="Q40" s="45"/>
      <c r="R40" s="45"/>
      <c r="S40" s="45"/>
      <c r="T40" s="45"/>
      <c r="U40" s="45"/>
      <c r="V40" s="45"/>
      <c r="W40" s="45">
        <v>591793665</v>
      </c>
      <c r="X40" s="45">
        <v>408830356</v>
      </c>
      <c r="Y40" s="45">
        <v>182963309</v>
      </c>
      <c r="Z40" s="46">
        <v>44.75</v>
      </c>
      <c r="AA40" s="47">
        <v>230317643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43139976</v>
      </c>
      <c r="D6" s="17"/>
      <c r="E6" s="18">
        <v>16606000</v>
      </c>
      <c r="F6" s="19">
        <v>16606000</v>
      </c>
      <c r="G6" s="19">
        <v>541437</v>
      </c>
      <c r="H6" s="19">
        <v>133858</v>
      </c>
      <c r="I6" s="19">
        <v>911593</v>
      </c>
      <c r="J6" s="19">
        <v>1586888</v>
      </c>
      <c r="K6" s="19">
        <v>2202720</v>
      </c>
      <c r="L6" s="19">
        <v>386487</v>
      </c>
      <c r="M6" s="19">
        <v>5895626</v>
      </c>
      <c r="N6" s="19">
        <v>8484833</v>
      </c>
      <c r="O6" s="19"/>
      <c r="P6" s="19"/>
      <c r="Q6" s="19"/>
      <c r="R6" s="19"/>
      <c r="S6" s="19"/>
      <c r="T6" s="19"/>
      <c r="U6" s="19"/>
      <c r="V6" s="19"/>
      <c r="W6" s="19">
        <v>10071721</v>
      </c>
      <c r="X6" s="19">
        <v>12981000</v>
      </c>
      <c r="Y6" s="19">
        <v>-2909279</v>
      </c>
      <c r="Z6" s="20">
        <v>-22.41</v>
      </c>
      <c r="AA6" s="21">
        <v>16606000</v>
      </c>
    </row>
    <row r="7" spans="1:27" ht="13.5">
      <c r="A7" s="22" t="s">
        <v>34</v>
      </c>
      <c r="B7" s="16"/>
      <c r="C7" s="17"/>
      <c r="D7" s="17"/>
      <c r="E7" s="18">
        <v>23126804</v>
      </c>
      <c r="F7" s="19">
        <v>23126804</v>
      </c>
      <c r="G7" s="19">
        <v>1165450</v>
      </c>
      <c r="H7" s="19">
        <v>144879</v>
      </c>
      <c r="I7" s="19">
        <v>1765481</v>
      </c>
      <c r="J7" s="19">
        <v>3075810</v>
      </c>
      <c r="K7" s="19">
        <v>2302189</v>
      </c>
      <c r="L7" s="19">
        <v>3780928</v>
      </c>
      <c r="M7" s="19">
        <v>1103210</v>
      </c>
      <c r="N7" s="19">
        <v>7186327</v>
      </c>
      <c r="O7" s="19"/>
      <c r="P7" s="19"/>
      <c r="Q7" s="19"/>
      <c r="R7" s="19"/>
      <c r="S7" s="19"/>
      <c r="T7" s="19"/>
      <c r="U7" s="19"/>
      <c r="V7" s="19"/>
      <c r="W7" s="19">
        <v>10262137</v>
      </c>
      <c r="X7" s="19">
        <v>6750391</v>
      </c>
      <c r="Y7" s="19">
        <v>3511746</v>
      </c>
      <c r="Z7" s="20">
        <v>52.02</v>
      </c>
      <c r="AA7" s="21">
        <v>23126804</v>
      </c>
    </row>
    <row r="8" spans="1:27" ht="13.5">
      <c r="A8" s="22" t="s">
        <v>35</v>
      </c>
      <c r="B8" s="16"/>
      <c r="C8" s="17"/>
      <c r="D8" s="17"/>
      <c r="E8" s="18">
        <v>33765782</v>
      </c>
      <c r="F8" s="19">
        <v>33765782</v>
      </c>
      <c r="G8" s="19">
        <v>380804</v>
      </c>
      <c r="H8" s="19">
        <v>103406</v>
      </c>
      <c r="I8" s="19">
        <v>531406</v>
      </c>
      <c r="J8" s="19">
        <v>1015616</v>
      </c>
      <c r="K8" s="19">
        <v>824617</v>
      </c>
      <c r="L8" s="19">
        <v>1199755</v>
      </c>
      <c r="M8" s="19">
        <v>408753</v>
      </c>
      <c r="N8" s="19">
        <v>2433125</v>
      </c>
      <c r="O8" s="19"/>
      <c r="P8" s="19"/>
      <c r="Q8" s="19"/>
      <c r="R8" s="19"/>
      <c r="S8" s="19"/>
      <c r="T8" s="19"/>
      <c r="U8" s="19"/>
      <c r="V8" s="19"/>
      <c r="W8" s="19">
        <v>3448741</v>
      </c>
      <c r="X8" s="19">
        <v>13026910</v>
      </c>
      <c r="Y8" s="19">
        <v>-9578169</v>
      </c>
      <c r="Z8" s="20">
        <v>-73.53</v>
      </c>
      <c r="AA8" s="21">
        <v>33765782</v>
      </c>
    </row>
    <row r="9" spans="1:27" ht="13.5">
      <c r="A9" s="22" t="s">
        <v>36</v>
      </c>
      <c r="B9" s="16"/>
      <c r="C9" s="17">
        <v>168565854</v>
      </c>
      <c r="D9" s="17"/>
      <c r="E9" s="18">
        <v>173745000</v>
      </c>
      <c r="F9" s="19">
        <v>173745000</v>
      </c>
      <c r="G9" s="19">
        <v>64659000</v>
      </c>
      <c r="H9" s="19">
        <v>2145000</v>
      </c>
      <c r="I9" s="19"/>
      <c r="J9" s="19">
        <v>66804000</v>
      </c>
      <c r="K9" s="19">
        <v>10000000</v>
      </c>
      <c r="L9" s="19"/>
      <c r="M9" s="19">
        <v>45809000</v>
      </c>
      <c r="N9" s="19">
        <v>55809000</v>
      </c>
      <c r="O9" s="19"/>
      <c r="P9" s="19"/>
      <c r="Q9" s="19"/>
      <c r="R9" s="19"/>
      <c r="S9" s="19"/>
      <c r="T9" s="19"/>
      <c r="U9" s="19"/>
      <c r="V9" s="19"/>
      <c r="W9" s="19">
        <v>122613000</v>
      </c>
      <c r="X9" s="19">
        <v>116445000</v>
      </c>
      <c r="Y9" s="19">
        <v>6168000</v>
      </c>
      <c r="Z9" s="20">
        <v>5.3</v>
      </c>
      <c r="AA9" s="21">
        <v>173745000</v>
      </c>
    </row>
    <row r="10" spans="1:27" ht="13.5">
      <c r="A10" s="22" t="s">
        <v>37</v>
      </c>
      <c r="B10" s="16"/>
      <c r="C10" s="17">
        <v>70275836</v>
      </c>
      <c r="D10" s="17"/>
      <c r="E10" s="18">
        <v>67795000</v>
      </c>
      <c r="F10" s="19">
        <v>67795000</v>
      </c>
      <c r="G10" s="19">
        <v>16571000</v>
      </c>
      <c r="H10" s="19"/>
      <c r="I10" s="19">
        <v>1305304</v>
      </c>
      <c r="J10" s="19">
        <v>17876304</v>
      </c>
      <c r="K10" s="19"/>
      <c r="L10" s="19"/>
      <c r="M10" s="19">
        <v>13878000</v>
      </c>
      <c r="N10" s="19">
        <v>13878000</v>
      </c>
      <c r="O10" s="19"/>
      <c r="P10" s="19"/>
      <c r="Q10" s="19"/>
      <c r="R10" s="19"/>
      <c r="S10" s="19"/>
      <c r="T10" s="19"/>
      <c r="U10" s="19"/>
      <c r="V10" s="19"/>
      <c r="W10" s="19">
        <v>31754304</v>
      </c>
      <c r="X10" s="19">
        <v>59281000</v>
      </c>
      <c r="Y10" s="19">
        <v>-27526696</v>
      </c>
      <c r="Z10" s="20">
        <v>-46.43</v>
      </c>
      <c r="AA10" s="21">
        <v>67795000</v>
      </c>
    </row>
    <row r="11" spans="1:27" ht="13.5">
      <c r="A11" s="22" t="s">
        <v>38</v>
      </c>
      <c r="B11" s="16"/>
      <c r="C11" s="17">
        <v>8139359</v>
      </c>
      <c r="D11" s="17"/>
      <c r="E11" s="18">
        <v>3680488</v>
      </c>
      <c r="F11" s="19">
        <v>3680488</v>
      </c>
      <c r="G11" s="19">
        <v>527981</v>
      </c>
      <c r="H11" s="19">
        <v>520327</v>
      </c>
      <c r="I11" s="19">
        <v>408565</v>
      </c>
      <c r="J11" s="19">
        <v>1456873</v>
      </c>
      <c r="K11" s="19">
        <v>406584</v>
      </c>
      <c r="L11" s="19">
        <v>72705</v>
      </c>
      <c r="M11" s="19">
        <v>533184</v>
      </c>
      <c r="N11" s="19">
        <v>1012473</v>
      </c>
      <c r="O11" s="19"/>
      <c r="P11" s="19"/>
      <c r="Q11" s="19"/>
      <c r="R11" s="19"/>
      <c r="S11" s="19"/>
      <c r="T11" s="19"/>
      <c r="U11" s="19"/>
      <c r="V11" s="19"/>
      <c r="W11" s="19">
        <v>2469346</v>
      </c>
      <c r="X11" s="19">
        <v>1913830</v>
      </c>
      <c r="Y11" s="19">
        <v>555516</v>
      </c>
      <c r="Z11" s="20">
        <v>29.03</v>
      </c>
      <c r="AA11" s="21">
        <v>3680488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-209328174</v>
      </c>
      <c r="D14" s="17"/>
      <c r="E14" s="18">
        <v>-239637088</v>
      </c>
      <c r="F14" s="19">
        <v>-239637088</v>
      </c>
      <c r="G14" s="19">
        <v>-19052669</v>
      </c>
      <c r="H14" s="19">
        <v>-17587501</v>
      </c>
      <c r="I14" s="19">
        <v>-18726308</v>
      </c>
      <c r="J14" s="19">
        <v>-55366478</v>
      </c>
      <c r="K14" s="19">
        <v>-17767141</v>
      </c>
      <c r="L14" s="19">
        <v>-19073223</v>
      </c>
      <c r="M14" s="19">
        <v>-25599674</v>
      </c>
      <c r="N14" s="19">
        <v>-62440038</v>
      </c>
      <c r="O14" s="19"/>
      <c r="P14" s="19"/>
      <c r="Q14" s="19"/>
      <c r="R14" s="19"/>
      <c r="S14" s="19"/>
      <c r="T14" s="19"/>
      <c r="U14" s="19"/>
      <c r="V14" s="19"/>
      <c r="W14" s="19">
        <v>-117806516</v>
      </c>
      <c r="X14" s="19">
        <v>-123437158</v>
      </c>
      <c r="Y14" s="19">
        <v>5630642</v>
      </c>
      <c r="Z14" s="20">
        <v>-4.56</v>
      </c>
      <c r="AA14" s="21">
        <v>-239637088</v>
      </c>
    </row>
    <row r="15" spans="1:27" ht="13.5">
      <c r="A15" s="22" t="s">
        <v>42</v>
      </c>
      <c r="B15" s="16"/>
      <c r="C15" s="17">
        <v>-1702298</v>
      </c>
      <c r="D15" s="17"/>
      <c r="E15" s="18">
        <v>-53196</v>
      </c>
      <c r="F15" s="19">
        <v>-53196</v>
      </c>
      <c r="G15" s="19">
        <v>-35210</v>
      </c>
      <c r="H15" s="19"/>
      <c r="I15" s="19"/>
      <c r="J15" s="19">
        <v>-35210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-35210</v>
      </c>
      <c r="X15" s="19">
        <v>-26598</v>
      </c>
      <c r="Y15" s="19">
        <v>-8612</v>
      </c>
      <c r="Z15" s="20">
        <v>32.38</v>
      </c>
      <c r="AA15" s="21">
        <v>-53196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79090553</v>
      </c>
      <c r="D17" s="25">
        <f>SUM(D6:D16)</f>
        <v>0</v>
      </c>
      <c r="E17" s="26">
        <f t="shared" si="0"/>
        <v>79028790</v>
      </c>
      <c r="F17" s="27">
        <f t="shared" si="0"/>
        <v>79028790</v>
      </c>
      <c r="G17" s="27">
        <f t="shared" si="0"/>
        <v>64757793</v>
      </c>
      <c r="H17" s="27">
        <f t="shared" si="0"/>
        <v>-14540031</v>
      </c>
      <c r="I17" s="27">
        <f t="shared" si="0"/>
        <v>-13803959</v>
      </c>
      <c r="J17" s="27">
        <f t="shared" si="0"/>
        <v>36413803</v>
      </c>
      <c r="K17" s="27">
        <f t="shared" si="0"/>
        <v>-2031031</v>
      </c>
      <c r="L17" s="27">
        <f t="shared" si="0"/>
        <v>-13633348</v>
      </c>
      <c r="M17" s="27">
        <f t="shared" si="0"/>
        <v>42028099</v>
      </c>
      <c r="N17" s="27">
        <f t="shared" si="0"/>
        <v>26363720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62777523</v>
      </c>
      <c r="X17" s="27">
        <f t="shared" si="0"/>
        <v>86934375</v>
      </c>
      <c r="Y17" s="27">
        <f t="shared" si="0"/>
        <v>-24156852</v>
      </c>
      <c r="Z17" s="28">
        <f>+IF(X17&lt;&gt;0,+(Y17/X17)*100,0)</f>
        <v>-27.787456917933785</v>
      </c>
      <c r="AA17" s="29">
        <f>SUM(AA6:AA16)</f>
        <v>79028790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1034205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-63001057</v>
      </c>
      <c r="D26" s="17"/>
      <c r="E26" s="18">
        <v>-86897000</v>
      </c>
      <c r="F26" s="19">
        <v>-86897000</v>
      </c>
      <c r="G26" s="19"/>
      <c r="H26" s="19">
        <v>-955429</v>
      </c>
      <c r="I26" s="19"/>
      <c r="J26" s="19">
        <v>-955429</v>
      </c>
      <c r="K26" s="19">
        <v>-4278758</v>
      </c>
      <c r="L26" s="19">
        <v>-5607473</v>
      </c>
      <c r="M26" s="19">
        <v>-13263078</v>
      </c>
      <c r="N26" s="19">
        <v>-23149309</v>
      </c>
      <c r="O26" s="19"/>
      <c r="P26" s="19"/>
      <c r="Q26" s="19"/>
      <c r="R26" s="19"/>
      <c r="S26" s="19"/>
      <c r="T26" s="19"/>
      <c r="U26" s="19"/>
      <c r="V26" s="19"/>
      <c r="W26" s="19">
        <v>-24104738</v>
      </c>
      <c r="X26" s="19">
        <v>-36765066</v>
      </c>
      <c r="Y26" s="19">
        <v>12660328</v>
      </c>
      <c r="Z26" s="20">
        <v>-34.44</v>
      </c>
      <c r="AA26" s="21">
        <v>-86897000</v>
      </c>
    </row>
    <row r="27" spans="1:27" ht="13.5">
      <c r="A27" s="23" t="s">
        <v>51</v>
      </c>
      <c r="B27" s="24"/>
      <c r="C27" s="25">
        <f aca="true" t="shared" si="1" ref="C27:Y27">SUM(C21:C26)</f>
        <v>-61966852</v>
      </c>
      <c r="D27" s="25">
        <f>SUM(D21:D26)</f>
        <v>0</v>
      </c>
      <c r="E27" s="26">
        <f t="shared" si="1"/>
        <v>-86897000</v>
      </c>
      <c r="F27" s="27">
        <f t="shared" si="1"/>
        <v>-86897000</v>
      </c>
      <c r="G27" s="27">
        <f t="shared" si="1"/>
        <v>0</v>
      </c>
      <c r="H27" s="27">
        <f t="shared" si="1"/>
        <v>-955429</v>
      </c>
      <c r="I27" s="27">
        <f t="shared" si="1"/>
        <v>0</v>
      </c>
      <c r="J27" s="27">
        <f t="shared" si="1"/>
        <v>-955429</v>
      </c>
      <c r="K27" s="27">
        <f t="shared" si="1"/>
        <v>-4278758</v>
      </c>
      <c r="L27" s="27">
        <f t="shared" si="1"/>
        <v>-5607473</v>
      </c>
      <c r="M27" s="27">
        <f t="shared" si="1"/>
        <v>-13263078</v>
      </c>
      <c r="N27" s="27">
        <f t="shared" si="1"/>
        <v>-23149309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-24104738</v>
      </c>
      <c r="X27" s="27">
        <f t="shared" si="1"/>
        <v>-36765066</v>
      </c>
      <c r="Y27" s="27">
        <f t="shared" si="1"/>
        <v>12660328</v>
      </c>
      <c r="Z27" s="28">
        <f>+IF(X27&lt;&gt;0,+(Y27/X27)*100,0)</f>
        <v>-34.43575485489404</v>
      </c>
      <c r="AA27" s="29">
        <f>SUM(AA21:AA26)</f>
        <v>-86897000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181892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2705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184597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17308298</v>
      </c>
      <c r="D38" s="31">
        <f>+D17+D27+D36</f>
        <v>0</v>
      </c>
      <c r="E38" s="32">
        <f t="shared" si="3"/>
        <v>-7868210</v>
      </c>
      <c r="F38" s="33">
        <f t="shared" si="3"/>
        <v>-7868210</v>
      </c>
      <c r="G38" s="33">
        <f t="shared" si="3"/>
        <v>64757793</v>
      </c>
      <c r="H38" s="33">
        <f t="shared" si="3"/>
        <v>-15495460</v>
      </c>
      <c r="I38" s="33">
        <f t="shared" si="3"/>
        <v>-13803959</v>
      </c>
      <c r="J38" s="33">
        <f t="shared" si="3"/>
        <v>35458374</v>
      </c>
      <c r="K38" s="33">
        <f t="shared" si="3"/>
        <v>-6309789</v>
      </c>
      <c r="L38" s="33">
        <f t="shared" si="3"/>
        <v>-19240821</v>
      </c>
      <c r="M38" s="33">
        <f t="shared" si="3"/>
        <v>28765021</v>
      </c>
      <c r="N38" s="33">
        <f t="shared" si="3"/>
        <v>3214411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38672785</v>
      </c>
      <c r="X38" s="33">
        <f t="shared" si="3"/>
        <v>50169309</v>
      </c>
      <c r="Y38" s="33">
        <f t="shared" si="3"/>
        <v>-11496524</v>
      </c>
      <c r="Z38" s="34">
        <f>+IF(X38&lt;&gt;0,+(Y38/X38)*100,0)</f>
        <v>-22.915452154224408</v>
      </c>
      <c r="AA38" s="35">
        <f>+AA17+AA27+AA36</f>
        <v>-7868210</v>
      </c>
    </row>
    <row r="39" spans="1:27" ht="13.5">
      <c r="A39" s="22" t="s">
        <v>59</v>
      </c>
      <c r="B39" s="16"/>
      <c r="C39" s="31">
        <v>41931565</v>
      </c>
      <c r="D39" s="31"/>
      <c r="E39" s="32">
        <v>115779000</v>
      </c>
      <c r="F39" s="33">
        <v>115779000</v>
      </c>
      <c r="G39" s="33">
        <v>57855299</v>
      </c>
      <c r="H39" s="33">
        <v>122613092</v>
      </c>
      <c r="I39" s="33">
        <v>107117632</v>
      </c>
      <c r="J39" s="33">
        <v>57855299</v>
      </c>
      <c r="K39" s="33">
        <v>93313673</v>
      </c>
      <c r="L39" s="33">
        <v>87003884</v>
      </c>
      <c r="M39" s="33">
        <v>67763063</v>
      </c>
      <c r="N39" s="33">
        <v>93313673</v>
      </c>
      <c r="O39" s="33"/>
      <c r="P39" s="33"/>
      <c r="Q39" s="33"/>
      <c r="R39" s="33"/>
      <c r="S39" s="33"/>
      <c r="T39" s="33"/>
      <c r="U39" s="33"/>
      <c r="V39" s="33"/>
      <c r="W39" s="33">
        <v>57855299</v>
      </c>
      <c r="X39" s="33">
        <v>115779000</v>
      </c>
      <c r="Y39" s="33">
        <v>-57923701</v>
      </c>
      <c r="Z39" s="34">
        <v>-50.03</v>
      </c>
      <c r="AA39" s="35">
        <v>115779000</v>
      </c>
    </row>
    <row r="40" spans="1:27" ht="13.5">
      <c r="A40" s="41" t="s">
        <v>60</v>
      </c>
      <c r="B40" s="42"/>
      <c r="C40" s="43">
        <v>59239863</v>
      </c>
      <c r="D40" s="43"/>
      <c r="E40" s="44">
        <v>107910790</v>
      </c>
      <c r="F40" s="45">
        <v>107910790</v>
      </c>
      <c r="G40" s="45">
        <v>122613092</v>
      </c>
      <c r="H40" s="45">
        <v>107117632</v>
      </c>
      <c r="I40" s="45">
        <v>93313673</v>
      </c>
      <c r="J40" s="45">
        <v>93313673</v>
      </c>
      <c r="K40" s="45">
        <v>87003884</v>
      </c>
      <c r="L40" s="45">
        <v>67763063</v>
      </c>
      <c r="M40" s="45">
        <v>96528084</v>
      </c>
      <c r="N40" s="45">
        <v>96528084</v>
      </c>
      <c r="O40" s="45"/>
      <c r="P40" s="45"/>
      <c r="Q40" s="45"/>
      <c r="R40" s="45"/>
      <c r="S40" s="45"/>
      <c r="T40" s="45"/>
      <c r="U40" s="45"/>
      <c r="V40" s="45"/>
      <c r="W40" s="45">
        <v>96528084</v>
      </c>
      <c r="X40" s="45">
        <v>165948309</v>
      </c>
      <c r="Y40" s="45">
        <v>-69420225</v>
      </c>
      <c r="Z40" s="46">
        <v>-41.83</v>
      </c>
      <c r="AA40" s="47">
        <v>107910790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4658170</v>
      </c>
      <c r="D6" s="17"/>
      <c r="E6" s="18">
        <v>7199047</v>
      </c>
      <c r="F6" s="19">
        <v>7199047</v>
      </c>
      <c r="G6" s="19">
        <v>153741</v>
      </c>
      <c r="H6" s="19">
        <v>1314955</v>
      </c>
      <c r="I6" s="19">
        <v>559359</v>
      </c>
      <c r="J6" s="19">
        <v>2028055</v>
      </c>
      <c r="K6" s="19">
        <v>606277</v>
      </c>
      <c r="L6" s="19">
        <v>601453</v>
      </c>
      <c r="M6" s="19">
        <v>1767555</v>
      </c>
      <c r="N6" s="19">
        <v>2975285</v>
      </c>
      <c r="O6" s="19"/>
      <c r="P6" s="19"/>
      <c r="Q6" s="19"/>
      <c r="R6" s="19"/>
      <c r="S6" s="19"/>
      <c r="T6" s="19"/>
      <c r="U6" s="19"/>
      <c r="V6" s="19"/>
      <c r="W6" s="19">
        <v>5003340</v>
      </c>
      <c r="X6" s="19">
        <v>4103457</v>
      </c>
      <c r="Y6" s="19">
        <v>899883</v>
      </c>
      <c r="Z6" s="20">
        <v>21.93</v>
      </c>
      <c r="AA6" s="21">
        <v>7199047</v>
      </c>
    </row>
    <row r="7" spans="1:27" ht="13.5">
      <c r="A7" s="22" t="s">
        <v>34</v>
      </c>
      <c r="B7" s="16"/>
      <c r="C7" s="17">
        <v>33428182</v>
      </c>
      <c r="D7" s="17"/>
      <c r="E7" s="18">
        <v>44902732</v>
      </c>
      <c r="F7" s="19">
        <v>44902732</v>
      </c>
      <c r="G7" s="19">
        <v>2913972</v>
      </c>
      <c r="H7" s="19">
        <v>2645911</v>
      </c>
      <c r="I7" s="19">
        <v>2771832</v>
      </c>
      <c r="J7" s="19">
        <v>8331715</v>
      </c>
      <c r="K7" s="19">
        <v>3582925</v>
      </c>
      <c r="L7" s="19">
        <v>3549527</v>
      </c>
      <c r="M7" s="19">
        <v>2502816</v>
      </c>
      <c r="N7" s="19">
        <v>9635268</v>
      </c>
      <c r="O7" s="19"/>
      <c r="P7" s="19"/>
      <c r="Q7" s="19"/>
      <c r="R7" s="19"/>
      <c r="S7" s="19"/>
      <c r="T7" s="19"/>
      <c r="U7" s="19"/>
      <c r="V7" s="19"/>
      <c r="W7" s="19">
        <v>17966983</v>
      </c>
      <c r="X7" s="19">
        <v>23188570</v>
      </c>
      <c r="Y7" s="19">
        <v>-5221587</v>
      </c>
      <c r="Z7" s="20">
        <v>-22.52</v>
      </c>
      <c r="AA7" s="21">
        <v>44902732</v>
      </c>
    </row>
    <row r="8" spans="1:27" ht="13.5">
      <c r="A8" s="22" t="s">
        <v>35</v>
      </c>
      <c r="B8" s="16"/>
      <c r="C8" s="17">
        <v>14180543</v>
      </c>
      <c r="D8" s="17"/>
      <c r="E8" s="18">
        <v>3689328</v>
      </c>
      <c r="F8" s="19">
        <v>3689328</v>
      </c>
      <c r="G8" s="19">
        <v>-55734605</v>
      </c>
      <c r="H8" s="19">
        <v>7652606</v>
      </c>
      <c r="I8" s="19">
        <v>17972153</v>
      </c>
      <c r="J8" s="19">
        <v>-30109846</v>
      </c>
      <c r="K8" s="19">
        <v>-3112548</v>
      </c>
      <c r="L8" s="19">
        <v>16087841</v>
      </c>
      <c r="M8" s="19">
        <v>30741007</v>
      </c>
      <c r="N8" s="19">
        <v>43716300</v>
      </c>
      <c r="O8" s="19"/>
      <c r="P8" s="19"/>
      <c r="Q8" s="19"/>
      <c r="R8" s="19"/>
      <c r="S8" s="19"/>
      <c r="T8" s="19"/>
      <c r="U8" s="19"/>
      <c r="V8" s="19"/>
      <c r="W8" s="19">
        <v>13606454</v>
      </c>
      <c r="X8" s="19">
        <v>1844664</v>
      </c>
      <c r="Y8" s="19">
        <v>11761790</v>
      </c>
      <c r="Z8" s="20">
        <v>637.61</v>
      </c>
      <c r="AA8" s="21">
        <v>3689328</v>
      </c>
    </row>
    <row r="9" spans="1:27" ht="13.5">
      <c r="A9" s="22" t="s">
        <v>36</v>
      </c>
      <c r="B9" s="16"/>
      <c r="C9" s="17">
        <v>140044772</v>
      </c>
      <c r="D9" s="17"/>
      <c r="E9" s="18">
        <v>144317751</v>
      </c>
      <c r="F9" s="19">
        <v>144317751</v>
      </c>
      <c r="G9" s="19">
        <v>49432174</v>
      </c>
      <c r="H9" s="19">
        <v>2086957</v>
      </c>
      <c r="I9" s="19">
        <v>1304</v>
      </c>
      <c r="J9" s="19">
        <v>51520435</v>
      </c>
      <c r="K9" s="19">
        <v>1304348</v>
      </c>
      <c r="L9" s="19">
        <v>1092609</v>
      </c>
      <c r="M9" s="19">
        <v>39546087</v>
      </c>
      <c r="N9" s="19">
        <v>41943044</v>
      </c>
      <c r="O9" s="19"/>
      <c r="P9" s="19"/>
      <c r="Q9" s="19"/>
      <c r="R9" s="19"/>
      <c r="S9" s="19"/>
      <c r="T9" s="19"/>
      <c r="U9" s="19"/>
      <c r="V9" s="19"/>
      <c r="W9" s="19">
        <v>93463479</v>
      </c>
      <c r="X9" s="19">
        <v>109038313</v>
      </c>
      <c r="Y9" s="19">
        <v>-15574834</v>
      </c>
      <c r="Z9" s="20">
        <v>-14.28</v>
      </c>
      <c r="AA9" s="21">
        <v>144317751</v>
      </c>
    </row>
    <row r="10" spans="1:27" ht="13.5">
      <c r="A10" s="22" t="s">
        <v>37</v>
      </c>
      <c r="B10" s="16"/>
      <c r="C10" s="17">
        <v>42159250</v>
      </c>
      <c r="D10" s="17"/>
      <c r="E10" s="18">
        <v>44850251</v>
      </c>
      <c r="F10" s="19">
        <v>44850251</v>
      </c>
      <c r="G10" s="19">
        <v>1739130</v>
      </c>
      <c r="H10" s="19"/>
      <c r="I10" s="19"/>
      <c r="J10" s="19">
        <v>1739130</v>
      </c>
      <c r="K10" s="19"/>
      <c r="L10" s="19"/>
      <c r="M10" s="19">
        <v>27</v>
      </c>
      <c r="N10" s="19">
        <v>27</v>
      </c>
      <c r="O10" s="19"/>
      <c r="P10" s="19"/>
      <c r="Q10" s="19"/>
      <c r="R10" s="19"/>
      <c r="S10" s="19"/>
      <c r="T10" s="19"/>
      <c r="U10" s="19"/>
      <c r="V10" s="19"/>
      <c r="W10" s="19">
        <v>1739157</v>
      </c>
      <c r="X10" s="19">
        <v>33637688</v>
      </c>
      <c r="Y10" s="19">
        <v>-31898531</v>
      </c>
      <c r="Z10" s="20">
        <v>-94.83</v>
      </c>
      <c r="AA10" s="21">
        <v>44850251</v>
      </c>
    </row>
    <row r="11" spans="1:27" ht="13.5">
      <c r="A11" s="22" t="s">
        <v>38</v>
      </c>
      <c r="B11" s="16"/>
      <c r="C11" s="17">
        <v>20576605</v>
      </c>
      <c r="D11" s="17"/>
      <c r="E11" s="18">
        <v>16967076</v>
      </c>
      <c r="F11" s="19">
        <v>16967076</v>
      </c>
      <c r="G11" s="19">
        <v>1495588</v>
      </c>
      <c r="H11" s="19">
        <v>1664830</v>
      </c>
      <c r="I11" s="19">
        <v>1657126</v>
      </c>
      <c r="J11" s="19">
        <v>4817544</v>
      </c>
      <c r="K11" s="19">
        <v>307358</v>
      </c>
      <c r="L11" s="19">
        <v>2783571</v>
      </c>
      <c r="M11" s="19">
        <v>1636510</v>
      </c>
      <c r="N11" s="19">
        <v>4727439</v>
      </c>
      <c r="O11" s="19"/>
      <c r="P11" s="19"/>
      <c r="Q11" s="19"/>
      <c r="R11" s="19"/>
      <c r="S11" s="19"/>
      <c r="T11" s="19"/>
      <c r="U11" s="19"/>
      <c r="V11" s="19"/>
      <c r="W11" s="19">
        <v>9544983</v>
      </c>
      <c r="X11" s="19">
        <v>8483538</v>
      </c>
      <c r="Y11" s="19">
        <v>1061445</v>
      </c>
      <c r="Z11" s="20">
        <v>12.51</v>
      </c>
      <c r="AA11" s="21">
        <v>16967076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-166241467</v>
      </c>
      <c r="D14" s="17"/>
      <c r="E14" s="18">
        <v>-201410601</v>
      </c>
      <c r="F14" s="19">
        <v>-201410601</v>
      </c>
      <c r="G14" s="19">
        <v>-76807692</v>
      </c>
      <c r="H14" s="19">
        <v>-16878785</v>
      </c>
      <c r="I14" s="19">
        <v>-17682174</v>
      </c>
      <c r="J14" s="19">
        <v>-111368651</v>
      </c>
      <c r="K14" s="19">
        <v>-6537758</v>
      </c>
      <c r="L14" s="19">
        <v>-17802879</v>
      </c>
      <c r="M14" s="19">
        <v>-62084529</v>
      </c>
      <c r="N14" s="19">
        <v>-86425166</v>
      </c>
      <c r="O14" s="19"/>
      <c r="P14" s="19"/>
      <c r="Q14" s="19"/>
      <c r="R14" s="19"/>
      <c r="S14" s="19"/>
      <c r="T14" s="19"/>
      <c r="U14" s="19"/>
      <c r="V14" s="19"/>
      <c r="W14" s="19">
        <v>-197793817</v>
      </c>
      <c r="X14" s="19">
        <v>-102626699</v>
      </c>
      <c r="Y14" s="19">
        <v>-95167118</v>
      </c>
      <c r="Z14" s="20">
        <v>92.73</v>
      </c>
      <c r="AA14" s="21">
        <v>-201410601</v>
      </c>
    </row>
    <row r="15" spans="1:27" ht="13.5">
      <c r="A15" s="22" t="s">
        <v>42</v>
      </c>
      <c r="B15" s="16"/>
      <c r="C15" s="17">
        <v>-1038344</v>
      </c>
      <c r="D15" s="17"/>
      <c r="E15" s="18">
        <v>-3163384</v>
      </c>
      <c r="F15" s="19">
        <v>-3163384</v>
      </c>
      <c r="G15" s="19"/>
      <c r="H15" s="19"/>
      <c r="I15" s="19">
        <v>-485003</v>
      </c>
      <c r="J15" s="19">
        <v>-485003</v>
      </c>
      <c r="K15" s="19"/>
      <c r="L15" s="19"/>
      <c r="M15" s="19">
        <v>-241512</v>
      </c>
      <c r="N15" s="19">
        <v>-241512</v>
      </c>
      <c r="O15" s="19"/>
      <c r="P15" s="19"/>
      <c r="Q15" s="19"/>
      <c r="R15" s="19"/>
      <c r="S15" s="19"/>
      <c r="T15" s="19"/>
      <c r="U15" s="19"/>
      <c r="V15" s="19"/>
      <c r="W15" s="19">
        <v>-726515</v>
      </c>
      <c r="X15" s="19">
        <v>-1581692</v>
      </c>
      <c r="Y15" s="19">
        <v>855177</v>
      </c>
      <c r="Z15" s="20">
        <v>-54.07</v>
      </c>
      <c r="AA15" s="21">
        <v>-3163384</v>
      </c>
    </row>
    <row r="16" spans="1:27" ht="13.5">
      <c r="A16" s="22" t="s">
        <v>43</v>
      </c>
      <c r="B16" s="16"/>
      <c r="C16" s="17"/>
      <c r="D16" s="17"/>
      <c r="E16" s="18">
        <v>-290000</v>
      </c>
      <c r="F16" s="19">
        <v>-290000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-290000</v>
      </c>
      <c r="Y16" s="19">
        <v>290000</v>
      </c>
      <c r="Z16" s="20">
        <v>-100</v>
      </c>
      <c r="AA16" s="21">
        <v>-290000</v>
      </c>
    </row>
    <row r="17" spans="1:27" ht="13.5">
      <c r="A17" s="23" t="s">
        <v>44</v>
      </c>
      <c r="B17" s="24"/>
      <c r="C17" s="25">
        <f aca="true" t="shared" si="0" ref="C17:Y17">SUM(C6:C16)</f>
        <v>87767711</v>
      </c>
      <c r="D17" s="25">
        <f>SUM(D6:D16)</f>
        <v>0</v>
      </c>
      <c r="E17" s="26">
        <f t="shared" si="0"/>
        <v>57062200</v>
      </c>
      <c r="F17" s="27">
        <f t="shared" si="0"/>
        <v>57062200</v>
      </c>
      <c r="G17" s="27">
        <f t="shared" si="0"/>
        <v>-76807692</v>
      </c>
      <c r="H17" s="27">
        <f t="shared" si="0"/>
        <v>-1513526</v>
      </c>
      <c r="I17" s="27">
        <f t="shared" si="0"/>
        <v>4794597</v>
      </c>
      <c r="J17" s="27">
        <f t="shared" si="0"/>
        <v>-73526621</v>
      </c>
      <c r="K17" s="27">
        <f t="shared" si="0"/>
        <v>-3849398</v>
      </c>
      <c r="L17" s="27">
        <f t="shared" si="0"/>
        <v>6312122</v>
      </c>
      <c r="M17" s="27">
        <f t="shared" si="0"/>
        <v>13867961</v>
      </c>
      <c r="N17" s="27">
        <f t="shared" si="0"/>
        <v>16330685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-57195936</v>
      </c>
      <c r="X17" s="27">
        <f t="shared" si="0"/>
        <v>75797839</v>
      </c>
      <c r="Y17" s="27">
        <f t="shared" si="0"/>
        <v>-132993775</v>
      </c>
      <c r="Z17" s="28">
        <f>+IF(X17&lt;&gt;0,+(Y17/X17)*100,0)</f>
        <v>-175.4585312122157</v>
      </c>
      <c r="AA17" s="29">
        <f>SUM(AA6:AA16)</f>
        <v>57062200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-45981271</v>
      </c>
      <c r="D26" s="17"/>
      <c r="E26" s="18">
        <v>-77567250</v>
      </c>
      <c r="F26" s="19">
        <v>-77567250</v>
      </c>
      <c r="G26" s="19">
        <v>-691349</v>
      </c>
      <c r="H26" s="19">
        <v>-1685448</v>
      </c>
      <c r="I26" s="19">
        <v>-382229</v>
      </c>
      <c r="J26" s="19">
        <v>-2759026</v>
      </c>
      <c r="K26" s="19">
        <v>-1938691</v>
      </c>
      <c r="L26" s="19">
        <v>-5331105</v>
      </c>
      <c r="M26" s="19">
        <v>-13684242</v>
      </c>
      <c r="N26" s="19">
        <v>-20954038</v>
      </c>
      <c r="O26" s="19"/>
      <c r="P26" s="19"/>
      <c r="Q26" s="19"/>
      <c r="R26" s="19"/>
      <c r="S26" s="19"/>
      <c r="T26" s="19"/>
      <c r="U26" s="19"/>
      <c r="V26" s="19"/>
      <c r="W26" s="19">
        <v>-23713064</v>
      </c>
      <c r="X26" s="19">
        <v>-36242250</v>
      </c>
      <c r="Y26" s="19">
        <v>12529186</v>
      </c>
      <c r="Z26" s="20">
        <v>-34.57</v>
      </c>
      <c r="AA26" s="21">
        <v>-77567250</v>
      </c>
    </row>
    <row r="27" spans="1:27" ht="13.5">
      <c r="A27" s="23" t="s">
        <v>51</v>
      </c>
      <c r="B27" s="24"/>
      <c r="C27" s="25">
        <f aca="true" t="shared" si="1" ref="C27:Y27">SUM(C21:C26)</f>
        <v>-45981271</v>
      </c>
      <c r="D27" s="25">
        <f>SUM(D21:D26)</f>
        <v>0</v>
      </c>
      <c r="E27" s="26">
        <f t="shared" si="1"/>
        <v>-77567250</v>
      </c>
      <c r="F27" s="27">
        <f t="shared" si="1"/>
        <v>-77567250</v>
      </c>
      <c r="G27" s="27">
        <f t="shared" si="1"/>
        <v>-691349</v>
      </c>
      <c r="H27" s="27">
        <f t="shared" si="1"/>
        <v>-1685448</v>
      </c>
      <c r="I27" s="27">
        <f t="shared" si="1"/>
        <v>-382229</v>
      </c>
      <c r="J27" s="27">
        <f t="shared" si="1"/>
        <v>-2759026</v>
      </c>
      <c r="K27" s="27">
        <f t="shared" si="1"/>
        <v>-1938691</v>
      </c>
      <c r="L27" s="27">
        <f t="shared" si="1"/>
        <v>-5331105</v>
      </c>
      <c r="M27" s="27">
        <f t="shared" si="1"/>
        <v>-13684242</v>
      </c>
      <c r="N27" s="27">
        <f t="shared" si="1"/>
        <v>-20954038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-23713064</v>
      </c>
      <c r="X27" s="27">
        <f t="shared" si="1"/>
        <v>-36242250</v>
      </c>
      <c r="Y27" s="27">
        <f t="shared" si="1"/>
        <v>12529186</v>
      </c>
      <c r="Z27" s="28">
        <f>+IF(X27&lt;&gt;0,+(Y27/X27)*100,0)</f>
        <v>-34.57066269340342</v>
      </c>
      <c r="AA27" s="29">
        <f>SUM(AA21:AA26)</f>
        <v>-77567250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131655</v>
      </c>
      <c r="D33" s="17"/>
      <c r="E33" s="18">
        <v>75204</v>
      </c>
      <c r="F33" s="19">
        <v>75204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37602</v>
      </c>
      <c r="Y33" s="19">
        <v>-37602</v>
      </c>
      <c r="Z33" s="20">
        <v>-100</v>
      </c>
      <c r="AA33" s="21">
        <v>75204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-827384</v>
      </c>
      <c r="D35" s="17"/>
      <c r="E35" s="18">
        <v>-840916</v>
      </c>
      <c r="F35" s="19">
        <v>-840916</v>
      </c>
      <c r="G35" s="19"/>
      <c r="H35" s="19"/>
      <c r="I35" s="19">
        <v>-418228</v>
      </c>
      <c r="J35" s="19">
        <v>-418228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-418228</v>
      </c>
      <c r="X35" s="19">
        <v>-420458</v>
      </c>
      <c r="Y35" s="19">
        <v>2230</v>
      </c>
      <c r="Z35" s="20">
        <v>-0.53</v>
      </c>
      <c r="AA35" s="21">
        <v>-840916</v>
      </c>
    </row>
    <row r="36" spans="1:27" ht="13.5">
      <c r="A36" s="23" t="s">
        <v>57</v>
      </c>
      <c r="B36" s="24"/>
      <c r="C36" s="25">
        <f aca="true" t="shared" si="2" ref="C36:Y36">SUM(C31:C35)</f>
        <v>-695729</v>
      </c>
      <c r="D36" s="25">
        <f>SUM(D31:D35)</f>
        <v>0</v>
      </c>
      <c r="E36" s="26">
        <f t="shared" si="2"/>
        <v>-765712</v>
      </c>
      <c r="F36" s="27">
        <f t="shared" si="2"/>
        <v>-765712</v>
      </c>
      <c r="G36" s="27">
        <f t="shared" si="2"/>
        <v>0</v>
      </c>
      <c r="H36" s="27">
        <f t="shared" si="2"/>
        <v>0</v>
      </c>
      <c r="I36" s="27">
        <f t="shared" si="2"/>
        <v>-418228</v>
      </c>
      <c r="J36" s="27">
        <f t="shared" si="2"/>
        <v>-418228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-418228</v>
      </c>
      <c r="X36" s="27">
        <f t="shared" si="2"/>
        <v>-382856</v>
      </c>
      <c r="Y36" s="27">
        <f t="shared" si="2"/>
        <v>-35372</v>
      </c>
      <c r="Z36" s="28">
        <f>+IF(X36&lt;&gt;0,+(Y36/X36)*100,0)</f>
        <v>9.23898280293374</v>
      </c>
      <c r="AA36" s="29">
        <f>SUM(AA31:AA35)</f>
        <v>-765712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41090711</v>
      </c>
      <c r="D38" s="31">
        <f>+D17+D27+D36</f>
        <v>0</v>
      </c>
      <c r="E38" s="32">
        <f t="shared" si="3"/>
        <v>-21270762</v>
      </c>
      <c r="F38" s="33">
        <f t="shared" si="3"/>
        <v>-21270762</v>
      </c>
      <c r="G38" s="33">
        <f t="shared" si="3"/>
        <v>-77499041</v>
      </c>
      <c r="H38" s="33">
        <f t="shared" si="3"/>
        <v>-3198974</v>
      </c>
      <c r="I38" s="33">
        <f t="shared" si="3"/>
        <v>3994140</v>
      </c>
      <c r="J38" s="33">
        <f t="shared" si="3"/>
        <v>-76703875</v>
      </c>
      <c r="K38" s="33">
        <f t="shared" si="3"/>
        <v>-5788089</v>
      </c>
      <c r="L38" s="33">
        <f t="shared" si="3"/>
        <v>981017</v>
      </c>
      <c r="M38" s="33">
        <f t="shared" si="3"/>
        <v>183719</v>
      </c>
      <c r="N38" s="33">
        <f t="shared" si="3"/>
        <v>-4623353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-81327228</v>
      </c>
      <c r="X38" s="33">
        <f t="shared" si="3"/>
        <v>39172733</v>
      </c>
      <c r="Y38" s="33">
        <f t="shared" si="3"/>
        <v>-120499961</v>
      </c>
      <c r="Z38" s="34">
        <f>+IF(X38&lt;&gt;0,+(Y38/X38)*100,0)</f>
        <v>-307.6118304025405</v>
      </c>
      <c r="AA38" s="35">
        <f>+AA17+AA27+AA36</f>
        <v>-21270762</v>
      </c>
    </row>
    <row r="39" spans="1:27" ht="13.5">
      <c r="A39" s="22" t="s">
        <v>59</v>
      </c>
      <c r="B39" s="16"/>
      <c r="C39" s="31">
        <v>253169330</v>
      </c>
      <c r="D39" s="31"/>
      <c r="E39" s="32">
        <v>227591454</v>
      </c>
      <c r="F39" s="33">
        <v>227591454</v>
      </c>
      <c r="G39" s="33">
        <v>294260038</v>
      </c>
      <c r="H39" s="33">
        <v>216760997</v>
      </c>
      <c r="I39" s="33">
        <v>213562023</v>
      </c>
      <c r="J39" s="33">
        <v>294260038</v>
      </c>
      <c r="K39" s="33">
        <v>217556163</v>
      </c>
      <c r="L39" s="33">
        <v>211768074</v>
      </c>
      <c r="M39" s="33">
        <v>212749091</v>
      </c>
      <c r="N39" s="33">
        <v>217556163</v>
      </c>
      <c r="O39" s="33"/>
      <c r="P39" s="33"/>
      <c r="Q39" s="33"/>
      <c r="R39" s="33"/>
      <c r="S39" s="33"/>
      <c r="T39" s="33"/>
      <c r="U39" s="33"/>
      <c r="V39" s="33"/>
      <c r="W39" s="33">
        <v>294260038</v>
      </c>
      <c r="X39" s="33">
        <v>227591454</v>
      </c>
      <c r="Y39" s="33">
        <v>66668584</v>
      </c>
      <c r="Z39" s="34">
        <v>29.29</v>
      </c>
      <c r="AA39" s="35">
        <v>227591454</v>
      </c>
    </row>
    <row r="40" spans="1:27" ht="13.5">
      <c r="A40" s="41" t="s">
        <v>60</v>
      </c>
      <c r="B40" s="42"/>
      <c r="C40" s="43">
        <v>294260041</v>
      </c>
      <c r="D40" s="43"/>
      <c r="E40" s="44">
        <v>206320692</v>
      </c>
      <c r="F40" s="45">
        <v>206320692</v>
      </c>
      <c r="G40" s="45">
        <v>216760997</v>
      </c>
      <c r="H40" s="45">
        <v>213562023</v>
      </c>
      <c r="I40" s="45">
        <v>217556163</v>
      </c>
      <c r="J40" s="45">
        <v>217556163</v>
      </c>
      <c r="K40" s="45">
        <v>211768074</v>
      </c>
      <c r="L40" s="45">
        <v>212749091</v>
      </c>
      <c r="M40" s="45">
        <v>212932810</v>
      </c>
      <c r="N40" s="45">
        <v>212932810</v>
      </c>
      <c r="O40" s="45"/>
      <c r="P40" s="45"/>
      <c r="Q40" s="45"/>
      <c r="R40" s="45"/>
      <c r="S40" s="45"/>
      <c r="T40" s="45"/>
      <c r="U40" s="45"/>
      <c r="V40" s="45"/>
      <c r="W40" s="45">
        <v>212932810</v>
      </c>
      <c r="X40" s="45">
        <v>266764187</v>
      </c>
      <c r="Y40" s="45">
        <v>-53831377</v>
      </c>
      <c r="Z40" s="46">
        <v>-20.18</v>
      </c>
      <c r="AA40" s="47">
        <v>206320692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23663459</v>
      </c>
      <c r="D6" s="17"/>
      <c r="E6" s="18">
        <v>37778400</v>
      </c>
      <c r="F6" s="19">
        <v>37778400</v>
      </c>
      <c r="G6" s="19">
        <v>1368749</v>
      </c>
      <c r="H6" s="19">
        <v>1355288</v>
      </c>
      <c r="I6" s="19">
        <v>1608545</v>
      </c>
      <c r="J6" s="19">
        <v>4332582</v>
      </c>
      <c r="K6" s="19">
        <v>3779290</v>
      </c>
      <c r="L6" s="19">
        <v>1112255</v>
      </c>
      <c r="M6" s="19">
        <v>2668809</v>
      </c>
      <c r="N6" s="19">
        <v>7560354</v>
      </c>
      <c r="O6" s="19"/>
      <c r="P6" s="19"/>
      <c r="Q6" s="19"/>
      <c r="R6" s="19"/>
      <c r="S6" s="19"/>
      <c r="T6" s="19"/>
      <c r="U6" s="19"/>
      <c r="V6" s="19"/>
      <c r="W6" s="19">
        <v>11892936</v>
      </c>
      <c r="X6" s="19">
        <v>18889200</v>
      </c>
      <c r="Y6" s="19">
        <v>-6996264</v>
      </c>
      <c r="Z6" s="20">
        <v>-37.04</v>
      </c>
      <c r="AA6" s="21">
        <v>37778400</v>
      </c>
    </row>
    <row r="7" spans="1:27" ht="13.5">
      <c r="A7" s="22" t="s">
        <v>34</v>
      </c>
      <c r="B7" s="16"/>
      <c r="C7" s="17">
        <v>77525332</v>
      </c>
      <c r="D7" s="17"/>
      <c r="E7" s="18">
        <v>125988522</v>
      </c>
      <c r="F7" s="19">
        <v>125988522</v>
      </c>
      <c r="G7" s="19">
        <v>6552193</v>
      </c>
      <c r="H7" s="19">
        <v>6268679</v>
      </c>
      <c r="I7" s="19">
        <v>3603446</v>
      </c>
      <c r="J7" s="19">
        <v>16424318</v>
      </c>
      <c r="K7" s="19">
        <v>8803974</v>
      </c>
      <c r="L7" s="19">
        <v>5196419</v>
      </c>
      <c r="M7" s="19">
        <v>5363734</v>
      </c>
      <c r="N7" s="19">
        <v>19364127</v>
      </c>
      <c r="O7" s="19"/>
      <c r="P7" s="19"/>
      <c r="Q7" s="19"/>
      <c r="R7" s="19"/>
      <c r="S7" s="19"/>
      <c r="T7" s="19"/>
      <c r="U7" s="19"/>
      <c r="V7" s="19"/>
      <c r="W7" s="19">
        <v>35788445</v>
      </c>
      <c r="X7" s="19">
        <v>59725698</v>
      </c>
      <c r="Y7" s="19">
        <v>-23937253</v>
      </c>
      <c r="Z7" s="20">
        <v>-40.08</v>
      </c>
      <c r="AA7" s="21">
        <v>125988522</v>
      </c>
    </row>
    <row r="8" spans="1:27" ht="13.5">
      <c r="A8" s="22" t="s">
        <v>35</v>
      </c>
      <c r="B8" s="16"/>
      <c r="C8" s="17">
        <v>32969082</v>
      </c>
      <c r="D8" s="17"/>
      <c r="E8" s="18">
        <v>25487964</v>
      </c>
      <c r="F8" s="19">
        <v>25487964</v>
      </c>
      <c r="G8" s="19">
        <v>13973602</v>
      </c>
      <c r="H8" s="19">
        <v>4866269</v>
      </c>
      <c r="I8" s="19">
        <v>3630859</v>
      </c>
      <c r="J8" s="19">
        <v>22470730</v>
      </c>
      <c r="K8" s="19">
        <v>7053783</v>
      </c>
      <c r="L8" s="19">
        <v>5384564</v>
      </c>
      <c r="M8" s="19">
        <v>9742832</v>
      </c>
      <c r="N8" s="19">
        <v>22181179</v>
      </c>
      <c r="O8" s="19"/>
      <c r="P8" s="19"/>
      <c r="Q8" s="19"/>
      <c r="R8" s="19"/>
      <c r="S8" s="19"/>
      <c r="T8" s="19"/>
      <c r="U8" s="19"/>
      <c r="V8" s="19"/>
      <c r="W8" s="19">
        <v>44651909</v>
      </c>
      <c r="X8" s="19">
        <v>12743982</v>
      </c>
      <c r="Y8" s="19">
        <v>31907927</v>
      </c>
      <c r="Z8" s="20">
        <v>250.38</v>
      </c>
      <c r="AA8" s="21">
        <v>25487964</v>
      </c>
    </row>
    <row r="9" spans="1:27" ht="13.5">
      <c r="A9" s="22" t="s">
        <v>36</v>
      </c>
      <c r="B9" s="16"/>
      <c r="C9" s="17">
        <v>70104908</v>
      </c>
      <c r="D9" s="17"/>
      <c r="E9" s="18">
        <v>55894004</v>
      </c>
      <c r="F9" s="19">
        <v>55894004</v>
      </c>
      <c r="G9" s="19">
        <v>21949000</v>
      </c>
      <c r="H9" s="19">
        <v>4695000</v>
      </c>
      <c r="I9" s="19"/>
      <c r="J9" s="19">
        <v>26644000</v>
      </c>
      <c r="K9" s="19"/>
      <c r="L9" s="19">
        <v>682000</v>
      </c>
      <c r="M9" s="19">
        <v>12150000</v>
      </c>
      <c r="N9" s="19">
        <v>12832000</v>
      </c>
      <c r="O9" s="19"/>
      <c r="P9" s="19"/>
      <c r="Q9" s="19"/>
      <c r="R9" s="19"/>
      <c r="S9" s="19"/>
      <c r="T9" s="19"/>
      <c r="U9" s="19"/>
      <c r="V9" s="19"/>
      <c r="W9" s="19">
        <v>39476000</v>
      </c>
      <c r="X9" s="19">
        <v>30104502</v>
      </c>
      <c r="Y9" s="19">
        <v>9371498</v>
      </c>
      <c r="Z9" s="20">
        <v>31.13</v>
      </c>
      <c r="AA9" s="21">
        <v>55894004</v>
      </c>
    </row>
    <row r="10" spans="1:27" ht="13.5">
      <c r="A10" s="22" t="s">
        <v>37</v>
      </c>
      <c r="B10" s="16"/>
      <c r="C10" s="17">
        <v>29317616</v>
      </c>
      <c r="D10" s="17"/>
      <c r="E10" s="18">
        <v>23801004</v>
      </c>
      <c r="F10" s="19">
        <v>23801004</v>
      </c>
      <c r="G10" s="19">
        <v>11265000</v>
      </c>
      <c r="H10" s="19"/>
      <c r="I10" s="19"/>
      <c r="J10" s="19">
        <v>11265000</v>
      </c>
      <c r="K10" s="19">
        <v>1231000</v>
      </c>
      <c r="L10" s="19"/>
      <c r="M10" s="19">
        <v>1575214</v>
      </c>
      <c r="N10" s="19">
        <v>2806214</v>
      </c>
      <c r="O10" s="19"/>
      <c r="P10" s="19"/>
      <c r="Q10" s="19"/>
      <c r="R10" s="19"/>
      <c r="S10" s="19"/>
      <c r="T10" s="19"/>
      <c r="U10" s="19"/>
      <c r="V10" s="19"/>
      <c r="W10" s="19">
        <v>14071214</v>
      </c>
      <c r="X10" s="19">
        <v>11900502</v>
      </c>
      <c r="Y10" s="19">
        <v>2170712</v>
      </c>
      <c r="Z10" s="20">
        <v>18.24</v>
      </c>
      <c r="AA10" s="21">
        <v>23801004</v>
      </c>
    </row>
    <row r="11" spans="1:27" ht="13.5">
      <c r="A11" s="22" t="s">
        <v>38</v>
      </c>
      <c r="B11" s="16"/>
      <c r="C11" s="17">
        <v>1686081</v>
      </c>
      <c r="D11" s="17"/>
      <c r="E11" s="18">
        <v>8163132</v>
      </c>
      <c r="F11" s="19">
        <v>8163132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4081566</v>
      </c>
      <c r="Y11" s="19">
        <v>-4081566</v>
      </c>
      <c r="Z11" s="20">
        <v>-100</v>
      </c>
      <c r="AA11" s="21">
        <v>8163132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-200871428</v>
      </c>
      <c r="D14" s="17"/>
      <c r="E14" s="18">
        <v>-237606678</v>
      </c>
      <c r="F14" s="19">
        <v>-237606678</v>
      </c>
      <c r="G14" s="19">
        <v>-53310397</v>
      </c>
      <c r="H14" s="19">
        <v>-13576365</v>
      </c>
      <c r="I14" s="19">
        <v>-12859817</v>
      </c>
      <c r="J14" s="19">
        <v>-79746579</v>
      </c>
      <c r="K14" s="19">
        <v>-13797498</v>
      </c>
      <c r="L14" s="19">
        <v>-14444761</v>
      </c>
      <c r="M14" s="19">
        <v>-24586978</v>
      </c>
      <c r="N14" s="19">
        <v>-52829237</v>
      </c>
      <c r="O14" s="19"/>
      <c r="P14" s="19"/>
      <c r="Q14" s="19"/>
      <c r="R14" s="19"/>
      <c r="S14" s="19"/>
      <c r="T14" s="19"/>
      <c r="U14" s="19"/>
      <c r="V14" s="19"/>
      <c r="W14" s="19">
        <v>-132575816</v>
      </c>
      <c r="X14" s="19">
        <v>-120606382</v>
      </c>
      <c r="Y14" s="19">
        <v>-11969434</v>
      </c>
      <c r="Z14" s="20">
        <v>9.92</v>
      </c>
      <c r="AA14" s="21">
        <v>-237606678</v>
      </c>
    </row>
    <row r="15" spans="1:27" ht="13.5">
      <c r="A15" s="22" t="s">
        <v>42</v>
      </c>
      <c r="B15" s="16"/>
      <c r="C15" s="17">
        <v>-14409663</v>
      </c>
      <c r="D15" s="17"/>
      <c r="E15" s="18">
        <v>-5430036</v>
      </c>
      <c r="F15" s="19">
        <v>-5430036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-2715018</v>
      </c>
      <c r="Y15" s="19">
        <v>2715018</v>
      </c>
      <c r="Z15" s="20">
        <v>-100</v>
      </c>
      <c r="AA15" s="21">
        <v>-5430036</v>
      </c>
    </row>
    <row r="16" spans="1:27" ht="13.5">
      <c r="A16" s="22" t="s">
        <v>43</v>
      </c>
      <c r="B16" s="16"/>
      <c r="C16" s="17">
        <v>-70355</v>
      </c>
      <c r="D16" s="17"/>
      <c r="E16" s="18">
        <v>-8375724</v>
      </c>
      <c r="F16" s="19">
        <v>-8375724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-4187862</v>
      </c>
      <c r="Y16" s="19">
        <v>4187862</v>
      </c>
      <c r="Z16" s="20">
        <v>-100</v>
      </c>
      <c r="AA16" s="21">
        <v>-8375724</v>
      </c>
    </row>
    <row r="17" spans="1:27" ht="13.5">
      <c r="A17" s="23" t="s">
        <v>44</v>
      </c>
      <c r="B17" s="24"/>
      <c r="C17" s="25">
        <f aca="true" t="shared" si="0" ref="C17:Y17">SUM(C6:C16)</f>
        <v>19915032</v>
      </c>
      <c r="D17" s="25">
        <f>SUM(D6:D16)</f>
        <v>0</v>
      </c>
      <c r="E17" s="26">
        <f t="shared" si="0"/>
        <v>25700588</v>
      </c>
      <c r="F17" s="27">
        <f t="shared" si="0"/>
        <v>25700588</v>
      </c>
      <c r="G17" s="27">
        <f t="shared" si="0"/>
        <v>1798147</v>
      </c>
      <c r="H17" s="27">
        <f t="shared" si="0"/>
        <v>3608871</v>
      </c>
      <c r="I17" s="27">
        <f t="shared" si="0"/>
        <v>-4016967</v>
      </c>
      <c r="J17" s="27">
        <f t="shared" si="0"/>
        <v>1390051</v>
      </c>
      <c r="K17" s="27">
        <f t="shared" si="0"/>
        <v>7070549</v>
      </c>
      <c r="L17" s="27">
        <f t="shared" si="0"/>
        <v>-2069523</v>
      </c>
      <c r="M17" s="27">
        <f t="shared" si="0"/>
        <v>6913611</v>
      </c>
      <c r="N17" s="27">
        <f t="shared" si="0"/>
        <v>11914637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13304688</v>
      </c>
      <c r="X17" s="27">
        <f t="shared" si="0"/>
        <v>9936188</v>
      </c>
      <c r="Y17" s="27">
        <f t="shared" si="0"/>
        <v>3368500</v>
      </c>
      <c r="Z17" s="28">
        <f>+IF(X17&lt;&gt;0,+(Y17/X17)*100,0)</f>
        <v>33.901331174490664</v>
      </c>
      <c r="AA17" s="29">
        <f>SUM(AA6:AA16)</f>
        <v>25700588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100801</v>
      </c>
      <c r="F21" s="19">
        <v>100801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100801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-35087691</v>
      </c>
      <c r="D26" s="17"/>
      <c r="E26" s="18">
        <v>-25600996</v>
      </c>
      <c r="F26" s="19">
        <v>-25600996</v>
      </c>
      <c r="G26" s="19"/>
      <c r="H26" s="19"/>
      <c r="I26" s="19"/>
      <c r="J26" s="19"/>
      <c r="K26" s="19">
        <v>-833372</v>
      </c>
      <c r="L26" s="19">
        <v>-2121635</v>
      </c>
      <c r="M26" s="19">
        <v>-5428859</v>
      </c>
      <c r="N26" s="19">
        <v>-8383866</v>
      </c>
      <c r="O26" s="19"/>
      <c r="P26" s="19"/>
      <c r="Q26" s="19"/>
      <c r="R26" s="19"/>
      <c r="S26" s="19"/>
      <c r="T26" s="19"/>
      <c r="U26" s="19"/>
      <c r="V26" s="19"/>
      <c r="W26" s="19">
        <v>-8383866</v>
      </c>
      <c r="X26" s="19">
        <v>-12895998</v>
      </c>
      <c r="Y26" s="19">
        <v>4512132</v>
      </c>
      <c r="Z26" s="20">
        <v>-34.99</v>
      </c>
      <c r="AA26" s="21">
        <v>-25600996</v>
      </c>
    </row>
    <row r="27" spans="1:27" ht="13.5">
      <c r="A27" s="23" t="s">
        <v>51</v>
      </c>
      <c r="B27" s="24"/>
      <c r="C27" s="25">
        <f aca="true" t="shared" si="1" ref="C27:Y27">SUM(C21:C26)</f>
        <v>-35087691</v>
      </c>
      <c r="D27" s="25">
        <f>SUM(D21:D26)</f>
        <v>0</v>
      </c>
      <c r="E27" s="26">
        <f t="shared" si="1"/>
        <v>-25500195</v>
      </c>
      <c r="F27" s="27">
        <f t="shared" si="1"/>
        <v>-25500195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-833372</v>
      </c>
      <c r="L27" s="27">
        <f t="shared" si="1"/>
        <v>-2121635</v>
      </c>
      <c r="M27" s="27">
        <f t="shared" si="1"/>
        <v>-5428859</v>
      </c>
      <c r="N27" s="27">
        <f t="shared" si="1"/>
        <v>-8383866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-8383866</v>
      </c>
      <c r="X27" s="27">
        <f t="shared" si="1"/>
        <v>-12895998</v>
      </c>
      <c r="Y27" s="27">
        <f t="shared" si="1"/>
        <v>4512132</v>
      </c>
      <c r="Z27" s="28">
        <f>+IF(X27&lt;&gt;0,+(Y27/X27)*100,0)</f>
        <v>-34.9886220515853</v>
      </c>
      <c r="AA27" s="29">
        <f>SUM(AA21:AA26)</f>
        <v>-25500195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34310</v>
      </c>
      <c r="D33" s="17"/>
      <c r="E33" s="18">
        <v>100000</v>
      </c>
      <c r="F33" s="19">
        <v>100000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100000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-1244529</v>
      </c>
      <c r="D35" s="17"/>
      <c r="E35" s="18">
        <v>-211096</v>
      </c>
      <c r="F35" s="19">
        <v>-211096</v>
      </c>
      <c r="G35" s="19"/>
      <c r="H35" s="19"/>
      <c r="I35" s="19"/>
      <c r="J35" s="19"/>
      <c r="K35" s="19">
        <v>-395408</v>
      </c>
      <c r="L35" s="19"/>
      <c r="M35" s="19"/>
      <c r="N35" s="19">
        <v>-395408</v>
      </c>
      <c r="O35" s="19"/>
      <c r="P35" s="19"/>
      <c r="Q35" s="19"/>
      <c r="R35" s="19"/>
      <c r="S35" s="19"/>
      <c r="T35" s="19"/>
      <c r="U35" s="19"/>
      <c r="V35" s="19"/>
      <c r="W35" s="19">
        <v>-395408</v>
      </c>
      <c r="X35" s="19">
        <v>-105548</v>
      </c>
      <c r="Y35" s="19">
        <v>-289860</v>
      </c>
      <c r="Z35" s="20">
        <v>274.62</v>
      </c>
      <c r="AA35" s="21">
        <v>-211096</v>
      </c>
    </row>
    <row r="36" spans="1:27" ht="13.5">
      <c r="A36" s="23" t="s">
        <v>57</v>
      </c>
      <c r="B36" s="24"/>
      <c r="C36" s="25">
        <f aca="true" t="shared" si="2" ref="C36:Y36">SUM(C31:C35)</f>
        <v>-1210219</v>
      </c>
      <c r="D36" s="25">
        <f>SUM(D31:D35)</f>
        <v>0</v>
      </c>
      <c r="E36" s="26">
        <f t="shared" si="2"/>
        <v>-111096</v>
      </c>
      <c r="F36" s="27">
        <f t="shared" si="2"/>
        <v>-111096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-395408</v>
      </c>
      <c r="L36" s="27">
        <f t="shared" si="2"/>
        <v>0</v>
      </c>
      <c r="M36" s="27">
        <f t="shared" si="2"/>
        <v>0</v>
      </c>
      <c r="N36" s="27">
        <f t="shared" si="2"/>
        <v>-395408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-395408</v>
      </c>
      <c r="X36" s="27">
        <f t="shared" si="2"/>
        <v>-105548</v>
      </c>
      <c r="Y36" s="27">
        <f t="shared" si="2"/>
        <v>-289860</v>
      </c>
      <c r="Z36" s="28">
        <f>+IF(X36&lt;&gt;0,+(Y36/X36)*100,0)</f>
        <v>274.6238678136961</v>
      </c>
      <c r="AA36" s="29">
        <f>SUM(AA31:AA35)</f>
        <v>-111096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-16382878</v>
      </c>
      <c r="D38" s="31">
        <f>+D17+D27+D36</f>
        <v>0</v>
      </c>
      <c r="E38" s="32">
        <f t="shared" si="3"/>
        <v>89297</v>
      </c>
      <c r="F38" s="33">
        <f t="shared" si="3"/>
        <v>89297</v>
      </c>
      <c r="G38" s="33">
        <f t="shared" si="3"/>
        <v>1798147</v>
      </c>
      <c r="H38" s="33">
        <f t="shared" si="3"/>
        <v>3608871</v>
      </c>
      <c r="I38" s="33">
        <f t="shared" si="3"/>
        <v>-4016967</v>
      </c>
      <c r="J38" s="33">
        <f t="shared" si="3"/>
        <v>1390051</v>
      </c>
      <c r="K38" s="33">
        <f t="shared" si="3"/>
        <v>5841769</v>
      </c>
      <c r="L38" s="33">
        <f t="shared" si="3"/>
        <v>-4191158</v>
      </c>
      <c r="M38" s="33">
        <f t="shared" si="3"/>
        <v>1484752</v>
      </c>
      <c r="N38" s="33">
        <f t="shared" si="3"/>
        <v>3135363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4525414</v>
      </c>
      <c r="X38" s="33">
        <f t="shared" si="3"/>
        <v>-3065358</v>
      </c>
      <c r="Y38" s="33">
        <f t="shared" si="3"/>
        <v>7590772</v>
      </c>
      <c r="Z38" s="34">
        <f>+IF(X38&lt;&gt;0,+(Y38/X38)*100,0)</f>
        <v>-247.6308476856537</v>
      </c>
      <c r="AA38" s="35">
        <f>+AA17+AA27+AA36</f>
        <v>89297</v>
      </c>
    </row>
    <row r="39" spans="1:27" ht="13.5">
      <c r="A39" s="22" t="s">
        <v>59</v>
      </c>
      <c r="B39" s="16"/>
      <c r="C39" s="31">
        <v>21658077</v>
      </c>
      <c r="D39" s="31"/>
      <c r="E39" s="32">
        <v>21658077</v>
      </c>
      <c r="F39" s="33">
        <v>21658077</v>
      </c>
      <c r="G39" s="33">
        <v>308463</v>
      </c>
      <c r="H39" s="33">
        <v>2106610</v>
      </c>
      <c r="I39" s="33">
        <v>5715481</v>
      </c>
      <c r="J39" s="33">
        <v>308463</v>
      </c>
      <c r="K39" s="33">
        <v>1698514</v>
      </c>
      <c r="L39" s="33">
        <v>7540283</v>
      </c>
      <c r="M39" s="33">
        <v>3349125</v>
      </c>
      <c r="N39" s="33">
        <v>1698514</v>
      </c>
      <c r="O39" s="33"/>
      <c r="P39" s="33"/>
      <c r="Q39" s="33"/>
      <c r="R39" s="33"/>
      <c r="S39" s="33"/>
      <c r="T39" s="33"/>
      <c r="U39" s="33"/>
      <c r="V39" s="33"/>
      <c r="W39" s="33">
        <v>308463</v>
      </c>
      <c r="X39" s="33">
        <v>21658077</v>
      </c>
      <c r="Y39" s="33">
        <v>-21349614</v>
      </c>
      <c r="Z39" s="34">
        <v>-98.58</v>
      </c>
      <c r="AA39" s="35">
        <v>21658077</v>
      </c>
    </row>
    <row r="40" spans="1:27" ht="13.5">
      <c r="A40" s="41" t="s">
        <v>60</v>
      </c>
      <c r="B40" s="42"/>
      <c r="C40" s="43">
        <v>5275199</v>
      </c>
      <c r="D40" s="43"/>
      <c r="E40" s="44">
        <v>21747372</v>
      </c>
      <c r="F40" s="45">
        <v>21747372</v>
      </c>
      <c r="G40" s="45">
        <v>2106610</v>
      </c>
      <c r="H40" s="45">
        <v>5715481</v>
      </c>
      <c r="I40" s="45">
        <v>1698514</v>
      </c>
      <c r="J40" s="45">
        <v>1698514</v>
      </c>
      <c r="K40" s="45">
        <v>7540283</v>
      </c>
      <c r="L40" s="45">
        <v>3349125</v>
      </c>
      <c r="M40" s="45">
        <v>4833877</v>
      </c>
      <c r="N40" s="45">
        <v>4833877</v>
      </c>
      <c r="O40" s="45"/>
      <c r="P40" s="45"/>
      <c r="Q40" s="45"/>
      <c r="R40" s="45"/>
      <c r="S40" s="45"/>
      <c r="T40" s="45"/>
      <c r="U40" s="45"/>
      <c r="V40" s="45"/>
      <c r="W40" s="45">
        <v>4833877</v>
      </c>
      <c r="X40" s="45">
        <v>18592717</v>
      </c>
      <c r="Y40" s="45">
        <v>-13758840</v>
      </c>
      <c r="Z40" s="46">
        <v>-74</v>
      </c>
      <c r="AA40" s="47">
        <v>21747372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35765297</v>
      </c>
      <c r="D7" s="17"/>
      <c r="E7" s="18">
        <v>63941772</v>
      </c>
      <c r="F7" s="19">
        <v>63941772</v>
      </c>
      <c r="G7" s="19"/>
      <c r="H7" s="19"/>
      <c r="I7" s="19">
        <v>2426561</v>
      </c>
      <c r="J7" s="19">
        <v>2426561</v>
      </c>
      <c r="K7" s="19">
        <v>3693944</v>
      </c>
      <c r="L7" s="19">
        <v>2603489</v>
      </c>
      <c r="M7" s="19">
        <v>2194726</v>
      </c>
      <c r="N7" s="19">
        <v>8492159</v>
      </c>
      <c r="O7" s="19"/>
      <c r="P7" s="19"/>
      <c r="Q7" s="19"/>
      <c r="R7" s="19"/>
      <c r="S7" s="19"/>
      <c r="T7" s="19"/>
      <c r="U7" s="19"/>
      <c r="V7" s="19"/>
      <c r="W7" s="19">
        <v>10918720</v>
      </c>
      <c r="X7" s="19">
        <v>31970886</v>
      </c>
      <c r="Y7" s="19">
        <v>-21052166</v>
      </c>
      <c r="Z7" s="20">
        <v>-65.85</v>
      </c>
      <c r="AA7" s="21">
        <v>63941772</v>
      </c>
    </row>
    <row r="8" spans="1:27" ht="13.5">
      <c r="A8" s="22" t="s">
        <v>35</v>
      </c>
      <c r="B8" s="16"/>
      <c r="C8" s="17"/>
      <c r="D8" s="17"/>
      <c r="E8" s="18">
        <v>2826467</v>
      </c>
      <c r="F8" s="19">
        <v>2826467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v>2231105</v>
      </c>
      <c r="Y8" s="19">
        <v>-2231105</v>
      </c>
      <c r="Z8" s="20">
        <v>-100</v>
      </c>
      <c r="AA8" s="21">
        <v>2826467</v>
      </c>
    </row>
    <row r="9" spans="1:27" ht="13.5">
      <c r="A9" s="22" t="s">
        <v>36</v>
      </c>
      <c r="B9" s="16"/>
      <c r="C9" s="17">
        <v>410223865</v>
      </c>
      <c r="D9" s="17"/>
      <c r="E9" s="18">
        <v>368285922</v>
      </c>
      <c r="F9" s="19">
        <v>368285922</v>
      </c>
      <c r="G9" s="19">
        <v>109266291</v>
      </c>
      <c r="H9" s="19">
        <v>8821823</v>
      </c>
      <c r="I9" s="19">
        <v>3403890</v>
      </c>
      <c r="J9" s="19">
        <v>121492004</v>
      </c>
      <c r="K9" s="19"/>
      <c r="L9" s="19">
        <v>3480007</v>
      </c>
      <c r="M9" s="19">
        <v>86787526</v>
      </c>
      <c r="N9" s="19">
        <v>90267533</v>
      </c>
      <c r="O9" s="19"/>
      <c r="P9" s="19"/>
      <c r="Q9" s="19"/>
      <c r="R9" s="19"/>
      <c r="S9" s="19"/>
      <c r="T9" s="19"/>
      <c r="U9" s="19"/>
      <c r="V9" s="19"/>
      <c r="W9" s="19">
        <v>211759537</v>
      </c>
      <c r="X9" s="19">
        <v>257800146</v>
      </c>
      <c r="Y9" s="19">
        <v>-46040609</v>
      </c>
      <c r="Z9" s="20">
        <v>-17.86</v>
      </c>
      <c r="AA9" s="21">
        <v>368285922</v>
      </c>
    </row>
    <row r="10" spans="1:27" ht="13.5">
      <c r="A10" s="22" t="s">
        <v>37</v>
      </c>
      <c r="B10" s="16"/>
      <c r="C10" s="17">
        <v>132635748</v>
      </c>
      <c r="D10" s="17"/>
      <c r="E10" s="18">
        <v>209500000</v>
      </c>
      <c r="F10" s="19">
        <v>209500000</v>
      </c>
      <c r="G10" s="19">
        <v>82558914</v>
      </c>
      <c r="H10" s="19">
        <v>2085580</v>
      </c>
      <c r="I10" s="19"/>
      <c r="J10" s="19">
        <v>84644494</v>
      </c>
      <c r="K10" s="19"/>
      <c r="L10" s="19">
        <v>20000000</v>
      </c>
      <c r="M10" s="19">
        <v>56564829</v>
      </c>
      <c r="N10" s="19">
        <v>76564829</v>
      </c>
      <c r="O10" s="19"/>
      <c r="P10" s="19"/>
      <c r="Q10" s="19"/>
      <c r="R10" s="19"/>
      <c r="S10" s="19"/>
      <c r="T10" s="19"/>
      <c r="U10" s="19"/>
      <c r="V10" s="19"/>
      <c r="W10" s="19">
        <v>161209323</v>
      </c>
      <c r="X10" s="19">
        <v>157125000</v>
      </c>
      <c r="Y10" s="19">
        <v>4084323</v>
      </c>
      <c r="Z10" s="20">
        <v>2.6</v>
      </c>
      <c r="AA10" s="21">
        <v>209500000</v>
      </c>
    </row>
    <row r="11" spans="1:27" ht="13.5">
      <c r="A11" s="22" t="s">
        <v>38</v>
      </c>
      <c r="B11" s="16"/>
      <c r="C11" s="17">
        <v>26745244</v>
      </c>
      <c r="D11" s="17"/>
      <c r="E11" s="18">
        <v>13637260</v>
      </c>
      <c r="F11" s="19">
        <v>13637260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7624630</v>
      </c>
      <c r="Y11" s="19">
        <v>-7624630</v>
      </c>
      <c r="Z11" s="20">
        <v>-100</v>
      </c>
      <c r="AA11" s="21">
        <v>13637260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-459521994</v>
      </c>
      <c r="D14" s="17"/>
      <c r="E14" s="18">
        <v>-412555698</v>
      </c>
      <c r="F14" s="19">
        <v>-412555698</v>
      </c>
      <c r="G14" s="19">
        <v>-17581468</v>
      </c>
      <c r="H14" s="19">
        <v>-18142177</v>
      </c>
      <c r="I14" s="19">
        <v>-21658069</v>
      </c>
      <c r="J14" s="19">
        <v>-57381714</v>
      </c>
      <c r="K14" s="19">
        <v>-20057085</v>
      </c>
      <c r="L14" s="19">
        <v>-19817158</v>
      </c>
      <c r="M14" s="19">
        <v>-30861279</v>
      </c>
      <c r="N14" s="19">
        <v>-70735522</v>
      </c>
      <c r="O14" s="19"/>
      <c r="P14" s="19"/>
      <c r="Q14" s="19"/>
      <c r="R14" s="19"/>
      <c r="S14" s="19"/>
      <c r="T14" s="19"/>
      <c r="U14" s="19"/>
      <c r="V14" s="19"/>
      <c r="W14" s="19">
        <v>-128117236</v>
      </c>
      <c r="X14" s="19">
        <v>-213451114</v>
      </c>
      <c r="Y14" s="19">
        <v>85333878</v>
      </c>
      <c r="Z14" s="20">
        <v>-39.98</v>
      </c>
      <c r="AA14" s="21">
        <v>-412555698</v>
      </c>
    </row>
    <row r="15" spans="1:27" ht="13.5">
      <c r="A15" s="22" t="s">
        <v>42</v>
      </c>
      <c r="B15" s="16"/>
      <c r="C15" s="17">
        <v>-1113331</v>
      </c>
      <c r="D15" s="17"/>
      <c r="E15" s="18">
        <v>-3096500</v>
      </c>
      <c r="F15" s="19">
        <v>-3096500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-3096500</v>
      </c>
      <c r="Y15" s="19">
        <v>3096500</v>
      </c>
      <c r="Z15" s="20">
        <v>-100</v>
      </c>
      <c r="AA15" s="21">
        <v>-3096500</v>
      </c>
    </row>
    <row r="16" spans="1:27" ht="13.5">
      <c r="A16" s="22" t="s">
        <v>43</v>
      </c>
      <c r="B16" s="16"/>
      <c r="C16" s="17"/>
      <c r="D16" s="17"/>
      <c r="E16" s="18">
        <v>-9305004</v>
      </c>
      <c r="F16" s="19">
        <v>-9305004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-4652502</v>
      </c>
      <c r="Y16" s="19">
        <v>4652502</v>
      </c>
      <c r="Z16" s="20">
        <v>-100</v>
      </c>
      <c r="AA16" s="21">
        <v>-9305004</v>
      </c>
    </row>
    <row r="17" spans="1:27" ht="13.5">
      <c r="A17" s="23" t="s">
        <v>44</v>
      </c>
      <c r="B17" s="24"/>
      <c r="C17" s="25">
        <f aca="true" t="shared" si="0" ref="C17:Y17">SUM(C6:C16)</f>
        <v>144734829</v>
      </c>
      <c r="D17" s="25">
        <f>SUM(D6:D16)</f>
        <v>0</v>
      </c>
      <c r="E17" s="26">
        <f t="shared" si="0"/>
        <v>233234219</v>
      </c>
      <c r="F17" s="27">
        <f t="shared" si="0"/>
        <v>233234219</v>
      </c>
      <c r="G17" s="27">
        <f t="shared" si="0"/>
        <v>174243737</v>
      </c>
      <c r="H17" s="27">
        <f t="shared" si="0"/>
        <v>-7234774</v>
      </c>
      <c r="I17" s="27">
        <f t="shared" si="0"/>
        <v>-15827618</v>
      </c>
      <c r="J17" s="27">
        <f t="shared" si="0"/>
        <v>151181345</v>
      </c>
      <c r="K17" s="27">
        <f t="shared" si="0"/>
        <v>-16363141</v>
      </c>
      <c r="L17" s="27">
        <f t="shared" si="0"/>
        <v>6266338</v>
      </c>
      <c r="M17" s="27">
        <f t="shared" si="0"/>
        <v>114685802</v>
      </c>
      <c r="N17" s="27">
        <f t="shared" si="0"/>
        <v>104588999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255770344</v>
      </c>
      <c r="X17" s="27">
        <f t="shared" si="0"/>
        <v>235551651</v>
      </c>
      <c r="Y17" s="27">
        <f t="shared" si="0"/>
        <v>20218693</v>
      </c>
      <c r="Z17" s="28">
        <f>+IF(X17&lt;&gt;0,+(Y17/X17)*100,0)</f>
        <v>8.583549686094113</v>
      </c>
      <c r="AA17" s="29">
        <f>SUM(AA6:AA16)</f>
        <v>233234219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-125091318</v>
      </c>
      <c r="D26" s="17"/>
      <c r="E26" s="18">
        <v>-225522134</v>
      </c>
      <c r="F26" s="19">
        <v>-225522134</v>
      </c>
      <c r="G26" s="19">
        <v>-7118579</v>
      </c>
      <c r="H26" s="19"/>
      <c r="I26" s="19"/>
      <c r="J26" s="19">
        <v>-7118579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-7118579</v>
      </c>
      <c r="X26" s="19">
        <v>-150000000</v>
      </c>
      <c r="Y26" s="19">
        <v>142881421</v>
      </c>
      <c r="Z26" s="20">
        <v>-95.25</v>
      </c>
      <c r="AA26" s="21">
        <v>-225522134</v>
      </c>
    </row>
    <row r="27" spans="1:27" ht="13.5">
      <c r="A27" s="23" t="s">
        <v>51</v>
      </c>
      <c r="B27" s="24"/>
      <c r="C27" s="25">
        <f aca="true" t="shared" si="1" ref="C27:Y27">SUM(C21:C26)</f>
        <v>-125091318</v>
      </c>
      <c r="D27" s="25">
        <f>SUM(D21:D26)</f>
        <v>0</v>
      </c>
      <c r="E27" s="26">
        <f t="shared" si="1"/>
        <v>-225522134</v>
      </c>
      <c r="F27" s="27">
        <f t="shared" si="1"/>
        <v>-225522134</v>
      </c>
      <c r="G27" s="27">
        <f t="shared" si="1"/>
        <v>-7118579</v>
      </c>
      <c r="H27" s="27">
        <f t="shared" si="1"/>
        <v>0</v>
      </c>
      <c r="I27" s="27">
        <f t="shared" si="1"/>
        <v>0</v>
      </c>
      <c r="J27" s="27">
        <f t="shared" si="1"/>
        <v>-7118579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-7118579</v>
      </c>
      <c r="X27" s="27">
        <f t="shared" si="1"/>
        <v>-150000000</v>
      </c>
      <c r="Y27" s="27">
        <f t="shared" si="1"/>
        <v>142881421</v>
      </c>
      <c r="Z27" s="28">
        <f>+IF(X27&lt;&gt;0,+(Y27/X27)*100,0)</f>
        <v>-95.25428066666667</v>
      </c>
      <c r="AA27" s="29">
        <f>SUM(AA21:AA26)</f>
        <v>-225522134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23311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-3524461</v>
      </c>
      <c r="D35" s="17"/>
      <c r="E35" s="18">
        <v>-5904892</v>
      </c>
      <c r="F35" s="19">
        <v>-5904892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-3200000</v>
      </c>
      <c r="Y35" s="19">
        <v>3200000</v>
      </c>
      <c r="Z35" s="20">
        <v>-100</v>
      </c>
      <c r="AA35" s="21">
        <v>-5904892</v>
      </c>
    </row>
    <row r="36" spans="1:27" ht="13.5">
      <c r="A36" s="23" t="s">
        <v>57</v>
      </c>
      <c r="B36" s="24"/>
      <c r="C36" s="25">
        <f aca="true" t="shared" si="2" ref="C36:Y36">SUM(C31:C35)</f>
        <v>-3501150</v>
      </c>
      <c r="D36" s="25">
        <f>SUM(D31:D35)</f>
        <v>0</v>
      </c>
      <c r="E36" s="26">
        <f t="shared" si="2"/>
        <v>-5904892</v>
      </c>
      <c r="F36" s="27">
        <f t="shared" si="2"/>
        <v>-5904892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-3200000</v>
      </c>
      <c r="Y36" s="27">
        <f t="shared" si="2"/>
        <v>3200000</v>
      </c>
      <c r="Z36" s="28">
        <f>+IF(X36&lt;&gt;0,+(Y36/X36)*100,0)</f>
        <v>-100</v>
      </c>
      <c r="AA36" s="29">
        <f>SUM(AA31:AA35)</f>
        <v>-5904892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16142361</v>
      </c>
      <c r="D38" s="31">
        <f>+D17+D27+D36</f>
        <v>0</v>
      </c>
      <c r="E38" s="32">
        <f t="shared" si="3"/>
        <v>1807193</v>
      </c>
      <c r="F38" s="33">
        <f t="shared" si="3"/>
        <v>1807193</v>
      </c>
      <c r="G38" s="33">
        <f t="shared" si="3"/>
        <v>167125158</v>
      </c>
      <c r="H38" s="33">
        <f t="shared" si="3"/>
        <v>-7234774</v>
      </c>
      <c r="I38" s="33">
        <f t="shared" si="3"/>
        <v>-15827618</v>
      </c>
      <c r="J38" s="33">
        <f t="shared" si="3"/>
        <v>144062766</v>
      </c>
      <c r="K38" s="33">
        <f t="shared" si="3"/>
        <v>-16363141</v>
      </c>
      <c r="L38" s="33">
        <f t="shared" si="3"/>
        <v>6266338</v>
      </c>
      <c r="M38" s="33">
        <f t="shared" si="3"/>
        <v>114685802</v>
      </c>
      <c r="N38" s="33">
        <f t="shared" si="3"/>
        <v>104588999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248651765</v>
      </c>
      <c r="X38" s="33">
        <f t="shared" si="3"/>
        <v>82351651</v>
      </c>
      <c r="Y38" s="33">
        <f t="shared" si="3"/>
        <v>166300114</v>
      </c>
      <c r="Z38" s="34">
        <f>+IF(X38&lt;&gt;0,+(Y38/X38)*100,0)</f>
        <v>201.93901637746157</v>
      </c>
      <c r="AA38" s="35">
        <f>+AA17+AA27+AA36</f>
        <v>1807193</v>
      </c>
    </row>
    <row r="39" spans="1:27" ht="13.5">
      <c r="A39" s="22" t="s">
        <v>59</v>
      </c>
      <c r="B39" s="16"/>
      <c r="C39" s="31">
        <v>-3487782</v>
      </c>
      <c r="D39" s="31"/>
      <c r="E39" s="32">
        <v>3208623</v>
      </c>
      <c r="F39" s="33">
        <v>3208623</v>
      </c>
      <c r="G39" s="33">
        <v>3129912</v>
      </c>
      <c r="H39" s="33">
        <v>170255070</v>
      </c>
      <c r="I39" s="33">
        <v>163020296</v>
      </c>
      <c r="J39" s="33">
        <v>3129912</v>
      </c>
      <c r="K39" s="33">
        <v>147192678</v>
      </c>
      <c r="L39" s="33">
        <v>130829537</v>
      </c>
      <c r="M39" s="33">
        <v>137095875</v>
      </c>
      <c r="N39" s="33">
        <v>147192678</v>
      </c>
      <c r="O39" s="33"/>
      <c r="P39" s="33"/>
      <c r="Q39" s="33"/>
      <c r="R39" s="33"/>
      <c r="S39" s="33"/>
      <c r="T39" s="33"/>
      <c r="U39" s="33"/>
      <c r="V39" s="33"/>
      <c r="W39" s="33">
        <v>3129912</v>
      </c>
      <c r="X39" s="33">
        <v>3208623</v>
      </c>
      <c r="Y39" s="33">
        <v>-78711</v>
      </c>
      <c r="Z39" s="34">
        <v>-2.45</v>
      </c>
      <c r="AA39" s="35">
        <v>3208623</v>
      </c>
    </row>
    <row r="40" spans="1:27" ht="13.5">
      <c r="A40" s="41" t="s">
        <v>60</v>
      </c>
      <c r="B40" s="42"/>
      <c r="C40" s="43">
        <v>12654580</v>
      </c>
      <c r="D40" s="43"/>
      <c r="E40" s="44">
        <v>5015816</v>
      </c>
      <c r="F40" s="45">
        <v>5015816</v>
      </c>
      <c r="G40" s="45">
        <v>170255070</v>
      </c>
      <c r="H40" s="45">
        <v>163020296</v>
      </c>
      <c r="I40" s="45">
        <v>147192678</v>
      </c>
      <c r="J40" s="45">
        <v>147192678</v>
      </c>
      <c r="K40" s="45">
        <v>130829537</v>
      </c>
      <c r="L40" s="45">
        <v>137095875</v>
      </c>
      <c r="M40" s="45">
        <v>251781677</v>
      </c>
      <c r="N40" s="45">
        <v>251781677</v>
      </c>
      <c r="O40" s="45"/>
      <c r="P40" s="45"/>
      <c r="Q40" s="45"/>
      <c r="R40" s="45"/>
      <c r="S40" s="45"/>
      <c r="T40" s="45"/>
      <c r="U40" s="45"/>
      <c r="V40" s="45"/>
      <c r="W40" s="45">
        <v>251781677</v>
      </c>
      <c r="X40" s="45">
        <v>85560274</v>
      </c>
      <c r="Y40" s="45">
        <v>166221403</v>
      </c>
      <c r="Z40" s="46">
        <v>194.27</v>
      </c>
      <c r="AA40" s="47">
        <v>5015816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1763236371</v>
      </c>
      <c r="D6" s="17"/>
      <c r="E6" s="18">
        <v>2069034764</v>
      </c>
      <c r="F6" s="19">
        <v>2069034764</v>
      </c>
      <c r="G6" s="19">
        <v>147979655</v>
      </c>
      <c r="H6" s="19">
        <v>234904508</v>
      </c>
      <c r="I6" s="19">
        <v>164618465</v>
      </c>
      <c r="J6" s="19">
        <v>547502628</v>
      </c>
      <c r="K6" s="19">
        <v>212197912</v>
      </c>
      <c r="L6" s="19">
        <v>153240405</v>
      </c>
      <c r="M6" s="19">
        <v>147911809</v>
      </c>
      <c r="N6" s="19">
        <v>513350126</v>
      </c>
      <c r="O6" s="19"/>
      <c r="P6" s="19"/>
      <c r="Q6" s="19"/>
      <c r="R6" s="19"/>
      <c r="S6" s="19"/>
      <c r="T6" s="19"/>
      <c r="U6" s="19"/>
      <c r="V6" s="19"/>
      <c r="W6" s="19">
        <v>1060852754</v>
      </c>
      <c r="X6" s="19">
        <v>1039185020</v>
      </c>
      <c r="Y6" s="19">
        <v>21667734</v>
      </c>
      <c r="Z6" s="20">
        <v>2.09</v>
      </c>
      <c r="AA6" s="21">
        <v>2069034764</v>
      </c>
    </row>
    <row r="7" spans="1:27" ht="13.5">
      <c r="A7" s="22" t="s">
        <v>34</v>
      </c>
      <c r="B7" s="16"/>
      <c r="C7" s="17">
        <v>4797236002</v>
      </c>
      <c r="D7" s="17"/>
      <c r="E7" s="18">
        <v>5195393489</v>
      </c>
      <c r="F7" s="19">
        <v>5195393489</v>
      </c>
      <c r="G7" s="19">
        <v>394716280</v>
      </c>
      <c r="H7" s="19">
        <v>434218939</v>
      </c>
      <c r="I7" s="19">
        <v>502375842</v>
      </c>
      <c r="J7" s="19">
        <v>1331311061</v>
      </c>
      <c r="K7" s="19">
        <v>566913284</v>
      </c>
      <c r="L7" s="19">
        <v>399256255</v>
      </c>
      <c r="M7" s="19">
        <v>360030549</v>
      </c>
      <c r="N7" s="19">
        <v>1326200088</v>
      </c>
      <c r="O7" s="19"/>
      <c r="P7" s="19"/>
      <c r="Q7" s="19"/>
      <c r="R7" s="19"/>
      <c r="S7" s="19"/>
      <c r="T7" s="19"/>
      <c r="U7" s="19"/>
      <c r="V7" s="19"/>
      <c r="W7" s="19">
        <v>2657511149</v>
      </c>
      <c r="X7" s="19">
        <v>2569910399</v>
      </c>
      <c r="Y7" s="19">
        <v>87600750</v>
      </c>
      <c r="Z7" s="20">
        <v>3.41</v>
      </c>
      <c r="AA7" s="21">
        <v>5195393489</v>
      </c>
    </row>
    <row r="8" spans="1:27" ht="13.5">
      <c r="A8" s="22" t="s">
        <v>35</v>
      </c>
      <c r="B8" s="16"/>
      <c r="C8" s="17">
        <v>198969011</v>
      </c>
      <c r="D8" s="17"/>
      <c r="E8" s="18">
        <v>310240546</v>
      </c>
      <c r="F8" s="19">
        <v>310240546</v>
      </c>
      <c r="G8" s="19">
        <v>121154377</v>
      </c>
      <c r="H8" s="19">
        <v>90516271</v>
      </c>
      <c r="I8" s="19">
        <v>145002583</v>
      </c>
      <c r="J8" s="19">
        <v>356673231</v>
      </c>
      <c r="K8" s="19">
        <v>106973553</v>
      </c>
      <c r="L8" s="19">
        <v>105680484</v>
      </c>
      <c r="M8" s="19">
        <v>140785098</v>
      </c>
      <c r="N8" s="19">
        <v>353439135</v>
      </c>
      <c r="O8" s="19"/>
      <c r="P8" s="19"/>
      <c r="Q8" s="19"/>
      <c r="R8" s="19"/>
      <c r="S8" s="19"/>
      <c r="T8" s="19"/>
      <c r="U8" s="19"/>
      <c r="V8" s="19"/>
      <c r="W8" s="19">
        <v>710112366</v>
      </c>
      <c r="X8" s="19">
        <v>168058070</v>
      </c>
      <c r="Y8" s="19">
        <v>542054296</v>
      </c>
      <c r="Z8" s="20">
        <v>322.54</v>
      </c>
      <c r="AA8" s="21">
        <v>310240546</v>
      </c>
    </row>
    <row r="9" spans="1:27" ht="13.5">
      <c r="A9" s="22" t="s">
        <v>36</v>
      </c>
      <c r="B9" s="16"/>
      <c r="C9" s="17">
        <v>1578576802</v>
      </c>
      <c r="D9" s="17"/>
      <c r="E9" s="18">
        <v>1755819867</v>
      </c>
      <c r="F9" s="19">
        <v>1755819867</v>
      </c>
      <c r="G9" s="19">
        <v>467174201</v>
      </c>
      <c r="H9" s="19">
        <v>94029020</v>
      </c>
      <c r="I9" s="19"/>
      <c r="J9" s="19">
        <v>561203221</v>
      </c>
      <c r="K9" s="19">
        <v>118979095</v>
      </c>
      <c r="L9" s="19">
        <v>4287144</v>
      </c>
      <c r="M9" s="19">
        <v>90140791</v>
      </c>
      <c r="N9" s="19">
        <v>213407030</v>
      </c>
      <c r="O9" s="19"/>
      <c r="P9" s="19"/>
      <c r="Q9" s="19"/>
      <c r="R9" s="19"/>
      <c r="S9" s="19"/>
      <c r="T9" s="19"/>
      <c r="U9" s="19"/>
      <c r="V9" s="19"/>
      <c r="W9" s="19">
        <v>774610251</v>
      </c>
      <c r="X9" s="19">
        <v>1104939812</v>
      </c>
      <c r="Y9" s="19">
        <v>-330329561</v>
      </c>
      <c r="Z9" s="20">
        <v>-29.9</v>
      </c>
      <c r="AA9" s="21">
        <v>1755819867</v>
      </c>
    </row>
    <row r="10" spans="1:27" ht="13.5">
      <c r="A10" s="22" t="s">
        <v>37</v>
      </c>
      <c r="B10" s="16"/>
      <c r="C10" s="17">
        <v>1654509179</v>
      </c>
      <c r="D10" s="17"/>
      <c r="E10" s="18">
        <v>1546169938</v>
      </c>
      <c r="F10" s="19">
        <v>1546169938</v>
      </c>
      <c r="G10" s="19">
        <v>239255242</v>
      </c>
      <c r="H10" s="19">
        <v>125844480</v>
      </c>
      <c r="I10" s="19"/>
      <c r="J10" s="19">
        <v>365099722</v>
      </c>
      <c r="K10" s="19">
        <v>-116666480</v>
      </c>
      <c r="L10" s="19">
        <v>299254000</v>
      </c>
      <c r="M10" s="19">
        <v>201072232</v>
      </c>
      <c r="N10" s="19">
        <v>383659752</v>
      </c>
      <c r="O10" s="19"/>
      <c r="P10" s="19"/>
      <c r="Q10" s="19"/>
      <c r="R10" s="19"/>
      <c r="S10" s="19"/>
      <c r="T10" s="19"/>
      <c r="U10" s="19"/>
      <c r="V10" s="19"/>
      <c r="W10" s="19">
        <v>748759474</v>
      </c>
      <c r="X10" s="19">
        <v>948309344</v>
      </c>
      <c r="Y10" s="19">
        <v>-199549870</v>
      </c>
      <c r="Z10" s="20">
        <v>-21.04</v>
      </c>
      <c r="AA10" s="21">
        <v>1546169938</v>
      </c>
    </row>
    <row r="11" spans="1:27" ht="13.5">
      <c r="A11" s="22" t="s">
        <v>38</v>
      </c>
      <c r="B11" s="16"/>
      <c r="C11" s="17">
        <v>155649329</v>
      </c>
      <c r="D11" s="17"/>
      <c r="E11" s="18">
        <v>106591640</v>
      </c>
      <c r="F11" s="19">
        <v>106591640</v>
      </c>
      <c r="G11" s="19">
        <v>26157131</v>
      </c>
      <c r="H11" s="19">
        <v>16617177</v>
      </c>
      <c r="I11" s="19">
        <v>14595176</v>
      </c>
      <c r="J11" s="19">
        <v>57369484</v>
      </c>
      <c r="K11" s="19">
        <v>14027900</v>
      </c>
      <c r="L11" s="19">
        <v>13486433</v>
      </c>
      <c r="M11" s="19">
        <v>11586474</v>
      </c>
      <c r="N11" s="19">
        <v>39100807</v>
      </c>
      <c r="O11" s="19"/>
      <c r="P11" s="19"/>
      <c r="Q11" s="19"/>
      <c r="R11" s="19"/>
      <c r="S11" s="19"/>
      <c r="T11" s="19"/>
      <c r="U11" s="19"/>
      <c r="V11" s="19"/>
      <c r="W11" s="19">
        <v>96470291</v>
      </c>
      <c r="X11" s="19">
        <v>54324012</v>
      </c>
      <c r="Y11" s="19">
        <v>42146279</v>
      </c>
      <c r="Z11" s="20">
        <v>77.58</v>
      </c>
      <c r="AA11" s="21">
        <v>106591640</v>
      </c>
    </row>
    <row r="12" spans="1:27" ht="13.5">
      <c r="A12" s="22" t="s">
        <v>39</v>
      </c>
      <c r="B12" s="16"/>
      <c r="C12" s="17">
        <v>123095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-7128469524</v>
      </c>
      <c r="D14" s="17"/>
      <c r="E14" s="18">
        <v>-8729826136</v>
      </c>
      <c r="F14" s="19">
        <v>-8729826136</v>
      </c>
      <c r="G14" s="19">
        <v>-1134224453</v>
      </c>
      <c r="H14" s="19">
        <v>-910373195</v>
      </c>
      <c r="I14" s="19">
        <v>-883092194</v>
      </c>
      <c r="J14" s="19">
        <v>-2927689842</v>
      </c>
      <c r="K14" s="19">
        <v>-747309653</v>
      </c>
      <c r="L14" s="19">
        <v>-757094809</v>
      </c>
      <c r="M14" s="19">
        <v>-775729995</v>
      </c>
      <c r="N14" s="19">
        <v>-2280134457</v>
      </c>
      <c r="O14" s="19"/>
      <c r="P14" s="19"/>
      <c r="Q14" s="19"/>
      <c r="R14" s="19"/>
      <c r="S14" s="19"/>
      <c r="T14" s="19"/>
      <c r="U14" s="19"/>
      <c r="V14" s="19"/>
      <c r="W14" s="19">
        <v>-5207824299</v>
      </c>
      <c r="X14" s="19">
        <v>-4430888618</v>
      </c>
      <c r="Y14" s="19">
        <v>-776935681</v>
      </c>
      <c r="Z14" s="20">
        <v>17.53</v>
      </c>
      <c r="AA14" s="21">
        <v>-8729826136</v>
      </c>
    </row>
    <row r="15" spans="1:27" ht="13.5">
      <c r="A15" s="22" t="s">
        <v>42</v>
      </c>
      <c r="B15" s="16"/>
      <c r="C15" s="17">
        <v>-146734631</v>
      </c>
      <c r="D15" s="17"/>
      <c r="E15" s="18">
        <v>-142392290</v>
      </c>
      <c r="F15" s="19">
        <v>-142392290</v>
      </c>
      <c r="G15" s="19">
        <v>-28512219</v>
      </c>
      <c r="H15" s="19"/>
      <c r="I15" s="19"/>
      <c r="J15" s="19">
        <v>-28512219</v>
      </c>
      <c r="K15" s="19">
        <v>-20175647</v>
      </c>
      <c r="L15" s="19">
        <v>-20242140</v>
      </c>
      <c r="M15" s="19"/>
      <c r="N15" s="19">
        <v>-40417787</v>
      </c>
      <c r="O15" s="19"/>
      <c r="P15" s="19"/>
      <c r="Q15" s="19"/>
      <c r="R15" s="19"/>
      <c r="S15" s="19"/>
      <c r="T15" s="19"/>
      <c r="U15" s="19"/>
      <c r="V15" s="19"/>
      <c r="W15" s="19">
        <v>-68930006</v>
      </c>
      <c r="X15" s="19">
        <v>-78171856</v>
      </c>
      <c r="Y15" s="19">
        <v>9241850</v>
      </c>
      <c r="Z15" s="20">
        <v>-11.82</v>
      </c>
      <c r="AA15" s="21">
        <v>-142392290</v>
      </c>
    </row>
    <row r="16" spans="1:27" ht="13.5">
      <c r="A16" s="22" t="s">
        <v>43</v>
      </c>
      <c r="B16" s="16"/>
      <c r="C16" s="17">
        <v>-52335548</v>
      </c>
      <c r="D16" s="17"/>
      <c r="E16" s="18">
        <v>-87445781</v>
      </c>
      <c r="F16" s="19">
        <v>-87445781</v>
      </c>
      <c r="G16" s="19">
        <v>-2197429</v>
      </c>
      <c r="H16" s="19"/>
      <c r="I16" s="19">
        <v>-20524492</v>
      </c>
      <c r="J16" s="19">
        <v>-22721921</v>
      </c>
      <c r="K16" s="19">
        <v>-4782979</v>
      </c>
      <c r="L16" s="19">
        <v>2315442</v>
      </c>
      <c r="M16" s="19">
        <v>-16542433</v>
      </c>
      <c r="N16" s="19">
        <v>-19009970</v>
      </c>
      <c r="O16" s="19"/>
      <c r="P16" s="19"/>
      <c r="Q16" s="19"/>
      <c r="R16" s="19"/>
      <c r="S16" s="19"/>
      <c r="T16" s="19"/>
      <c r="U16" s="19"/>
      <c r="V16" s="19"/>
      <c r="W16" s="19">
        <v>-41731891</v>
      </c>
      <c r="X16" s="19">
        <v>-96558430</v>
      </c>
      <c r="Y16" s="19">
        <v>54826539</v>
      </c>
      <c r="Z16" s="20">
        <v>-56.78</v>
      </c>
      <c r="AA16" s="21">
        <v>-87445781</v>
      </c>
    </row>
    <row r="17" spans="1:27" ht="13.5">
      <c r="A17" s="23" t="s">
        <v>44</v>
      </c>
      <c r="B17" s="24"/>
      <c r="C17" s="25">
        <f aca="true" t="shared" si="0" ref="C17:Y17">SUM(C6:C16)</f>
        <v>2820760086</v>
      </c>
      <c r="D17" s="25">
        <f>SUM(D6:D16)</f>
        <v>0</v>
      </c>
      <c r="E17" s="26">
        <f t="shared" si="0"/>
        <v>2023586037</v>
      </c>
      <c r="F17" s="27">
        <f t="shared" si="0"/>
        <v>2023586037</v>
      </c>
      <c r="G17" s="27">
        <f t="shared" si="0"/>
        <v>231502785</v>
      </c>
      <c r="H17" s="27">
        <f t="shared" si="0"/>
        <v>85757200</v>
      </c>
      <c r="I17" s="27">
        <f t="shared" si="0"/>
        <v>-77024620</v>
      </c>
      <c r="J17" s="27">
        <f t="shared" si="0"/>
        <v>240235365</v>
      </c>
      <c r="K17" s="27">
        <f t="shared" si="0"/>
        <v>130156985</v>
      </c>
      <c r="L17" s="27">
        <f t="shared" si="0"/>
        <v>200183214</v>
      </c>
      <c r="M17" s="27">
        <f t="shared" si="0"/>
        <v>159254525</v>
      </c>
      <c r="N17" s="27">
        <f t="shared" si="0"/>
        <v>489594724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729830089</v>
      </c>
      <c r="X17" s="27">
        <f t="shared" si="0"/>
        <v>1279107753</v>
      </c>
      <c r="Y17" s="27">
        <f t="shared" si="0"/>
        <v>-549277664</v>
      </c>
      <c r="Z17" s="28">
        <f>+IF(X17&lt;&gt;0,+(Y17/X17)*100,0)</f>
        <v>-42.942251167795085</v>
      </c>
      <c r="AA17" s="29">
        <f>SUM(AA6:AA16)</f>
        <v>2023586037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-3202967</v>
      </c>
      <c r="F23" s="19">
        <v>-3202967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-1560000</v>
      </c>
      <c r="Y23" s="36">
        <v>1560000</v>
      </c>
      <c r="Z23" s="37">
        <v>-100</v>
      </c>
      <c r="AA23" s="38">
        <v>-3202967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-1742980757</v>
      </c>
      <c r="D26" s="17"/>
      <c r="E26" s="18">
        <v>-1728084330</v>
      </c>
      <c r="F26" s="19">
        <v>-1728084330</v>
      </c>
      <c r="G26" s="19">
        <v>-320793936</v>
      </c>
      <c r="H26" s="19">
        <v>-115090796</v>
      </c>
      <c r="I26" s="19">
        <v>-76577875</v>
      </c>
      <c r="J26" s="19">
        <v>-512462607</v>
      </c>
      <c r="K26" s="19">
        <v>-69688317</v>
      </c>
      <c r="L26" s="19">
        <v>-82221973</v>
      </c>
      <c r="M26" s="19">
        <v>-88595073</v>
      </c>
      <c r="N26" s="19">
        <v>-240505363</v>
      </c>
      <c r="O26" s="19"/>
      <c r="P26" s="19"/>
      <c r="Q26" s="19"/>
      <c r="R26" s="19"/>
      <c r="S26" s="19"/>
      <c r="T26" s="19"/>
      <c r="U26" s="19"/>
      <c r="V26" s="19"/>
      <c r="W26" s="19">
        <v>-752967970</v>
      </c>
      <c r="X26" s="19">
        <v>-924872103</v>
      </c>
      <c r="Y26" s="19">
        <v>171904133</v>
      </c>
      <c r="Z26" s="20">
        <v>-18.59</v>
      </c>
      <c r="AA26" s="21">
        <v>-1728084330</v>
      </c>
    </row>
    <row r="27" spans="1:27" ht="13.5">
      <c r="A27" s="23" t="s">
        <v>51</v>
      </c>
      <c r="B27" s="24"/>
      <c r="C27" s="25">
        <f aca="true" t="shared" si="1" ref="C27:Y27">SUM(C21:C26)</f>
        <v>-1742980757</v>
      </c>
      <c r="D27" s="25">
        <f>SUM(D21:D26)</f>
        <v>0</v>
      </c>
      <c r="E27" s="26">
        <f t="shared" si="1"/>
        <v>-1731287297</v>
      </c>
      <c r="F27" s="27">
        <f t="shared" si="1"/>
        <v>-1731287297</v>
      </c>
      <c r="G27" s="27">
        <f t="shared" si="1"/>
        <v>-320793936</v>
      </c>
      <c r="H27" s="27">
        <f t="shared" si="1"/>
        <v>-115090796</v>
      </c>
      <c r="I27" s="27">
        <f t="shared" si="1"/>
        <v>-76577875</v>
      </c>
      <c r="J27" s="27">
        <f t="shared" si="1"/>
        <v>-512462607</v>
      </c>
      <c r="K27" s="27">
        <f t="shared" si="1"/>
        <v>-69688317</v>
      </c>
      <c r="L27" s="27">
        <f t="shared" si="1"/>
        <v>-82221973</v>
      </c>
      <c r="M27" s="27">
        <f t="shared" si="1"/>
        <v>-88595073</v>
      </c>
      <c r="N27" s="27">
        <f t="shared" si="1"/>
        <v>-240505363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-752967970</v>
      </c>
      <c r="X27" s="27">
        <f t="shared" si="1"/>
        <v>-926432103</v>
      </c>
      <c r="Y27" s="27">
        <f t="shared" si="1"/>
        <v>173464133</v>
      </c>
      <c r="Z27" s="28">
        <f>+IF(X27&lt;&gt;0,+(Y27/X27)*100,0)</f>
        <v>-18.72389055153457</v>
      </c>
      <c r="AA27" s="29">
        <f>SUM(AA21:AA26)</f>
        <v>-1731287297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148289700</v>
      </c>
      <c r="F32" s="19">
        <v>148289700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148289700</v>
      </c>
      <c r="Y32" s="19">
        <v>-148289700</v>
      </c>
      <c r="Z32" s="20">
        <v>-100</v>
      </c>
      <c r="AA32" s="21">
        <v>148289700</v>
      </c>
    </row>
    <row r="33" spans="1:27" ht="13.5">
      <c r="A33" s="22" t="s">
        <v>55</v>
      </c>
      <c r="B33" s="16"/>
      <c r="C33" s="17"/>
      <c r="D33" s="17"/>
      <c r="E33" s="18">
        <v>7880421</v>
      </c>
      <c r="F33" s="19">
        <v>7880421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3360000</v>
      </c>
      <c r="Y33" s="19">
        <v>-3360000</v>
      </c>
      <c r="Z33" s="20">
        <v>-100</v>
      </c>
      <c r="AA33" s="21">
        <v>7880421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-86407312</v>
      </c>
      <c r="D35" s="17"/>
      <c r="E35" s="18">
        <v>-83305638</v>
      </c>
      <c r="F35" s="19">
        <v>-83305638</v>
      </c>
      <c r="G35" s="19">
        <v>-23871780</v>
      </c>
      <c r="H35" s="19"/>
      <c r="I35" s="19"/>
      <c r="J35" s="19">
        <v>-23871780</v>
      </c>
      <c r="K35" s="19">
        <v>-7475719</v>
      </c>
      <c r="L35" s="19">
        <v>-7537132</v>
      </c>
      <c r="M35" s="19"/>
      <c r="N35" s="19">
        <v>-15012851</v>
      </c>
      <c r="O35" s="19"/>
      <c r="P35" s="19"/>
      <c r="Q35" s="19"/>
      <c r="R35" s="19"/>
      <c r="S35" s="19"/>
      <c r="T35" s="19"/>
      <c r="U35" s="19"/>
      <c r="V35" s="19"/>
      <c r="W35" s="19">
        <v>-38884631</v>
      </c>
      <c r="X35" s="19">
        <v>-38884386</v>
      </c>
      <c r="Y35" s="19">
        <v>-245</v>
      </c>
      <c r="Z35" s="20"/>
      <c r="AA35" s="21">
        <v>-83305638</v>
      </c>
    </row>
    <row r="36" spans="1:27" ht="13.5">
      <c r="A36" s="23" t="s">
        <v>57</v>
      </c>
      <c r="B36" s="24"/>
      <c r="C36" s="25">
        <f aca="true" t="shared" si="2" ref="C36:Y36">SUM(C31:C35)</f>
        <v>-86407312</v>
      </c>
      <c r="D36" s="25">
        <f>SUM(D31:D35)</f>
        <v>0</v>
      </c>
      <c r="E36" s="26">
        <f t="shared" si="2"/>
        <v>72864483</v>
      </c>
      <c r="F36" s="27">
        <f t="shared" si="2"/>
        <v>72864483</v>
      </c>
      <c r="G36" s="27">
        <f t="shared" si="2"/>
        <v>-23871780</v>
      </c>
      <c r="H36" s="27">
        <f t="shared" si="2"/>
        <v>0</v>
      </c>
      <c r="I36" s="27">
        <f t="shared" si="2"/>
        <v>0</v>
      </c>
      <c r="J36" s="27">
        <f t="shared" si="2"/>
        <v>-23871780</v>
      </c>
      <c r="K36" s="27">
        <f t="shared" si="2"/>
        <v>-7475719</v>
      </c>
      <c r="L36" s="27">
        <f t="shared" si="2"/>
        <v>-7537132</v>
      </c>
      <c r="M36" s="27">
        <f t="shared" si="2"/>
        <v>0</v>
      </c>
      <c r="N36" s="27">
        <f t="shared" si="2"/>
        <v>-15012851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-38884631</v>
      </c>
      <c r="X36" s="27">
        <f t="shared" si="2"/>
        <v>112765314</v>
      </c>
      <c r="Y36" s="27">
        <f t="shared" si="2"/>
        <v>-151649945</v>
      </c>
      <c r="Z36" s="28">
        <f>+IF(X36&lt;&gt;0,+(Y36/X36)*100,0)</f>
        <v>-134.48279406201095</v>
      </c>
      <c r="AA36" s="29">
        <f>SUM(AA31:AA35)</f>
        <v>72864483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991372017</v>
      </c>
      <c r="D38" s="31">
        <f>+D17+D27+D36</f>
        <v>0</v>
      </c>
      <c r="E38" s="32">
        <f t="shared" si="3"/>
        <v>365163223</v>
      </c>
      <c r="F38" s="33">
        <f t="shared" si="3"/>
        <v>365163223</v>
      </c>
      <c r="G38" s="33">
        <f t="shared" si="3"/>
        <v>-113162931</v>
      </c>
      <c r="H38" s="33">
        <f t="shared" si="3"/>
        <v>-29333596</v>
      </c>
      <c r="I38" s="33">
        <f t="shared" si="3"/>
        <v>-153602495</v>
      </c>
      <c r="J38" s="33">
        <f t="shared" si="3"/>
        <v>-296099022</v>
      </c>
      <c r="K38" s="33">
        <f t="shared" si="3"/>
        <v>52992949</v>
      </c>
      <c r="L38" s="33">
        <f t="shared" si="3"/>
        <v>110424109</v>
      </c>
      <c r="M38" s="33">
        <f t="shared" si="3"/>
        <v>70659452</v>
      </c>
      <c r="N38" s="33">
        <f t="shared" si="3"/>
        <v>234076510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-62022512</v>
      </c>
      <c r="X38" s="33">
        <f t="shared" si="3"/>
        <v>465440964</v>
      </c>
      <c r="Y38" s="33">
        <f t="shared" si="3"/>
        <v>-527463476</v>
      </c>
      <c r="Z38" s="34">
        <f>+IF(X38&lt;&gt;0,+(Y38/X38)*100,0)</f>
        <v>-113.32553788712075</v>
      </c>
      <c r="AA38" s="35">
        <f>+AA17+AA27+AA36</f>
        <v>365163223</v>
      </c>
    </row>
    <row r="39" spans="1:27" ht="13.5">
      <c r="A39" s="22" t="s">
        <v>59</v>
      </c>
      <c r="B39" s="16"/>
      <c r="C39" s="31">
        <v>1630373742</v>
      </c>
      <c r="D39" s="31"/>
      <c r="E39" s="32">
        <v>2001445029</v>
      </c>
      <c r="F39" s="33">
        <v>2001445029</v>
      </c>
      <c r="G39" s="33">
        <v>2549876301</v>
      </c>
      <c r="H39" s="33">
        <v>2436713370</v>
      </c>
      <c r="I39" s="33">
        <v>2407379774</v>
      </c>
      <c r="J39" s="33">
        <v>2549876301</v>
      </c>
      <c r="K39" s="33">
        <v>2253777279</v>
      </c>
      <c r="L39" s="33">
        <v>2306770228</v>
      </c>
      <c r="M39" s="33">
        <v>2417194337</v>
      </c>
      <c r="N39" s="33">
        <v>2253777279</v>
      </c>
      <c r="O39" s="33"/>
      <c r="P39" s="33"/>
      <c r="Q39" s="33"/>
      <c r="R39" s="33"/>
      <c r="S39" s="33"/>
      <c r="T39" s="33"/>
      <c r="U39" s="33"/>
      <c r="V39" s="33"/>
      <c r="W39" s="33">
        <v>2549876301</v>
      </c>
      <c r="X39" s="33">
        <v>2001445029</v>
      </c>
      <c r="Y39" s="33">
        <v>548431272</v>
      </c>
      <c r="Z39" s="34">
        <v>27.4</v>
      </c>
      <c r="AA39" s="35">
        <v>2001445029</v>
      </c>
    </row>
    <row r="40" spans="1:27" ht="13.5">
      <c r="A40" s="41" t="s">
        <v>60</v>
      </c>
      <c r="B40" s="42"/>
      <c r="C40" s="43">
        <v>2621745759</v>
      </c>
      <c r="D40" s="43"/>
      <c r="E40" s="44">
        <v>2366608253</v>
      </c>
      <c r="F40" s="45">
        <v>2366608253</v>
      </c>
      <c r="G40" s="45">
        <v>2436713370</v>
      </c>
      <c r="H40" s="45">
        <v>2407379774</v>
      </c>
      <c r="I40" s="45">
        <v>2253777279</v>
      </c>
      <c r="J40" s="45">
        <v>2253777279</v>
      </c>
      <c r="K40" s="45">
        <v>2306770228</v>
      </c>
      <c r="L40" s="45">
        <v>2417194337</v>
      </c>
      <c r="M40" s="45">
        <v>2487853789</v>
      </c>
      <c r="N40" s="45">
        <v>2487853789</v>
      </c>
      <c r="O40" s="45"/>
      <c r="P40" s="45"/>
      <c r="Q40" s="45"/>
      <c r="R40" s="45"/>
      <c r="S40" s="45"/>
      <c r="T40" s="45"/>
      <c r="U40" s="45"/>
      <c r="V40" s="45"/>
      <c r="W40" s="45">
        <v>2487853789</v>
      </c>
      <c r="X40" s="45">
        <v>2466885994</v>
      </c>
      <c r="Y40" s="45">
        <v>20967795</v>
      </c>
      <c r="Z40" s="46">
        <v>0.85</v>
      </c>
      <c r="AA40" s="47">
        <v>2366608253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21541089</v>
      </c>
      <c r="D6" s="17"/>
      <c r="E6" s="18">
        <v>28628147</v>
      </c>
      <c r="F6" s="19">
        <v>28628147</v>
      </c>
      <c r="G6" s="19">
        <v>680206</v>
      </c>
      <c r="H6" s="19">
        <v>540452</v>
      </c>
      <c r="I6" s="19">
        <v>275009</v>
      </c>
      <c r="J6" s="19">
        <v>1495667</v>
      </c>
      <c r="K6" s="19">
        <v>4242961</v>
      </c>
      <c r="L6" s="19">
        <v>743845</v>
      </c>
      <c r="M6" s="19">
        <v>6521890</v>
      </c>
      <c r="N6" s="19">
        <v>11508696</v>
      </c>
      <c r="O6" s="19"/>
      <c r="P6" s="19"/>
      <c r="Q6" s="19"/>
      <c r="R6" s="19"/>
      <c r="S6" s="19"/>
      <c r="T6" s="19"/>
      <c r="U6" s="19"/>
      <c r="V6" s="19"/>
      <c r="W6" s="19">
        <v>13004363</v>
      </c>
      <c r="X6" s="19">
        <v>28628140</v>
      </c>
      <c r="Y6" s="19">
        <v>-15623777</v>
      </c>
      <c r="Z6" s="20">
        <v>-54.57</v>
      </c>
      <c r="AA6" s="21">
        <v>28628147</v>
      </c>
    </row>
    <row r="7" spans="1:27" ht="13.5">
      <c r="A7" s="22" t="s">
        <v>34</v>
      </c>
      <c r="B7" s="16"/>
      <c r="C7" s="17">
        <v>4236823</v>
      </c>
      <c r="D7" s="17"/>
      <c r="E7" s="18">
        <v>1286043</v>
      </c>
      <c r="F7" s="19">
        <v>1286043</v>
      </c>
      <c r="G7" s="19">
        <v>101583</v>
      </c>
      <c r="H7" s="19">
        <v>101583</v>
      </c>
      <c r="I7" s="19">
        <v>2000</v>
      </c>
      <c r="J7" s="19">
        <v>205166</v>
      </c>
      <c r="K7" s="19"/>
      <c r="L7" s="19">
        <v>101583</v>
      </c>
      <c r="M7" s="19">
        <v>101583</v>
      </c>
      <c r="N7" s="19">
        <v>203166</v>
      </c>
      <c r="O7" s="19"/>
      <c r="P7" s="19"/>
      <c r="Q7" s="19"/>
      <c r="R7" s="19"/>
      <c r="S7" s="19"/>
      <c r="T7" s="19"/>
      <c r="U7" s="19"/>
      <c r="V7" s="19"/>
      <c r="W7" s="19">
        <v>408332</v>
      </c>
      <c r="X7" s="19">
        <v>622518</v>
      </c>
      <c r="Y7" s="19">
        <v>-214186</v>
      </c>
      <c r="Z7" s="20">
        <v>-34.41</v>
      </c>
      <c r="AA7" s="21">
        <v>1286043</v>
      </c>
    </row>
    <row r="8" spans="1:27" ht="13.5">
      <c r="A8" s="22" t="s">
        <v>35</v>
      </c>
      <c r="B8" s="16"/>
      <c r="C8" s="17">
        <v>13462559</v>
      </c>
      <c r="D8" s="17"/>
      <c r="E8" s="18">
        <v>12857580</v>
      </c>
      <c r="F8" s="19">
        <v>12857580</v>
      </c>
      <c r="G8" s="19">
        <v>1276044</v>
      </c>
      <c r="H8" s="19">
        <v>6724457</v>
      </c>
      <c r="I8" s="19">
        <v>519977</v>
      </c>
      <c r="J8" s="19">
        <v>8520478</v>
      </c>
      <c r="K8" s="19">
        <v>1190846</v>
      </c>
      <c r="L8" s="19">
        <v>599435</v>
      </c>
      <c r="M8" s="19">
        <v>504641</v>
      </c>
      <c r="N8" s="19">
        <v>2294922</v>
      </c>
      <c r="O8" s="19"/>
      <c r="P8" s="19"/>
      <c r="Q8" s="19"/>
      <c r="R8" s="19"/>
      <c r="S8" s="19"/>
      <c r="T8" s="19"/>
      <c r="U8" s="19"/>
      <c r="V8" s="19"/>
      <c r="W8" s="19">
        <v>10815400</v>
      </c>
      <c r="X8" s="19">
        <v>5624790</v>
      </c>
      <c r="Y8" s="19">
        <v>5190610</v>
      </c>
      <c r="Z8" s="20">
        <v>92.28</v>
      </c>
      <c r="AA8" s="21">
        <v>12857580</v>
      </c>
    </row>
    <row r="9" spans="1:27" ht="13.5">
      <c r="A9" s="22" t="s">
        <v>36</v>
      </c>
      <c r="B9" s="16"/>
      <c r="C9" s="17">
        <v>218568397</v>
      </c>
      <c r="D9" s="17"/>
      <c r="E9" s="18">
        <v>231918000</v>
      </c>
      <c r="F9" s="19">
        <v>231918000</v>
      </c>
      <c r="G9" s="19">
        <v>94817000</v>
      </c>
      <c r="H9" s="19">
        <v>2050000</v>
      </c>
      <c r="I9" s="19"/>
      <c r="J9" s="19">
        <v>96867000</v>
      </c>
      <c r="K9" s="19">
        <v>25350</v>
      </c>
      <c r="L9" s="19">
        <v>689383</v>
      </c>
      <c r="M9" s="19">
        <v>168270490</v>
      </c>
      <c r="N9" s="19">
        <v>168985223</v>
      </c>
      <c r="O9" s="19"/>
      <c r="P9" s="19"/>
      <c r="Q9" s="19"/>
      <c r="R9" s="19"/>
      <c r="S9" s="19"/>
      <c r="T9" s="19"/>
      <c r="U9" s="19"/>
      <c r="V9" s="19"/>
      <c r="W9" s="19">
        <v>265852223</v>
      </c>
      <c r="X9" s="19">
        <v>115979500</v>
      </c>
      <c r="Y9" s="19">
        <v>149872723</v>
      </c>
      <c r="Z9" s="20">
        <v>129.22</v>
      </c>
      <c r="AA9" s="21">
        <v>231918000</v>
      </c>
    </row>
    <row r="10" spans="1:27" ht="13.5">
      <c r="A10" s="22" t="s">
        <v>37</v>
      </c>
      <c r="B10" s="16"/>
      <c r="C10" s="17">
        <v>67446843</v>
      </c>
      <c r="D10" s="17"/>
      <c r="E10" s="18">
        <v>79325987</v>
      </c>
      <c r="F10" s="19">
        <v>79325987</v>
      </c>
      <c r="G10" s="19">
        <v>25746000</v>
      </c>
      <c r="H10" s="19"/>
      <c r="I10" s="19"/>
      <c r="J10" s="19">
        <v>25746000</v>
      </c>
      <c r="K10" s="19">
        <v>5000000</v>
      </c>
      <c r="L10" s="19"/>
      <c r="M10" s="19"/>
      <c r="N10" s="19">
        <v>5000000</v>
      </c>
      <c r="O10" s="19"/>
      <c r="P10" s="19"/>
      <c r="Q10" s="19"/>
      <c r="R10" s="19"/>
      <c r="S10" s="19"/>
      <c r="T10" s="19"/>
      <c r="U10" s="19"/>
      <c r="V10" s="19"/>
      <c r="W10" s="19">
        <v>30746000</v>
      </c>
      <c r="X10" s="19">
        <v>49550666</v>
      </c>
      <c r="Y10" s="19">
        <v>-18804666</v>
      </c>
      <c r="Z10" s="20">
        <v>-37.95</v>
      </c>
      <c r="AA10" s="21">
        <v>79325987</v>
      </c>
    </row>
    <row r="11" spans="1:27" ht="13.5">
      <c r="A11" s="22" t="s">
        <v>38</v>
      </c>
      <c r="B11" s="16"/>
      <c r="C11" s="17">
        <v>7815521</v>
      </c>
      <c r="D11" s="17"/>
      <c r="E11" s="18">
        <v>41099272</v>
      </c>
      <c r="F11" s="19">
        <v>41099272</v>
      </c>
      <c r="G11" s="19"/>
      <c r="H11" s="19"/>
      <c r="I11" s="19"/>
      <c r="J11" s="19"/>
      <c r="K11" s="19"/>
      <c r="L11" s="19">
        <v>429729</v>
      </c>
      <c r="M11" s="19">
        <v>544342</v>
      </c>
      <c r="N11" s="19">
        <v>974071</v>
      </c>
      <c r="O11" s="19"/>
      <c r="P11" s="19"/>
      <c r="Q11" s="19"/>
      <c r="R11" s="19"/>
      <c r="S11" s="19"/>
      <c r="T11" s="19"/>
      <c r="U11" s="19"/>
      <c r="V11" s="19"/>
      <c r="W11" s="19">
        <v>974071</v>
      </c>
      <c r="X11" s="19">
        <v>3805608</v>
      </c>
      <c r="Y11" s="19">
        <v>-2831537</v>
      </c>
      <c r="Z11" s="20">
        <v>-74.4</v>
      </c>
      <c r="AA11" s="21">
        <v>41099272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-165885872</v>
      </c>
      <c r="D14" s="17"/>
      <c r="E14" s="18">
        <v>-255452032</v>
      </c>
      <c r="F14" s="19">
        <v>-255452032</v>
      </c>
      <c r="G14" s="19">
        <v>-15485974</v>
      </c>
      <c r="H14" s="19">
        <v>-19144406</v>
      </c>
      <c r="I14" s="19">
        <v>-17341919</v>
      </c>
      <c r="J14" s="19">
        <v>-51972299</v>
      </c>
      <c r="K14" s="19">
        <v>-20276340</v>
      </c>
      <c r="L14" s="19">
        <v>-16214597</v>
      </c>
      <c r="M14" s="19">
        <v>-19136438</v>
      </c>
      <c r="N14" s="19">
        <v>-55627375</v>
      </c>
      <c r="O14" s="19"/>
      <c r="P14" s="19"/>
      <c r="Q14" s="19"/>
      <c r="R14" s="19"/>
      <c r="S14" s="19"/>
      <c r="T14" s="19"/>
      <c r="U14" s="19"/>
      <c r="V14" s="19"/>
      <c r="W14" s="19">
        <v>-107599674</v>
      </c>
      <c r="X14" s="19">
        <v>-128705016</v>
      </c>
      <c r="Y14" s="19">
        <v>21105342</v>
      </c>
      <c r="Z14" s="20">
        <v>-16.4</v>
      </c>
      <c r="AA14" s="21">
        <v>-255452032</v>
      </c>
    </row>
    <row r="15" spans="1:27" ht="13.5">
      <c r="A15" s="22" t="s">
        <v>42</v>
      </c>
      <c r="B15" s="16"/>
      <c r="C15" s="17">
        <v>-468056</v>
      </c>
      <c r="D15" s="17"/>
      <c r="E15" s="18">
        <v>-1173016</v>
      </c>
      <c r="F15" s="19">
        <v>-1173016</v>
      </c>
      <c r="G15" s="19">
        <v>-34428</v>
      </c>
      <c r="H15" s="19">
        <v>-34428</v>
      </c>
      <c r="I15" s="19"/>
      <c r="J15" s="19">
        <v>-68856</v>
      </c>
      <c r="K15" s="19">
        <v>-34428</v>
      </c>
      <c r="L15" s="19">
        <v>-6217</v>
      </c>
      <c r="M15" s="19">
        <v>-5309</v>
      </c>
      <c r="N15" s="19">
        <v>-45954</v>
      </c>
      <c r="O15" s="19"/>
      <c r="P15" s="19"/>
      <c r="Q15" s="19"/>
      <c r="R15" s="19"/>
      <c r="S15" s="19"/>
      <c r="T15" s="19"/>
      <c r="U15" s="19"/>
      <c r="V15" s="19"/>
      <c r="W15" s="19">
        <v>-114810</v>
      </c>
      <c r="X15" s="19">
        <v>-238500</v>
      </c>
      <c r="Y15" s="19">
        <v>123690</v>
      </c>
      <c r="Z15" s="20">
        <v>-51.86</v>
      </c>
      <c r="AA15" s="21">
        <v>-1173016</v>
      </c>
    </row>
    <row r="16" spans="1:27" ht="13.5">
      <c r="A16" s="22" t="s">
        <v>43</v>
      </c>
      <c r="B16" s="16"/>
      <c r="C16" s="17"/>
      <c r="D16" s="17"/>
      <c r="E16" s="18">
        <v>-4000000</v>
      </c>
      <c r="F16" s="19">
        <v>-4000000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-2000000</v>
      </c>
      <c r="Y16" s="19">
        <v>2000000</v>
      </c>
      <c r="Z16" s="20">
        <v>-100</v>
      </c>
      <c r="AA16" s="21">
        <v>-4000000</v>
      </c>
    </row>
    <row r="17" spans="1:27" ht="13.5">
      <c r="A17" s="23" t="s">
        <v>44</v>
      </c>
      <c r="B17" s="24"/>
      <c r="C17" s="25">
        <f aca="true" t="shared" si="0" ref="C17:Y17">SUM(C6:C16)</f>
        <v>166717304</v>
      </c>
      <c r="D17" s="25">
        <f>SUM(D6:D16)</f>
        <v>0</v>
      </c>
      <c r="E17" s="26">
        <f t="shared" si="0"/>
        <v>134489981</v>
      </c>
      <c r="F17" s="27">
        <f t="shared" si="0"/>
        <v>134489981</v>
      </c>
      <c r="G17" s="27">
        <f t="shared" si="0"/>
        <v>107100431</v>
      </c>
      <c r="H17" s="27">
        <f t="shared" si="0"/>
        <v>-9762342</v>
      </c>
      <c r="I17" s="27">
        <f t="shared" si="0"/>
        <v>-16544933</v>
      </c>
      <c r="J17" s="27">
        <f t="shared" si="0"/>
        <v>80793156</v>
      </c>
      <c r="K17" s="27">
        <f t="shared" si="0"/>
        <v>-9851611</v>
      </c>
      <c r="L17" s="27">
        <f t="shared" si="0"/>
        <v>-13656839</v>
      </c>
      <c r="M17" s="27">
        <f t="shared" si="0"/>
        <v>156801199</v>
      </c>
      <c r="N17" s="27">
        <f t="shared" si="0"/>
        <v>133292749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214085905</v>
      </c>
      <c r="X17" s="27">
        <f t="shared" si="0"/>
        <v>73267706</v>
      </c>
      <c r="Y17" s="27">
        <f t="shared" si="0"/>
        <v>140818199</v>
      </c>
      <c r="Z17" s="28">
        <f>+IF(X17&lt;&gt;0,+(Y17/X17)*100,0)</f>
        <v>192.19681724442142</v>
      </c>
      <c r="AA17" s="29">
        <f>SUM(AA6:AA16)</f>
        <v>134489981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2293721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9436368</v>
      </c>
      <c r="F22" s="36">
        <v>9436368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4718184</v>
      </c>
      <c r="Y22" s="19">
        <v>-4718184</v>
      </c>
      <c r="Z22" s="20">
        <v>-100</v>
      </c>
      <c r="AA22" s="21">
        <v>9436368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485579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-95919364</v>
      </c>
      <c r="D26" s="17"/>
      <c r="E26" s="18">
        <v>-134489004</v>
      </c>
      <c r="F26" s="19">
        <v>-134489004</v>
      </c>
      <c r="G26" s="19">
        <v>-3017481</v>
      </c>
      <c r="H26" s="19">
        <v>-3956678</v>
      </c>
      <c r="I26" s="19">
        <v>-2299938</v>
      </c>
      <c r="J26" s="19">
        <v>-9274097</v>
      </c>
      <c r="K26" s="19">
        <v>-7862761</v>
      </c>
      <c r="L26" s="19">
        <v>-9925919</v>
      </c>
      <c r="M26" s="19">
        <v>-7862761</v>
      </c>
      <c r="N26" s="19">
        <v>-25651441</v>
      </c>
      <c r="O26" s="19"/>
      <c r="P26" s="19"/>
      <c r="Q26" s="19"/>
      <c r="R26" s="19"/>
      <c r="S26" s="19"/>
      <c r="T26" s="19"/>
      <c r="U26" s="19"/>
      <c r="V26" s="19"/>
      <c r="W26" s="19">
        <v>-34925538</v>
      </c>
      <c r="X26" s="19">
        <v>-60844002</v>
      </c>
      <c r="Y26" s="19">
        <v>25918464</v>
      </c>
      <c r="Z26" s="20">
        <v>-42.6</v>
      </c>
      <c r="AA26" s="21">
        <v>-134489004</v>
      </c>
    </row>
    <row r="27" spans="1:27" ht="13.5">
      <c r="A27" s="23" t="s">
        <v>51</v>
      </c>
      <c r="B27" s="24"/>
      <c r="C27" s="25">
        <f aca="true" t="shared" si="1" ref="C27:Y27">SUM(C21:C26)</f>
        <v>-93140064</v>
      </c>
      <c r="D27" s="25">
        <f>SUM(D21:D26)</f>
        <v>0</v>
      </c>
      <c r="E27" s="26">
        <f t="shared" si="1"/>
        <v>-125052636</v>
      </c>
      <c r="F27" s="27">
        <f t="shared" si="1"/>
        <v>-125052636</v>
      </c>
      <c r="G27" s="27">
        <f t="shared" si="1"/>
        <v>-3017481</v>
      </c>
      <c r="H27" s="27">
        <f t="shared" si="1"/>
        <v>-3956678</v>
      </c>
      <c r="I27" s="27">
        <f t="shared" si="1"/>
        <v>-2299938</v>
      </c>
      <c r="J27" s="27">
        <f t="shared" si="1"/>
        <v>-9274097</v>
      </c>
      <c r="K27" s="27">
        <f t="shared" si="1"/>
        <v>-7862761</v>
      </c>
      <c r="L27" s="27">
        <f t="shared" si="1"/>
        <v>-9925919</v>
      </c>
      <c r="M27" s="27">
        <f t="shared" si="1"/>
        <v>-7862761</v>
      </c>
      <c r="N27" s="27">
        <f t="shared" si="1"/>
        <v>-25651441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-34925538</v>
      </c>
      <c r="X27" s="27">
        <f t="shared" si="1"/>
        <v>-56125818</v>
      </c>
      <c r="Y27" s="27">
        <f t="shared" si="1"/>
        <v>21200280</v>
      </c>
      <c r="Z27" s="28">
        <f>+IF(X27&lt;&gt;0,+(Y27/X27)*100,0)</f>
        <v>-37.77277687070859</v>
      </c>
      <c r="AA27" s="29">
        <f>SUM(AA21:AA26)</f>
        <v>-125052636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-597864</v>
      </c>
      <c r="F33" s="19">
        <v>-597864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-298932</v>
      </c>
      <c r="Y33" s="19">
        <v>298932</v>
      </c>
      <c r="Z33" s="20">
        <v>-100</v>
      </c>
      <c r="AA33" s="21">
        <v>-597864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-195320</v>
      </c>
      <c r="D35" s="17"/>
      <c r="E35" s="18">
        <v>-696012</v>
      </c>
      <c r="F35" s="19">
        <v>-696012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-348006</v>
      </c>
      <c r="Y35" s="19">
        <v>348006</v>
      </c>
      <c r="Z35" s="20">
        <v>-100</v>
      </c>
      <c r="AA35" s="21">
        <v>-696012</v>
      </c>
    </row>
    <row r="36" spans="1:27" ht="13.5">
      <c r="A36" s="23" t="s">
        <v>57</v>
      </c>
      <c r="B36" s="24"/>
      <c r="C36" s="25">
        <f aca="true" t="shared" si="2" ref="C36:Y36">SUM(C31:C35)</f>
        <v>-195320</v>
      </c>
      <c r="D36" s="25">
        <f>SUM(D31:D35)</f>
        <v>0</v>
      </c>
      <c r="E36" s="26">
        <f t="shared" si="2"/>
        <v>-1293876</v>
      </c>
      <c r="F36" s="27">
        <f t="shared" si="2"/>
        <v>-1293876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-646938</v>
      </c>
      <c r="Y36" s="27">
        <f t="shared" si="2"/>
        <v>646938</v>
      </c>
      <c r="Z36" s="28">
        <f>+IF(X36&lt;&gt;0,+(Y36/X36)*100,0)</f>
        <v>-100</v>
      </c>
      <c r="AA36" s="29">
        <f>SUM(AA31:AA35)</f>
        <v>-1293876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73381920</v>
      </c>
      <c r="D38" s="31">
        <f>+D17+D27+D36</f>
        <v>0</v>
      </c>
      <c r="E38" s="32">
        <f t="shared" si="3"/>
        <v>8143469</v>
      </c>
      <c r="F38" s="33">
        <f t="shared" si="3"/>
        <v>8143469</v>
      </c>
      <c r="G38" s="33">
        <f t="shared" si="3"/>
        <v>104082950</v>
      </c>
      <c r="H38" s="33">
        <f t="shared" si="3"/>
        <v>-13719020</v>
      </c>
      <c r="I38" s="33">
        <f t="shared" si="3"/>
        <v>-18844871</v>
      </c>
      <c r="J38" s="33">
        <f t="shared" si="3"/>
        <v>71519059</v>
      </c>
      <c r="K38" s="33">
        <f t="shared" si="3"/>
        <v>-17714372</v>
      </c>
      <c r="L38" s="33">
        <f t="shared" si="3"/>
        <v>-23582758</v>
      </c>
      <c r="M38" s="33">
        <f t="shared" si="3"/>
        <v>148938438</v>
      </c>
      <c r="N38" s="33">
        <f t="shared" si="3"/>
        <v>107641308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179160367</v>
      </c>
      <c r="X38" s="33">
        <f t="shared" si="3"/>
        <v>16494950</v>
      </c>
      <c r="Y38" s="33">
        <f t="shared" si="3"/>
        <v>162665417</v>
      </c>
      <c r="Z38" s="34">
        <f>+IF(X38&lt;&gt;0,+(Y38/X38)*100,0)</f>
        <v>986.1528346554552</v>
      </c>
      <c r="AA38" s="35">
        <f>+AA17+AA27+AA36</f>
        <v>8143469</v>
      </c>
    </row>
    <row r="39" spans="1:27" ht="13.5">
      <c r="A39" s="22" t="s">
        <v>59</v>
      </c>
      <c r="B39" s="16"/>
      <c r="C39" s="31">
        <v>79922622</v>
      </c>
      <c r="D39" s="31"/>
      <c r="E39" s="32">
        <v>118421679</v>
      </c>
      <c r="F39" s="33">
        <v>118421679</v>
      </c>
      <c r="G39" s="33">
        <v>79922594</v>
      </c>
      <c r="H39" s="33">
        <v>184005544</v>
      </c>
      <c r="I39" s="33">
        <v>170286524</v>
      </c>
      <c r="J39" s="33">
        <v>79922594</v>
      </c>
      <c r="K39" s="33">
        <v>151441653</v>
      </c>
      <c r="L39" s="33">
        <v>133727281</v>
      </c>
      <c r="M39" s="33">
        <v>110144523</v>
      </c>
      <c r="N39" s="33">
        <v>151441653</v>
      </c>
      <c r="O39" s="33"/>
      <c r="P39" s="33"/>
      <c r="Q39" s="33"/>
      <c r="R39" s="33"/>
      <c r="S39" s="33"/>
      <c r="T39" s="33"/>
      <c r="U39" s="33"/>
      <c r="V39" s="33"/>
      <c r="W39" s="33">
        <v>79922594</v>
      </c>
      <c r="X39" s="33">
        <v>118421679</v>
      </c>
      <c r="Y39" s="33">
        <v>-38499085</v>
      </c>
      <c r="Z39" s="34">
        <v>-32.51</v>
      </c>
      <c r="AA39" s="35">
        <v>118421679</v>
      </c>
    </row>
    <row r="40" spans="1:27" ht="13.5">
      <c r="A40" s="41" t="s">
        <v>60</v>
      </c>
      <c r="B40" s="42"/>
      <c r="C40" s="43">
        <v>153304542</v>
      </c>
      <c r="D40" s="43"/>
      <c r="E40" s="44">
        <v>126565149</v>
      </c>
      <c r="F40" s="45">
        <v>126565149</v>
      </c>
      <c r="G40" s="45">
        <v>184005544</v>
      </c>
      <c r="H40" s="45">
        <v>170286524</v>
      </c>
      <c r="I40" s="45">
        <v>151441653</v>
      </c>
      <c r="J40" s="45">
        <v>151441653</v>
      </c>
      <c r="K40" s="45">
        <v>133727281</v>
      </c>
      <c r="L40" s="45">
        <v>110144523</v>
      </c>
      <c r="M40" s="45">
        <v>259082961</v>
      </c>
      <c r="N40" s="45">
        <v>259082961</v>
      </c>
      <c r="O40" s="45"/>
      <c r="P40" s="45"/>
      <c r="Q40" s="45"/>
      <c r="R40" s="45"/>
      <c r="S40" s="45"/>
      <c r="T40" s="45"/>
      <c r="U40" s="45"/>
      <c r="V40" s="45"/>
      <c r="W40" s="45">
        <v>259082961</v>
      </c>
      <c r="X40" s="45">
        <v>134916630</v>
      </c>
      <c r="Y40" s="45">
        <v>124166331</v>
      </c>
      <c r="Z40" s="46">
        <v>92.03</v>
      </c>
      <c r="AA40" s="47">
        <v>126565149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2934172</v>
      </c>
      <c r="D6" s="17"/>
      <c r="E6" s="18">
        <v>2945604</v>
      </c>
      <c r="F6" s="19">
        <v>2945604</v>
      </c>
      <c r="G6" s="19">
        <v>118576</v>
      </c>
      <c r="H6" s="19">
        <v>169214</v>
      </c>
      <c r="I6" s="19">
        <v>198233</v>
      </c>
      <c r="J6" s="19">
        <v>486023</v>
      </c>
      <c r="K6" s="19">
        <v>450019</v>
      </c>
      <c r="L6" s="19">
        <v>386064</v>
      </c>
      <c r="M6" s="19">
        <v>1758647</v>
      </c>
      <c r="N6" s="19">
        <v>2594730</v>
      </c>
      <c r="O6" s="19"/>
      <c r="P6" s="19"/>
      <c r="Q6" s="19"/>
      <c r="R6" s="19"/>
      <c r="S6" s="19"/>
      <c r="T6" s="19"/>
      <c r="U6" s="19"/>
      <c r="V6" s="19"/>
      <c r="W6" s="19">
        <v>3080753</v>
      </c>
      <c r="X6" s="19">
        <v>1472802</v>
      </c>
      <c r="Y6" s="19">
        <v>1607951</v>
      </c>
      <c r="Z6" s="20">
        <v>109.18</v>
      </c>
      <c r="AA6" s="21">
        <v>2945604</v>
      </c>
    </row>
    <row r="7" spans="1:27" ht="13.5">
      <c r="A7" s="22" t="s">
        <v>34</v>
      </c>
      <c r="B7" s="16"/>
      <c r="C7" s="17">
        <v>333184</v>
      </c>
      <c r="D7" s="17"/>
      <c r="E7" s="18">
        <v>999996</v>
      </c>
      <c r="F7" s="19">
        <v>999996</v>
      </c>
      <c r="G7" s="19">
        <v>28182</v>
      </c>
      <c r="H7" s="19">
        <v>48978</v>
      </c>
      <c r="I7" s="19">
        <v>42882</v>
      </c>
      <c r="J7" s="19">
        <v>120042</v>
      </c>
      <c r="K7" s="19">
        <v>45100</v>
      </c>
      <c r="L7" s="19">
        <v>48672</v>
      </c>
      <c r="M7" s="19">
        <v>31921</v>
      </c>
      <c r="N7" s="19">
        <v>125693</v>
      </c>
      <c r="O7" s="19"/>
      <c r="P7" s="19"/>
      <c r="Q7" s="19"/>
      <c r="R7" s="19"/>
      <c r="S7" s="19"/>
      <c r="T7" s="19"/>
      <c r="U7" s="19"/>
      <c r="V7" s="19"/>
      <c r="W7" s="19">
        <v>245735</v>
      </c>
      <c r="X7" s="19">
        <v>499998</v>
      </c>
      <c r="Y7" s="19">
        <v>-254263</v>
      </c>
      <c r="Z7" s="20">
        <v>-50.85</v>
      </c>
      <c r="AA7" s="21">
        <v>999996</v>
      </c>
    </row>
    <row r="8" spans="1:27" ht="13.5">
      <c r="A8" s="22" t="s">
        <v>35</v>
      </c>
      <c r="B8" s="16"/>
      <c r="C8" s="17">
        <v>10201048</v>
      </c>
      <c r="D8" s="17"/>
      <c r="E8" s="18">
        <v>22595232</v>
      </c>
      <c r="F8" s="19">
        <v>22595232</v>
      </c>
      <c r="G8" s="19">
        <v>1276329</v>
      </c>
      <c r="H8" s="19">
        <v>80832</v>
      </c>
      <c r="I8" s="19">
        <v>62401</v>
      </c>
      <c r="J8" s="19">
        <v>1419562</v>
      </c>
      <c r="K8" s="19">
        <v>4645310</v>
      </c>
      <c r="L8" s="19">
        <v>571817</v>
      </c>
      <c r="M8" s="19">
        <v>59696</v>
      </c>
      <c r="N8" s="19">
        <v>5276823</v>
      </c>
      <c r="O8" s="19"/>
      <c r="P8" s="19"/>
      <c r="Q8" s="19"/>
      <c r="R8" s="19"/>
      <c r="S8" s="19"/>
      <c r="T8" s="19"/>
      <c r="U8" s="19"/>
      <c r="V8" s="19"/>
      <c r="W8" s="19">
        <v>6696385</v>
      </c>
      <c r="X8" s="19">
        <v>11297616</v>
      </c>
      <c r="Y8" s="19">
        <v>-4601231</v>
      </c>
      <c r="Z8" s="20">
        <v>-40.73</v>
      </c>
      <c r="AA8" s="21">
        <v>22595232</v>
      </c>
    </row>
    <row r="9" spans="1:27" ht="13.5">
      <c r="A9" s="22" t="s">
        <v>36</v>
      </c>
      <c r="B9" s="16"/>
      <c r="C9" s="17">
        <v>137800640</v>
      </c>
      <c r="D9" s="17"/>
      <c r="E9" s="18">
        <v>142974000</v>
      </c>
      <c r="F9" s="19">
        <v>142974000</v>
      </c>
      <c r="G9" s="19">
        <v>56554000</v>
      </c>
      <c r="H9" s="19">
        <v>5415000</v>
      </c>
      <c r="I9" s="19"/>
      <c r="J9" s="19">
        <v>61969000</v>
      </c>
      <c r="K9" s="19"/>
      <c r="L9" s="19">
        <v>500000</v>
      </c>
      <c r="M9" s="19">
        <v>10884000</v>
      </c>
      <c r="N9" s="19">
        <v>11384000</v>
      </c>
      <c r="O9" s="19"/>
      <c r="P9" s="19"/>
      <c r="Q9" s="19"/>
      <c r="R9" s="19"/>
      <c r="S9" s="19"/>
      <c r="T9" s="19"/>
      <c r="U9" s="19"/>
      <c r="V9" s="19"/>
      <c r="W9" s="19">
        <v>73353000</v>
      </c>
      <c r="X9" s="19">
        <v>108541750</v>
      </c>
      <c r="Y9" s="19">
        <v>-35188750</v>
      </c>
      <c r="Z9" s="20">
        <v>-32.42</v>
      </c>
      <c r="AA9" s="21">
        <v>142974000</v>
      </c>
    </row>
    <row r="10" spans="1:27" ht="13.5">
      <c r="A10" s="22" t="s">
        <v>37</v>
      </c>
      <c r="B10" s="16"/>
      <c r="C10" s="17">
        <v>49281443</v>
      </c>
      <c r="D10" s="17"/>
      <c r="E10" s="18">
        <v>86419999</v>
      </c>
      <c r="F10" s="19">
        <v>86419999</v>
      </c>
      <c r="G10" s="19">
        <v>12641604</v>
      </c>
      <c r="H10" s="19">
        <v>205874</v>
      </c>
      <c r="I10" s="19"/>
      <c r="J10" s="19">
        <v>12847478</v>
      </c>
      <c r="K10" s="19">
        <v>15154324</v>
      </c>
      <c r="L10" s="19">
        <v>5534191</v>
      </c>
      <c r="M10" s="19">
        <v>4920365</v>
      </c>
      <c r="N10" s="19">
        <v>25608880</v>
      </c>
      <c r="O10" s="19"/>
      <c r="P10" s="19"/>
      <c r="Q10" s="19"/>
      <c r="R10" s="19"/>
      <c r="S10" s="19"/>
      <c r="T10" s="19"/>
      <c r="U10" s="19"/>
      <c r="V10" s="19"/>
      <c r="W10" s="19">
        <v>38456358</v>
      </c>
      <c r="X10" s="19">
        <v>75551900</v>
      </c>
      <c r="Y10" s="19">
        <v>-37095542</v>
      </c>
      <c r="Z10" s="20">
        <v>-49.1</v>
      </c>
      <c r="AA10" s="21">
        <v>86419999</v>
      </c>
    </row>
    <row r="11" spans="1:27" ht="13.5">
      <c r="A11" s="22" t="s">
        <v>38</v>
      </c>
      <c r="B11" s="16"/>
      <c r="C11" s="17">
        <v>3769016</v>
      </c>
      <c r="D11" s="17"/>
      <c r="E11" s="18">
        <v>3052008</v>
      </c>
      <c r="F11" s="19">
        <v>3052008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1526004</v>
      </c>
      <c r="Y11" s="19">
        <v>-1526004</v>
      </c>
      <c r="Z11" s="20">
        <v>-100</v>
      </c>
      <c r="AA11" s="21">
        <v>3052008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-138188291</v>
      </c>
      <c r="D14" s="17"/>
      <c r="E14" s="18">
        <v>-163170028</v>
      </c>
      <c r="F14" s="19">
        <v>-163170028</v>
      </c>
      <c r="G14" s="19">
        <v>-10087958</v>
      </c>
      <c r="H14" s="19">
        <v>-4710506</v>
      </c>
      <c r="I14" s="19">
        <v>-12502747</v>
      </c>
      <c r="J14" s="19">
        <v>-27301211</v>
      </c>
      <c r="K14" s="19">
        <v>-6416611</v>
      </c>
      <c r="L14" s="19">
        <v>-14577672</v>
      </c>
      <c r="M14" s="19">
        <v>-3555908</v>
      </c>
      <c r="N14" s="19">
        <v>-24550191</v>
      </c>
      <c r="O14" s="19"/>
      <c r="P14" s="19"/>
      <c r="Q14" s="19"/>
      <c r="R14" s="19"/>
      <c r="S14" s="19"/>
      <c r="T14" s="19"/>
      <c r="U14" s="19"/>
      <c r="V14" s="19"/>
      <c r="W14" s="19">
        <v>-51851402</v>
      </c>
      <c r="X14" s="19">
        <v>-81901314</v>
      </c>
      <c r="Y14" s="19">
        <v>30049912</v>
      </c>
      <c r="Z14" s="20">
        <v>-36.69</v>
      </c>
      <c r="AA14" s="21">
        <v>-163170028</v>
      </c>
    </row>
    <row r="15" spans="1:27" ht="13.5">
      <c r="A15" s="22" t="s">
        <v>42</v>
      </c>
      <c r="B15" s="16"/>
      <c r="C15" s="17">
        <v>-195869</v>
      </c>
      <c r="D15" s="17"/>
      <c r="E15" s="18">
        <v>-368196</v>
      </c>
      <c r="F15" s="19">
        <v>-368196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-184098</v>
      </c>
      <c r="Y15" s="19">
        <v>184098</v>
      </c>
      <c r="Z15" s="20">
        <v>-100</v>
      </c>
      <c r="AA15" s="21">
        <v>-368196</v>
      </c>
    </row>
    <row r="16" spans="1:27" ht="13.5">
      <c r="A16" s="22" t="s">
        <v>43</v>
      </c>
      <c r="B16" s="16"/>
      <c r="C16" s="17">
        <v>-8347391</v>
      </c>
      <c r="D16" s="17"/>
      <c r="E16" s="18">
        <v>-8468604</v>
      </c>
      <c r="F16" s="19">
        <v>-8468604</v>
      </c>
      <c r="G16" s="19">
        <v>-3000000</v>
      </c>
      <c r="H16" s="19">
        <v>-3000000</v>
      </c>
      <c r="I16" s="19"/>
      <c r="J16" s="19">
        <v>-6000000</v>
      </c>
      <c r="K16" s="19"/>
      <c r="L16" s="19">
        <v>-3000000</v>
      </c>
      <c r="M16" s="19">
        <v>-36946000</v>
      </c>
      <c r="N16" s="19">
        <v>-39946000</v>
      </c>
      <c r="O16" s="19"/>
      <c r="P16" s="19"/>
      <c r="Q16" s="19"/>
      <c r="R16" s="19"/>
      <c r="S16" s="19"/>
      <c r="T16" s="19"/>
      <c r="U16" s="19"/>
      <c r="V16" s="19"/>
      <c r="W16" s="19">
        <v>-45946000</v>
      </c>
      <c r="X16" s="19">
        <v>-4234302</v>
      </c>
      <c r="Y16" s="19">
        <v>-41711698</v>
      </c>
      <c r="Z16" s="20">
        <v>985.09</v>
      </c>
      <c r="AA16" s="21">
        <v>-8468604</v>
      </c>
    </row>
    <row r="17" spans="1:27" ht="13.5">
      <c r="A17" s="23" t="s">
        <v>44</v>
      </c>
      <c r="B17" s="24"/>
      <c r="C17" s="25">
        <f aca="true" t="shared" si="0" ref="C17:Y17">SUM(C6:C16)</f>
        <v>57587952</v>
      </c>
      <c r="D17" s="25">
        <f>SUM(D6:D16)</f>
        <v>0</v>
      </c>
      <c r="E17" s="26">
        <f t="shared" si="0"/>
        <v>86980011</v>
      </c>
      <c r="F17" s="27">
        <f t="shared" si="0"/>
        <v>86980011</v>
      </c>
      <c r="G17" s="27">
        <f t="shared" si="0"/>
        <v>57530733</v>
      </c>
      <c r="H17" s="27">
        <f t="shared" si="0"/>
        <v>-1790608</v>
      </c>
      <c r="I17" s="27">
        <f t="shared" si="0"/>
        <v>-12199231</v>
      </c>
      <c r="J17" s="27">
        <f t="shared" si="0"/>
        <v>43540894</v>
      </c>
      <c r="K17" s="27">
        <f t="shared" si="0"/>
        <v>13878142</v>
      </c>
      <c r="L17" s="27">
        <f t="shared" si="0"/>
        <v>-10536928</v>
      </c>
      <c r="M17" s="27">
        <f t="shared" si="0"/>
        <v>-22847279</v>
      </c>
      <c r="N17" s="27">
        <f t="shared" si="0"/>
        <v>-19506065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24034829</v>
      </c>
      <c r="X17" s="27">
        <f t="shared" si="0"/>
        <v>112570356</v>
      </c>
      <c r="Y17" s="27">
        <f t="shared" si="0"/>
        <v>-88535527</v>
      </c>
      <c r="Z17" s="28">
        <f>+IF(X17&lt;&gt;0,+(Y17/X17)*100,0)</f>
        <v>-78.64906014865939</v>
      </c>
      <c r="AA17" s="29">
        <f>SUM(AA6:AA16)</f>
        <v>86980011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2737926</v>
      </c>
      <c r="F22" s="36">
        <v>2737926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2737926</v>
      </c>
      <c r="Y22" s="19">
        <v>-2737926</v>
      </c>
      <c r="Z22" s="20">
        <v>-100</v>
      </c>
      <c r="AA22" s="21">
        <v>2737926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>
        <v>10542</v>
      </c>
      <c r="I23" s="36"/>
      <c r="J23" s="19">
        <v>10542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10542</v>
      </c>
      <c r="X23" s="19"/>
      <c r="Y23" s="36">
        <v>10542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-49281443</v>
      </c>
      <c r="D26" s="17"/>
      <c r="E26" s="18">
        <v>-83420004</v>
      </c>
      <c r="F26" s="19">
        <v>-83420004</v>
      </c>
      <c r="G26" s="19">
        <v>-1706399</v>
      </c>
      <c r="H26" s="19">
        <v>-5644227</v>
      </c>
      <c r="I26" s="19">
        <v>-226533</v>
      </c>
      <c r="J26" s="19">
        <v>-7577159</v>
      </c>
      <c r="K26" s="19">
        <v>-4430217</v>
      </c>
      <c r="L26" s="19">
        <v>-6097658</v>
      </c>
      <c r="M26" s="19">
        <v>-8667336</v>
      </c>
      <c r="N26" s="19">
        <v>-19195211</v>
      </c>
      <c r="O26" s="19"/>
      <c r="P26" s="19"/>
      <c r="Q26" s="19"/>
      <c r="R26" s="19"/>
      <c r="S26" s="19"/>
      <c r="T26" s="19"/>
      <c r="U26" s="19"/>
      <c r="V26" s="19"/>
      <c r="W26" s="19">
        <v>-26772370</v>
      </c>
      <c r="X26" s="19">
        <v>-41710002</v>
      </c>
      <c r="Y26" s="19">
        <v>14937632</v>
      </c>
      <c r="Z26" s="20">
        <v>-35.81</v>
      </c>
      <c r="AA26" s="21">
        <v>-83420004</v>
      </c>
    </row>
    <row r="27" spans="1:27" ht="13.5">
      <c r="A27" s="23" t="s">
        <v>51</v>
      </c>
      <c r="B27" s="24"/>
      <c r="C27" s="25">
        <f aca="true" t="shared" si="1" ref="C27:Y27">SUM(C21:C26)</f>
        <v>-49281443</v>
      </c>
      <c r="D27" s="25">
        <f>SUM(D21:D26)</f>
        <v>0</v>
      </c>
      <c r="E27" s="26">
        <f t="shared" si="1"/>
        <v>-80682078</v>
      </c>
      <c r="F27" s="27">
        <f t="shared" si="1"/>
        <v>-80682078</v>
      </c>
      <c r="G27" s="27">
        <f t="shared" si="1"/>
        <v>-1706399</v>
      </c>
      <c r="H27" s="27">
        <f t="shared" si="1"/>
        <v>-5633685</v>
      </c>
      <c r="I27" s="27">
        <f t="shared" si="1"/>
        <v>-226533</v>
      </c>
      <c r="J27" s="27">
        <f t="shared" si="1"/>
        <v>-7566617</v>
      </c>
      <c r="K27" s="27">
        <f t="shared" si="1"/>
        <v>-4430217</v>
      </c>
      <c r="L27" s="27">
        <f t="shared" si="1"/>
        <v>-6097658</v>
      </c>
      <c r="M27" s="27">
        <f t="shared" si="1"/>
        <v>-8667336</v>
      </c>
      <c r="N27" s="27">
        <f t="shared" si="1"/>
        <v>-19195211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-26761828</v>
      </c>
      <c r="X27" s="27">
        <f t="shared" si="1"/>
        <v>-38972076</v>
      </c>
      <c r="Y27" s="27">
        <f t="shared" si="1"/>
        <v>12210248</v>
      </c>
      <c r="Z27" s="28">
        <f>+IF(X27&lt;&gt;0,+(Y27/X27)*100,0)</f>
        <v>-31.330761030025705</v>
      </c>
      <c r="AA27" s="29">
        <f>SUM(AA21:AA26)</f>
        <v>-80682078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8306509</v>
      </c>
      <c r="D38" s="31">
        <f>+D17+D27+D36</f>
        <v>0</v>
      </c>
      <c r="E38" s="32">
        <f t="shared" si="3"/>
        <v>6297933</v>
      </c>
      <c r="F38" s="33">
        <f t="shared" si="3"/>
        <v>6297933</v>
      </c>
      <c r="G38" s="33">
        <f t="shared" si="3"/>
        <v>55824334</v>
      </c>
      <c r="H38" s="33">
        <f t="shared" si="3"/>
        <v>-7424293</v>
      </c>
      <c r="I38" s="33">
        <f t="shared" si="3"/>
        <v>-12425764</v>
      </c>
      <c r="J38" s="33">
        <f t="shared" si="3"/>
        <v>35974277</v>
      </c>
      <c r="K38" s="33">
        <f t="shared" si="3"/>
        <v>9447925</v>
      </c>
      <c r="L38" s="33">
        <f t="shared" si="3"/>
        <v>-16634586</v>
      </c>
      <c r="M38" s="33">
        <f t="shared" si="3"/>
        <v>-31514615</v>
      </c>
      <c r="N38" s="33">
        <f t="shared" si="3"/>
        <v>-38701276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-2726999</v>
      </c>
      <c r="X38" s="33">
        <f t="shared" si="3"/>
        <v>73598280</v>
      </c>
      <c r="Y38" s="33">
        <f t="shared" si="3"/>
        <v>-76325279</v>
      </c>
      <c r="Z38" s="34">
        <f>+IF(X38&lt;&gt;0,+(Y38/X38)*100,0)</f>
        <v>-103.70524827482382</v>
      </c>
      <c r="AA38" s="35">
        <f>+AA17+AA27+AA36</f>
        <v>6297933</v>
      </c>
    </row>
    <row r="39" spans="1:27" ht="13.5">
      <c r="A39" s="22" t="s">
        <v>59</v>
      </c>
      <c r="B39" s="16"/>
      <c r="C39" s="31">
        <v>49602292</v>
      </c>
      <c r="D39" s="31"/>
      <c r="E39" s="32">
        <v>50000000</v>
      </c>
      <c r="F39" s="33">
        <v>50000000</v>
      </c>
      <c r="G39" s="33">
        <v>50000000</v>
      </c>
      <c r="H39" s="33">
        <v>105824334</v>
      </c>
      <c r="I39" s="33">
        <v>98400041</v>
      </c>
      <c r="J39" s="33">
        <v>50000000</v>
      </c>
      <c r="K39" s="33">
        <v>85974277</v>
      </c>
      <c r="L39" s="33">
        <v>95422202</v>
      </c>
      <c r="M39" s="33">
        <v>78787616</v>
      </c>
      <c r="N39" s="33">
        <v>85974277</v>
      </c>
      <c r="O39" s="33"/>
      <c r="P39" s="33"/>
      <c r="Q39" s="33"/>
      <c r="R39" s="33"/>
      <c r="S39" s="33"/>
      <c r="T39" s="33"/>
      <c r="U39" s="33"/>
      <c r="V39" s="33"/>
      <c r="W39" s="33">
        <v>50000000</v>
      </c>
      <c r="X39" s="33">
        <v>50000000</v>
      </c>
      <c r="Y39" s="33"/>
      <c r="Z39" s="34"/>
      <c r="AA39" s="35">
        <v>50000000</v>
      </c>
    </row>
    <row r="40" spans="1:27" ht="13.5">
      <c r="A40" s="41" t="s">
        <v>60</v>
      </c>
      <c r="B40" s="42"/>
      <c r="C40" s="43">
        <v>57908801</v>
      </c>
      <c r="D40" s="43"/>
      <c r="E40" s="44">
        <v>56297933</v>
      </c>
      <c r="F40" s="45">
        <v>56297933</v>
      </c>
      <c r="G40" s="45">
        <v>105824334</v>
      </c>
      <c r="H40" s="45">
        <v>98400041</v>
      </c>
      <c r="I40" s="45">
        <v>85974277</v>
      </c>
      <c r="J40" s="45">
        <v>85974277</v>
      </c>
      <c r="K40" s="45">
        <v>95422202</v>
      </c>
      <c r="L40" s="45">
        <v>78787616</v>
      </c>
      <c r="M40" s="45">
        <v>47273001</v>
      </c>
      <c r="N40" s="45">
        <v>47273001</v>
      </c>
      <c r="O40" s="45"/>
      <c r="P40" s="45"/>
      <c r="Q40" s="45"/>
      <c r="R40" s="45"/>
      <c r="S40" s="45"/>
      <c r="T40" s="45"/>
      <c r="U40" s="45"/>
      <c r="V40" s="45"/>
      <c r="W40" s="45">
        <v>47273001</v>
      </c>
      <c r="X40" s="45">
        <v>123598280</v>
      </c>
      <c r="Y40" s="45">
        <v>-76325279</v>
      </c>
      <c r="Z40" s="46">
        <v>-61.75</v>
      </c>
      <c r="AA40" s="47">
        <v>56297933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4604206</v>
      </c>
      <c r="D6" s="17"/>
      <c r="E6" s="18">
        <v>6330800</v>
      </c>
      <c r="F6" s="19">
        <v>6330800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>
        <v>2600000</v>
      </c>
      <c r="Y6" s="19">
        <v>-2600000</v>
      </c>
      <c r="Z6" s="20">
        <v>-100</v>
      </c>
      <c r="AA6" s="21">
        <v>6330800</v>
      </c>
    </row>
    <row r="7" spans="1:27" ht="13.5">
      <c r="A7" s="22" t="s">
        <v>34</v>
      </c>
      <c r="B7" s="16"/>
      <c r="C7" s="17">
        <v>228753</v>
      </c>
      <c r="D7" s="17"/>
      <c r="E7" s="18">
        <v>235450</v>
      </c>
      <c r="F7" s="19">
        <v>235450</v>
      </c>
      <c r="G7" s="19">
        <v>19030</v>
      </c>
      <c r="H7" s="19">
        <v>5222</v>
      </c>
      <c r="I7" s="19">
        <v>3415</v>
      </c>
      <c r="J7" s="19">
        <v>27667</v>
      </c>
      <c r="K7" s="19"/>
      <c r="L7" s="19">
        <v>1663</v>
      </c>
      <c r="M7" s="19">
        <v>5222</v>
      </c>
      <c r="N7" s="19">
        <v>6885</v>
      </c>
      <c r="O7" s="19"/>
      <c r="P7" s="19"/>
      <c r="Q7" s="19"/>
      <c r="R7" s="19"/>
      <c r="S7" s="19"/>
      <c r="T7" s="19"/>
      <c r="U7" s="19"/>
      <c r="V7" s="19"/>
      <c r="W7" s="19">
        <v>34552</v>
      </c>
      <c r="X7" s="19">
        <v>145000</v>
      </c>
      <c r="Y7" s="19">
        <v>-110448</v>
      </c>
      <c r="Z7" s="20">
        <v>-76.17</v>
      </c>
      <c r="AA7" s="21">
        <v>235450</v>
      </c>
    </row>
    <row r="8" spans="1:27" ht="13.5">
      <c r="A8" s="22" t="s">
        <v>35</v>
      </c>
      <c r="B8" s="16"/>
      <c r="C8" s="17">
        <v>6086772</v>
      </c>
      <c r="D8" s="17"/>
      <c r="E8" s="18">
        <v>5902616</v>
      </c>
      <c r="F8" s="19">
        <v>5902616</v>
      </c>
      <c r="G8" s="19">
        <v>3809701</v>
      </c>
      <c r="H8" s="19">
        <v>5267998</v>
      </c>
      <c r="I8" s="19">
        <v>1796819</v>
      </c>
      <c r="J8" s="19">
        <v>10874518</v>
      </c>
      <c r="K8" s="19"/>
      <c r="L8" s="19">
        <v>543070</v>
      </c>
      <c r="M8" s="19">
        <v>5267998</v>
      </c>
      <c r="N8" s="19">
        <v>5811068</v>
      </c>
      <c r="O8" s="19"/>
      <c r="P8" s="19"/>
      <c r="Q8" s="19"/>
      <c r="R8" s="19"/>
      <c r="S8" s="19"/>
      <c r="T8" s="19"/>
      <c r="U8" s="19"/>
      <c r="V8" s="19"/>
      <c r="W8" s="19">
        <v>16685586</v>
      </c>
      <c r="X8" s="19">
        <v>3687076</v>
      </c>
      <c r="Y8" s="19">
        <v>12998510</v>
      </c>
      <c r="Z8" s="20">
        <v>352.54</v>
      </c>
      <c r="AA8" s="21">
        <v>5902616</v>
      </c>
    </row>
    <row r="9" spans="1:27" ht="13.5">
      <c r="A9" s="22" t="s">
        <v>36</v>
      </c>
      <c r="B9" s="16"/>
      <c r="C9" s="17">
        <v>275144189</v>
      </c>
      <c r="D9" s="17"/>
      <c r="E9" s="18">
        <v>259523250</v>
      </c>
      <c r="F9" s="19">
        <v>259523250</v>
      </c>
      <c r="G9" s="19">
        <v>126763000</v>
      </c>
      <c r="H9" s="19"/>
      <c r="I9" s="19"/>
      <c r="J9" s="19">
        <v>126763000</v>
      </c>
      <c r="K9" s="19"/>
      <c r="L9" s="19">
        <v>63945000</v>
      </c>
      <c r="M9" s="19"/>
      <c r="N9" s="19">
        <v>63945000</v>
      </c>
      <c r="O9" s="19"/>
      <c r="P9" s="19"/>
      <c r="Q9" s="19"/>
      <c r="R9" s="19"/>
      <c r="S9" s="19"/>
      <c r="T9" s="19"/>
      <c r="U9" s="19"/>
      <c r="V9" s="19"/>
      <c r="W9" s="19">
        <v>190708000</v>
      </c>
      <c r="X9" s="19">
        <v>173715500</v>
      </c>
      <c r="Y9" s="19">
        <v>16992500</v>
      </c>
      <c r="Z9" s="20">
        <v>9.78</v>
      </c>
      <c r="AA9" s="21">
        <v>259523250</v>
      </c>
    </row>
    <row r="10" spans="1:27" ht="13.5">
      <c r="A10" s="22" t="s">
        <v>37</v>
      </c>
      <c r="B10" s="16"/>
      <c r="C10" s="17">
        <v>78646008</v>
      </c>
      <c r="D10" s="17"/>
      <c r="E10" s="18">
        <v>96268749</v>
      </c>
      <c r="F10" s="19">
        <v>96268749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64179166</v>
      </c>
      <c r="Y10" s="19">
        <v>-64179166</v>
      </c>
      <c r="Z10" s="20">
        <v>-100</v>
      </c>
      <c r="AA10" s="21">
        <v>96268749</v>
      </c>
    </row>
    <row r="11" spans="1:27" ht="13.5">
      <c r="A11" s="22" t="s">
        <v>38</v>
      </c>
      <c r="B11" s="16"/>
      <c r="C11" s="17">
        <v>12519336</v>
      </c>
      <c r="D11" s="17"/>
      <c r="E11" s="18">
        <v>8103540</v>
      </c>
      <c r="F11" s="19">
        <v>8103540</v>
      </c>
      <c r="G11" s="19">
        <v>498367</v>
      </c>
      <c r="H11" s="19">
        <v>462670</v>
      </c>
      <c r="I11" s="19">
        <v>322317</v>
      </c>
      <c r="J11" s="19">
        <v>1283354</v>
      </c>
      <c r="K11" s="19"/>
      <c r="L11" s="19">
        <v>209740</v>
      </c>
      <c r="M11" s="19">
        <v>462670</v>
      </c>
      <c r="N11" s="19">
        <v>672410</v>
      </c>
      <c r="O11" s="19"/>
      <c r="P11" s="19"/>
      <c r="Q11" s="19"/>
      <c r="R11" s="19"/>
      <c r="S11" s="19"/>
      <c r="T11" s="19"/>
      <c r="U11" s="19"/>
      <c r="V11" s="19"/>
      <c r="W11" s="19">
        <v>1955764</v>
      </c>
      <c r="X11" s="19">
        <v>4533720</v>
      </c>
      <c r="Y11" s="19">
        <v>-2577956</v>
      </c>
      <c r="Z11" s="20">
        <v>-56.86</v>
      </c>
      <c r="AA11" s="21">
        <v>8103540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-239277475</v>
      </c>
      <c r="D14" s="17"/>
      <c r="E14" s="18">
        <v>-269088441</v>
      </c>
      <c r="F14" s="19">
        <v>-269088441</v>
      </c>
      <c r="G14" s="19">
        <v>-9401918</v>
      </c>
      <c r="H14" s="19">
        <v>-12663705</v>
      </c>
      <c r="I14" s="19">
        <v>-12006575</v>
      </c>
      <c r="J14" s="19">
        <v>-34072198</v>
      </c>
      <c r="K14" s="19">
        <v>-18253945</v>
      </c>
      <c r="L14" s="19">
        <v>-6366743</v>
      </c>
      <c r="M14" s="19">
        <v>-12663705</v>
      </c>
      <c r="N14" s="19">
        <v>-37284393</v>
      </c>
      <c r="O14" s="19"/>
      <c r="P14" s="19"/>
      <c r="Q14" s="19"/>
      <c r="R14" s="19"/>
      <c r="S14" s="19"/>
      <c r="T14" s="19"/>
      <c r="U14" s="19"/>
      <c r="V14" s="19"/>
      <c r="W14" s="19">
        <v>-71356591</v>
      </c>
      <c r="X14" s="19">
        <v>-125309284</v>
      </c>
      <c r="Y14" s="19">
        <v>53952693</v>
      </c>
      <c r="Z14" s="20">
        <v>-43.06</v>
      </c>
      <c r="AA14" s="21">
        <v>-269088441</v>
      </c>
    </row>
    <row r="15" spans="1:27" ht="13.5">
      <c r="A15" s="22" t="s">
        <v>42</v>
      </c>
      <c r="B15" s="16"/>
      <c r="C15" s="17">
        <v>-130200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-1304775</v>
      </c>
      <c r="D16" s="17"/>
      <c r="E16" s="18">
        <v>-4996000</v>
      </c>
      <c r="F16" s="19">
        <v>-4996000</v>
      </c>
      <c r="G16" s="19">
        <v>-24280</v>
      </c>
      <c r="H16" s="19">
        <v>-31202</v>
      </c>
      <c r="I16" s="19">
        <v>-42480</v>
      </c>
      <c r="J16" s="19">
        <v>-97962</v>
      </c>
      <c r="K16" s="19">
        <v>-139710</v>
      </c>
      <c r="L16" s="19">
        <v>-28066</v>
      </c>
      <c r="M16" s="19">
        <v>-31202</v>
      </c>
      <c r="N16" s="19">
        <v>-198978</v>
      </c>
      <c r="O16" s="19"/>
      <c r="P16" s="19"/>
      <c r="Q16" s="19"/>
      <c r="R16" s="19"/>
      <c r="S16" s="19"/>
      <c r="T16" s="19"/>
      <c r="U16" s="19"/>
      <c r="V16" s="19"/>
      <c r="W16" s="19">
        <v>-296940</v>
      </c>
      <c r="X16" s="19">
        <v>-2150000</v>
      </c>
      <c r="Y16" s="19">
        <v>1853060</v>
      </c>
      <c r="Z16" s="20">
        <v>-86.19</v>
      </c>
      <c r="AA16" s="21">
        <v>-4996000</v>
      </c>
    </row>
    <row r="17" spans="1:27" ht="13.5">
      <c r="A17" s="23" t="s">
        <v>44</v>
      </c>
      <c r="B17" s="24"/>
      <c r="C17" s="25">
        <f aca="true" t="shared" si="0" ref="C17:Y17">SUM(C6:C16)</f>
        <v>136516814</v>
      </c>
      <c r="D17" s="25">
        <f>SUM(D6:D16)</f>
        <v>0</v>
      </c>
      <c r="E17" s="26">
        <f t="shared" si="0"/>
        <v>102279964</v>
      </c>
      <c r="F17" s="27">
        <f t="shared" si="0"/>
        <v>102279964</v>
      </c>
      <c r="G17" s="27">
        <f t="shared" si="0"/>
        <v>121663900</v>
      </c>
      <c r="H17" s="27">
        <f t="shared" si="0"/>
        <v>-6959017</v>
      </c>
      <c r="I17" s="27">
        <f t="shared" si="0"/>
        <v>-9926504</v>
      </c>
      <c r="J17" s="27">
        <f t="shared" si="0"/>
        <v>104778379</v>
      </c>
      <c r="K17" s="27">
        <f t="shared" si="0"/>
        <v>-18393655</v>
      </c>
      <c r="L17" s="27">
        <f t="shared" si="0"/>
        <v>58304664</v>
      </c>
      <c r="M17" s="27">
        <f t="shared" si="0"/>
        <v>-6959017</v>
      </c>
      <c r="N17" s="27">
        <f t="shared" si="0"/>
        <v>32951992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137730371</v>
      </c>
      <c r="X17" s="27">
        <f t="shared" si="0"/>
        <v>121401178</v>
      </c>
      <c r="Y17" s="27">
        <f t="shared" si="0"/>
        <v>16329193</v>
      </c>
      <c r="Z17" s="28">
        <f>+IF(X17&lt;&gt;0,+(Y17/X17)*100,0)</f>
        <v>13.450605067440119</v>
      </c>
      <c r="AA17" s="29">
        <f>SUM(AA6:AA16)</f>
        <v>102279964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206722</v>
      </c>
      <c r="D21" s="17"/>
      <c r="E21" s="18">
        <v>300000</v>
      </c>
      <c r="F21" s="19">
        <v>300000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300000</v>
      </c>
      <c r="Y21" s="36">
        <v>-300000</v>
      </c>
      <c r="Z21" s="37">
        <v>-100</v>
      </c>
      <c r="AA21" s="38">
        <v>300000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-29041000</v>
      </c>
      <c r="H24" s="19">
        <v>-2031000</v>
      </c>
      <c r="I24" s="19"/>
      <c r="J24" s="19">
        <v>-31072000</v>
      </c>
      <c r="K24" s="19"/>
      <c r="L24" s="19">
        <v>-24112000</v>
      </c>
      <c r="M24" s="19"/>
      <c r="N24" s="19">
        <v>-24112000</v>
      </c>
      <c r="O24" s="19"/>
      <c r="P24" s="19"/>
      <c r="Q24" s="19"/>
      <c r="R24" s="19"/>
      <c r="S24" s="19"/>
      <c r="T24" s="19"/>
      <c r="U24" s="19"/>
      <c r="V24" s="19"/>
      <c r="W24" s="19">
        <v>-55184000</v>
      </c>
      <c r="X24" s="19"/>
      <c r="Y24" s="19">
        <v>-55184000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-82246803</v>
      </c>
      <c r="D26" s="17"/>
      <c r="E26" s="18">
        <v>-118968750</v>
      </c>
      <c r="F26" s="19">
        <v>-118968750</v>
      </c>
      <c r="G26" s="19">
        <v>-990482</v>
      </c>
      <c r="H26" s="19">
        <v>-222387</v>
      </c>
      <c r="I26" s="19">
        <v>-4180215</v>
      </c>
      <c r="J26" s="19">
        <v>-5393084</v>
      </c>
      <c r="K26" s="19"/>
      <c r="L26" s="19">
        <v>-235993</v>
      </c>
      <c r="M26" s="19">
        <v>-222387</v>
      </c>
      <c r="N26" s="19">
        <v>-458380</v>
      </c>
      <c r="O26" s="19"/>
      <c r="P26" s="19"/>
      <c r="Q26" s="19"/>
      <c r="R26" s="19"/>
      <c r="S26" s="19"/>
      <c r="T26" s="19"/>
      <c r="U26" s="19"/>
      <c r="V26" s="19"/>
      <c r="W26" s="19">
        <v>-5851464</v>
      </c>
      <c r="X26" s="19">
        <v>-49300000</v>
      </c>
      <c r="Y26" s="19">
        <v>43448536</v>
      </c>
      <c r="Z26" s="20">
        <v>-88.13</v>
      </c>
      <c r="AA26" s="21">
        <v>-118968750</v>
      </c>
    </row>
    <row r="27" spans="1:27" ht="13.5">
      <c r="A27" s="23" t="s">
        <v>51</v>
      </c>
      <c r="B27" s="24"/>
      <c r="C27" s="25">
        <f aca="true" t="shared" si="1" ref="C27:Y27">SUM(C21:C26)</f>
        <v>-82040081</v>
      </c>
      <c r="D27" s="25">
        <f>SUM(D21:D26)</f>
        <v>0</v>
      </c>
      <c r="E27" s="26">
        <f t="shared" si="1"/>
        <v>-118668750</v>
      </c>
      <c r="F27" s="27">
        <f t="shared" si="1"/>
        <v>-118668750</v>
      </c>
      <c r="G27" s="27">
        <f t="shared" si="1"/>
        <v>-30031482</v>
      </c>
      <c r="H27" s="27">
        <f t="shared" si="1"/>
        <v>-2253387</v>
      </c>
      <c r="I27" s="27">
        <f t="shared" si="1"/>
        <v>-4180215</v>
      </c>
      <c r="J27" s="27">
        <f t="shared" si="1"/>
        <v>-36465084</v>
      </c>
      <c r="K27" s="27">
        <f t="shared" si="1"/>
        <v>0</v>
      </c>
      <c r="L27" s="27">
        <f t="shared" si="1"/>
        <v>-24347993</v>
      </c>
      <c r="M27" s="27">
        <f t="shared" si="1"/>
        <v>-222387</v>
      </c>
      <c r="N27" s="27">
        <f t="shared" si="1"/>
        <v>-24570380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-61035464</v>
      </c>
      <c r="X27" s="27">
        <f t="shared" si="1"/>
        <v>-49000000</v>
      </c>
      <c r="Y27" s="27">
        <f t="shared" si="1"/>
        <v>-12035464</v>
      </c>
      <c r="Z27" s="28">
        <f>+IF(X27&lt;&gt;0,+(Y27/X27)*100,0)</f>
        <v>24.56217142857143</v>
      </c>
      <c r="AA27" s="29">
        <f>SUM(AA21:AA26)</f>
        <v>-118668750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-4212112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-175537</v>
      </c>
      <c r="D35" s="17"/>
      <c r="E35" s="18"/>
      <c r="F35" s="19"/>
      <c r="G35" s="19"/>
      <c r="H35" s="19">
        <v>1190104</v>
      </c>
      <c r="I35" s="19">
        <v>-1190104</v>
      </c>
      <c r="J35" s="19"/>
      <c r="K35" s="19"/>
      <c r="L35" s="19"/>
      <c r="M35" s="19">
        <v>1190104</v>
      </c>
      <c r="N35" s="19">
        <v>1190104</v>
      </c>
      <c r="O35" s="19"/>
      <c r="P35" s="19"/>
      <c r="Q35" s="19"/>
      <c r="R35" s="19"/>
      <c r="S35" s="19"/>
      <c r="T35" s="19"/>
      <c r="U35" s="19"/>
      <c r="V35" s="19"/>
      <c r="W35" s="19">
        <v>1190104</v>
      </c>
      <c r="X35" s="19"/>
      <c r="Y35" s="19">
        <v>1190104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-4387649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1190104</v>
      </c>
      <c r="I36" s="27">
        <f t="shared" si="2"/>
        <v>-1190104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1190104</v>
      </c>
      <c r="N36" s="27">
        <f t="shared" si="2"/>
        <v>1190104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1190104</v>
      </c>
      <c r="X36" s="27">
        <f t="shared" si="2"/>
        <v>0</v>
      </c>
      <c r="Y36" s="27">
        <f t="shared" si="2"/>
        <v>1190104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50089084</v>
      </c>
      <c r="D38" s="31">
        <f>+D17+D27+D36</f>
        <v>0</v>
      </c>
      <c r="E38" s="32">
        <f t="shared" si="3"/>
        <v>-16388786</v>
      </c>
      <c r="F38" s="33">
        <f t="shared" si="3"/>
        <v>-16388786</v>
      </c>
      <c r="G38" s="33">
        <f t="shared" si="3"/>
        <v>91632418</v>
      </c>
      <c r="H38" s="33">
        <f t="shared" si="3"/>
        <v>-8022300</v>
      </c>
      <c r="I38" s="33">
        <f t="shared" si="3"/>
        <v>-15296823</v>
      </c>
      <c r="J38" s="33">
        <f t="shared" si="3"/>
        <v>68313295</v>
      </c>
      <c r="K38" s="33">
        <f t="shared" si="3"/>
        <v>-18393655</v>
      </c>
      <c r="L38" s="33">
        <f t="shared" si="3"/>
        <v>33956671</v>
      </c>
      <c r="M38" s="33">
        <f t="shared" si="3"/>
        <v>-5991300</v>
      </c>
      <c r="N38" s="33">
        <f t="shared" si="3"/>
        <v>9571716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77885011</v>
      </c>
      <c r="X38" s="33">
        <f t="shared" si="3"/>
        <v>72401178</v>
      </c>
      <c r="Y38" s="33">
        <f t="shared" si="3"/>
        <v>5483833</v>
      </c>
      <c r="Z38" s="34">
        <f>+IF(X38&lt;&gt;0,+(Y38/X38)*100,0)</f>
        <v>7.574231734185319</v>
      </c>
      <c r="AA38" s="35">
        <f>+AA17+AA27+AA36</f>
        <v>-16388786</v>
      </c>
    </row>
    <row r="39" spans="1:27" ht="13.5">
      <c r="A39" s="22" t="s">
        <v>59</v>
      </c>
      <c r="B39" s="16"/>
      <c r="C39" s="31">
        <v>134319513</v>
      </c>
      <c r="D39" s="31"/>
      <c r="E39" s="32">
        <v>134319513</v>
      </c>
      <c r="F39" s="33">
        <v>134319513</v>
      </c>
      <c r="G39" s="33">
        <v>34297625</v>
      </c>
      <c r="H39" s="33">
        <v>125930043</v>
      </c>
      <c r="I39" s="33">
        <v>117907743</v>
      </c>
      <c r="J39" s="33">
        <v>34297625</v>
      </c>
      <c r="K39" s="33">
        <v>102610920</v>
      </c>
      <c r="L39" s="33">
        <v>84217265</v>
      </c>
      <c r="M39" s="33">
        <v>118173936</v>
      </c>
      <c r="N39" s="33">
        <v>102610920</v>
      </c>
      <c r="O39" s="33"/>
      <c r="P39" s="33"/>
      <c r="Q39" s="33"/>
      <c r="R39" s="33"/>
      <c r="S39" s="33"/>
      <c r="T39" s="33"/>
      <c r="U39" s="33"/>
      <c r="V39" s="33"/>
      <c r="W39" s="33">
        <v>34297625</v>
      </c>
      <c r="X39" s="33">
        <v>134319513</v>
      </c>
      <c r="Y39" s="33">
        <v>-100021888</v>
      </c>
      <c r="Z39" s="34">
        <v>-74.47</v>
      </c>
      <c r="AA39" s="35">
        <v>134319513</v>
      </c>
    </row>
    <row r="40" spans="1:27" ht="13.5">
      <c r="A40" s="41" t="s">
        <v>60</v>
      </c>
      <c r="B40" s="42"/>
      <c r="C40" s="43">
        <v>184408597</v>
      </c>
      <c r="D40" s="43"/>
      <c r="E40" s="44">
        <v>117930727</v>
      </c>
      <c r="F40" s="45">
        <v>117930727</v>
      </c>
      <c r="G40" s="45">
        <v>125930043</v>
      </c>
      <c r="H40" s="45">
        <v>117907743</v>
      </c>
      <c r="I40" s="45">
        <v>102610920</v>
      </c>
      <c r="J40" s="45">
        <v>102610920</v>
      </c>
      <c r="K40" s="45">
        <v>84217265</v>
      </c>
      <c r="L40" s="45">
        <v>118173936</v>
      </c>
      <c r="M40" s="45">
        <v>112182636</v>
      </c>
      <c r="N40" s="45">
        <v>112182636</v>
      </c>
      <c r="O40" s="45"/>
      <c r="P40" s="45"/>
      <c r="Q40" s="45"/>
      <c r="R40" s="45"/>
      <c r="S40" s="45"/>
      <c r="T40" s="45"/>
      <c r="U40" s="45"/>
      <c r="V40" s="45"/>
      <c r="W40" s="45">
        <v>112182636</v>
      </c>
      <c r="X40" s="45">
        <v>206720691</v>
      </c>
      <c r="Y40" s="45">
        <v>-94538055</v>
      </c>
      <c r="Z40" s="46">
        <v>-45.73</v>
      </c>
      <c r="AA40" s="47">
        <v>117930727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8883222</v>
      </c>
      <c r="D6" s="17"/>
      <c r="E6" s="18">
        <v>21015216</v>
      </c>
      <c r="F6" s="19">
        <v>21015216</v>
      </c>
      <c r="G6" s="19">
        <v>91227</v>
      </c>
      <c r="H6" s="19">
        <v>52407</v>
      </c>
      <c r="I6" s="19">
        <v>205140</v>
      </c>
      <c r="J6" s="19">
        <v>348774</v>
      </c>
      <c r="K6" s="19">
        <v>3247752</v>
      </c>
      <c r="L6" s="19">
        <v>64377</v>
      </c>
      <c r="M6" s="19">
        <v>3235697</v>
      </c>
      <c r="N6" s="19">
        <v>6547826</v>
      </c>
      <c r="O6" s="19"/>
      <c r="P6" s="19"/>
      <c r="Q6" s="19"/>
      <c r="R6" s="19"/>
      <c r="S6" s="19"/>
      <c r="T6" s="19"/>
      <c r="U6" s="19"/>
      <c r="V6" s="19"/>
      <c r="W6" s="19">
        <v>6896600</v>
      </c>
      <c r="X6" s="19">
        <v>5685908</v>
      </c>
      <c r="Y6" s="19">
        <v>1210692</v>
      </c>
      <c r="Z6" s="20">
        <v>21.29</v>
      </c>
      <c r="AA6" s="21">
        <v>21015216</v>
      </c>
    </row>
    <row r="7" spans="1:27" ht="13.5">
      <c r="A7" s="22" t="s">
        <v>34</v>
      </c>
      <c r="B7" s="16"/>
      <c r="C7" s="17">
        <v>1360252</v>
      </c>
      <c r="D7" s="17"/>
      <c r="E7" s="18">
        <v>1377384</v>
      </c>
      <c r="F7" s="19">
        <v>1377384</v>
      </c>
      <c r="G7" s="19">
        <v>43749</v>
      </c>
      <c r="H7" s="19">
        <v>18590</v>
      </c>
      <c r="I7" s="19">
        <v>57506</v>
      </c>
      <c r="J7" s="19">
        <v>119845</v>
      </c>
      <c r="K7" s="19">
        <v>94280</v>
      </c>
      <c r="L7" s="19">
        <v>39929</v>
      </c>
      <c r="M7" s="19">
        <v>14378</v>
      </c>
      <c r="N7" s="19">
        <v>148587</v>
      </c>
      <c r="O7" s="19"/>
      <c r="P7" s="19"/>
      <c r="Q7" s="19"/>
      <c r="R7" s="19"/>
      <c r="S7" s="19"/>
      <c r="T7" s="19"/>
      <c r="U7" s="19"/>
      <c r="V7" s="19"/>
      <c r="W7" s="19">
        <v>268432</v>
      </c>
      <c r="X7" s="19">
        <v>688692</v>
      </c>
      <c r="Y7" s="19">
        <v>-420260</v>
      </c>
      <c r="Z7" s="20">
        <v>-61.02</v>
      </c>
      <c r="AA7" s="21">
        <v>1377384</v>
      </c>
    </row>
    <row r="8" spans="1:27" ht="13.5">
      <c r="A8" s="22" t="s">
        <v>35</v>
      </c>
      <c r="B8" s="16"/>
      <c r="C8" s="17">
        <v>15332588</v>
      </c>
      <c r="D8" s="17"/>
      <c r="E8" s="18">
        <v>28787684</v>
      </c>
      <c r="F8" s="19">
        <v>28787684</v>
      </c>
      <c r="G8" s="19">
        <v>400148</v>
      </c>
      <c r="H8" s="19">
        <v>2331368</v>
      </c>
      <c r="I8" s="19">
        <v>481108</v>
      </c>
      <c r="J8" s="19">
        <v>3212624</v>
      </c>
      <c r="K8" s="19">
        <v>902908</v>
      </c>
      <c r="L8" s="19">
        <v>1277188</v>
      </c>
      <c r="M8" s="19">
        <v>850506</v>
      </c>
      <c r="N8" s="19">
        <v>3030602</v>
      </c>
      <c r="O8" s="19"/>
      <c r="P8" s="19"/>
      <c r="Q8" s="19"/>
      <c r="R8" s="19"/>
      <c r="S8" s="19"/>
      <c r="T8" s="19"/>
      <c r="U8" s="19"/>
      <c r="V8" s="19"/>
      <c r="W8" s="19">
        <v>6243226</v>
      </c>
      <c r="X8" s="19">
        <v>16050509</v>
      </c>
      <c r="Y8" s="19">
        <v>-9807283</v>
      </c>
      <c r="Z8" s="20">
        <v>-61.1</v>
      </c>
      <c r="AA8" s="21">
        <v>28787684</v>
      </c>
    </row>
    <row r="9" spans="1:27" ht="13.5">
      <c r="A9" s="22" t="s">
        <v>36</v>
      </c>
      <c r="B9" s="16"/>
      <c r="C9" s="17">
        <v>232087406</v>
      </c>
      <c r="D9" s="17"/>
      <c r="E9" s="18">
        <v>171124817</v>
      </c>
      <c r="F9" s="19">
        <v>171124817</v>
      </c>
      <c r="G9" s="19">
        <v>69137000</v>
      </c>
      <c r="H9" s="19">
        <v>456000</v>
      </c>
      <c r="I9" s="19"/>
      <c r="J9" s="19">
        <v>69593000</v>
      </c>
      <c r="K9" s="19">
        <v>79048</v>
      </c>
      <c r="L9" s="19">
        <v>14454</v>
      </c>
      <c r="M9" s="19">
        <v>55810000</v>
      </c>
      <c r="N9" s="19">
        <v>55903502</v>
      </c>
      <c r="O9" s="19"/>
      <c r="P9" s="19"/>
      <c r="Q9" s="19"/>
      <c r="R9" s="19"/>
      <c r="S9" s="19"/>
      <c r="T9" s="19"/>
      <c r="U9" s="19"/>
      <c r="V9" s="19"/>
      <c r="W9" s="19">
        <v>125496502</v>
      </c>
      <c r="X9" s="19">
        <v>77155976</v>
      </c>
      <c r="Y9" s="19">
        <v>48340526</v>
      </c>
      <c r="Z9" s="20">
        <v>62.65</v>
      </c>
      <c r="AA9" s="21">
        <v>171124817</v>
      </c>
    </row>
    <row r="10" spans="1:27" ht="13.5">
      <c r="A10" s="22" t="s">
        <v>37</v>
      </c>
      <c r="B10" s="16"/>
      <c r="C10" s="17"/>
      <c r="D10" s="17"/>
      <c r="E10" s="18">
        <v>62611061</v>
      </c>
      <c r="F10" s="19">
        <v>62611061</v>
      </c>
      <c r="G10" s="19">
        <v>18943000</v>
      </c>
      <c r="H10" s="19"/>
      <c r="I10" s="19"/>
      <c r="J10" s="19">
        <v>18943000</v>
      </c>
      <c r="K10" s="19"/>
      <c r="L10" s="19"/>
      <c r="M10" s="19">
        <v>15836000</v>
      </c>
      <c r="N10" s="19">
        <v>15836000</v>
      </c>
      <c r="O10" s="19"/>
      <c r="P10" s="19"/>
      <c r="Q10" s="19"/>
      <c r="R10" s="19"/>
      <c r="S10" s="19"/>
      <c r="T10" s="19"/>
      <c r="U10" s="19"/>
      <c r="V10" s="19"/>
      <c r="W10" s="19">
        <v>34779000</v>
      </c>
      <c r="X10" s="19">
        <v>35654542</v>
      </c>
      <c r="Y10" s="19">
        <v>-875542</v>
      </c>
      <c r="Z10" s="20">
        <v>-2.46</v>
      </c>
      <c r="AA10" s="21">
        <v>62611061</v>
      </c>
    </row>
    <row r="11" spans="1:27" ht="13.5">
      <c r="A11" s="22" t="s">
        <v>38</v>
      </c>
      <c r="B11" s="16"/>
      <c r="C11" s="17">
        <v>6117484</v>
      </c>
      <c r="D11" s="17"/>
      <c r="E11" s="18">
        <v>4878240</v>
      </c>
      <c r="F11" s="19">
        <v>4878240</v>
      </c>
      <c r="G11" s="19">
        <v>545414</v>
      </c>
      <c r="H11" s="19">
        <v>569440</v>
      </c>
      <c r="I11" s="19">
        <v>6226</v>
      </c>
      <c r="J11" s="19">
        <v>1121080</v>
      </c>
      <c r="K11" s="19"/>
      <c r="L11" s="19">
        <v>819000</v>
      </c>
      <c r="M11" s="19"/>
      <c r="N11" s="19">
        <v>819000</v>
      </c>
      <c r="O11" s="19"/>
      <c r="P11" s="19"/>
      <c r="Q11" s="19"/>
      <c r="R11" s="19"/>
      <c r="S11" s="19"/>
      <c r="T11" s="19"/>
      <c r="U11" s="19"/>
      <c r="V11" s="19"/>
      <c r="W11" s="19">
        <v>1940080</v>
      </c>
      <c r="X11" s="19">
        <v>2439120</v>
      </c>
      <c r="Y11" s="19">
        <v>-499040</v>
      </c>
      <c r="Z11" s="20">
        <v>-20.46</v>
      </c>
      <c r="AA11" s="21">
        <v>4878240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-152936640</v>
      </c>
      <c r="D14" s="17"/>
      <c r="E14" s="18">
        <v>-191218609</v>
      </c>
      <c r="F14" s="19">
        <v>-191218609</v>
      </c>
      <c r="G14" s="19">
        <v>-19081050</v>
      </c>
      <c r="H14" s="19">
        <v>-6261121</v>
      </c>
      <c r="I14" s="19">
        <v>5085264</v>
      </c>
      <c r="J14" s="19">
        <v>-20256907</v>
      </c>
      <c r="K14" s="19">
        <v>-4519983</v>
      </c>
      <c r="L14" s="19">
        <v>-9053517</v>
      </c>
      <c r="M14" s="19">
        <v>-6622496</v>
      </c>
      <c r="N14" s="19">
        <v>-20195996</v>
      </c>
      <c r="O14" s="19"/>
      <c r="P14" s="19"/>
      <c r="Q14" s="19"/>
      <c r="R14" s="19"/>
      <c r="S14" s="19"/>
      <c r="T14" s="19"/>
      <c r="U14" s="19"/>
      <c r="V14" s="19"/>
      <c r="W14" s="19">
        <v>-40452903</v>
      </c>
      <c r="X14" s="19">
        <v>-101019639</v>
      </c>
      <c r="Y14" s="19">
        <v>60566736</v>
      </c>
      <c r="Z14" s="20">
        <v>-59.96</v>
      </c>
      <c r="AA14" s="21">
        <v>-191218609</v>
      </c>
    </row>
    <row r="15" spans="1:27" ht="13.5">
      <c r="A15" s="22" t="s">
        <v>42</v>
      </c>
      <c r="B15" s="16"/>
      <c r="C15" s="17">
        <v>-341000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-23957246</v>
      </c>
      <c r="F16" s="19">
        <v>-23957246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>
        <v>-23957246</v>
      </c>
    </row>
    <row r="17" spans="1:27" ht="13.5">
      <c r="A17" s="23" t="s">
        <v>44</v>
      </c>
      <c r="B17" s="24"/>
      <c r="C17" s="25">
        <f aca="true" t="shared" si="0" ref="C17:Y17">SUM(C6:C16)</f>
        <v>110503312</v>
      </c>
      <c r="D17" s="25">
        <f>SUM(D6:D16)</f>
        <v>0</v>
      </c>
      <c r="E17" s="26">
        <f t="shared" si="0"/>
        <v>74618547</v>
      </c>
      <c r="F17" s="27">
        <f t="shared" si="0"/>
        <v>74618547</v>
      </c>
      <c r="G17" s="27">
        <f t="shared" si="0"/>
        <v>70079488</v>
      </c>
      <c r="H17" s="27">
        <f t="shared" si="0"/>
        <v>-2833316</v>
      </c>
      <c r="I17" s="27">
        <f t="shared" si="0"/>
        <v>5835244</v>
      </c>
      <c r="J17" s="27">
        <f t="shared" si="0"/>
        <v>73081416</v>
      </c>
      <c r="K17" s="27">
        <f t="shared" si="0"/>
        <v>-195995</v>
      </c>
      <c r="L17" s="27">
        <f t="shared" si="0"/>
        <v>-6838569</v>
      </c>
      <c r="M17" s="27">
        <f t="shared" si="0"/>
        <v>69124085</v>
      </c>
      <c r="N17" s="27">
        <f t="shared" si="0"/>
        <v>62089521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135170937</v>
      </c>
      <c r="X17" s="27">
        <f t="shared" si="0"/>
        <v>36655108</v>
      </c>
      <c r="Y17" s="27">
        <f t="shared" si="0"/>
        <v>98515829</v>
      </c>
      <c r="Z17" s="28">
        <f>+IF(X17&lt;&gt;0,+(Y17/X17)*100,0)</f>
        <v>268.76425790370064</v>
      </c>
      <c r="AA17" s="29">
        <f>SUM(AA6:AA16)</f>
        <v>74618547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-11257821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723899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5718269</v>
      </c>
      <c r="D24" s="17"/>
      <c r="E24" s="18"/>
      <c r="F24" s="19"/>
      <c r="G24" s="19">
        <v>-74759975</v>
      </c>
      <c r="H24" s="19">
        <v>12929823</v>
      </c>
      <c r="I24" s="19">
        <v>-6226</v>
      </c>
      <c r="J24" s="19">
        <v>-61836378</v>
      </c>
      <c r="K24" s="19">
        <v>12161465</v>
      </c>
      <c r="L24" s="19">
        <v>19714111</v>
      </c>
      <c r="M24" s="19">
        <v>-47771459</v>
      </c>
      <c r="N24" s="19">
        <v>-15895883</v>
      </c>
      <c r="O24" s="19"/>
      <c r="P24" s="19"/>
      <c r="Q24" s="19"/>
      <c r="R24" s="19"/>
      <c r="S24" s="19"/>
      <c r="T24" s="19"/>
      <c r="U24" s="19"/>
      <c r="V24" s="19"/>
      <c r="W24" s="19">
        <v>-77732261</v>
      </c>
      <c r="X24" s="19"/>
      <c r="Y24" s="19">
        <v>-77732261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-62704597</v>
      </c>
      <c r="D26" s="17"/>
      <c r="E26" s="18">
        <v>-62611063</v>
      </c>
      <c r="F26" s="19">
        <v>-62611063</v>
      </c>
      <c r="G26" s="19">
        <v>-95977</v>
      </c>
      <c r="H26" s="19">
        <v>-1954261</v>
      </c>
      <c r="I26" s="19">
        <v>-2809654</v>
      </c>
      <c r="J26" s="19">
        <v>-4859892</v>
      </c>
      <c r="K26" s="19">
        <v>-1948923</v>
      </c>
      <c r="L26" s="19">
        <v>-8210503</v>
      </c>
      <c r="M26" s="19">
        <v>-5339452</v>
      </c>
      <c r="N26" s="19">
        <v>-15498878</v>
      </c>
      <c r="O26" s="19"/>
      <c r="P26" s="19"/>
      <c r="Q26" s="19"/>
      <c r="R26" s="19"/>
      <c r="S26" s="19"/>
      <c r="T26" s="19"/>
      <c r="U26" s="19"/>
      <c r="V26" s="19"/>
      <c r="W26" s="19">
        <v>-20358770</v>
      </c>
      <c r="X26" s="19">
        <v>-31682433</v>
      </c>
      <c r="Y26" s="19">
        <v>11323663</v>
      </c>
      <c r="Z26" s="20">
        <v>-35.74</v>
      </c>
      <c r="AA26" s="21">
        <v>-62611063</v>
      </c>
    </row>
    <row r="27" spans="1:27" ht="13.5">
      <c r="A27" s="23" t="s">
        <v>51</v>
      </c>
      <c r="B27" s="24"/>
      <c r="C27" s="25">
        <f aca="true" t="shared" si="1" ref="C27:Y27">SUM(C21:C26)</f>
        <v>-67520250</v>
      </c>
      <c r="D27" s="25">
        <f>SUM(D21:D26)</f>
        <v>0</v>
      </c>
      <c r="E27" s="26">
        <f t="shared" si="1"/>
        <v>-62611063</v>
      </c>
      <c r="F27" s="27">
        <f t="shared" si="1"/>
        <v>-62611063</v>
      </c>
      <c r="G27" s="27">
        <f t="shared" si="1"/>
        <v>-74855952</v>
      </c>
      <c r="H27" s="27">
        <f t="shared" si="1"/>
        <v>10975562</v>
      </c>
      <c r="I27" s="27">
        <f t="shared" si="1"/>
        <v>-2815880</v>
      </c>
      <c r="J27" s="27">
        <f t="shared" si="1"/>
        <v>-66696270</v>
      </c>
      <c r="K27" s="27">
        <f t="shared" si="1"/>
        <v>10212542</v>
      </c>
      <c r="L27" s="27">
        <f t="shared" si="1"/>
        <v>11503608</v>
      </c>
      <c r="M27" s="27">
        <f t="shared" si="1"/>
        <v>-53110911</v>
      </c>
      <c r="N27" s="27">
        <f t="shared" si="1"/>
        <v>-31394761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-98091031</v>
      </c>
      <c r="X27" s="27">
        <f t="shared" si="1"/>
        <v>-31682433</v>
      </c>
      <c r="Y27" s="27">
        <f t="shared" si="1"/>
        <v>-66408598</v>
      </c>
      <c r="Z27" s="28">
        <f>+IF(X27&lt;&gt;0,+(Y27/X27)*100,0)</f>
        <v>209.60700208850756</v>
      </c>
      <c r="AA27" s="29">
        <f>SUM(AA21:AA26)</f>
        <v>-62611063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42983062</v>
      </c>
      <c r="D38" s="31">
        <f>+D17+D27+D36</f>
        <v>0</v>
      </c>
      <c r="E38" s="32">
        <f t="shared" si="3"/>
        <v>12007484</v>
      </c>
      <c r="F38" s="33">
        <f t="shared" si="3"/>
        <v>12007484</v>
      </c>
      <c r="G38" s="33">
        <f t="shared" si="3"/>
        <v>-4776464</v>
      </c>
      <c r="H38" s="33">
        <f t="shared" si="3"/>
        <v>8142246</v>
      </c>
      <c r="I38" s="33">
        <f t="shared" si="3"/>
        <v>3019364</v>
      </c>
      <c r="J38" s="33">
        <f t="shared" si="3"/>
        <v>6385146</v>
      </c>
      <c r="K38" s="33">
        <f t="shared" si="3"/>
        <v>10016547</v>
      </c>
      <c r="L38" s="33">
        <f t="shared" si="3"/>
        <v>4665039</v>
      </c>
      <c r="M38" s="33">
        <f t="shared" si="3"/>
        <v>16013174</v>
      </c>
      <c r="N38" s="33">
        <f t="shared" si="3"/>
        <v>30694760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37079906</v>
      </c>
      <c r="X38" s="33">
        <f t="shared" si="3"/>
        <v>4972675</v>
      </c>
      <c r="Y38" s="33">
        <f t="shared" si="3"/>
        <v>32107231</v>
      </c>
      <c r="Z38" s="34">
        <f>+IF(X38&lt;&gt;0,+(Y38/X38)*100,0)</f>
        <v>645.6732241700895</v>
      </c>
      <c r="AA38" s="35">
        <f>+AA17+AA27+AA36</f>
        <v>12007484</v>
      </c>
    </row>
    <row r="39" spans="1:27" ht="13.5">
      <c r="A39" s="22" t="s">
        <v>59</v>
      </c>
      <c r="B39" s="16"/>
      <c r="C39" s="31">
        <v>37006249</v>
      </c>
      <c r="D39" s="31"/>
      <c r="E39" s="32">
        <v>39186001</v>
      </c>
      <c r="F39" s="33">
        <v>39186001</v>
      </c>
      <c r="G39" s="33">
        <v>9169535</v>
      </c>
      <c r="H39" s="33">
        <v>4393071</v>
      </c>
      <c r="I39" s="33">
        <v>12535317</v>
      </c>
      <c r="J39" s="33">
        <v>9169535</v>
      </c>
      <c r="K39" s="33">
        <v>15554681</v>
      </c>
      <c r="L39" s="33">
        <v>25571228</v>
      </c>
      <c r="M39" s="33">
        <v>30236267</v>
      </c>
      <c r="N39" s="33">
        <v>15554681</v>
      </c>
      <c r="O39" s="33"/>
      <c r="P39" s="33"/>
      <c r="Q39" s="33"/>
      <c r="R39" s="33"/>
      <c r="S39" s="33"/>
      <c r="T39" s="33"/>
      <c r="U39" s="33"/>
      <c r="V39" s="33"/>
      <c r="W39" s="33">
        <v>9169535</v>
      </c>
      <c r="X39" s="33">
        <v>39186001</v>
      </c>
      <c r="Y39" s="33">
        <v>-30016466</v>
      </c>
      <c r="Z39" s="34">
        <v>-76.6</v>
      </c>
      <c r="AA39" s="35">
        <v>39186001</v>
      </c>
    </row>
    <row r="40" spans="1:27" ht="13.5">
      <c r="A40" s="41" t="s">
        <v>60</v>
      </c>
      <c r="B40" s="42"/>
      <c r="C40" s="43">
        <v>79989309</v>
      </c>
      <c r="D40" s="43"/>
      <c r="E40" s="44">
        <v>51193481</v>
      </c>
      <c r="F40" s="45">
        <v>51193481</v>
      </c>
      <c r="G40" s="45">
        <v>4393071</v>
      </c>
      <c r="H40" s="45">
        <v>12535317</v>
      </c>
      <c r="I40" s="45">
        <v>15554681</v>
      </c>
      <c r="J40" s="45">
        <v>15554681</v>
      </c>
      <c r="K40" s="45">
        <v>25571228</v>
      </c>
      <c r="L40" s="45">
        <v>30236267</v>
      </c>
      <c r="M40" s="45">
        <v>46249441</v>
      </c>
      <c r="N40" s="45">
        <v>46249441</v>
      </c>
      <c r="O40" s="45"/>
      <c r="P40" s="45"/>
      <c r="Q40" s="45"/>
      <c r="R40" s="45"/>
      <c r="S40" s="45"/>
      <c r="T40" s="45"/>
      <c r="U40" s="45"/>
      <c r="V40" s="45"/>
      <c r="W40" s="45">
        <v>46249441</v>
      </c>
      <c r="X40" s="45">
        <v>44158672</v>
      </c>
      <c r="Y40" s="45">
        <v>2090769</v>
      </c>
      <c r="Z40" s="46">
        <v>4.73</v>
      </c>
      <c r="AA40" s="47">
        <v>51193481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216426743</v>
      </c>
      <c r="D6" s="17"/>
      <c r="E6" s="18">
        <v>221564460</v>
      </c>
      <c r="F6" s="19">
        <v>221564460</v>
      </c>
      <c r="G6" s="19"/>
      <c r="H6" s="19"/>
      <c r="I6" s="19">
        <v>294021</v>
      </c>
      <c r="J6" s="19">
        <v>294021</v>
      </c>
      <c r="K6" s="19">
        <v>952</v>
      </c>
      <c r="L6" s="19"/>
      <c r="M6" s="19"/>
      <c r="N6" s="19">
        <v>952</v>
      </c>
      <c r="O6" s="19"/>
      <c r="P6" s="19"/>
      <c r="Q6" s="19"/>
      <c r="R6" s="19"/>
      <c r="S6" s="19"/>
      <c r="T6" s="19"/>
      <c r="U6" s="19"/>
      <c r="V6" s="19"/>
      <c r="W6" s="19">
        <v>294973</v>
      </c>
      <c r="X6" s="19">
        <v>159329765</v>
      </c>
      <c r="Y6" s="19">
        <v>-159034792</v>
      </c>
      <c r="Z6" s="20">
        <v>-99.81</v>
      </c>
      <c r="AA6" s="21">
        <v>221564460</v>
      </c>
    </row>
    <row r="7" spans="1:27" ht="13.5">
      <c r="A7" s="22" t="s">
        <v>34</v>
      </c>
      <c r="B7" s="16"/>
      <c r="C7" s="17">
        <v>356791687</v>
      </c>
      <c r="D7" s="17"/>
      <c r="E7" s="18">
        <v>476745389</v>
      </c>
      <c r="F7" s="19">
        <v>476745389</v>
      </c>
      <c r="G7" s="19">
        <v>14387331</v>
      </c>
      <c r="H7" s="19">
        <v>43613230</v>
      </c>
      <c r="I7" s="19">
        <v>13241169</v>
      </c>
      <c r="J7" s="19">
        <v>71241730</v>
      </c>
      <c r="K7" s="19">
        <v>30300495</v>
      </c>
      <c r="L7" s="19">
        <v>30311782</v>
      </c>
      <c r="M7" s="19">
        <v>30077365</v>
      </c>
      <c r="N7" s="19">
        <v>90689642</v>
      </c>
      <c r="O7" s="19"/>
      <c r="P7" s="19"/>
      <c r="Q7" s="19"/>
      <c r="R7" s="19"/>
      <c r="S7" s="19"/>
      <c r="T7" s="19"/>
      <c r="U7" s="19"/>
      <c r="V7" s="19"/>
      <c r="W7" s="19">
        <v>161931372</v>
      </c>
      <c r="X7" s="19">
        <v>226403500</v>
      </c>
      <c r="Y7" s="19">
        <v>-64472128</v>
      </c>
      <c r="Z7" s="20">
        <v>-28.48</v>
      </c>
      <c r="AA7" s="21">
        <v>476745389</v>
      </c>
    </row>
    <row r="8" spans="1:27" ht="13.5">
      <c r="A8" s="22" t="s">
        <v>35</v>
      </c>
      <c r="B8" s="16"/>
      <c r="C8" s="17"/>
      <c r="D8" s="17"/>
      <c r="E8" s="18">
        <v>56652480</v>
      </c>
      <c r="F8" s="19">
        <v>56652480</v>
      </c>
      <c r="G8" s="19">
        <v>78309507</v>
      </c>
      <c r="H8" s="19">
        <v>133400071</v>
      </c>
      <c r="I8" s="19">
        <v>69176764</v>
      </c>
      <c r="J8" s="19">
        <v>280886342</v>
      </c>
      <c r="K8" s="19">
        <v>123790809</v>
      </c>
      <c r="L8" s="19">
        <v>25196433</v>
      </c>
      <c r="M8" s="19">
        <v>100510836</v>
      </c>
      <c r="N8" s="19">
        <v>249498078</v>
      </c>
      <c r="O8" s="19"/>
      <c r="P8" s="19"/>
      <c r="Q8" s="19"/>
      <c r="R8" s="19"/>
      <c r="S8" s="19"/>
      <c r="T8" s="19"/>
      <c r="U8" s="19"/>
      <c r="V8" s="19"/>
      <c r="W8" s="19">
        <v>530384420</v>
      </c>
      <c r="X8" s="19">
        <v>33681337</v>
      </c>
      <c r="Y8" s="19">
        <v>496703083</v>
      </c>
      <c r="Z8" s="20">
        <v>1474.71</v>
      </c>
      <c r="AA8" s="21">
        <v>56652480</v>
      </c>
    </row>
    <row r="9" spans="1:27" ht="13.5">
      <c r="A9" s="22" t="s">
        <v>36</v>
      </c>
      <c r="B9" s="16"/>
      <c r="C9" s="17">
        <v>298950370</v>
      </c>
      <c r="D9" s="17"/>
      <c r="E9" s="18">
        <v>321435607</v>
      </c>
      <c r="F9" s="19">
        <v>321435607</v>
      </c>
      <c r="G9" s="19">
        <v>122147297</v>
      </c>
      <c r="H9" s="19">
        <v>-763987</v>
      </c>
      <c r="I9" s="19">
        <v>428212</v>
      </c>
      <c r="J9" s="19">
        <v>121811522</v>
      </c>
      <c r="K9" s="19">
        <v>858479</v>
      </c>
      <c r="L9" s="19">
        <v>16401985</v>
      </c>
      <c r="M9" s="19">
        <v>87492173</v>
      </c>
      <c r="N9" s="19">
        <v>104752637</v>
      </c>
      <c r="O9" s="19"/>
      <c r="P9" s="19"/>
      <c r="Q9" s="19"/>
      <c r="R9" s="19"/>
      <c r="S9" s="19"/>
      <c r="T9" s="19"/>
      <c r="U9" s="19"/>
      <c r="V9" s="19"/>
      <c r="W9" s="19">
        <v>226564159</v>
      </c>
      <c r="X9" s="19">
        <v>263013207</v>
      </c>
      <c r="Y9" s="19">
        <v>-36449048</v>
      </c>
      <c r="Z9" s="20">
        <v>-13.86</v>
      </c>
      <c r="AA9" s="21">
        <v>321435607</v>
      </c>
    </row>
    <row r="10" spans="1:27" ht="13.5">
      <c r="A10" s="22" t="s">
        <v>37</v>
      </c>
      <c r="B10" s="16"/>
      <c r="C10" s="17">
        <v>190298757</v>
      </c>
      <c r="D10" s="17"/>
      <c r="E10" s="18">
        <v>290202519</v>
      </c>
      <c r="F10" s="19">
        <v>290202519</v>
      </c>
      <c r="G10" s="19"/>
      <c r="H10" s="19">
        <v>7890302</v>
      </c>
      <c r="I10" s="19">
        <v>8975465</v>
      </c>
      <c r="J10" s="19">
        <v>16865767</v>
      </c>
      <c r="K10" s="19">
        <v>7540442</v>
      </c>
      <c r="L10" s="19">
        <v>3293176</v>
      </c>
      <c r="M10" s="19">
        <v>11561985</v>
      </c>
      <c r="N10" s="19">
        <v>22395603</v>
      </c>
      <c r="O10" s="19"/>
      <c r="P10" s="19"/>
      <c r="Q10" s="19"/>
      <c r="R10" s="19"/>
      <c r="S10" s="19"/>
      <c r="T10" s="19"/>
      <c r="U10" s="19"/>
      <c r="V10" s="19"/>
      <c r="W10" s="19">
        <v>39261370</v>
      </c>
      <c r="X10" s="19">
        <v>262757474</v>
      </c>
      <c r="Y10" s="19">
        <v>-223496104</v>
      </c>
      <c r="Z10" s="20">
        <v>-85.06</v>
      </c>
      <c r="AA10" s="21">
        <v>290202519</v>
      </c>
    </row>
    <row r="11" spans="1:27" ht="13.5">
      <c r="A11" s="22" t="s">
        <v>38</v>
      </c>
      <c r="B11" s="16"/>
      <c r="C11" s="17">
        <v>39431480</v>
      </c>
      <c r="D11" s="17"/>
      <c r="E11" s="18">
        <v>40075761</v>
      </c>
      <c r="F11" s="19">
        <v>40075761</v>
      </c>
      <c r="G11" s="19">
        <v>62705</v>
      </c>
      <c r="H11" s="19">
        <v>7109149</v>
      </c>
      <c r="I11" s="19">
        <v>3995089</v>
      </c>
      <c r="J11" s="19">
        <v>11166943</v>
      </c>
      <c r="K11" s="19">
        <v>2935583</v>
      </c>
      <c r="L11" s="19">
        <v>4433180</v>
      </c>
      <c r="M11" s="19">
        <v>4519351</v>
      </c>
      <c r="N11" s="19">
        <v>11888114</v>
      </c>
      <c r="O11" s="19"/>
      <c r="P11" s="19"/>
      <c r="Q11" s="19"/>
      <c r="R11" s="19"/>
      <c r="S11" s="19"/>
      <c r="T11" s="19"/>
      <c r="U11" s="19"/>
      <c r="V11" s="19"/>
      <c r="W11" s="19">
        <v>23055057</v>
      </c>
      <c r="X11" s="19">
        <v>27788380</v>
      </c>
      <c r="Y11" s="19">
        <v>-4733323</v>
      </c>
      <c r="Z11" s="20">
        <v>-17.03</v>
      </c>
      <c r="AA11" s="21">
        <v>40075761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-848416040</v>
      </c>
      <c r="D14" s="17"/>
      <c r="E14" s="18">
        <v>-987074826</v>
      </c>
      <c r="F14" s="19">
        <v>-987074826</v>
      </c>
      <c r="G14" s="19">
        <v>-214237579</v>
      </c>
      <c r="H14" s="19">
        <v>-192445031</v>
      </c>
      <c r="I14" s="19">
        <v>-86846172</v>
      </c>
      <c r="J14" s="19">
        <v>-493528782</v>
      </c>
      <c r="K14" s="19">
        <v>-163199440</v>
      </c>
      <c r="L14" s="19">
        <v>-85171813</v>
      </c>
      <c r="M14" s="19">
        <v>-220512103</v>
      </c>
      <c r="N14" s="19">
        <v>-468883356</v>
      </c>
      <c r="O14" s="19"/>
      <c r="P14" s="19"/>
      <c r="Q14" s="19"/>
      <c r="R14" s="19"/>
      <c r="S14" s="19"/>
      <c r="T14" s="19"/>
      <c r="U14" s="19"/>
      <c r="V14" s="19"/>
      <c r="W14" s="19">
        <v>-962412138</v>
      </c>
      <c r="X14" s="19">
        <v>-496600613</v>
      </c>
      <c r="Y14" s="19">
        <v>-465811525</v>
      </c>
      <c r="Z14" s="20">
        <v>93.8</v>
      </c>
      <c r="AA14" s="21">
        <v>-987074826</v>
      </c>
    </row>
    <row r="15" spans="1:27" ht="13.5">
      <c r="A15" s="22" t="s">
        <v>42</v>
      </c>
      <c r="B15" s="16"/>
      <c r="C15" s="17">
        <v>-21049952</v>
      </c>
      <c r="D15" s="17"/>
      <c r="E15" s="18">
        <v>-29969854</v>
      </c>
      <c r="F15" s="19">
        <v>-29969854</v>
      </c>
      <c r="G15" s="19"/>
      <c r="H15" s="19"/>
      <c r="I15" s="19">
        <v>-753641</v>
      </c>
      <c r="J15" s="19">
        <v>-753641</v>
      </c>
      <c r="K15" s="19"/>
      <c r="L15" s="19">
        <v>-1390926</v>
      </c>
      <c r="M15" s="19">
        <v>-3417595</v>
      </c>
      <c r="N15" s="19">
        <v>-4808521</v>
      </c>
      <c r="O15" s="19"/>
      <c r="P15" s="19"/>
      <c r="Q15" s="19"/>
      <c r="R15" s="19"/>
      <c r="S15" s="19"/>
      <c r="T15" s="19"/>
      <c r="U15" s="19"/>
      <c r="V15" s="19"/>
      <c r="W15" s="19">
        <v>-5562162</v>
      </c>
      <c r="X15" s="19"/>
      <c r="Y15" s="19">
        <v>-5562162</v>
      </c>
      <c r="Z15" s="20"/>
      <c r="AA15" s="21">
        <v>-29969854</v>
      </c>
    </row>
    <row r="16" spans="1:27" ht="13.5">
      <c r="A16" s="22" t="s">
        <v>43</v>
      </c>
      <c r="B16" s="16"/>
      <c r="C16" s="17">
        <v>-34907977</v>
      </c>
      <c r="D16" s="17"/>
      <c r="E16" s="18">
        <v>-107409</v>
      </c>
      <c r="F16" s="19">
        <v>-107409</v>
      </c>
      <c r="G16" s="19">
        <v>-1095394</v>
      </c>
      <c r="H16" s="19">
        <v>-2274567</v>
      </c>
      <c r="I16" s="19">
        <v>-1117850</v>
      </c>
      <c r="J16" s="19">
        <v>-4487811</v>
      </c>
      <c r="K16" s="19">
        <v>-1889775</v>
      </c>
      <c r="L16" s="19">
        <v>-2068807</v>
      </c>
      <c r="M16" s="19">
        <v>-2539957</v>
      </c>
      <c r="N16" s="19">
        <v>-6498539</v>
      </c>
      <c r="O16" s="19"/>
      <c r="P16" s="19"/>
      <c r="Q16" s="19"/>
      <c r="R16" s="19"/>
      <c r="S16" s="19"/>
      <c r="T16" s="19"/>
      <c r="U16" s="19"/>
      <c r="V16" s="19"/>
      <c r="W16" s="19">
        <v>-10986350</v>
      </c>
      <c r="X16" s="19">
        <v>-107409</v>
      </c>
      <c r="Y16" s="19">
        <v>-10878941</v>
      </c>
      <c r="Z16" s="20">
        <v>10128.52</v>
      </c>
      <c r="AA16" s="21">
        <v>-107409</v>
      </c>
    </row>
    <row r="17" spans="1:27" ht="13.5">
      <c r="A17" s="23" t="s">
        <v>44</v>
      </c>
      <c r="B17" s="24"/>
      <c r="C17" s="25">
        <f aca="true" t="shared" si="0" ref="C17:Y17">SUM(C6:C16)</f>
        <v>197525068</v>
      </c>
      <c r="D17" s="25">
        <f>SUM(D6:D16)</f>
        <v>0</v>
      </c>
      <c r="E17" s="26">
        <f t="shared" si="0"/>
        <v>389524127</v>
      </c>
      <c r="F17" s="27">
        <f t="shared" si="0"/>
        <v>389524127</v>
      </c>
      <c r="G17" s="27">
        <f t="shared" si="0"/>
        <v>-426133</v>
      </c>
      <c r="H17" s="27">
        <f t="shared" si="0"/>
        <v>-3470833</v>
      </c>
      <c r="I17" s="27">
        <f t="shared" si="0"/>
        <v>7393057</v>
      </c>
      <c r="J17" s="27">
        <f t="shared" si="0"/>
        <v>3496091</v>
      </c>
      <c r="K17" s="27">
        <f t="shared" si="0"/>
        <v>337545</v>
      </c>
      <c r="L17" s="27">
        <f t="shared" si="0"/>
        <v>-8994990</v>
      </c>
      <c r="M17" s="27">
        <f t="shared" si="0"/>
        <v>7692055</v>
      </c>
      <c r="N17" s="27">
        <f t="shared" si="0"/>
        <v>-965390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2530701</v>
      </c>
      <c r="X17" s="27">
        <f t="shared" si="0"/>
        <v>476265641</v>
      </c>
      <c r="Y17" s="27">
        <f t="shared" si="0"/>
        <v>-473734940</v>
      </c>
      <c r="Z17" s="28">
        <f>+IF(X17&lt;&gt;0,+(Y17/X17)*100,0)</f>
        <v>-99.46863666363032</v>
      </c>
      <c r="AA17" s="29">
        <f>SUM(AA6:AA16)</f>
        <v>389524127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-178314667</v>
      </c>
      <c r="D21" s="17"/>
      <c r="E21" s="18">
        <v>1507351</v>
      </c>
      <c r="F21" s="19">
        <v>1507351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1507351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-294200136</v>
      </c>
      <c r="F26" s="19">
        <v>-294200136</v>
      </c>
      <c r="G26" s="19">
        <v>-91078</v>
      </c>
      <c r="H26" s="19">
        <v>-313898</v>
      </c>
      <c r="I26" s="19">
        <v>-451168</v>
      </c>
      <c r="J26" s="19">
        <v>-856144</v>
      </c>
      <c r="K26" s="19">
        <v>-92007</v>
      </c>
      <c r="L26" s="19">
        <v>-92892</v>
      </c>
      <c r="M26" s="19">
        <v>-137129</v>
      </c>
      <c r="N26" s="19">
        <v>-322028</v>
      </c>
      <c r="O26" s="19"/>
      <c r="P26" s="19"/>
      <c r="Q26" s="19"/>
      <c r="R26" s="19"/>
      <c r="S26" s="19"/>
      <c r="T26" s="19"/>
      <c r="U26" s="19"/>
      <c r="V26" s="19"/>
      <c r="W26" s="19">
        <v>-1178172</v>
      </c>
      <c r="X26" s="19">
        <v>-151423098</v>
      </c>
      <c r="Y26" s="19">
        <v>150244926</v>
      </c>
      <c r="Z26" s="20">
        <v>-99.22</v>
      </c>
      <c r="AA26" s="21">
        <v>-294200136</v>
      </c>
    </row>
    <row r="27" spans="1:27" ht="13.5">
      <c r="A27" s="23" t="s">
        <v>51</v>
      </c>
      <c r="B27" s="24"/>
      <c r="C27" s="25">
        <f aca="true" t="shared" si="1" ref="C27:Y27">SUM(C21:C26)</f>
        <v>-178314667</v>
      </c>
      <c r="D27" s="25">
        <f>SUM(D21:D26)</f>
        <v>0</v>
      </c>
      <c r="E27" s="26">
        <f t="shared" si="1"/>
        <v>-292692785</v>
      </c>
      <c r="F27" s="27">
        <f t="shared" si="1"/>
        <v>-292692785</v>
      </c>
      <c r="G27" s="27">
        <f t="shared" si="1"/>
        <v>-91078</v>
      </c>
      <c r="H27" s="27">
        <f t="shared" si="1"/>
        <v>-313898</v>
      </c>
      <c r="I27" s="27">
        <f t="shared" si="1"/>
        <v>-451168</v>
      </c>
      <c r="J27" s="27">
        <f t="shared" si="1"/>
        <v>-856144</v>
      </c>
      <c r="K27" s="27">
        <f t="shared" si="1"/>
        <v>-92007</v>
      </c>
      <c r="L27" s="27">
        <f t="shared" si="1"/>
        <v>-92892</v>
      </c>
      <c r="M27" s="27">
        <f t="shared" si="1"/>
        <v>-137129</v>
      </c>
      <c r="N27" s="27">
        <f t="shared" si="1"/>
        <v>-322028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-1178172</v>
      </c>
      <c r="X27" s="27">
        <f t="shared" si="1"/>
        <v>-151423098</v>
      </c>
      <c r="Y27" s="27">
        <f t="shared" si="1"/>
        <v>150244926</v>
      </c>
      <c r="Z27" s="28">
        <f>+IF(X27&lt;&gt;0,+(Y27/X27)*100,0)</f>
        <v>-99.22193376336811</v>
      </c>
      <c r="AA27" s="29">
        <f>SUM(AA21:AA26)</f>
        <v>-292692785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11256392</v>
      </c>
      <c r="F33" s="19">
        <v>11256392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11256392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-10385319</v>
      </c>
      <c r="D35" s="17"/>
      <c r="E35" s="18">
        <v>-53295333</v>
      </c>
      <c r="F35" s="19">
        <v>-53295333</v>
      </c>
      <c r="G35" s="19"/>
      <c r="H35" s="19"/>
      <c r="I35" s="19"/>
      <c r="J35" s="19"/>
      <c r="K35" s="19"/>
      <c r="L35" s="19"/>
      <c r="M35" s="19">
        <v>-1468444</v>
      </c>
      <c r="N35" s="19">
        <v>-1468444</v>
      </c>
      <c r="O35" s="19"/>
      <c r="P35" s="19"/>
      <c r="Q35" s="19"/>
      <c r="R35" s="19"/>
      <c r="S35" s="19"/>
      <c r="T35" s="19"/>
      <c r="U35" s="19"/>
      <c r="V35" s="19"/>
      <c r="W35" s="19">
        <v>-1468444</v>
      </c>
      <c r="X35" s="19"/>
      <c r="Y35" s="19">
        <v>-1468444</v>
      </c>
      <c r="Z35" s="20"/>
      <c r="AA35" s="21">
        <v>-53295333</v>
      </c>
    </row>
    <row r="36" spans="1:27" ht="13.5">
      <c r="A36" s="23" t="s">
        <v>57</v>
      </c>
      <c r="B36" s="24"/>
      <c r="C36" s="25">
        <f aca="true" t="shared" si="2" ref="C36:Y36">SUM(C31:C35)</f>
        <v>-10385319</v>
      </c>
      <c r="D36" s="25">
        <f>SUM(D31:D35)</f>
        <v>0</v>
      </c>
      <c r="E36" s="26">
        <f t="shared" si="2"/>
        <v>-42038941</v>
      </c>
      <c r="F36" s="27">
        <f t="shared" si="2"/>
        <v>-42038941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-1468444</v>
      </c>
      <c r="N36" s="27">
        <f t="shared" si="2"/>
        <v>-1468444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-1468444</v>
      </c>
      <c r="X36" s="27">
        <f t="shared" si="2"/>
        <v>0</v>
      </c>
      <c r="Y36" s="27">
        <f t="shared" si="2"/>
        <v>-1468444</v>
      </c>
      <c r="Z36" s="28">
        <f>+IF(X36&lt;&gt;0,+(Y36/X36)*100,0)</f>
        <v>0</v>
      </c>
      <c r="AA36" s="29">
        <f>SUM(AA31:AA35)</f>
        <v>-42038941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8825082</v>
      </c>
      <c r="D38" s="31">
        <f>+D17+D27+D36</f>
        <v>0</v>
      </c>
      <c r="E38" s="32">
        <f t="shared" si="3"/>
        <v>54792401</v>
      </c>
      <c r="F38" s="33">
        <f t="shared" si="3"/>
        <v>54792401</v>
      </c>
      <c r="G38" s="33">
        <f t="shared" si="3"/>
        <v>-517211</v>
      </c>
      <c r="H38" s="33">
        <f t="shared" si="3"/>
        <v>-3784731</v>
      </c>
      <c r="I38" s="33">
        <f t="shared" si="3"/>
        <v>6941889</v>
      </c>
      <c r="J38" s="33">
        <f t="shared" si="3"/>
        <v>2639947</v>
      </c>
      <c r="K38" s="33">
        <f t="shared" si="3"/>
        <v>245538</v>
      </c>
      <c r="L38" s="33">
        <f t="shared" si="3"/>
        <v>-9087882</v>
      </c>
      <c r="M38" s="33">
        <f t="shared" si="3"/>
        <v>6086482</v>
      </c>
      <c r="N38" s="33">
        <f t="shared" si="3"/>
        <v>-2755862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-115915</v>
      </c>
      <c r="X38" s="33">
        <f t="shared" si="3"/>
        <v>324842543</v>
      </c>
      <c r="Y38" s="33">
        <f t="shared" si="3"/>
        <v>-324958458</v>
      </c>
      <c r="Z38" s="34">
        <f>+IF(X38&lt;&gt;0,+(Y38/X38)*100,0)</f>
        <v>-100.03568344186986</v>
      </c>
      <c r="AA38" s="35">
        <f>+AA17+AA27+AA36</f>
        <v>54792401</v>
      </c>
    </row>
    <row r="39" spans="1:27" ht="13.5">
      <c r="A39" s="22" t="s">
        <v>59</v>
      </c>
      <c r="B39" s="16"/>
      <c r="C39" s="31">
        <v>18540950</v>
      </c>
      <c r="D39" s="31"/>
      <c r="E39" s="32">
        <v>139662000</v>
      </c>
      <c r="F39" s="33">
        <v>139662000</v>
      </c>
      <c r="G39" s="33">
        <v>16798842</v>
      </c>
      <c r="H39" s="33">
        <v>16281631</v>
      </c>
      <c r="I39" s="33">
        <v>12496900</v>
      </c>
      <c r="J39" s="33">
        <v>16798842</v>
      </c>
      <c r="K39" s="33">
        <v>19438789</v>
      </c>
      <c r="L39" s="33">
        <v>19684327</v>
      </c>
      <c r="M39" s="33">
        <v>10596445</v>
      </c>
      <c r="N39" s="33">
        <v>19438789</v>
      </c>
      <c r="O39" s="33"/>
      <c r="P39" s="33"/>
      <c r="Q39" s="33"/>
      <c r="R39" s="33"/>
      <c r="S39" s="33"/>
      <c r="T39" s="33"/>
      <c r="U39" s="33"/>
      <c r="V39" s="33"/>
      <c r="W39" s="33">
        <v>16798842</v>
      </c>
      <c r="X39" s="33">
        <v>139662000</v>
      </c>
      <c r="Y39" s="33">
        <v>-122863158</v>
      </c>
      <c r="Z39" s="34">
        <v>-87.97</v>
      </c>
      <c r="AA39" s="35">
        <v>139662000</v>
      </c>
    </row>
    <row r="40" spans="1:27" ht="13.5">
      <c r="A40" s="41" t="s">
        <v>60</v>
      </c>
      <c r="B40" s="42"/>
      <c r="C40" s="43">
        <v>27366032</v>
      </c>
      <c r="D40" s="43"/>
      <c r="E40" s="44">
        <v>194454401</v>
      </c>
      <c r="F40" s="45">
        <v>194454401</v>
      </c>
      <c r="G40" s="45">
        <v>16281631</v>
      </c>
      <c r="H40" s="45">
        <v>12496900</v>
      </c>
      <c r="I40" s="45">
        <v>19438789</v>
      </c>
      <c r="J40" s="45">
        <v>19438789</v>
      </c>
      <c r="K40" s="45">
        <v>19684327</v>
      </c>
      <c r="L40" s="45">
        <v>10596445</v>
      </c>
      <c r="M40" s="45">
        <v>16682927</v>
      </c>
      <c r="N40" s="45">
        <v>16682927</v>
      </c>
      <c r="O40" s="45"/>
      <c r="P40" s="45"/>
      <c r="Q40" s="45"/>
      <c r="R40" s="45"/>
      <c r="S40" s="45"/>
      <c r="T40" s="45"/>
      <c r="U40" s="45"/>
      <c r="V40" s="45"/>
      <c r="W40" s="45">
        <v>16682927</v>
      </c>
      <c r="X40" s="45">
        <v>464504543</v>
      </c>
      <c r="Y40" s="45">
        <v>-447821616</v>
      </c>
      <c r="Z40" s="46">
        <v>-96.41</v>
      </c>
      <c r="AA40" s="47">
        <v>194454401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93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131680232</v>
      </c>
      <c r="D7" s="17"/>
      <c r="E7" s="18">
        <v>197026964</v>
      </c>
      <c r="F7" s="19">
        <v>197026964</v>
      </c>
      <c r="G7" s="19">
        <v>23068374</v>
      </c>
      <c r="H7" s="19">
        <v>15739212</v>
      </c>
      <c r="I7" s="19">
        <v>11274188</v>
      </c>
      <c r="J7" s="19">
        <v>50081774</v>
      </c>
      <c r="K7" s="19">
        <v>24810416</v>
      </c>
      <c r="L7" s="19">
        <v>13149574</v>
      </c>
      <c r="M7" s="19">
        <v>9673831</v>
      </c>
      <c r="N7" s="19">
        <v>47633821</v>
      </c>
      <c r="O7" s="19"/>
      <c r="P7" s="19"/>
      <c r="Q7" s="19"/>
      <c r="R7" s="19"/>
      <c r="S7" s="19"/>
      <c r="T7" s="19"/>
      <c r="U7" s="19"/>
      <c r="V7" s="19"/>
      <c r="W7" s="19">
        <v>97715595</v>
      </c>
      <c r="X7" s="19">
        <v>89403275</v>
      </c>
      <c r="Y7" s="19">
        <v>8312320</v>
      </c>
      <c r="Z7" s="20">
        <v>9.3</v>
      </c>
      <c r="AA7" s="21">
        <v>197026964</v>
      </c>
    </row>
    <row r="8" spans="1:27" ht="13.5">
      <c r="A8" s="22" t="s">
        <v>35</v>
      </c>
      <c r="B8" s="16"/>
      <c r="C8" s="17">
        <v>191891873</v>
      </c>
      <c r="D8" s="17"/>
      <c r="E8" s="18">
        <v>513963468</v>
      </c>
      <c r="F8" s="19">
        <v>513963468</v>
      </c>
      <c r="G8" s="19"/>
      <c r="H8" s="19">
        <v>33096361</v>
      </c>
      <c r="I8" s="19">
        <v>21832</v>
      </c>
      <c r="J8" s="19">
        <v>33118193</v>
      </c>
      <c r="K8" s="19">
        <v>31171</v>
      </c>
      <c r="L8" s="19">
        <v>9618</v>
      </c>
      <c r="M8" s="19"/>
      <c r="N8" s="19">
        <v>40789</v>
      </c>
      <c r="O8" s="19"/>
      <c r="P8" s="19"/>
      <c r="Q8" s="19"/>
      <c r="R8" s="19"/>
      <c r="S8" s="19"/>
      <c r="T8" s="19"/>
      <c r="U8" s="19"/>
      <c r="V8" s="19"/>
      <c r="W8" s="19">
        <v>33158982</v>
      </c>
      <c r="X8" s="19">
        <v>277924700</v>
      </c>
      <c r="Y8" s="19">
        <v>-244765718</v>
      </c>
      <c r="Z8" s="20">
        <v>-88.07</v>
      </c>
      <c r="AA8" s="21">
        <v>513963468</v>
      </c>
    </row>
    <row r="9" spans="1:27" ht="13.5">
      <c r="A9" s="22" t="s">
        <v>36</v>
      </c>
      <c r="B9" s="16"/>
      <c r="C9" s="17">
        <v>739977111</v>
      </c>
      <c r="D9" s="17"/>
      <c r="E9" s="18">
        <v>798523000</v>
      </c>
      <c r="F9" s="19">
        <v>798523000</v>
      </c>
      <c r="G9" s="19">
        <v>329802000</v>
      </c>
      <c r="H9" s="19">
        <v>3337000</v>
      </c>
      <c r="I9" s="19"/>
      <c r="J9" s="19">
        <v>333139000</v>
      </c>
      <c r="K9" s="19"/>
      <c r="L9" s="19">
        <v>2196000</v>
      </c>
      <c r="M9" s="19">
        <v>263842000</v>
      </c>
      <c r="N9" s="19">
        <v>266038000</v>
      </c>
      <c r="O9" s="19"/>
      <c r="P9" s="19"/>
      <c r="Q9" s="19"/>
      <c r="R9" s="19"/>
      <c r="S9" s="19"/>
      <c r="T9" s="19"/>
      <c r="U9" s="19"/>
      <c r="V9" s="19"/>
      <c r="W9" s="19">
        <v>599177000</v>
      </c>
      <c r="X9" s="19">
        <v>583218143</v>
      </c>
      <c r="Y9" s="19">
        <v>15958857</v>
      </c>
      <c r="Z9" s="20">
        <v>2.74</v>
      </c>
      <c r="AA9" s="21">
        <v>798523000</v>
      </c>
    </row>
    <row r="10" spans="1:27" ht="13.5">
      <c r="A10" s="22" t="s">
        <v>37</v>
      </c>
      <c r="B10" s="16"/>
      <c r="C10" s="17">
        <v>978062451</v>
      </c>
      <c r="D10" s="17"/>
      <c r="E10" s="18">
        <v>1022330000</v>
      </c>
      <c r="F10" s="19">
        <v>1022330000</v>
      </c>
      <c r="G10" s="19">
        <v>306390000</v>
      </c>
      <c r="H10" s="19">
        <v>170459000</v>
      </c>
      <c r="I10" s="19"/>
      <c r="J10" s="19">
        <v>476849000</v>
      </c>
      <c r="K10" s="19">
        <v>40000000</v>
      </c>
      <c r="L10" s="19"/>
      <c r="M10" s="19">
        <v>226921000</v>
      </c>
      <c r="N10" s="19">
        <v>266921000</v>
      </c>
      <c r="O10" s="19"/>
      <c r="P10" s="19"/>
      <c r="Q10" s="19"/>
      <c r="R10" s="19"/>
      <c r="S10" s="19"/>
      <c r="T10" s="19"/>
      <c r="U10" s="19"/>
      <c r="V10" s="19"/>
      <c r="W10" s="19">
        <v>743770000</v>
      </c>
      <c r="X10" s="19">
        <v>512633657</v>
      </c>
      <c r="Y10" s="19">
        <v>231136343</v>
      </c>
      <c r="Z10" s="20">
        <v>45.09</v>
      </c>
      <c r="AA10" s="21">
        <v>1022330000</v>
      </c>
    </row>
    <row r="11" spans="1:27" ht="13.5">
      <c r="A11" s="22" t="s">
        <v>38</v>
      </c>
      <c r="B11" s="16"/>
      <c r="C11" s="17">
        <v>89417294</v>
      </c>
      <c r="D11" s="17"/>
      <c r="E11" s="18">
        <v>34650001</v>
      </c>
      <c r="F11" s="19">
        <v>34650001</v>
      </c>
      <c r="G11" s="19">
        <v>1381812</v>
      </c>
      <c r="H11" s="19">
        <v>3170708</v>
      </c>
      <c r="I11" s="19">
        <v>3261260</v>
      </c>
      <c r="J11" s="19">
        <v>7813780</v>
      </c>
      <c r="K11" s="19">
        <v>3549026</v>
      </c>
      <c r="L11" s="19">
        <v>3258343</v>
      </c>
      <c r="M11" s="19">
        <v>2203890</v>
      </c>
      <c r="N11" s="19">
        <v>9011259</v>
      </c>
      <c r="O11" s="19"/>
      <c r="P11" s="19"/>
      <c r="Q11" s="19"/>
      <c r="R11" s="19"/>
      <c r="S11" s="19"/>
      <c r="T11" s="19"/>
      <c r="U11" s="19"/>
      <c r="V11" s="19"/>
      <c r="W11" s="19">
        <v>16825039</v>
      </c>
      <c r="X11" s="19">
        <v>16958559</v>
      </c>
      <c r="Y11" s="19">
        <v>-133520</v>
      </c>
      <c r="Z11" s="20">
        <v>-0.79</v>
      </c>
      <c r="AA11" s="21">
        <v>34650001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-1216746688</v>
      </c>
      <c r="D14" s="17"/>
      <c r="E14" s="18">
        <v>-1114035533</v>
      </c>
      <c r="F14" s="19">
        <v>-1114035533</v>
      </c>
      <c r="G14" s="19">
        <v>-50830877</v>
      </c>
      <c r="H14" s="19">
        <v>-76100816</v>
      </c>
      <c r="I14" s="19">
        <v>-90721482</v>
      </c>
      <c r="J14" s="19">
        <v>-217653175</v>
      </c>
      <c r="K14" s="19">
        <v>-105893046</v>
      </c>
      <c r="L14" s="19">
        <v>-85242104</v>
      </c>
      <c r="M14" s="19">
        <v>-98388887</v>
      </c>
      <c r="N14" s="19">
        <v>-289524037</v>
      </c>
      <c r="O14" s="19"/>
      <c r="P14" s="19"/>
      <c r="Q14" s="19"/>
      <c r="R14" s="19"/>
      <c r="S14" s="19"/>
      <c r="T14" s="19"/>
      <c r="U14" s="19"/>
      <c r="V14" s="19"/>
      <c r="W14" s="19">
        <v>-507177212</v>
      </c>
      <c r="X14" s="19">
        <v>-582290012</v>
      </c>
      <c r="Y14" s="19">
        <v>75112800</v>
      </c>
      <c r="Z14" s="20">
        <v>-12.9</v>
      </c>
      <c r="AA14" s="21">
        <v>-1114035533</v>
      </c>
    </row>
    <row r="15" spans="1:27" ht="13.5">
      <c r="A15" s="22" t="s">
        <v>42</v>
      </c>
      <c r="B15" s="16"/>
      <c r="C15" s="17">
        <v>-315451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-91860932</v>
      </c>
      <c r="D16" s="17"/>
      <c r="E16" s="18">
        <v>-101497452</v>
      </c>
      <c r="F16" s="19">
        <v>-101497452</v>
      </c>
      <c r="G16" s="19">
        <v>-4488253</v>
      </c>
      <c r="H16" s="19">
        <v>-240303</v>
      </c>
      <c r="I16" s="19">
        <v>-6159094</v>
      </c>
      <c r="J16" s="19">
        <v>-10887650</v>
      </c>
      <c r="K16" s="19">
        <v>-4533885</v>
      </c>
      <c r="L16" s="19">
        <v>-16964112</v>
      </c>
      <c r="M16" s="19">
        <v>-3258665</v>
      </c>
      <c r="N16" s="19">
        <v>-24756662</v>
      </c>
      <c r="O16" s="19"/>
      <c r="P16" s="19"/>
      <c r="Q16" s="19"/>
      <c r="R16" s="19"/>
      <c r="S16" s="19"/>
      <c r="T16" s="19"/>
      <c r="U16" s="19"/>
      <c r="V16" s="19"/>
      <c r="W16" s="19">
        <v>-35644312</v>
      </c>
      <c r="X16" s="19">
        <v>-50748726</v>
      </c>
      <c r="Y16" s="19">
        <v>15104414</v>
      </c>
      <c r="Z16" s="20">
        <v>-29.76</v>
      </c>
      <c r="AA16" s="21">
        <v>-101497452</v>
      </c>
    </row>
    <row r="17" spans="1:27" ht="13.5">
      <c r="A17" s="23" t="s">
        <v>44</v>
      </c>
      <c r="B17" s="24"/>
      <c r="C17" s="25">
        <f aca="true" t="shared" si="0" ref="C17:Y17">SUM(C6:C16)</f>
        <v>822105890</v>
      </c>
      <c r="D17" s="25">
        <f>SUM(D6:D16)</f>
        <v>0</v>
      </c>
      <c r="E17" s="26">
        <f t="shared" si="0"/>
        <v>1350960448</v>
      </c>
      <c r="F17" s="27">
        <f t="shared" si="0"/>
        <v>1350960448</v>
      </c>
      <c r="G17" s="27">
        <f t="shared" si="0"/>
        <v>605323056</v>
      </c>
      <c r="H17" s="27">
        <f t="shared" si="0"/>
        <v>149461162</v>
      </c>
      <c r="I17" s="27">
        <f t="shared" si="0"/>
        <v>-82323296</v>
      </c>
      <c r="J17" s="27">
        <f t="shared" si="0"/>
        <v>672460922</v>
      </c>
      <c r="K17" s="27">
        <f t="shared" si="0"/>
        <v>-42036318</v>
      </c>
      <c r="L17" s="27">
        <f t="shared" si="0"/>
        <v>-83592681</v>
      </c>
      <c r="M17" s="27">
        <f t="shared" si="0"/>
        <v>400993169</v>
      </c>
      <c r="N17" s="27">
        <f t="shared" si="0"/>
        <v>275364170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947825092</v>
      </c>
      <c r="X17" s="27">
        <f t="shared" si="0"/>
        <v>847099596</v>
      </c>
      <c r="Y17" s="27">
        <f t="shared" si="0"/>
        <v>100725496</v>
      </c>
      <c r="Z17" s="28">
        <f>+IF(X17&lt;&gt;0,+(Y17/X17)*100,0)</f>
        <v>11.890632043224349</v>
      </c>
      <c r="AA17" s="29">
        <f>SUM(AA6:AA16)</f>
        <v>1350960448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-859836804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-38795339</v>
      </c>
      <c r="D26" s="17"/>
      <c r="E26" s="18">
        <v>-1184390453</v>
      </c>
      <c r="F26" s="19">
        <v>-1184390453</v>
      </c>
      <c r="G26" s="19">
        <v>-7781354</v>
      </c>
      <c r="H26" s="19">
        <v>-13991356</v>
      </c>
      <c r="I26" s="19">
        <v>-43489891</v>
      </c>
      <c r="J26" s="19">
        <v>-65262601</v>
      </c>
      <c r="K26" s="19">
        <v>-62626707</v>
      </c>
      <c r="L26" s="19">
        <v>-104868638</v>
      </c>
      <c r="M26" s="19">
        <v>-83494916</v>
      </c>
      <c r="N26" s="19">
        <v>-250990261</v>
      </c>
      <c r="O26" s="19"/>
      <c r="P26" s="19"/>
      <c r="Q26" s="19"/>
      <c r="R26" s="19"/>
      <c r="S26" s="19"/>
      <c r="T26" s="19"/>
      <c r="U26" s="19"/>
      <c r="V26" s="19"/>
      <c r="W26" s="19">
        <v>-316252862</v>
      </c>
      <c r="X26" s="19">
        <v>-578261921</v>
      </c>
      <c r="Y26" s="19">
        <v>262009059</v>
      </c>
      <c r="Z26" s="20">
        <v>-45.31</v>
      </c>
      <c r="AA26" s="21">
        <v>-1184390453</v>
      </c>
    </row>
    <row r="27" spans="1:27" ht="13.5">
      <c r="A27" s="23" t="s">
        <v>51</v>
      </c>
      <c r="B27" s="24"/>
      <c r="C27" s="25">
        <f aca="true" t="shared" si="1" ref="C27:Y27">SUM(C21:C26)</f>
        <v>-898632143</v>
      </c>
      <c r="D27" s="25">
        <f>SUM(D21:D26)</f>
        <v>0</v>
      </c>
      <c r="E27" s="26">
        <f t="shared" si="1"/>
        <v>-1184390453</v>
      </c>
      <c r="F27" s="27">
        <f t="shared" si="1"/>
        <v>-1184390453</v>
      </c>
      <c r="G27" s="27">
        <f t="shared" si="1"/>
        <v>-7781354</v>
      </c>
      <c r="H27" s="27">
        <f t="shared" si="1"/>
        <v>-13991356</v>
      </c>
      <c r="I27" s="27">
        <f t="shared" si="1"/>
        <v>-43489891</v>
      </c>
      <c r="J27" s="27">
        <f t="shared" si="1"/>
        <v>-65262601</v>
      </c>
      <c r="K27" s="27">
        <f t="shared" si="1"/>
        <v>-62626707</v>
      </c>
      <c r="L27" s="27">
        <f t="shared" si="1"/>
        <v>-104868638</v>
      </c>
      <c r="M27" s="27">
        <f t="shared" si="1"/>
        <v>-83494916</v>
      </c>
      <c r="N27" s="27">
        <f t="shared" si="1"/>
        <v>-250990261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-316252862</v>
      </c>
      <c r="X27" s="27">
        <f t="shared" si="1"/>
        <v>-578261921</v>
      </c>
      <c r="Y27" s="27">
        <f t="shared" si="1"/>
        <v>262009059</v>
      </c>
      <c r="Z27" s="28">
        <f>+IF(X27&lt;&gt;0,+(Y27/X27)*100,0)</f>
        <v>-45.30975488527801</v>
      </c>
      <c r="AA27" s="29">
        <f>SUM(AA21:AA26)</f>
        <v>-1184390453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-76526253</v>
      </c>
      <c r="D38" s="31">
        <f>+D17+D27+D36</f>
        <v>0</v>
      </c>
      <c r="E38" s="32">
        <f t="shared" si="3"/>
        <v>166569995</v>
      </c>
      <c r="F38" s="33">
        <f t="shared" si="3"/>
        <v>166569995</v>
      </c>
      <c r="G38" s="33">
        <f t="shared" si="3"/>
        <v>597541702</v>
      </c>
      <c r="H38" s="33">
        <f t="shared" si="3"/>
        <v>135469806</v>
      </c>
      <c r="I38" s="33">
        <f t="shared" si="3"/>
        <v>-125813187</v>
      </c>
      <c r="J38" s="33">
        <f t="shared" si="3"/>
        <v>607198321</v>
      </c>
      <c r="K38" s="33">
        <f t="shared" si="3"/>
        <v>-104663025</v>
      </c>
      <c r="L38" s="33">
        <f t="shared" si="3"/>
        <v>-188461319</v>
      </c>
      <c r="M38" s="33">
        <f t="shared" si="3"/>
        <v>317498253</v>
      </c>
      <c r="N38" s="33">
        <f t="shared" si="3"/>
        <v>24373909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631572230</v>
      </c>
      <c r="X38" s="33">
        <f t="shared" si="3"/>
        <v>268837675</v>
      </c>
      <c r="Y38" s="33">
        <f t="shared" si="3"/>
        <v>362734555</v>
      </c>
      <c r="Z38" s="34">
        <f>+IF(X38&lt;&gt;0,+(Y38/X38)*100,0)</f>
        <v>134.92697963557376</v>
      </c>
      <c r="AA38" s="35">
        <f>+AA17+AA27+AA36</f>
        <v>166569995</v>
      </c>
    </row>
    <row r="39" spans="1:27" ht="13.5">
      <c r="A39" s="22" t="s">
        <v>59</v>
      </c>
      <c r="B39" s="16"/>
      <c r="C39" s="31">
        <v>291314534</v>
      </c>
      <c r="D39" s="31"/>
      <c r="E39" s="32">
        <v>539971665</v>
      </c>
      <c r="F39" s="33">
        <v>539971665</v>
      </c>
      <c r="G39" s="33"/>
      <c r="H39" s="33">
        <v>597541702</v>
      </c>
      <c r="I39" s="33">
        <v>733011508</v>
      </c>
      <c r="J39" s="33"/>
      <c r="K39" s="33">
        <v>607198321</v>
      </c>
      <c r="L39" s="33">
        <v>502535296</v>
      </c>
      <c r="M39" s="33">
        <v>314073977</v>
      </c>
      <c r="N39" s="33">
        <v>607198321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539971665</v>
      </c>
      <c r="Y39" s="33">
        <v>-539971665</v>
      </c>
      <c r="Z39" s="34">
        <v>-100</v>
      </c>
      <c r="AA39" s="35">
        <v>539971665</v>
      </c>
    </row>
    <row r="40" spans="1:27" ht="13.5">
      <c r="A40" s="41" t="s">
        <v>60</v>
      </c>
      <c r="B40" s="42"/>
      <c r="C40" s="43">
        <v>214788281</v>
      </c>
      <c r="D40" s="43"/>
      <c r="E40" s="44">
        <v>706541660</v>
      </c>
      <c r="F40" s="45">
        <v>706541660</v>
      </c>
      <c r="G40" s="45">
        <v>597541702</v>
      </c>
      <c r="H40" s="45">
        <v>733011508</v>
      </c>
      <c r="I40" s="45">
        <v>607198321</v>
      </c>
      <c r="J40" s="45">
        <v>607198321</v>
      </c>
      <c r="K40" s="45">
        <v>502535296</v>
      </c>
      <c r="L40" s="45">
        <v>314073977</v>
      </c>
      <c r="M40" s="45">
        <v>631572230</v>
      </c>
      <c r="N40" s="45">
        <v>631572230</v>
      </c>
      <c r="O40" s="45"/>
      <c r="P40" s="45"/>
      <c r="Q40" s="45"/>
      <c r="R40" s="45"/>
      <c r="S40" s="45"/>
      <c r="T40" s="45"/>
      <c r="U40" s="45"/>
      <c r="V40" s="45"/>
      <c r="W40" s="45">
        <v>631572230</v>
      </c>
      <c r="X40" s="45">
        <v>808809340</v>
      </c>
      <c r="Y40" s="45">
        <v>-177237110</v>
      </c>
      <c r="Z40" s="46">
        <v>-21.91</v>
      </c>
      <c r="AA40" s="47">
        <v>706541660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25727287</v>
      </c>
      <c r="D6" s="17"/>
      <c r="E6" s="18">
        <v>35612496</v>
      </c>
      <c r="F6" s="19">
        <v>35612496</v>
      </c>
      <c r="G6" s="19">
        <v>39090981</v>
      </c>
      <c r="H6" s="19">
        <v>-9350327</v>
      </c>
      <c r="I6" s="19">
        <v>4698407</v>
      </c>
      <c r="J6" s="19">
        <v>34439061</v>
      </c>
      <c r="K6" s="19">
        <v>1423657</v>
      </c>
      <c r="L6" s="19">
        <v>-9015644</v>
      </c>
      <c r="M6" s="19">
        <v>1396984</v>
      </c>
      <c r="N6" s="19">
        <v>-6195003</v>
      </c>
      <c r="O6" s="19"/>
      <c r="P6" s="19"/>
      <c r="Q6" s="19"/>
      <c r="R6" s="19"/>
      <c r="S6" s="19"/>
      <c r="T6" s="19"/>
      <c r="U6" s="19"/>
      <c r="V6" s="19"/>
      <c r="W6" s="19">
        <v>28244058</v>
      </c>
      <c r="X6" s="19">
        <v>17806248</v>
      </c>
      <c r="Y6" s="19">
        <v>10437810</v>
      </c>
      <c r="Z6" s="20">
        <v>58.62</v>
      </c>
      <c r="AA6" s="21">
        <v>35612496</v>
      </c>
    </row>
    <row r="7" spans="1:27" ht="13.5">
      <c r="A7" s="22" t="s">
        <v>34</v>
      </c>
      <c r="B7" s="16"/>
      <c r="C7" s="17">
        <v>57944653</v>
      </c>
      <c r="D7" s="17"/>
      <c r="E7" s="18">
        <v>61816320</v>
      </c>
      <c r="F7" s="19">
        <v>61816320</v>
      </c>
      <c r="G7" s="19">
        <v>4743709</v>
      </c>
      <c r="H7" s="19">
        <v>4566347</v>
      </c>
      <c r="I7" s="19">
        <v>835308</v>
      </c>
      <c r="J7" s="19">
        <v>10145364</v>
      </c>
      <c r="K7" s="19">
        <v>539695</v>
      </c>
      <c r="L7" s="19">
        <v>4322462</v>
      </c>
      <c r="M7" s="19">
        <v>5035684</v>
      </c>
      <c r="N7" s="19">
        <v>9897841</v>
      </c>
      <c r="O7" s="19"/>
      <c r="P7" s="19"/>
      <c r="Q7" s="19"/>
      <c r="R7" s="19"/>
      <c r="S7" s="19"/>
      <c r="T7" s="19"/>
      <c r="U7" s="19"/>
      <c r="V7" s="19"/>
      <c r="W7" s="19">
        <v>20043205</v>
      </c>
      <c r="X7" s="19">
        <v>30908160</v>
      </c>
      <c r="Y7" s="19">
        <v>-10864955</v>
      </c>
      <c r="Z7" s="20">
        <v>-35.15</v>
      </c>
      <c r="AA7" s="21">
        <v>61816320</v>
      </c>
    </row>
    <row r="8" spans="1:27" ht="13.5">
      <c r="A8" s="22" t="s">
        <v>35</v>
      </c>
      <c r="B8" s="16"/>
      <c r="C8" s="17">
        <v>5998213</v>
      </c>
      <c r="D8" s="17"/>
      <c r="E8" s="18">
        <v>9776340</v>
      </c>
      <c r="F8" s="19">
        <v>9776340</v>
      </c>
      <c r="G8" s="19">
        <v>530663</v>
      </c>
      <c r="H8" s="19">
        <v>424440</v>
      </c>
      <c r="I8" s="19">
        <v>7531251</v>
      </c>
      <c r="J8" s="19">
        <v>8486354</v>
      </c>
      <c r="K8" s="19">
        <v>-3797622</v>
      </c>
      <c r="L8" s="19">
        <v>752231</v>
      </c>
      <c r="M8" s="19">
        <v>122622</v>
      </c>
      <c r="N8" s="19">
        <v>-2922769</v>
      </c>
      <c r="O8" s="19"/>
      <c r="P8" s="19"/>
      <c r="Q8" s="19"/>
      <c r="R8" s="19"/>
      <c r="S8" s="19"/>
      <c r="T8" s="19"/>
      <c r="U8" s="19"/>
      <c r="V8" s="19"/>
      <c r="W8" s="19">
        <v>5563585</v>
      </c>
      <c r="X8" s="19">
        <v>4888170</v>
      </c>
      <c r="Y8" s="19">
        <v>675415</v>
      </c>
      <c r="Z8" s="20">
        <v>13.82</v>
      </c>
      <c r="AA8" s="21">
        <v>9776340</v>
      </c>
    </row>
    <row r="9" spans="1:27" ht="13.5">
      <c r="A9" s="22" t="s">
        <v>36</v>
      </c>
      <c r="B9" s="16"/>
      <c r="C9" s="17">
        <v>186586201</v>
      </c>
      <c r="D9" s="17"/>
      <c r="E9" s="18">
        <v>215541504</v>
      </c>
      <c r="F9" s="19">
        <v>215541504</v>
      </c>
      <c r="G9" s="19">
        <v>94677000</v>
      </c>
      <c r="H9" s="19">
        <v>609633</v>
      </c>
      <c r="I9" s="19"/>
      <c r="J9" s="19">
        <v>95286633</v>
      </c>
      <c r="K9" s="19">
        <v>-6862985</v>
      </c>
      <c r="L9" s="19">
        <v>1086130</v>
      </c>
      <c r="M9" s="19">
        <v>69420882</v>
      </c>
      <c r="N9" s="19">
        <v>63644027</v>
      </c>
      <c r="O9" s="19"/>
      <c r="P9" s="19"/>
      <c r="Q9" s="19"/>
      <c r="R9" s="19"/>
      <c r="S9" s="19"/>
      <c r="T9" s="19"/>
      <c r="U9" s="19"/>
      <c r="V9" s="19"/>
      <c r="W9" s="19">
        <v>158930660</v>
      </c>
      <c r="X9" s="19">
        <v>107770752</v>
      </c>
      <c r="Y9" s="19">
        <v>51159908</v>
      </c>
      <c r="Z9" s="20">
        <v>47.47</v>
      </c>
      <c r="AA9" s="21">
        <v>215541504</v>
      </c>
    </row>
    <row r="10" spans="1:27" ht="13.5">
      <c r="A10" s="22" t="s">
        <v>37</v>
      </c>
      <c r="B10" s="16"/>
      <c r="C10" s="17">
        <v>136428014</v>
      </c>
      <c r="D10" s="17"/>
      <c r="E10" s="18">
        <v>98435496</v>
      </c>
      <c r="F10" s="19">
        <v>98435496</v>
      </c>
      <c r="G10" s="19"/>
      <c r="H10" s="19"/>
      <c r="I10" s="19"/>
      <c r="J10" s="19"/>
      <c r="K10" s="19">
        <v>16871754</v>
      </c>
      <c r="L10" s="19">
        <v>21774357</v>
      </c>
      <c r="M10" s="19"/>
      <c r="N10" s="19">
        <v>38646111</v>
      </c>
      <c r="O10" s="19"/>
      <c r="P10" s="19"/>
      <c r="Q10" s="19"/>
      <c r="R10" s="19"/>
      <c r="S10" s="19"/>
      <c r="T10" s="19"/>
      <c r="U10" s="19"/>
      <c r="V10" s="19"/>
      <c r="W10" s="19">
        <v>38646111</v>
      </c>
      <c r="X10" s="19">
        <v>49217748</v>
      </c>
      <c r="Y10" s="19">
        <v>-10571637</v>
      </c>
      <c r="Z10" s="20">
        <v>-21.48</v>
      </c>
      <c r="AA10" s="21">
        <v>98435496</v>
      </c>
    </row>
    <row r="11" spans="1:27" ht="13.5">
      <c r="A11" s="22" t="s">
        <v>38</v>
      </c>
      <c r="B11" s="16"/>
      <c r="C11" s="17">
        <v>18261927</v>
      </c>
      <c r="D11" s="17"/>
      <c r="E11" s="18">
        <v>14867724</v>
      </c>
      <c r="F11" s="19">
        <v>14867724</v>
      </c>
      <c r="G11" s="19">
        <v>1010757</v>
      </c>
      <c r="H11" s="19">
        <v>1593711</v>
      </c>
      <c r="I11" s="19">
        <v>1503451</v>
      </c>
      <c r="J11" s="19">
        <v>4107919</v>
      </c>
      <c r="K11" s="19">
        <v>2053057</v>
      </c>
      <c r="L11" s="19">
        <v>1578363</v>
      </c>
      <c r="M11" s="19">
        <v>1545964</v>
      </c>
      <c r="N11" s="19">
        <v>5177384</v>
      </c>
      <c r="O11" s="19"/>
      <c r="P11" s="19"/>
      <c r="Q11" s="19"/>
      <c r="R11" s="19"/>
      <c r="S11" s="19"/>
      <c r="T11" s="19"/>
      <c r="U11" s="19"/>
      <c r="V11" s="19"/>
      <c r="W11" s="19">
        <v>9285303</v>
      </c>
      <c r="X11" s="19">
        <v>7433862</v>
      </c>
      <c r="Y11" s="19">
        <v>1851441</v>
      </c>
      <c r="Z11" s="20">
        <v>24.91</v>
      </c>
      <c r="AA11" s="21">
        <v>14867724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-248995746</v>
      </c>
      <c r="D14" s="17"/>
      <c r="E14" s="18">
        <v>-316914468</v>
      </c>
      <c r="F14" s="19">
        <v>-316914468</v>
      </c>
      <c r="G14" s="19">
        <v>5408108</v>
      </c>
      <c r="H14" s="19">
        <v>-14333082</v>
      </c>
      <c r="I14" s="19">
        <v>-41656346</v>
      </c>
      <c r="J14" s="19">
        <v>-50581320</v>
      </c>
      <c r="K14" s="19">
        <v>-26706834</v>
      </c>
      <c r="L14" s="19">
        <v>-7392077</v>
      </c>
      <c r="M14" s="19">
        <v>-29196377</v>
      </c>
      <c r="N14" s="19">
        <v>-63295288</v>
      </c>
      <c r="O14" s="19"/>
      <c r="P14" s="19"/>
      <c r="Q14" s="19"/>
      <c r="R14" s="19"/>
      <c r="S14" s="19"/>
      <c r="T14" s="19"/>
      <c r="U14" s="19"/>
      <c r="V14" s="19"/>
      <c r="W14" s="19">
        <v>-113876608</v>
      </c>
      <c r="X14" s="19">
        <v>-158457234</v>
      </c>
      <c r="Y14" s="19">
        <v>44580626</v>
      </c>
      <c r="Z14" s="20">
        <v>-28.13</v>
      </c>
      <c r="AA14" s="21">
        <v>-316914468</v>
      </c>
    </row>
    <row r="15" spans="1:27" ht="13.5">
      <c r="A15" s="22" t="s">
        <v>42</v>
      </c>
      <c r="B15" s="16"/>
      <c r="C15" s="17">
        <v>-7605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-150000</v>
      </c>
      <c r="F16" s="19">
        <v>-150000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-75000</v>
      </c>
      <c r="Y16" s="19">
        <v>75000</v>
      </c>
      <c r="Z16" s="20">
        <v>-100</v>
      </c>
      <c r="AA16" s="21">
        <v>-150000</v>
      </c>
    </row>
    <row r="17" spans="1:27" ht="13.5">
      <c r="A17" s="23" t="s">
        <v>44</v>
      </c>
      <c r="B17" s="24"/>
      <c r="C17" s="25">
        <f aca="true" t="shared" si="0" ref="C17:Y17">SUM(C6:C16)</f>
        <v>181942944</v>
      </c>
      <c r="D17" s="25">
        <f>SUM(D6:D16)</f>
        <v>0</v>
      </c>
      <c r="E17" s="26">
        <f t="shared" si="0"/>
        <v>118985412</v>
      </c>
      <c r="F17" s="27">
        <f t="shared" si="0"/>
        <v>118985412</v>
      </c>
      <c r="G17" s="27">
        <f t="shared" si="0"/>
        <v>145461218</v>
      </c>
      <c r="H17" s="27">
        <f t="shared" si="0"/>
        <v>-16489278</v>
      </c>
      <c r="I17" s="27">
        <f t="shared" si="0"/>
        <v>-27087929</v>
      </c>
      <c r="J17" s="27">
        <f t="shared" si="0"/>
        <v>101884011</v>
      </c>
      <c r="K17" s="27">
        <f t="shared" si="0"/>
        <v>-16479278</v>
      </c>
      <c r="L17" s="27">
        <f t="shared" si="0"/>
        <v>13105822</v>
      </c>
      <c r="M17" s="27">
        <f t="shared" si="0"/>
        <v>48325759</v>
      </c>
      <c r="N17" s="27">
        <f t="shared" si="0"/>
        <v>44952303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146836314</v>
      </c>
      <c r="X17" s="27">
        <f t="shared" si="0"/>
        <v>59492706</v>
      </c>
      <c r="Y17" s="27">
        <f t="shared" si="0"/>
        <v>87343608</v>
      </c>
      <c r="Z17" s="28">
        <f>+IF(X17&lt;&gt;0,+(Y17/X17)*100,0)</f>
        <v>146.81397749835082</v>
      </c>
      <c r="AA17" s="29">
        <f>SUM(AA6:AA16)</f>
        <v>118985412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43646604</v>
      </c>
      <c r="F21" s="19">
        <v>43646604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21823302</v>
      </c>
      <c r="Y21" s="36">
        <v>-21823302</v>
      </c>
      <c r="Z21" s="37">
        <v>-100</v>
      </c>
      <c r="AA21" s="38">
        <v>43646604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-46909866</v>
      </c>
      <c r="H24" s="19">
        <v>-248987</v>
      </c>
      <c r="I24" s="19"/>
      <c r="J24" s="19">
        <v>-47158853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-47158853</v>
      </c>
      <c r="X24" s="19"/>
      <c r="Y24" s="19">
        <v>-47158853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-134059981</v>
      </c>
      <c r="D26" s="17"/>
      <c r="E26" s="18">
        <v>-142082100</v>
      </c>
      <c r="F26" s="19">
        <v>-142082100</v>
      </c>
      <c r="G26" s="19">
        <v>38344587</v>
      </c>
      <c r="H26" s="19">
        <v>-85052084</v>
      </c>
      <c r="I26" s="19"/>
      <c r="J26" s="19">
        <v>-46707497</v>
      </c>
      <c r="K26" s="19">
        <v>-150000</v>
      </c>
      <c r="L26" s="19">
        <v>-14870214</v>
      </c>
      <c r="M26" s="19">
        <v>-17892579</v>
      </c>
      <c r="N26" s="19">
        <v>-32912793</v>
      </c>
      <c r="O26" s="19"/>
      <c r="P26" s="19"/>
      <c r="Q26" s="19"/>
      <c r="R26" s="19"/>
      <c r="S26" s="19"/>
      <c r="T26" s="19"/>
      <c r="U26" s="19"/>
      <c r="V26" s="19"/>
      <c r="W26" s="19">
        <v>-79620290</v>
      </c>
      <c r="X26" s="19">
        <v>-71041050</v>
      </c>
      <c r="Y26" s="19">
        <v>-8579240</v>
      </c>
      <c r="Z26" s="20">
        <v>12.08</v>
      </c>
      <c r="AA26" s="21">
        <v>-142082100</v>
      </c>
    </row>
    <row r="27" spans="1:27" ht="13.5">
      <c r="A27" s="23" t="s">
        <v>51</v>
      </c>
      <c r="B27" s="24"/>
      <c r="C27" s="25">
        <f aca="true" t="shared" si="1" ref="C27:Y27">SUM(C21:C26)</f>
        <v>-134059981</v>
      </c>
      <c r="D27" s="25">
        <f>SUM(D21:D26)</f>
        <v>0</v>
      </c>
      <c r="E27" s="26">
        <f t="shared" si="1"/>
        <v>-98435496</v>
      </c>
      <c r="F27" s="27">
        <f t="shared" si="1"/>
        <v>-98435496</v>
      </c>
      <c r="G27" s="27">
        <f t="shared" si="1"/>
        <v>-8565279</v>
      </c>
      <c r="H27" s="27">
        <f t="shared" si="1"/>
        <v>-85301071</v>
      </c>
      <c r="I27" s="27">
        <f t="shared" si="1"/>
        <v>0</v>
      </c>
      <c r="J27" s="27">
        <f t="shared" si="1"/>
        <v>-93866350</v>
      </c>
      <c r="K27" s="27">
        <f t="shared" si="1"/>
        <v>-150000</v>
      </c>
      <c r="L27" s="27">
        <f t="shared" si="1"/>
        <v>-14870214</v>
      </c>
      <c r="M27" s="27">
        <f t="shared" si="1"/>
        <v>-17892579</v>
      </c>
      <c r="N27" s="27">
        <f t="shared" si="1"/>
        <v>-32912793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-126779143</v>
      </c>
      <c r="X27" s="27">
        <f t="shared" si="1"/>
        <v>-49217748</v>
      </c>
      <c r="Y27" s="27">
        <f t="shared" si="1"/>
        <v>-77561395</v>
      </c>
      <c r="Z27" s="28">
        <f>+IF(X27&lt;&gt;0,+(Y27/X27)*100,0)</f>
        <v>157.58826470483777</v>
      </c>
      <c r="AA27" s="29">
        <f>SUM(AA21:AA26)</f>
        <v>-98435496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1187237</v>
      </c>
      <c r="H33" s="36">
        <v>3436</v>
      </c>
      <c r="I33" s="36"/>
      <c r="J33" s="36">
        <v>1190673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1190673</v>
      </c>
      <c r="X33" s="36"/>
      <c r="Y33" s="19">
        <v>1190673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>
        <v>10640559</v>
      </c>
      <c r="H35" s="19"/>
      <c r="I35" s="19"/>
      <c r="J35" s="19">
        <v>10640559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10640559</v>
      </c>
      <c r="X35" s="19"/>
      <c r="Y35" s="19">
        <v>10640559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11827796</v>
      </c>
      <c r="H36" s="27">
        <f t="shared" si="2"/>
        <v>3436</v>
      </c>
      <c r="I36" s="27">
        <f t="shared" si="2"/>
        <v>0</v>
      </c>
      <c r="J36" s="27">
        <f t="shared" si="2"/>
        <v>11831232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11831232</v>
      </c>
      <c r="X36" s="27">
        <f t="shared" si="2"/>
        <v>0</v>
      </c>
      <c r="Y36" s="27">
        <f t="shared" si="2"/>
        <v>11831232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47882963</v>
      </c>
      <c r="D38" s="31">
        <f>+D17+D27+D36</f>
        <v>0</v>
      </c>
      <c r="E38" s="32">
        <f t="shared" si="3"/>
        <v>20549916</v>
      </c>
      <c r="F38" s="33">
        <f t="shared" si="3"/>
        <v>20549916</v>
      </c>
      <c r="G38" s="33">
        <f t="shared" si="3"/>
        <v>148723735</v>
      </c>
      <c r="H38" s="33">
        <f t="shared" si="3"/>
        <v>-101786913</v>
      </c>
      <c r="I38" s="33">
        <f t="shared" si="3"/>
        <v>-27087929</v>
      </c>
      <c r="J38" s="33">
        <f t="shared" si="3"/>
        <v>19848893</v>
      </c>
      <c r="K38" s="33">
        <f t="shared" si="3"/>
        <v>-16629278</v>
      </c>
      <c r="L38" s="33">
        <f t="shared" si="3"/>
        <v>-1764392</v>
      </c>
      <c r="M38" s="33">
        <f t="shared" si="3"/>
        <v>30433180</v>
      </c>
      <c r="N38" s="33">
        <f t="shared" si="3"/>
        <v>12039510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31888403</v>
      </c>
      <c r="X38" s="33">
        <f t="shared" si="3"/>
        <v>10274958</v>
      </c>
      <c r="Y38" s="33">
        <f t="shared" si="3"/>
        <v>21613445</v>
      </c>
      <c r="Z38" s="34">
        <f>+IF(X38&lt;&gt;0,+(Y38/X38)*100,0)</f>
        <v>210.35068951133425</v>
      </c>
      <c r="AA38" s="35">
        <f>+AA17+AA27+AA36</f>
        <v>20549916</v>
      </c>
    </row>
    <row r="39" spans="1:27" ht="13.5">
      <c r="A39" s="22" t="s">
        <v>59</v>
      </c>
      <c r="B39" s="16"/>
      <c r="C39" s="31">
        <v>71985652</v>
      </c>
      <c r="D39" s="31"/>
      <c r="E39" s="32">
        <v>5837145</v>
      </c>
      <c r="F39" s="33">
        <v>5837145</v>
      </c>
      <c r="G39" s="33"/>
      <c r="H39" s="33">
        <v>148723735</v>
      </c>
      <c r="I39" s="33">
        <v>46936822</v>
      </c>
      <c r="J39" s="33"/>
      <c r="K39" s="33">
        <v>19848893</v>
      </c>
      <c r="L39" s="33">
        <v>3219615</v>
      </c>
      <c r="M39" s="33">
        <v>1455223</v>
      </c>
      <c r="N39" s="33">
        <v>19848893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5837145</v>
      </c>
      <c r="Y39" s="33">
        <v>-5837145</v>
      </c>
      <c r="Z39" s="34">
        <v>-100</v>
      </c>
      <c r="AA39" s="35">
        <v>5837145</v>
      </c>
    </row>
    <row r="40" spans="1:27" ht="13.5">
      <c r="A40" s="41" t="s">
        <v>60</v>
      </c>
      <c r="B40" s="42"/>
      <c r="C40" s="43">
        <v>119868615</v>
      </c>
      <c r="D40" s="43"/>
      <c r="E40" s="44">
        <v>26387059</v>
      </c>
      <c r="F40" s="45">
        <v>26387059</v>
      </c>
      <c r="G40" s="45">
        <v>148723735</v>
      </c>
      <c r="H40" s="45">
        <v>46936822</v>
      </c>
      <c r="I40" s="45">
        <v>19848893</v>
      </c>
      <c r="J40" s="45">
        <v>19848893</v>
      </c>
      <c r="K40" s="45">
        <v>3219615</v>
      </c>
      <c r="L40" s="45">
        <v>1455223</v>
      </c>
      <c r="M40" s="45">
        <v>31888403</v>
      </c>
      <c r="N40" s="45">
        <v>31888403</v>
      </c>
      <c r="O40" s="45"/>
      <c r="P40" s="45"/>
      <c r="Q40" s="45"/>
      <c r="R40" s="45"/>
      <c r="S40" s="45"/>
      <c r="T40" s="45"/>
      <c r="U40" s="45"/>
      <c r="V40" s="45"/>
      <c r="W40" s="45">
        <v>31888403</v>
      </c>
      <c r="X40" s="45">
        <v>16112101</v>
      </c>
      <c r="Y40" s="45">
        <v>15776302</v>
      </c>
      <c r="Z40" s="46">
        <v>97.92</v>
      </c>
      <c r="AA40" s="47">
        <v>26387059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5817276</v>
      </c>
      <c r="D6" s="17"/>
      <c r="E6" s="18">
        <v>15508500</v>
      </c>
      <c r="F6" s="19">
        <v>15508500</v>
      </c>
      <c r="G6" s="19"/>
      <c r="H6" s="19"/>
      <c r="I6" s="19">
        <v>3952970</v>
      </c>
      <c r="J6" s="19">
        <v>3952970</v>
      </c>
      <c r="K6" s="19">
        <v>593515</v>
      </c>
      <c r="L6" s="19">
        <v>7207943</v>
      </c>
      <c r="M6" s="19">
        <v>593515</v>
      </c>
      <c r="N6" s="19">
        <v>8394973</v>
      </c>
      <c r="O6" s="19"/>
      <c r="P6" s="19"/>
      <c r="Q6" s="19"/>
      <c r="R6" s="19"/>
      <c r="S6" s="19"/>
      <c r="T6" s="19"/>
      <c r="U6" s="19"/>
      <c r="V6" s="19"/>
      <c r="W6" s="19">
        <v>12347943</v>
      </c>
      <c r="X6" s="19">
        <v>7754250</v>
      </c>
      <c r="Y6" s="19">
        <v>4593693</v>
      </c>
      <c r="Z6" s="20">
        <v>59.24</v>
      </c>
      <c r="AA6" s="21">
        <v>15508500</v>
      </c>
    </row>
    <row r="7" spans="1:27" ht="13.5">
      <c r="A7" s="22" t="s">
        <v>34</v>
      </c>
      <c r="B7" s="16"/>
      <c r="C7" s="17">
        <v>-258637</v>
      </c>
      <c r="D7" s="17"/>
      <c r="E7" s="18">
        <v>1500000</v>
      </c>
      <c r="F7" s="19">
        <v>1500000</v>
      </c>
      <c r="G7" s="19"/>
      <c r="H7" s="19"/>
      <c r="I7" s="19">
        <v>302538</v>
      </c>
      <c r="J7" s="19">
        <v>302538</v>
      </c>
      <c r="K7" s="19">
        <v>97541</v>
      </c>
      <c r="L7" s="19">
        <v>100846</v>
      </c>
      <c r="M7" s="19">
        <v>100846</v>
      </c>
      <c r="N7" s="19">
        <v>299233</v>
      </c>
      <c r="O7" s="19"/>
      <c r="P7" s="19"/>
      <c r="Q7" s="19"/>
      <c r="R7" s="19"/>
      <c r="S7" s="19"/>
      <c r="T7" s="19"/>
      <c r="U7" s="19"/>
      <c r="V7" s="19"/>
      <c r="W7" s="19">
        <v>601771</v>
      </c>
      <c r="X7" s="19">
        <v>750000</v>
      </c>
      <c r="Y7" s="19">
        <v>-148229</v>
      </c>
      <c r="Z7" s="20">
        <v>-19.76</v>
      </c>
      <c r="AA7" s="21">
        <v>1500000</v>
      </c>
    </row>
    <row r="8" spans="1:27" ht="13.5">
      <c r="A8" s="22" t="s">
        <v>35</v>
      </c>
      <c r="B8" s="16"/>
      <c r="C8" s="17">
        <v>10038694</v>
      </c>
      <c r="D8" s="17"/>
      <c r="E8" s="18">
        <v>12112115</v>
      </c>
      <c r="F8" s="19">
        <v>12112115</v>
      </c>
      <c r="G8" s="19">
        <v>1031442</v>
      </c>
      <c r="H8" s="19">
        <v>1006045</v>
      </c>
      <c r="I8" s="19">
        <v>548499</v>
      </c>
      <c r="J8" s="19">
        <v>2585986</v>
      </c>
      <c r="K8" s="19">
        <v>701690</v>
      </c>
      <c r="L8" s="19">
        <v>1162999</v>
      </c>
      <c r="M8" s="19">
        <v>546595</v>
      </c>
      <c r="N8" s="19">
        <v>2411284</v>
      </c>
      <c r="O8" s="19"/>
      <c r="P8" s="19"/>
      <c r="Q8" s="19"/>
      <c r="R8" s="19"/>
      <c r="S8" s="19"/>
      <c r="T8" s="19"/>
      <c r="U8" s="19"/>
      <c r="V8" s="19"/>
      <c r="W8" s="19">
        <v>4997270</v>
      </c>
      <c r="X8" s="19">
        <v>6056058</v>
      </c>
      <c r="Y8" s="19">
        <v>-1058788</v>
      </c>
      <c r="Z8" s="20">
        <v>-17.48</v>
      </c>
      <c r="AA8" s="21">
        <v>12112115</v>
      </c>
    </row>
    <row r="9" spans="1:27" ht="13.5">
      <c r="A9" s="22" t="s">
        <v>36</v>
      </c>
      <c r="B9" s="16"/>
      <c r="C9" s="17">
        <v>179714141</v>
      </c>
      <c r="D9" s="17"/>
      <c r="E9" s="18">
        <v>270391898</v>
      </c>
      <c r="F9" s="19">
        <v>270391898</v>
      </c>
      <c r="G9" s="19">
        <v>80448000</v>
      </c>
      <c r="H9" s="19"/>
      <c r="I9" s="19"/>
      <c r="J9" s="19">
        <v>80448000</v>
      </c>
      <c r="K9" s="19">
        <v>787326</v>
      </c>
      <c r="L9" s="19">
        <v>466326</v>
      </c>
      <c r="M9" s="19">
        <v>58743277</v>
      </c>
      <c r="N9" s="19">
        <v>59996929</v>
      </c>
      <c r="O9" s="19"/>
      <c r="P9" s="19"/>
      <c r="Q9" s="19"/>
      <c r="R9" s="19"/>
      <c r="S9" s="19"/>
      <c r="T9" s="19"/>
      <c r="U9" s="19"/>
      <c r="V9" s="19"/>
      <c r="W9" s="19">
        <v>140444929</v>
      </c>
      <c r="X9" s="19">
        <v>135275370</v>
      </c>
      <c r="Y9" s="19">
        <v>5169559</v>
      </c>
      <c r="Z9" s="20">
        <v>3.82</v>
      </c>
      <c r="AA9" s="21">
        <v>270391898</v>
      </c>
    </row>
    <row r="10" spans="1:27" ht="13.5">
      <c r="A10" s="22" t="s">
        <v>37</v>
      </c>
      <c r="B10" s="16"/>
      <c r="C10" s="17">
        <v>92246895</v>
      </c>
      <c r="D10" s="17"/>
      <c r="E10" s="18">
        <v>76707000</v>
      </c>
      <c r="F10" s="19">
        <v>76707000</v>
      </c>
      <c r="G10" s="19">
        <v>26820000</v>
      </c>
      <c r="H10" s="19"/>
      <c r="I10" s="19"/>
      <c r="J10" s="19">
        <v>26820000</v>
      </c>
      <c r="K10" s="19">
        <v>11334497</v>
      </c>
      <c r="L10" s="19">
        <v>12005113</v>
      </c>
      <c r="M10" s="19">
        <v>18150000</v>
      </c>
      <c r="N10" s="19">
        <v>41489610</v>
      </c>
      <c r="O10" s="19"/>
      <c r="P10" s="19"/>
      <c r="Q10" s="19"/>
      <c r="R10" s="19"/>
      <c r="S10" s="19"/>
      <c r="T10" s="19"/>
      <c r="U10" s="19"/>
      <c r="V10" s="19"/>
      <c r="W10" s="19">
        <v>68309610</v>
      </c>
      <c r="X10" s="19">
        <v>38353500</v>
      </c>
      <c r="Y10" s="19">
        <v>29956110</v>
      </c>
      <c r="Z10" s="20">
        <v>78.11</v>
      </c>
      <c r="AA10" s="21">
        <v>76707000</v>
      </c>
    </row>
    <row r="11" spans="1:27" ht="13.5">
      <c r="A11" s="22" t="s">
        <v>38</v>
      </c>
      <c r="B11" s="16"/>
      <c r="C11" s="17">
        <v>9224678</v>
      </c>
      <c r="D11" s="17"/>
      <c r="E11" s="18">
        <v>35174434</v>
      </c>
      <c r="F11" s="19">
        <v>35174434</v>
      </c>
      <c r="G11" s="19">
        <v>61541</v>
      </c>
      <c r="H11" s="19">
        <v>68331</v>
      </c>
      <c r="I11" s="19">
        <v>593103</v>
      </c>
      <c r="J11" s="19">
        <v>722975</v>
      </c>
      <c r="K11" s="19">
        <v>2046432</v>
      </c>
      <c r="L11" s="19">
        <v>728237</v>
      </c>
      <c r="M11" s="19">
        <v>1222577</v>
      </c>
      <c r="N11" s="19">
        <v>3997246</v>
      </c>
      <c r="O11" s="19"/>
      <c r="P11" s="19"/>
      <c r="Q11" s="19"/>
      <c r="R11" s="19"/>
      <c r="S11" s="19"/>
      <c r="T11" s="19"/>
      <c r="U11" s="19"/>
      <c r="V11" s="19"/>
      <c r="W11" s="19">
        <v>4720221</v>
      </c>
      <c r="X11" s="19">
        <v>17587218</v>
      </c>
      <c r="Y11" s="19">
        <v>-12866997</v>
      </c>
      <c r="Z11" s="20">
        <v>-73.16</v>
      </c>
      <c r="AA11" s="21">
        <v>35174434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-176562002</v>
      </c>
      <c r="D14" s="17"/>
      <c r="E14" s="18">
        <v>-210079841</v>
      </c>
      <c r="F14" s="19">
        <v>-210079841</v>
      </c>
      <c r="G14" s="19">
        <v>-10183464</v>
      </c>
      <c r="H14" s="19">
        <v>-9383485</v>
      </c>
      <c r="I14" s="19">
        <v>-9383485</v>
      </c>
      <c r="J14" s="19">
        <v>-28950434</v>
      </c>
      <c r="K14" s="19">
        <v>-13424189</v>
      </c>
      <c r="L14" s="19">
        <v>-14535278</v>
      </c>
      <c r="M14" s="19">
        <v>-15851170</v>
      </c>
      <c r="N14" s="19">
        <v>-43810637</v>
      </c>
      <c r="O14" s="19"/>
      <c r="P14" s="19"/>
      <c r="Q14" s="19"/>
      <c r="R14" s="19"/>
      <c r="S14" s="19"/>
      <c r="T14" s="19"/>
      <c r="U14" s="19"/>
      <c r="V14" s="19"/>
      <c r="W14" s="19">
        <v>-72761071</v>
      </c>
      <c r="X14" s="19">
        <v>-104855156</v>
      </c>
      <c r="Y14" s="19">
        <v>32094085</v>
      </c>
      <c r="Z14" s="20">
        <v>-30.61</v>
      </c>
      <c r="AA14" s="21">
        <v>-210079841</v>
      </c>
    </row>
    <row r="15" spans="1:27" ht="13.5">
      <c r="A15" s="22" t="s">
        <v>42</v>
      </c>
      <c r="B15" s="16"/>
      <c r="C15" s="17">
        <v>-107480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-930000</v>
      </c>
      <c r="F16" s="19">
        <v>-930000</v>
      </c>
      <c r="G16" s="19">
        <v>-15800</v>
      </c>
      <c r="H16" s="19"/>
      <c r="I16" s="19"/>
      <c r="J16" s="19">
        <v>-15800</v>
      </c>
      <c r="K16" s="19">
        <v>-260964</v>
      </c>
      <c r="L16" s="19">
        <v>-2015800</v>
      </c>
      <c r="M16" s="19">
        <v>-318538</v>
      </c>
      <c r="N16" s="19">
        <v>-2595302</v>
      </c>
      <c r="O16" s="19"/>
      <c r="P16" s="19"/>
      <c r="Q16" s="19"/>
      <c r="R16" s="19"/>
      <c r="S16" s="19"/>
      <c r="T16" s="19"/>
      <c r="U16" s="19"/>
      <c r="V16" s="19"/>
      <c r="W16" s="19">
        <v>-2611102</v>
      </c>
      <c r="X16" s="19">
        <v>-465000</v>
      </c>
      <c r="Y16" s="19">
        <v>-2146102</v>
      </c>
      <c r="Z16" s="20">
        <v>461.53</v>
      </c>
      <c r="AA16" s="21">
        <v>-930000</v>
      </c>
    </row>
    <row r="17" spans="1:27" ht="13.5">
      <c r="A17" s="23" t="s">
        <v>44</v>
      </c>
      <c r="B17" s="24"/>
      <c r="C17" s="25">
        <f aca="true" t="shared" si="0" ref="C17:Y17">SUM(C6:C16)</f>
        <v>120113565</v>
      </c>
      <c r="D17" s="25">
        <f>SUM(D6:D16)</f>
        <v>0</v>
      </c>
      <c r="E17" s="26">
        <f t="shared" si="0"/>
        <v>200384106</v>
      </c>
      <c r="F17" s="27">
        <f t="shared" si="0"/>
        <v>200384106</v>
      </c>
      <c r="G17" s="27">
        <f t="shared" si="0"/>
        <v>98161719</v>
      </c>
      <c r="H17" s="27">
        <f t="shared" si="0"/>
        <v>-8309109</v>
      </c>
      <c r="I17" s="27">
        <f t="shared" si="0"/>
        <v>-3986375</v>
      </c>
      <c r="J17" s="27">
        <f t="shared" si="0"/>
        <v>85866235</v>
      </c>
      <c r="K17" s="27">
        <f t="shared" si="0"/>
        <v>1875848</v>
      </c>
      <c r="L17" s="27">
        <f t="shared" si="0"/>
        <v>5120386</v>
      </c>
      <c r="M17" s="27">
        <f t="shared" si="0"/>
        <v>63187102</v>
      </c>
      <c r="N17" s="27">
        <f t="shared" si="0"/>
        <v>70183336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156049571</v>
      </c>
      <c r="X17" s="27">
        <f t="shared" si="0"/>
        <v>100456240</v>
      </c>
      <c r="Y17" s="27">
        <f t="shared" si="0"/>
        <v>55593331</v>
      </c>
      <c r="Z17" s="28">
        <f>+IF(X17&lt;&gt;0,+(Y17/X17)*100,0)</f>
        <v>55.340843933637174</v>
      </c>
      <c r="AA17" s="29">
        <f>SUM(AA6:AA16)</f>
        <v>200384106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-118376999</v>
      </c>
      <c r="D26" s="17"/>
      <c r="E26" s="18">
        <v>-133823681</v>
      </c>
      <c r="F26" s="19">
        <v>-133823681</v>
      </c>
      <c r="G26" s="19">
        <v>-4957418</v>
      </c>
      <c r="H26" s="19">
        <v>-4958939</v>
      </c>
      <c r="I26" s="19">
        <v>-5262443</v>
      </c>
      <c r="J26" s="19">
        <v>-15178800</v>
      </c>
      <c r="K26" s="19">
        <v>-14075380</v>
      </c>
      <c r="L26" s="19">
        <v>-11486731</v>
      </c>
      <c r="M26" s="19">
        <v>-14247846</v>
      </c>
      <c r="N26" s="19">
        <v>-39809957</v>
      </c>
      <c r="O26" s="19"/>
      <c r="P26" s="19"/>
      <c r="Q26" s="19"/>
      <c r="R26" s="19"/>
      <c r="S26" s="19"/>
      <c r="T26" s="19"/>
      <c r="U26" s="19"/>
      <c r="V26" s="19"/>
      <c r="W26" s="19">
        <v>-54988757</v>
      </c>
      <c r="X26" s="19">
        <v>-65577470</v>
      </c>
      <c r="Y26" s="19">
        <v>10588713</v>
      </c>
      <c r="Z26" s="20">
        <v>-16.15</v>
      </c>
      <c r="AA26" s="21">
        <v>-133823681</v>
      </c>
    </row>
    <row r="27" spans="1:27" ht="13.5">
      <c r="A27" s="23" t="s">
        <v>51</v>
      </c>
      <c r="B27" s="24"/>
      <c r="C27" s="25">
        <f aca="true" t="shared" si="1" ref="C27:Y27">SUM(C21:C26)</f>
        <v>-118376999</v>
      </c>
      <c r="D27" s="25">
        <f>SUM(D21:D26)</f>
        <v>0</v>
      </c>
      <c r="E27" s="26">
        <f t="shared" si="1"/>
        <v>-133823681</v>
      </c>
      <c r="F27" s="27">
        <f t="shared" si="1"/>
        <v>-133823681</v>
      </c>
      <c r="G27" s="27">
        <f t="shared" si="1"/>
        <v>-4957418</v>
      </c>
      <c r="H27" s="27">
        <f t="shared" si="1"/>
        <v>-4958939</v>
      </c>
      <c r="I27" s="27">
        <f t="shared" si="1"/>
        <v>-5262443</v>
      </c>
      <c r="J27" s="27">
        <f t="shared" si="1"/>
        <v>-15178800</v>
      </c>
      <c r="K27" s="27">
        <f t="shared" si="1"/>
        <v>-14075380</v>
      </c>
      <c r="L27" s="27">
        <f t="shared" si="1"/>
        <v>-11486731</v>
      </c>
      <c r="M27" s="27">
        <f t="shared" si="1"/>
        <v>-14247846</v>
      </c>
      <c r="N27" s="27">
        <f t="shared" si="1"/>
        <v>-39809957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-54988757</v>
      </c>
      <c r="X27" s="27">
        <f t="shared" si="1"/>
        <v>-65577470</v>
      </c>
      <c r="Y27" s="27">
        <f t="shared" si="1"/>
        <v>10588713</v>
      </c>
      <c r="Z27" s="28">
        <f>+IF(X27&lt;&gt;0,+(Y27/X27)*100,0)</f>
        <v>-16.146876358603038</v>
      </c>
      <c r="AA27" s="29">
        <f>SUM(AA21:AA26)</f>
        <v>-133823681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1736566</v>
      </c>
      <c r="D38" s="31">
        <f>+D17+D27+D36</f>
        <v>0</v>
      </c>
      <c r="E38" s="32">
        <f t="shared" si="3"/>
        <v>66560425</v>
      </c>
      <c r="F38" s="33">
        <f t="shared" si="3"/>
        <v>66560425</v>
      </c>
      <c r="G38" s="33">
        <f t="shared" si="3"/>
        <v>93204301</v>
      </c>
      <c r="H38" s="33">
        <f t="shared" si="3"/>
        <v>-13268048</v>
      </c>
      <c r="I38" s="33">
        <f t="shared" si="3"/>
        <v>-9248818</v>
      </c>
      <c r="J38" s="33">
        <f t="shared" si="3"/>
        <v>70687435</v>
      </c>
      <c r="K38" s="33">
        <f t="shared" si="3"/>
        <v>-12199532</v>
      </c>
      <c r="L38" s="33">
        <f t="shared" si="3"/>
        <v>-6366345</v>
      </c>
      <c r="M38" s="33">
        <f t="shared" si="3"/>
        <v>48939256</v>
      </c>
      <c r="N38" s="33">
        <f t="shared" si="3"/>
        <v>30373379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101060814</v>
      </c>
      <c r="X38" s="33">
        <f t="shared" si="3"/>
        <v>34878770</v>
      </c>
      <c r="Y38" s="33">
        <f t="shared" si="3"/>
        <v>66182044</v>
      </c>
      <c r="Z38" s="34">
        <f>+IF(X38&lt;&gt;0,+(Y38/X38)*100,0)</f>
        <v>189.74878987991838</v>
      </c>
      <c r="AA38" s="35">
        <f>+AA17+AA27+AA36</f>
        <v>66560425</v>
      </c>
    </row>
    <row r="39" spans="1:27" ht="13.5">
      <c r="A39" s="22" t="s">
        <v>59</v>
      </c>
      <c r="B39" s="16"/>
      <c r="C39" s="31">
        <v>45932158</v>
      </c>
      <c r="D39" s="31"/>
      <c r="E39" s="32">
        <v>42219000</v>
      </c>
      <c r="F39" s="33">
        <v>42219000</v>
      </c>
      <c r="G39" s="33">
        <v>47668725</v>
      </c>
      <c r="H39" s="33">
        <v>140873026</v>
      </c>
      <c r="I39" s="33">
        <v>127604978</v>
      </c>
      <c r="J39" s="33">
        <v>47668725</v>
      </c>
      <c r="K39" s="33">
        <v>118356160</v>
      </c>
      <c r="L39" s="33">
        <v>106156628</v>
      </c>
      <c r="M39" s="33">
        <v>99790283</v>
      </c>
      <c r="N39" s="33">
        <v>118356160</v>
      </c>
      <c r="O39" s="33"/>
      <c r="P39" s="33"/>
      <c r="Q39" s="33"/>
      <c r="R39" s="33"/>
      <c r="S39" s="33"/>
      <c r="T39" s="33"/>
      <c r="U39" s="33"/>
      <c r="V39" s="33"/>
      <c r="W39" s="33">
        <v>47668725</v>
      </c>
      <c r="X39" s="33">
        <v>42219000</v>
      </c>
      <c r="Y39" s="33">
        <v>5449725</v>
      </c>
      <c r="Z39" s="34">
        <v>12.91</v>
      </c>
      <c r="AA39" s="35">
        <v>42219000</v>
      </c>
    </row>
    <row r="40" spans="1:27" ht="13.5">
      <c r="A40" s="41" t="s">
        <v>60</v>
      </c>
      <c r="B40" s="42"/>
      <c r="C40" s="43">
        <v>47668724</v>
      </c>
      <c r="D40" s="43"/>
      <c r="E40" s="44">
        <v>108779425</v>
      </c>
      <c r="F40" s="45">
        <v>108779425</v>
      </c>
      <c r="G40" s="45">
        <v>140873026</v>
      </c>
      <c r="H40" s="45">
        <v>127604978</v>
      </c>
      <c r="I40" s="45">
        <v>118356160</v>
      </c>
      <c r="J40" s="45">
        <v>118356160</v>
      </c>
      <c r="K40" s="45">
        <v>106156628</v>
      </c>
      <c r="L40" s="45">
        <v>99790283</v>
      </c>
      <c r="M40" s="45">
        <v>148729539</v>
      </c>
      <c r="N40" s="45">
        <v>148729539</v>
      </c>
      <c r="O40" s="45"/>
      <c r="P40" s="45"/>
      <c r="Q40" s="45"/>
      <c r="R40" s="45"/>
      <c r="S40" s="45"/>
      <c r="T40" s="45"/>
      <c r="U40" s="45"/>
      <c r="V40" s="45"/>
      <c r="W40" s="45">
        <v>148729539</v>
      </c>
      <c r="X40" s="45">
        <v>77097770</v>
      </c>
      <c r="Y40" s="45">
        <v>71631769</v>
      </c>
      <c r="Z40" s="46">
        <v>92.91</v>
      </c>
      <c r="AA40" s="47">
        <v>108779425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11446392</v>
      </c>
      <c r="D6" s="17"/>
      <c r="E6" s="18">
        <v>23570593</v>
      </c>
      <c r="F6" s="19">
        <v>23570593</v>
      </c>
      <c r="G6" s="19">
        <v>10087602</v>
      </c>
      <c r="H6" s="19">
        <v>809592</v>
      </c>
      <c r="I6" s="19">
        <v>3338822</v>
      </c>
      <c r="J6" s="19">
        <v>14236016</v>
      </c>
      <c r="K6" s="19">
        <v>807907</v>
      </c>
      <c r="L6" s="19">
        <v>8053013</v>
      </c>
      <c r="M6" s="19">
        <v>620625</v>
      </c>
      <c r="N6" s="19">
        <v>9481545</v>
      </c>
      <c r="O6" s="19"/>
      <c r="P6" s="19"/>
      <c r="Q6" s="19"/>
      <c r="R6" s="19"/>
      <c r="S6" s="19"/>
      <c r="T6" s="19"/>
      <c r="U6" s="19"/>
      <c r="V6" s="19"/>
      <c r="W6" s="19">
        <v>23717561</v>
      </c>
      <c r="X6" s="19">
        <v>11512830</v>
      </c>
      <c r="Y6" s="19">
        <v>12204731</v>
      </c>
      <c r="Z6" s="20">
        <v>106.01</v>
      </c>
      <c r="AA6" s="21">
        <v>23570593</v>
      </c>
    </row>
    <row r="7" spans="1:27" ht="13.5">
      <c r="A7" s="22" t="s">
        <v>34</v>
      </c>
      <c r="B7" s="16"/>
      <c r="C7" s="17">
        <v>30831422</v>
      </c>
      <c r="D7" s="17"/>
      <c r="E7" s="18">
        <v>37441436</v>
      </c>
      <c r="F7" s="19">
        <v>37441436</v>
      </c>
      <c r="G7" s="19">
        <v>2594424</v>
      </c>
      <c r="H7" s="19">
        <v>2510151</v>
      </c>
      <c r="I7" s="19">
        <v>3058529</v>
      </c>
      <c r="J7" s="19">
        <v>8163104</v>
      </c>
      <c r="K7" s="19">
        <v>3037123</v>
      </c>
      <c r="L7" s="19">
        <v>5963235</v>
      </c>
      <c r="M7" s="19">
        <v>2671710</v>
      </c>
      <c r="N7" s="19">
        <v>11672068</v>
      </c>
      <c r="O7" s="19"/>
      <c r="P7" s="19"/>
      <c r="Q7" s="19"/>
      <c r="R7" s="19"/>
      <c r="S7" s="19"/>
      <c r="T7" s="19"/>
      <c r="U7" s="19"/>
      <c r="V7" s="19"/>
      <c r="W7" s="19">
        <v>19835172</v>
      </c>
      <c r="X7" s="19">
        <v>18945367</v>
      </c>
      <c r="Y7" s="19">
        <v>889805</v>
      </c>
      <c r="Z7" s="20">
        <v>4.7</v>
      </c>
      <c r="AA7" s="21">
        <v>37441436</v>
      </c>
    </row>
    <row r="8" spans="1:27" ht="13.5">
      <c r="A8" s="22" t="s">
        <v>35</v>
      </c>
      <c r="B8" s="16"/>
      <c r="C8" s="17">
        <v>6772618</v>
      </c>
      <c r="D8" s="17"/>
      <c r="E8" s="18">
        <v>8466294</v>
      </c>
      <c r="F8" s="19">
        <v>8466294</v>
      </c>
      <c r="G8" s="19">
        <v>760303</v>
      </c>
      <c r="H8" s="19">
        <v>415523</v>
      </c>
      <c r="I8" s="19">
        <v>314013</v>
      </c>
      <c r="J8" s="19">
        <v>1489839</v>
      </c>
      <c r="K8" s="19">
        <v>587324</v>
      </c>
      <c r="L8" s="19">
        <v>638854</v>
      </c>
      <c r="M8" s="19">
        <v>332293</v>
      </c>
      <c r="N8" s="19">
        <v>1558471</v>
      </c>
      <c r="O8" s="19"/>
      <c r="P8" s="19"/>
      <c r="Q8" s="19"/>
      <c r="R8" s="19"/>
      <c r="S8" s="19"/>
      <c r="T8" s="19"/>
      <c r="U8" s="19"/>
      <c r="V8" s="19"/>
      <c r="W8" s="19">
        <v>3048310</v>
      </c>
      <c r="X8" s="19">
        <v>4057199</v>
      </c>
      <c r="Y8" s="19">
        <v>-1008889</v>
      </c>
      <c r="Z8" s="20">
        <v>-24.87</v>
      </c>
      <c r="AA8" s="21">
        <v>8466294</v>
      </c>
    </row>
    <row r="9" spans="1:27" ht="13.5">
      <c r="A9" s="22" t="s">
        <v>36</v>
      </c>
      <c r="B9" s="16"/>
      <c r="C9" s="17">
        <v>205179475</v>
      </c>
      <c r="D9" s="17"/>
      <c r="E9" s="18">
        <v>235075000</v>
      </c>
      <c r="F9" s="19">
        <v>235075000</v>
      </c>
      <c r="G9" s="19">
        <v>96052000</v>
      </c>
      <c r="H9" s="19">
        <v>2800000</v>
      </c>
      <c r="I9" s="19"/>
      <c r="J9" s="19">
        <v>98852000</v>
      </c>
      <c r="K9" s="19"/>
      <c r="L9" s="19">
        <v>1050000</v>
      </c>
      <c r="M9" s="19">
        <v>77290000</v>
      </c>
      <c r="N9" s="19">
        <v>78340000</v>
      </c>
      <c r="O9" s="19"/>
      <c r="P9" s="19"/>
      <c r="Q9" s="19"/>
      <c r="R9" s="19"/>
      <c r="S9" s="19"/>
      <c r="T9" s="19"/>
      <c r="U9" s="19"/>
      <c r="V9" s="19"/>
      <c r="W9" s="19">
        <v>177192000</v>
      </c>
      <c r="X9" s="19">
        <v>168525660</v>
      </c>
      <c r="Y9" s="19">
        <v>8666340</v>
      </c>
      <c r="Z9" s="20">
        <v>5.14</v>
      </c>
      <c r="AA9" s="21">
        <v>235075000</v>
      </c>
    </row>
    <row r="10" spans="1:27" ht="13.5">
      <c r="A10" s="22" t="s">
        <v>37</v>
      </c>
      <c r="B10" s="16"/>
      <c r="C10" s="17">
        <v>108541047</v>
      </c>
      <c r="D10" s="17"/>
      <c r="E10" s="18">
        <v>72446000</v>
      </c>
      <c r="F10" s="19">
        <v>72446000</v>
      </c>
      <c r="G10" s="19">
        <v>29976000</v>
      </c>
      <c r="H10" s="19"/>
      <c r="I10" s="19"/>
      <c r="J10" s="19">
        <v>29976000</v>
      </c>
      <c r="K10" s="19">
        <v>10030000</v>
      </c>
      <c r="L10" s="19"/>
      <c r="M10" s="19">
        <v>15474000</v>
      </c>
      <c r="N10" s="19">
        <v>25504000</v>
      </c>
      <c r="O10" s="19"/>
      <c r="P10" s="19"/>
      <c r="Q10" s="19"/>
      <c r="R10" s="19"/>
      <c r="S10" s="19"/>
      <c r="T10" s="19"/>
      <c r="U10" s="19"/>
      <c r="V10" s="19"/>
      <c r="W10" s="19">
        <v>55480000</v>
      </c>
      <c r="X10" s="19">
        <v>50712200</v>
      </c>
      <c r="Y10" s="19">
        <v>4767800</v>
      </c>
      <c r="Z10" s="20">
        <v>9.4</v>
      </c>
      <c r="AA10" s="21">
        <v>72446000</v>
      </c>
    </row>
    <row r="11" spans="1:27" ht="13.5">
      <c r="A11" s="22" t="s">
        <v>38</v>
      </c>
      <c r="B11" s="16"/>
      <c r="C11" s="17">
        <v>11223543</v>
      </c>
      <c r="D11" s="17"/>
      <c r="E11" s="18">
        <v>11947699</v>
      </c>
      <c r="F11" s="19">
        <v>11947699</v>
      </c>
      <c r="G11" s="19">
        <v>717033</v>
      </c>
      <c r="H11" s="19">
        <v>1106623</v>
      </c>
      <c r="I11" s="19">
        <v>1310758</v>
      </c>
      <c r="J11" s="19">
        <v>3134414</v>
      </c>
      <c r="K11" s="19">
        <v>1023582</v>
      </c>
      <c r="L11" s="19">
        <v>880066</v>
      </c>
      <c r="M11" s="19">
        <v>846634</v>
      </c>
      <c r="N11" s="19">
        <v>2750282</v>
      </c>
      <c r="O11" s="19"/>
      <c r="P11" s="19"/>
      <c r="Q11" s="19"/>
      <c r="R11" s="19"/>
      <c r="S11" s="19"/>
      <c r="T11" s="19"/>
      <c r="U11" s="19"/>
      <c r="V11" s="19"/>
      <c r="W11" s="19">
        <v>5884696</v>
      </c>
      <c r="X11" s="19">
        <v>6045535</v>
      </c>
      <c r="Y11" s="19">
        <v>-160839</v>
      </c>
      <c r="Z11" s="20">
        <v>-2.66</v>
      </c>
      <c r="AA11" s="21">
        <v>11947699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-268103782</v>
      </c>
      <c r="D14" s="17"/>
      <c r="E14" s="18">
        <v>-290862253</v>
      </c>
      <c r="F14" s="19">
        <v>-290862253</v>
      </c>
      <c r="G14" s="19">
        <v>-20986422</v>
      </c>
      <c r="H14" s="19">
        <v>-29084908</v>
      </c>
      <c r="I14" s="19">
        <v>-20680901</v>
      </c>
      <c r="J14" s="19">
        <v>-70752231</v>
      </c>
      <c r="K14" s="19">
        <v>-21608970</v>
      </c>
      <c r="L14" s="19">
        <v>-23286770</v>
      </c>
      <c r="M14" s="19">
        <v>-22469616</v>
      </c>
      <c r="N14" s="19">
        <v>-67365356</v>
      </c>
      <c r="O14" s="19"/>
      <c r="P14" s="19"/>
      <c r="Q14" s="19"/>
      <c r="R14" s="19"/>
      <c r="S14" s="19"/>
      <c r="T14" s="19"/>
      <c r="U14" s="19"/>
      <c r="V14" s="19"/>
      <c r="W14" s="19">
        <v>-138117587</v>
      </c>
      <c r="X14" s="19">
        <v>-149911786</v>
      </c>
      <c r="Y14" s="19">
        <v>11794199</v>
      </c>
      <c r="Z14" s="20">
        <v>-7.87</v>
      </c>
      <c r="AA14" s="21">
        <v>-290862253</v>
      </c>
    </row>
    <row r="15" spans="1:27" ht="13.5">
      <c r="A15" s="22" t="s">
        <v>42</v>
      </c>
      <c r="B15" s="16"/>
      <c r="C15" s="17">
        <v>-726560</v>
      </c>
      <c r="D15" s="17"/>
      <c r="E15" s="18">
        <v>-400000</v>
      </c>
      <c r="F15" s="19">
        <v>-400000</v>
      </c>
      <c r="G15" s="19"/>
      <c r="H15" s="19"/>
      <c r="I15" s="19"/>
      <c r="J15" s="19"/>
      <c r="K15" s="19"/>
      <c r="L15" s="19"/>
      <c r="M15" s="19">
        <v>-20943</v>
      </c>
      <c r="N15" s="19">
        <v>-20943</v>
      </c>
      <c r="O15" s="19"/>
      <c r="P15" s="19"/>
      <c r="Q15" s="19"/>
      <c r="R15" s="19"/>
      <c r="S15" s="19"/>
      <c r="T15" s="19"/>
      <c r="U15" s="19"/>
      <c r="V15" s="19"/>
      <c r="W15" s="19">
        <v>-20943</v>
      </c>
      <c r="X15" s="19">
        <v>-170183</v>
      </c>
      <c r="Y15" s="19">
        <v>149240</v>
      </c>
      <c r="Z15" s="20">
        <v>-87.69</v>
      </c>
      <c r="AA15" s="21">
        <v>-400000</v>
      </c>
    </row>
    <row r="16" spans="1:27" ht="13.5">
      <c r="A16" s="22" t="s">
        <v>43</v>
      </c>
      <c r="B16" s="16"/>
      <c r="C16" s="17">
        <v>-189620</v>
      </c>
      <c r="D16" s="17"/>
      <c r="E16" s="18">
        <v>-2158032</v>
      </c>
      <c r="F16" s="19">
        <v>-2158032</v>
      </c>
      <c r="G16" s="19"/>
      <c r="H16" s="19"/>
      <c r="I16" s="19"/>
      <c r="J16" s="19"/>
      <c r="K16" s="19">
        <v>-667741</v>
      </c>
      <c r="L16" s="19"/>
      <c r="M16" s="19"/>
      <c r="N16" s="19">
        <v>-667741</v>
      </c>
      <c r="O16" s="19"/>
      <c r="P16" s="19"/>
      <c r="Q16" s="19"/>
      <c r="R16" s="19"/>
      <c r="S16" s="19"/>
      <c r="T16" s="19"/>
      <c r="U16" s="19"/>
      <c r="V16" s="19"/>
      <c r="W16" s="19">
        <v>-667741</v>
      </c>
      <c r="X16" s="19">
        <v>-1079016</v>
      </c>
      <c r="Y16" s="19">
        <v>411275</v>
      </c>
      <c r="Z16" s="20">
        <v>-38.12</v>
      </c>
      <c r="AA16" s="21">
        <v>-2158032</v>
      </c>
    </row>
    <row r="17" spans="1:27" ht="13.5">
      <c r="A17" s="23" t="s">
        <v>44</v>
      </c>
      <c r="B17" s="24"/>
      <c r="C17" s="25">
        <f aca="true" t="shared" si="0" ref="C17:Y17">SUM(C6:C16)</f>
        <v>104974535</v>
      </c>
      <c r="D17" s="25">
        <f>SUM(D6:D16)</f>
        <v>0</v>
      </c>
      <c r="E17" s="26">
        <f t="shared" si="0"/>
        <v>95526737</v>
      </c>
      <c r="F17" s="27">
        <f t="shared" si="0"/>
        <v>95526737</v>
      </c>
      <c r="G17" s="27">
        <f t="shared" si="0"/>
        <v>119200940</v>
      </c>
      <c r="H17" s="27">
        <f t="shared" si="0"/>
        <v>-21443019</v>
      </c>
      <c r="I17" s="27">
        <f t="shared" si="0"/>
        <v>-12658779</v>
      </c>
      <c r="J17" s="27">
        <f t="shared" si="0"/>
        <v>85099142</v>
      </c>
      <c r="K17" s="27">
        <f t="shared" si="0"/>
        <v>-6790775</v>
      </c>
      <c r="L17" s="27">
        <f t="shared" si="0"/>
        <v>-6701602</v>
      </c>
      <c r="M17" s="27">
        <f t="shared" si="0"/>
        <v>74744703</v>
      </c>
      <c r="N17" s="27">
        <f t="shared" si="0"/>
        <v>61252326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146351468</v>
      </c>
      <c r="X17" s="27">
        <f t="shared" si="0"/>
        <v>108637806</v>
      </c>
      <c r="Y17" s="27">
        <f t="shared" si="0"/>
        <v>37713662</v>
      </c>
      <c r="Z17" s="28">
        <f>+IF(X17&lt;&gt;0,+(Y17/X17)*100,0)</f>
        <v>34.715043858672914</v>
      </c>
      <c r="AA17" s="29">
        <f>SUM(AA6:AA16)</f>
        <v>95526737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785270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-4270152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1083412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-75808467</v>
      </c>
      <c r="D26" s="17"/>
      <c r="E26" s="18">
        <v>-93690596</v>
      </c>
      <c r="F26" s="19">
        <v>-93690596</v>
      </c>
      <c r="G26" s="19">
        <v>-17266810</v>
      </c>
      <c r="H26" s="19">
        <v>-12569879</v>
      </c>
      <c r="I26" s="19">
        <v>-6660809</v>
      </c>
      <c r="J26" s="19">
        <v>-36497498</v>
      </c>
      <c r="K26" s="19">
        <v>-7994305</v>
      </c>
      <c r="L26" s="19">
        <v>-8157516</v>
      </c>
      <c r="M26" s="19">
        <v>-6891976</v>
      </c>
      <c r="N26" s="19">
        <v>-23043797</v>
      </c>
      <c r="O26" s="19"/>
      <c r="P26" s="19"/>
      <c r="Q26" s="19"/>
      <c r="R26" s="19"/>
      <c r="S26" s="19"/>
      <c r="T26" s="19"/>
      <c r="U26" s="19"/>
      <c r="V26" s="19"/>
      <c r="W26" s="19">
        <v>-59541295</v>
      </c>
      <c r="X26" s="19">
        <v>-44345298</v>
      </c>
      <c r="Y26" s="19">
        <v>-15195997</v>
      </c>
      <c r="Z26" s="20">
        <v>34.27</v>
      </c>
      <c r="AA26" s="21">
        <v>-93690596</v>
      </c>
    </row>
    <row r="27" spans="1:27" ht="13.5">
      <c r="A27" s="23" t="s">
        <v>51</v>
      </c>
      <c r="B27" s="24"/>
      <c r="C27" s="25">
        <f aca="true" t="shared" si="1" ref="C27:Y27">SUM(C21:C26)</f>
        <v>-78209937</v>
      </c>
      <c r="D27" s="25">
        <f>SUM(D21:D26)</f>
        <v>0</v>
      </c>
      <c r="E27" s="26">
        <f t="shared" si="1"/>
        <v>-93690596</v>
      </c>
      <c r="F27" s="27">
        <f t="shared" si="1"/>
        <v>-93690596</v>
      </c>
      <c r="G27" s="27">
        <f t="shared" si="1"/>
        <v>-17266810</v>
      </c>
      <c r="H27" s="27">
        <f t="shared" si="1"/>
        <v>-12569879</v>
      </c>
      <c r="I27" s="27">
        <f t="shared" si="1"/>
        <v>-6660809</v>
      </c>
      <c r="J27" s="27">
        <f t="shared" si="1"/>
        <v>-36497498</v>
      </c>
      <c r="K27" s="27">
        <f t="shared" si="1"/>
        <v>-7994305</v>
      </c>
      <c r="L27" s="27">
        <f t="shared" si="1"/>
        <v>-8157516</v>
      </c>
      <c r="M27" s="27">
        <f t="shared" si="1"/>
        <v>-6891976</v>
      </c>
      <c r="N27" s="27">
        <f t="shared" si="1"/>
        <v>-23043797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-59541295</v>
      </c>
      <c r="X27" s="27">
        <f t="shared" si="1"/>
        <v>-44345298</v>
      </c>
      <c r="Y27" s="27">
        <f t="shared" si="1"/>
        <v>-15195997</v>
      </c>
      <c r="Z27" s="28">
        <f>+IF(X27&lt;&gt;0,+(Y27/X27)*100,0)</f>
        <v>34.26743687684769</v>
      </c>
      <c r="AA27" s="29">
        <f>SUM(AA21:AA26)</f>
        <v>-93690596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758261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758261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27522859</v>
      </c>
      <c r="D38" s="31">
        <f>+D17+D27+D36</f>
        <v>0</v>
      </c>
      <c r="E38" s="32">
        <f t="shared" si="3"/>
        <v>1836141</v>
      </c>
      <c r="F38" s="33">
        <f t="shared" si="3"/>
        <v>1836141</v>
      </c>
      <c r="G38" s="33">
        <f t="shared" si="3"/>
        <v>101934130</v>
      </c>
      <c r="H38" s="33">
        <f t="shared" si="3"/>
        <v>-34012898</v>
      </c>
      <c r="I38" s="33">
        <f t="shared" si="3"/>
        <v>-19319588</v>
      </c>
      <c r="J38" s="33">
        <f t="shared" si="3"/>
        <v>48601644</v>
      </c>
      <c r="K38" s="33">
        <f t="shared" si="3"/>
        <v>-14785080</v>
      </c>
      <c r="L38" s="33">
        <f t="shared" si="3"/>
        <v>-14859118</v>
      </c>
      <c r="M38" s="33">
        <f t="shared" si="3"/>
        <v>67852727</v>
      </c>
      <c r="N38" s="33">
        <f t="shared" si="3"/>
        <v>38208529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86810173</v>
      </c>
      <c r="X38" s="33">
        <f t="shared" si="3"/>
        <v>64292508</v>
      </c>
      <c r="Y38" s="33">
        <f t="shared" si="3"/>
        <v>22517665</v>
      </c>
      <c r="Z38" s="34">
        <f>+IF(X38&lt;&gt;0,+(Y38/X38)*100,0)</f>
        <v>35.02377757607465</v>
      </c>
      <c r="AA38" s="35">
        <f>+AA17+AA27+AA36</f>
        <v>1836141</v>
      </c>
    </row>
    <row r="39" spans="1:27" ht="13.5">
      <c r="A39" s="22" t="s">
        <v>59</v>
      </c>
      <c r="B39" s="16"/>
      <c r="C39" s="31">
        <v>67026233</v>
      </c>
      <c r="D39" s="31"/>
      <c r="E39" s="32">
        <v>41525982</v>
      </c>
      <c r="F39" s="33">
        <v>41525982</v>
      </c>
      <c r="G39" s="33">
        <v>94551496</v>
      </c>
      <c r="H39" s="33">
        <v>196485626</v>
      </c>
      <c r="I39" s="33">
        <v>162472728</v>
      </c>
      <c r="J39" s="33">
        <v>94551496</v>
      </c>
      <c r="K39" s="33">
        <v>143153140</v>
      </c>
      <c r="L39" s="33">
        <v>128368060</v>
      </c>
      <c r="M39" s="33">
        <v>113508942</v>
      </c>
      <c r="N39" s="33">
        <v>143153140</v>
      </c>
      <c r="O39" s="33"/>
      <c r="P39" s="33"/>
      <c r="Q39" s="33"/>
      <c r="R39" s="33"/>
      <c r="S39" s="33"/>
      <c r="T39" s="33"/>
      <c r="U39" s="33"/>
      <c r="V39" s="33"/>
      <c r="W39" s="33">
        <v>94551496</v>
      </c>
      <c r="X39" s="33">
        <v>41525982</v>
      </c>
      <c r="Y39" s="33">
        <v>53025514</v>
      </c>
      <c r="Z39" s="34">
        <v>127.69</v>
      </c>
      <c r="AA39" s="35">
        <v>41525982</v>
      </c>
    </row>
    <row r="40" spans="1:27" ht="13.5">
      <c r="A40" s="41" t="s">
        <v>60</v>
      </c>
      <c r="B40" s="42"/>
      <c r="C40" s="43">
        <v>94549092</v>
      </c>
      <c r="D40" s="43"/>
      <c r="E40" s="44">
        <v>43362122</v>
      </c>
      <c r="F40" s="45">
        <v>43362122</v>
      </c>
      <c r="G40" s="45">
        <v>196485626</v>
      </c>
      <c r="H40" s="45">
        <v>162472728</v>
      </c>
      <c r="I40" s="45">
        <v>143153140</v>
      </c>
      <c r="J40" s="45">
        <v>143153140</v>
      </c>
      <c r="K40" s="45">
        <v>128368060</v>
      </c>
      <c r="L40" s="45">
        <v>113508942</v>
      </c>
      <c r="M40" s="45">
        <v>181361669</v>
      </c>
      <c r="N40" s="45">
        <v>181361669</v>
      </c>
      <c r="O40" s="45"/>
      <c r="P40" s="45"/>
      <c r="Q40" s="45"/>
      <c r="R40" s="45"/>
      <c r="S40" s="45"/>
      <c r="T40" s="45"/>
      <c r="U40" s="45"/>
      <c r="V40" s="45"/>
      <c r="W40" s="45">
        <v>181361669</v>
      </c>
      <c r="X40" s="45">
        <v>105818489</v>
      </c>
      <c r="Y40" s="45">
        <v>75543180</v>
      </c>
      <c r="Z40" s="46">
        <v>71.39</v>
      </c>
      <c r="AA40" s="47">
        <v>43362122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6860812</v>
      </c>
      <c r="D6" s="17"/>
      <c r="E6" s="18">
        <v>5471388</v>
      </c>
      <c r="F6" s="19">
        <v>5471388</v>
      </c>
      <c r="G6" s="19">
        <v>681351</v>
      </c>
      <c r="H6" s="19">
        <v>5345483</v>
      </c>
      <c r="I6" s="19">
        <v>29418</v>
      </c>
      <c r="J6" s="19">
        <v>6056252</v>
      </c>
      <c r="K6" s="19">
        <v>860802</v>
      </c>
      <c r="L6" s="19">
        <v>769390</v>
      </c>
      <c r="M6" s="19">
        <v>177626</v>
      </c>
      <c r="N6" s="19">
        <v>1807818</v>
      </c>
      <c r="O6" s="19"/>
      <c r="P6" s="19"/>
      <c r="Q6" s="19"/>
      <c r="R6" s="19"/>
      <c r="S6" s="19"/>
      <c r="T6" s="19"/>
      <c r="U6" s="19"/>
      <c r="V6" s="19"/>
      <c r="W6" s="19">
        <v>7864070</v>
      </c>
      <c r="X6" s="19">
        <v>2735694</v>
      </c>
      <c r="Y6" s="19">
        <v>5128376</v>
      </c>
      <c r="Z6" s="20">
        <v>187.46</v>
      </c>
      <c r="AA6" s="21">
        <v>5471388</v>
      </c>
    </row>
    <row r="7" spans="1:27" ht="13.5">
      <c r="A7" s="22" t="s">
        <v>34</v>
      </c>
      <c r="B7" s="16"/>
      <c r="C7" s="17">
        <v>77945</v>
      </c>
      <c r="D7" s="17"/>
      <c r="E7" s="18">
        <v>315600</v>
      </c>
      <c r="F7" s="19">
        <v>315600</v>
      </c>
      <c r="G7" s="19">
        <v>7398</v>
      </c>
      <c r="H7" s="19">
        <v>27898</v>
      </c>
      <c r="I7" s="19">
        <v>8464</v>
      </c>
      <c r="J7" s="19">
        <v>43760</v>
      </c>
      <c r="K7" s="19">
        <v>14228</v>
      </c>
      <c r="L7" s="19"/>
      <c r="M7" s="19">
        <v>9722</v>
      </c>
      <c r="N7" s="19">
        <v>23950</v>
      </c>
      <c r="O7" s="19"/>
      <c r="P7" s="19"/>
      <c r="Q7" s="19"/>
      <c r="R7" s="19"/>
      <c r="S7" s="19"/>
      <c r="T7" s="19"/>
      <c r="U7" s="19"/>
      <c r="V7" s="19"/>
      <c r="W7" s="19">
        <v>67710</v>
      </c>
      <c r="X7" s="19">
        <v>157800</v>
      </c>
      <c r="Y7" s="19">
        <v>-90090</v>
      </c>
      <c r="Z7" s="20">
        <v>-57.09</v>
      </c>
      <c r="AA7" s="21">
        <v>315600</v>
      </c>
    </row>
    <row r="8" spans="1:27" ht="13.5">
      <c r="A8" s="22" t="s">
        <v>35</v>
      </c>
      <c r="B8" s="16"/>
      <c r="C8" s="17">
        <v>4668357</v>
      </c>
      <c r="D8" s="17"/>
      <c r="E8" s="18">
        <v>4378944</v>
      </c>
      <c r="F8" s="19">
        <v>4378944</v>
      </c>
      <c r="G8" s="19">
        <v>325667</v>
      </c>
      <c r="H8" s="19">
        <v>143036</v>
      </c>
      <c r="I8" s="19">
        <v>120091</v>
      </c>
      <c r="J8" s="19">
        <v>588794</v>
      </c>
      <c r="K8" s="19">
        <v>290081</v>
      </c>
      <c r="L8" s="19">
        <v>139603</v>
      </c>
      <c r="M8" s="19">
        <v>155603</v>
      </c>
      <c r="N8" s="19">
        <v>585287</v>
      </c>
      <c r="O8" s="19"/>
      <c r="P8" s="19"/>
      <c r="Q8" s="19"/>
      <c r="R8" s="19"/>
      <c r="S8" s="19"/>
      <c r="T8" s="19"/>
      <c r="U8" s="19"/>
      <c r="V8" s="19"/>
      <c r="W8" s="19">
        <v>1174081</v>
      </c>
      <c r="X8" s="19">
        <v>2189472</v>
      </c>
      <c r="Y8" s="19">
        <v>-1015391</v>
      </c>
      <c r="Z8" s="20">
        <v>-46.38</v>
      </c>
      <c r="AA8" s="21">
        <v>4378944</v>
      </c>
    </row>
    <row r="9" spans="1:27" ht="13.5">
      <c r="A9" s="22" t="s">
        <v>36</v>
      </c>
      <c r="B9" s="16"/>
      <c r="C9" s="17">
        <v>202961582</v>
      </c>
      <c r="D9" s="17"/>
      <c r="E9" s="18">
        <v>113210004</v>
      </c>
      <c r="F9" s="19">
        <v>113210004</v>
      </c>
      <c r="G9" s="19">
        <v>2800</v>
      </c>
      <c r="H9" s="19"/>
      <c r="I9" s="19">
        <v>-8000</v>
      </c>
      <c r="J9" s="19">
        <v>-5200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-5200</v>
      </c>
      <c r="X9" s="19">
        <v>56605002</v>
      </c>
      <c r="Y9" s="19">
        <v>-56610202</v>
      </c>
      <c r="Z9" s="20">
        <v>-100.01</v>
      </c>
      <c r="AA9" s="21">
        <v>113210004</v>
      </c>
    </row>
    <row r="10" spans="1:27" ht="13.5">
      <c r="A10" s="22" t="s">
        <v>37</v>
      </c>
      <c r="B10" s="16"/>
      <c r="C10" s="17"/>
      <c r="D10" s="17"/>
      <c r="E10" s="18">
        <v>77078952</v>
      </c>
      <c r="F10" s="19">
        <v>77078952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38539476</v>
      </c>
      <c r="Y10" s="19">
        <v>-38539476</v>
      </c>
      <c r="Z10" s="20">
        <v>-100</v>
      </c>
      <c r="AA10" s="21">
        <v>77078952</v>
      </c>
    </row>
    <row r="11" spans="1:27" ht="13.5">
      <c r="A11" s="22" t="s">
        <v>38</v>
      </c>
      <c r="B11" s="16"/>
      <c r="C11" s="17"/>
      <c r="D11" s="17"/>
      <c r="E11" s="18">
        <v>2261808</v>
      </c>
      <c r="F11" s="19">
        <v>2261808</v>
      </c>
      <c r="G11" s="19"/>
      <c r="H11" s="19">
        <v>96972</v>
      </c>
      <c r="I11" s="19">
        <v>220061</v>
      </c>
      <c r="J11" s="19">
        <v>317033</v>
      </c>
      <c r="K11" s="19"/>
      <c r="L11" s="19">
        <v>96100</v>
      </c>
      <c r="M11" s="19"/>
      <c r="N11" s="19">
        <v>96100</v>
      </c>
      <c r="O11" s="19"/>
      <c r="P11" s="19"/>
      <c r="Q11" s="19"/>
      <c r="R11" s="19"/>
      <c r="S11" s="19"/>
      <c r="T11" s="19"/>
      <c r="U11" s="19"/>
      <c r="V11" s="19"/>
      <c r="W11" s="19">
        <v>413133</v>
      </c>
      <c r="X11" s="19">
        <v>1130904</v>
      </c>
      <c r="Y11" s="19">
        <v>-717771</v>
      </c>
      <c r="Z11" s="20">
        <v>-63.47</v>
      </c>
      <c r="AA11" s="21">
        <v>2261808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-122682240</v>
      </c>
      <c r="D14" s="17"/>
      <c r="E14" s="18">
        <v>-122549904</v>
      </c>
      <c r="F14" s="19">
        <v>-122549904</v>
      </c>
      <c r="G14" s="19">
        <v>-6024942</v>
      </c>
      <c r="H14" s="19">
        <v>-7406393</v>
      </c>
      <c r="I14" s="19">
        <v>-8765753</v>
      </c>
      <c r="J14" s="19">
        <v>-22197088</v>
      </c>
      <c r="K14" s="19">
        <v>-9784371</v>
      </c>
      <c r="L14" s="19">
        <v>-6497330</v>
      </c>
      <c r="M14" s="19">
        <v>-11839356</v>
      </c>
      <c r="N14" s="19">
        <v>-28121057</v>
      </c>
      <c r="O14" s="19"/>
      <c r="P14" s="19"/>
      <c r="Q14" s="19"/>
      <c r="R14" s="19"/>
      <c r="S14" s="19"/>
      <c r="T14" s="19"/>
      <c r="U14" s="19"/>
      <c r="V14" s="19"/>
      <c r="W14" s="19">
        <v>-50318145</v>
      </c>
      <c r="X14" s="19">
        <v>-61274952</v>
      </c>
      <c r="Y14" s="19">
        <v>10956807</v>
      </c>
      <c r="Z14" s="20">
        <v>-17.88</v>
      </c>
      <c r="AA14" s="21">
        <v>-122549904</v>
      </c>
    </row>
    <row r="15" spans="1:27" ht="13.5">
      <c r="A15" s="22" t="s">
        <v>42</v>
      </c>
      <c r="B15" s="16"/>
      <c r="C15" s="17">
        <v>-760332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-1969992</v>
      </c>
      <c r="F16" s="19">
        <v>-1969992</v>
      </c>
      <c r="G16" s="19">
        <v>-377572</v>
      </c>
      <c r="H16" s="19">
        <v>-1804363</v>
      </c>
      <c r="I16" s="19"/>
      <c r="J16" s="19">
        <v>-2181935</v>
      </c>
      <c r="K16" s="19"/>
      <c r="L16" s="19">
        <v>-892210</v>
      </c>
      <c r="M16" s="19"/>
      <c r="N16" s="19">
        <v>-892210</v>
      </c>
      <c r="O16" s="19"/>
      <c r="P16" s="19"/>
      <c r="Q16" s="19"/>
      <c r="R16" s="19"/>
      <c r="S16" s="19"/>
      <c r="T16" s="19"/>
      <c r="U16" s="19"/>
      <c r="V16" s="19"/>
      <c r="W16" s="19">
        <v>-3074145</v>
      </c>
      <c r="X16" s="19">
        <v>-984996</v>
      </c>
      <c r="Y16" s="19">
        <v>-2089149</v>
      </c>
      <c r="Z16" s="20">
        <v>212.1</v>
      </c>
      <c r="AA16" s="21">
        <v>-1969992</v>
      </c>
    </row>
    <row r="17" spans="1:27" ht="13.5">
      <c r="A17" s="23" t="s">
        <v>44</v>
      </c>
      <c r="B17" s="24"/>
      <c r="C17" s="25">
        <f aca="true" t="shared" si="0" ref="C17:Y17">SUM(C6:C16)</f>
        <v>91126124</v>
      </c>
      <c r="D17" s="25">
        <f>SUM(D6:D16)</f>
        <v>0</v>
      </c>
      <c r="E17" s="26">
        <f t="shared" si="0"/>
        <v>78196800</v>
      </c>
      <c r="F17" s="27">
        <f t="shared" si="0"/>
        <v>78196800</v>
      </c>
      <c r="G17" s="27">
        <f t="shared" si="0"/>
        <v>-5385298</v>
      </c>
      <c r="H17" s="27">
        <f t="shared" si="0"/>
        <v>-3597367</v>
      </c>
      <c r="I17" s="27">
        <f t="shared" si="0"/>
        <v>-8395719</v>
      </c>
      <c r="J17" s="27">
        <f t="shared" si="0"/>
        <v>-17378384</v>
      </c>
      <c r="K17" s="27">
        <f t="shared" si="0"/>
        <v>-8619260</v>
      </c>
      <c r="L17" s="27">
        <f t="shared" si="0"/>
        <v>-6384447</v>
      </c>
      <c r="M17" s="27">
        <f t="shared" si="0"/>
        <v>-11496405</v>
      </c>
      <c r="N17" s="27">
        <f t="shared" si="0"/>
        <v>-26500112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-43878496</v>
      </c>
      <c r="X17" s="27">
        <f t="shared" si="0"/>
        <v>39098400</v>
      </c>
      <c r="Y17" s="27">
        <f t="shared" si="0"/>
        <v>-82976896</v>
      </c>
      <c r="Z17" s="28">
        <f>+IF(X17&lt;&gt;0,+(Y17/X17)*100,0)</f>
        <v>-212.2258097518057</v>
      </c>
      <c r="AA17" s="29">
        <f>SUM(AA6:AA16)</f>
        <v>78196800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-91846773</v>
      </c>
      <c r="D26" s="17"/>
      <c r="E26" s="18">
        <v>-78688392</v>
      </c>
      <c r="F26" s="19">
        <v>-78688392</v>
      </c>
      <c r="G26" s="19"/>
      <c r="H26" s="19">
        <v>-19188498</v>
      </c>
      <c r="I26" s="19">
        <v>-4615387</v>
      </c>
      <c r="J26" s="19">
        <v>-23803885</v>
      </c>
      <c r="K26" s="19">
        <v>-1171340</v>
      </c>
      <c r="L26" s="19">
        <v>-12772473</v>
      </c>
      <c r="M26" s="19">
        <v>-16463679</v>
      </c>
      <c r="N26" s="19">
        <v>-30407492</v>
      </c>
      <c r="O26" s="19"/>
      <c r="P26" s="19"/>
      <c r="Q26" s="19"/>
      <c r="R26" s="19"/>
      <c r="S26" s="19"/>
      <c r="T26" s="19"/>
      <c r="U26" s="19"/>
      <c r="V26" s="19"/>
      <c r="W26" s="19">
        <v>-54211377</v>
      </c>
      <c r="X26" s="19">
        <v>-39344196</v>
      </c>
      <c r="Y26" s="19">
        <v>-14867181</v>
      </c>
      <c r="Z26" s="20">
        <v>37.79</v>
      </c>
      <c r="AA26" s="21">
        <v>-78688392</v>
      </c>
    </row>
    <row r="27" spans="1:27" ht="13.5">
      <c r="A27" s="23" t="s">
        <v>51</v>
      </c>
      <c r="B27" s="24"/>
      <c r="C27" s="25">
        <f aca="true" t="shared" si="1" ref="C27:Y27">SUM(C21:C26)</f>
        <v>-91846773</v>
      </c>
      <c r="D27" s="25">
        <f>SUM(D21:D26)</f>
        <v>0</v>
      </c>
      <c r="E27" s="26">
        <f t="shared" si="1"/>
        <v>-78688392</v>
      </c>
      <c r="F27" s="27">
        <f t="shared" si="1"/>
        <v>-78688392</v>
      </c>
      <c r="G27" s="27">
        <f t="shared" si="1"/>
        <v>0</v>
      </c>
      <c r="H27" s="27">
        <f t="shared" si="1"/>
        <v>-19188498</v>
      </c>
      <c r="I27" s="27">
        <f t="shared" si="1"/>
        <v>-4615387</v>
      </c>
      <c r="J27" s="27">
        <f t="shared" si="1"/>
        <v>-23803885</v>
      </c>
      <c r="K27" s="27">
        <f t="shared" si="1"/>
        <v>-1171340</v>
      </c>
      <c r="L27" s="27">
        <f t="shared" si="1"/>
        <v>-12772473</v>
      </c>
      <c r="M27" s="27">
        <f t="shared" si="1"/>
        <v>-16463679</v>
      </c>
      <c r="N27" s="27">
        <f t="shared" si="1"/>
        <v>-30407492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-54211377</v>
      </c>
      <c r="X27" s="27">
        <f t="shared" si="1"/>
        <v>-39344196</v>
      </c>
      <c r="Y27" s="27">
        <f t="shared" si="1"/>
        <v>-14867181</v>
      </c>
      <c r="Z27" s="28">
        <f>+IF(X27&lt;&gt;0,+(Y27/X27)*100,0)</f>
        <v>37.78748204690725</v>
      </c>
      <c r="AA27" s="29">
        <f>SUM(AA21:AA26)</f>
        <v>-78688392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-82071</v>
      </c>
      <c r="D35" s="17"/>
      <c r="E35" s="18"/>
      <c r="F35" s="19"/>
      <c r="G35" s="19"/>
      <c r="H35" s="19"/>
      <c r="I35" s="19"/>
      <c r="J35" s="19"/>
      <c r="K35" s="19"/>
      <c r="L35" s="19">
        <v>38215</v>
      </c>
      <c r="M35" s="19"/>
      <c r="N35" s="19">
        <v>38215</v>
      </c>
      <c r="O35" s="19"/>
      <c r="P35" s="19"/>
      <c r="Q35" s="19"/>
      <c r="R35" s="19"/>
      <c r="S35" s="19"/>
      <c r="T35" s="19"/>
      <c r="U35" s="19"/>
      <c r="V35" s="19"/>
      <c r="W35" s="19">
        <v>38215</v>
      </c>
      <c r="X35" s="19"/>
      <c r="Y35" s="19">
        <v>38215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-82071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38215</v>
      </c>
      <c r="M36" s="27">
        <f t="shared" si="2"/>
        <v>0</v>
      </c>
      <c r="N36" s="27">
        <f t="shared" si="2"/>
        <v>38215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38215</v>
      </c>
      <c r="X36" s="27">
        <f t="shared" si="2"/>
        <v>0</v>
      </c>
      <c r="Y36" s="27">
        <f t="shared" si="2"/>
        <v>38215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-802720</v>
      </c>
      <c r="D38" s="31">
        <f>+D17+D27+D36</f>
        <v>0</v>
      </c>
      <c r="E38" s="32">
        <f t="shared" si="3"/>
        <v>-491592</v>
      </c>
      <c r="F38" s="33">
        <f t="shared" si="3"/>
        <v>-491592</v>
      </c>
      <c r="G38" s="33">
        <f t="shared" si="3"/>
        <v>-5385298</v>
      </c>
      <c r="H38" s="33">
        <f t="shared" si="3"/>
        <v>-22785865</v>
      </c>
      <c r="I38" s="33">
        <f t="shared" si="3"/>
        <v>-13011106</v>
      </c>
      <c r="J38" s="33">
        <f t="shared" si="3"/>
        <v>-41182269</v>
      </c>
      <c r="K38" s="33">
        <f t="shared" si="3"/>
        <v>-9790600</v>
      </c>
      <c r="L38" s="33">
        <f t="shared" si="3"/>
        <v>-19118705</v>
      </c>
      <c r="M38" s="33">
        <f t="shared" si="3"/>
        <v>-27960084</v>
      </c>
      <c r="N38" s="33">
        <f t="shared" si="3"/>
        <v>-56869389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-98051658</v>
      </c>
      <c r="X38" s="33">
        <f t="shared" si="3"/>
        <v>-245796</v>
      </c>
      <c r="Y38" s="33">
        <f t="shared" si="3"/>
        <v>-97805862</v>
      </c>
      <c r="Z38" s="34">
        <f>+IF(X38&lt;&gt;0,+(Y38/X38)*100,0)</f>
        <v>39791.47829907728</v>
      </c>
      <c r="AA38" s="35">
        <f>+AA17+AA27+AA36</f>
        <v>-491592</v>
      </c>
    </row>
    <row r="39" spans="1:27" ht="13.5">
      <c r="A39" s="22" t="s">
        <v>59</v>
      </c>
      <c r="B39" s="16"/>
      <c r="C39" s="31">
        <v>1594927</v>
      </c>
      <c r="D39" s="31"/>
      <c r="E39" s="32">
        <v>22000000</v>
      </c>
      <c r="F39" s="33">
        <v>22000000</v>
      </c>
      <c r="G39" s="33">
        <v>3328584</v>
      </c>
      <c r="H39" s="33">
        <v>-2056714</v>
      </c>
      <c r="I39" s="33">
        <v>-24842579</v>
      </c>
      <c r="J39" s="33">
        <v>3328584</v>
      </c>
      <c r="K39" s="33">
        <v>-37853685</v>
      </c>
      <c r="L39" s="33">
        <v>-47644285</v>
      </c>
      <c r="M39" s="33">
        <v>-66762990</v>
      </c>
      <c r="N39" s="33">
        <v>-37853685</v>
      </c>
      <c r="O39" s="33"/>
      <c r="P39" s="33"/>
      <c r="Q39" s="33"/>
      <c r="R39" s="33"/>
      <c r="S39" s="33"/>
      <c r="T39" s="33"/>
      <c r="U39" s="33"/>
      <c r="V39" s="33"/>
      <c r="W39" s="33">
        <v>3328584</v>
      </c>
      <c r="X39" s="33">
        <v>22000000</v>
      </c>
      <c r="Y39" s="33">
        <v>-18671416</v>
      </c>
      <c r="Z39" s="34">
        <v>-84.87</v>
      </c>
      <c r="AA39" s="35">
        <v>22000000</v>
      </c>
    </row>
    <row r="40" spans="1:27" ht="13.5">
      <c r="A40" s="41" t="s">
        <v>60</v>
      </c>
      <c r="B40" s="42"/>
      <c r="C40" s="43">
        <v>792207</v>
      </c>
      <c r="D40" s="43"/>
      <c r="E40" s="44">
        <v>21508408</v>
      </c>
      <c r="F40" s="45">
        <v>21508408</v>
      </c>
      <c r="G40" s="45">
        <v>-2056714</v>
      </c>
      <c r="H40" s="45">
        <v>-24842579</v>
      </c>
      <c r="I40" s="45">
        <v>-37853685</v>
      </c>
      <c r="J40" s="45">
        <v>-37853685</v>
      </c>
      <c r="K40" s="45">
        <v>-47644285</v>
      </c>
      <c r="L40" s="45">
        <v>-66762990</v>
      </c>
      <c r="M40" s="45">
        <v>-94723074</v>
      </c>
      <c r="N40" s="45">
        <v>-94723074</v>
      </c>
      <c r="O40" s="45"/>
      <c r="P40" s="45"/>
      <c r="Q40" s="45"/>
      <c r="R40" s="45"/>
      <c r="S40" s="45"/>
      <c r="T40" s="45"/>
      <c r="U40" s="45"/>
      <c r="V40" s="45"/>
      <c r="W40" s="45">
        <v>-94723074</v>
      </c>
      <c r="X40" s="45">
        <v>21754204</v>
      </c>
      <c r="Y40" s="45">
        <v>-116477278</v>
      </c>
      <c r="Z40" s="46">
        <v>-535.42</v>
      </c>
      <c r="AA40" s="47">
        <v>21508408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24968931</v>
      </c>
      <c r="D6" s="17"/>
      <c r="E6" s="18">
        <v>27508716</v>
      </c>
      <c r="F6" s="19">
        <v>27508716</v>
      </c>
      <c r="G6" s="19">
        <v>1850977</v>
      </c>
      <c r="H6" s="19">
        <v>9489936</v>
      </c>
      <c r="I6" s="19">
        <v>3157121</v>
      </c>
      <c r="J6" s="19">
        <v>14498034</v>
      </c>
      <c r="K6" s="19">
        <v>2692989</v>
      </c>
      <c r="L6" s="19">
        <v>1808901</v>
      </c>
      <c r="M6" s="19">
        <v>1404304</v>
      </c>
      <c r="N6" s="19">
        <v>5906194</v>
      </c>
      <c r="O6" s="19"/>
      <c r="P6" s="19"/>
      <c r="Q6" s="19"/>
      <c r="R6" s="19"/>
      <c r="S6" s="19"/>
      <c r="T6" s="19"/>
      <c r="U6" s="19"/>
      <c r="V6" s="19"/>
      <c r="W6" s="19">
        <v>20404228</v>
      </c>
      <c r="X6" s="19">
        <v>19993574</v>
      </c>
      <c r="Y6" s="19">
        <v>410654</v>
      </c>
      <c r="Z6" s="20">
        <v>2.05</v>
      </c>
      <c r="AA6" s="21">
        <v>27508716</v>
      </c>
    </row>
    <row r="7" spans="1:27" ht="13.5">
      <c r="A7" s="22" t="s">
        <v>34</v>
      </c>
      <c r="B7" s="16"/>
      <c r="C7" s="17">
        <v>135776044</v>
      </c>
      <c r="D7" s="17"/>
      <c r="E7" s="18">
        <v>142100591</v>
      </c>
      <c r="F7" s="19">
        <v>142100591</v>
      </c>
      <c r="G7" s="19">
        <v>7988893</v>
      </c>
      <c r="H7" s="19">
        <v>11637081</v>
      </c>
      <c r="I7" s="19">
        <v>10393960</v>
      </c>
      <c r="J7" s="19">
        <v>30019934</v>
      </c>
      <c r="K7" s="19">
        <v>11873306</v>
      </c>
      <c r="L7" s="19">
        <v>10092064</v>
      </c>
      <c r="M7" s="19">
        <v>7256329</v>
      </c>
      <c r="N7" s="19">
        <v>29221699</v>
      </c>
      <c r="O7" s="19"/>
      <c r="P7" s="19"/>
      <c r="Q7" s="19"/>
      <c r="R7" s="19"/>
      <c r="S7" s="19"/>
      <c r="T7" s="19"/>
      <c r="U7" s="19"/>
      <c r="V7" s="19"/>
      <c r="W7" s="19">
        <v>59241633</v>
      </c>
      <c r="X7" s="19">
        <v>71529313</v>
      </c>
      <c r="Y7" s="19">
        <v>-12287680</v>
      </c>
      <c r="Z7" s="20">
        <v>-17.18</v>
      </c>
      <c r="AA7" s="21">
        <v>142100591</v>
      </c>
    </row>
    <row r="8" spans="1:27" ht="13.5">
      <c r="A8" s="22" t="s">
        <v>35</v>
      </c>
      <c r="B8" s="16"/>
      <c r="C8" s="17">
        <v>8892879</v>
      </c>
      <c r="D8" s="17"/>
      <c r="E8" s="18">
        <v>6256486</v>
      </c>
      <c r="F8" s="19">
        <v>6256486</v>
      </c>
      <c r="G8" s="19">
        <v>1881462</v>
      </c>
      <c r="H8" s="19">
        <v>3113121</v>
      </c>
      <c r="I8" s="19">
        <v>1747829</v>
      </c>
      <c r="J8" s="19">
        <v>6742412</v>
      </c>
      <c r="K8" s="19">
        <v>2082031</v>
      </c>
      <c r="L8" s="19">
        <v>7940116</v>
      </c>
      <c r="M8" s="19">
        <v>10013545</v>
      </c>
      <c r="N8" s="19">
        <v>20035692</v>
      </c>
      <c r="O8" s="19"/>
      <c r="P8" s="19"/>
      <c r="Q8" s="19"/>
      <c r="R8" s="19"/>
      <c r="S8" s="19"/>
      <c r="T8" s="19"/>
      <c r="U8" s="19"/>
      <c r="V8" s="19"/>
      <c r="W8" s="19">
        <v>26778104</v>
      </c>
      <c r="X8" s="19">
        <v>3134659</v>
      </c>
      <c r="Y8" s="19">
        <v>23643445</v>
      </c>
      <c r="Z8" s="20">
        <v>754.26</v>
      </c>
      <c r="AA8" s="21">
        <v>6256486</v>
      </c>
    </row>
    <row r="9" spans="1:27" ht="13.5">
      <c r="A9" s="22" t="s">
        <v>36</v>
      </c>
      <c r="B9" s="16"/>
      <c r="C9" s="17">
        <v>115191194</v>
      </c>
      <c r="D9" s="17"/>
      <c r="E9" s="18">
        <v>97441112</v>
      </c>
      <c r="F9" s="19">
        <v>97441112</v>
      </c>
      <c r="G9" s="19">
        <v>34699000</v>
      </c>
      <c r="H9" s="19">
        <v>6751575</v>
      </c>
      <c r="I9" s="19"/>
      <c r="J9" s="19">
        <v>41450575</v>
      </c>
      <c r="K9" s="19"/>
      <c r="L9" s="19">
        <v>934975</v>
      </c>
      <c r="M9" s="19">
        <v>27759000</v>
      </c>
      <c r="N9" s="19">
        <v>28693975</v>
      </c>
      <c r="O9" s="19"/>
      <c r="P9" s="19"/>
      <c r="Q9" s="19"/>
      <c r="R9" s="19"/>
      <c r="S9" s="19"/>
      <c r="T9" s="19"/>
      <c r="U9" s="19"/>
      <c r="V9" s="19"/>
      <c r="W9" s="19">
        <v>70144550</v>
      </c>
      <c r="X9" s="19">
        <v>73080834</v>
      </c>
      <c r="Y9" s="19">
        <v>-2936284</v>
      </c>
      <c r="Z9" s="20">
        <v>-4.02</v>
      </c>
      <c r="AA9" s="21">
        <v>97441112</v>
      </c>
    </row>
    <row r="10" spans="1:27" ht="13.5">
      <c r="A10" s="22" t="s">
        <v>37</v>
      </c>
      <c r="B10" s="16"/>
      <c r="C10" s="17">
        <v>54995982</v>
      </c>
      <c r="D10" s="17"/>
      <c r="E10" s="18">
        <v>44517000</v>
      </c>
      <c r="F10" s="19">
        <v>44517000</v>
      </c>
      <c r="G10" s="19">
        <v>8114486</v>
      </c>
      <c r="H10" s="19">
        <v>41000</v>
      </c>
      <c r="I10" s="19"/>
      <c r="J10" s="19">
        <v>8155486</v>
      </c>
      <c r="K10" s="19">
        <v>2500000</v>
      </c>
      <c r="L10" s="19">
        <v>1546788</v>
      </c>
      <c r="M10" s="19"/>
      <c r="N10" s="19">
        <v>4046788</v>
      </c>
      <c r="O10" s="19"/>
      <c r="P10" s="19"/>
      <c r="Q10" s="19"/>
      <c r="R10" s="19"/>
      <c r="S10" s="19"/>
      <c r="T10" s="19"/>
      <c r="U10" s="19"/>
      <c r="V10" s="19"/>
      <c r="W10" s="19">
        <v>12202274</v>
      </c>
      <c r="X10" s="19">
        <v>33387750</v>
      </c>
      <c r="Y10" s="19">
        <v>-21185476</v>
      </c>
      <c r="Z10" s="20">
        <v>-63.45</v>
      </c>
      <c r="AA10" s="21">
        <v>44517000</v>
      </c>
    </row>
    <row r="11" spans="1:27" ht="13.5">
      <c r="A11" s="22" t="s">
        <v>38</v>
      </c>
      <c r="B11" s="16"/>
      <c r="C11" s="17">
        <v>11469497</v>
      </c>
      <c r="D11" s="17"/>
      <c r="E11" s="18">
        <v>11048772</v>
      </c>
      <c r="F11" s="19">
        <v>11048772</v>
      </c>
      <c r="G11" s="19">
        <v>36257</v>
      </c>
      <c r="H11" s="19">
        <v>2496</v>
      </c>
      <c r="I11" s="19">
        <v>21498</v>
      </c>
      <c r="J11" s="19">
        <v>60251</v>
      </c>
      <c r="K11" s="19">
        <v>15443</v>
      </c>
      <c r="L11" s="19">
        <v>371</v>
      </c>
      <c r="M11" s="19">
        <v>29354</v>
      </c>
      <c r="N11" s="19">
        <v>45168</v>
      </c>
      <c r="O11" s="19"/>
      <c r="P11" s="19"/>
      <c r="Q11" s="19"/>
      <c r="R11" s="19"/>
      <c r="S11" s="19"/>
      <c r="T11" s="19"/>
      <c r="U11" s="19"/>
      <c r="V11" s="19"/>
      <c r="W11" s="19">
        <v>105419</v>
      </c>
      <c r="X11" s="19">
        <v>5524386</v>
      </c>
      <c r="Y11" s="19">
        <v>-5418967</v>
      </c>
      <c r="Z11" s="20">
        <v>-98.09</v>
      </c>
      <c r="AA11" s="21">
        <v>11048772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-328942039</v>
      </c>
      <c r="D14" s="17"/>
      <c r="E14" s="18">
        <v>-295283566</v>
      </c>
      <c r="F14" s="19">
        <v>-295283566</v>
      </c>
      <c r="G14" s="19">
        <v>-57211966</v>
      </c>
      <c r="H14" s="19">
        <v>-29927013</v>
      </c>
      <c r="I14" s="19">
        <v>-37615800</v>
      </c>
      <c r="J14" s="19">
        <v>-124754779</v>
      </c>
      <c r="K14" s="19">
        <v>-29001042</v>
      </c>
      <c r="L14" s="19">
        <v>-24231244</v>
      </c>
      <c r="M14" s="19">
        <v>-38533319</v>
      </c>
      <c r="N14" s="19">
        <v>-91765605</v>
      </c>
      <c r="O14" s="19"/>
      <c r="P14" s="19"/>
      <c r="Q14" s="19"/>
      <c r="R14" s="19"/>
      <c r="S14" s="19"/>
      <c r="T14" s="19"/>
      <c r="U14" s="19"/>
      <c r="V14" s="19"/>
      <c r="W14" s="19">
        <v>-216520384</v>
      </c>
      <c r="X14" s="19">
        <v>-169702243</v>
      </c>
      <c r="Y14" s="19">
        <v>-46818141</v>
      </c>
      <c r="Z14" s="20">
        <v>27.59</v>
      </c>
      <c r="AA14" s="21">
        <v>-295283566</v>
      </c>
    </row>
    <row r="15" spans="1:27" ht="13.5">
      <c r="A15" s="22" t="s">
        <v>42</v>
      </c>
      <c r="B15" s="16"/>
      <c r="C15" s="17">
        <v>-7228759</v>
      </c>
      <c r="D15" s="17"/>
      <c r="E15" s="18">
        <v>-5575597</v>
      </c>
      <c r="F15" s="19">
        <v>-5575597</v>
      </c>
      <c r="G15" s="19">
        <v>-10637</v>
      </c>
      <c r="H15" s="19">
        <v>-220968</v>
      </c>
      <c r="I15" s="19">
        <v>-1017522</v>
      </c>
      <c r="J15" s="19">
        <v>-1249127</v>
      </c>
      <c r="K15" s="19">
        <v>-261907</v>
      </c>
      <c r="L15" s="19">
        <v>-14391</v>
      </c>
      <c r="M15" s="19">
        <v>-347775</v>
      </c>
      <c r="N15" s="19">
        <v>-624073</v>
      </c>
      <c r="O15" s="19"/>
      <c r="P15" s="19"/>
      <c r="Q15" s="19"/>
      <c r="R15" s="19"/>
      <c r="S15" s="19"/>
      <c r="T15" s="19"/>
      <c r="U15" s="19"/>
      <c r="V15" s="19"/>
      <c r="W15" s="19">
        <v>-1873200</v>
      </c>
      <c r="X15" s="19">
        <v>-2555482</v>
      </c>
      <c r="Y15" s="19">
        <v>682282</v>
      </c>
      <c r="Z15" s="20">
        <v>-26.7</v>
      </c>
      <c r="AA15" s="21">
        <v>-5575597</v>
      </c>
    </row>
    <row r="16" spans="1:27" ht="13.5">
      <c r="A16" s="22" t="s">
        <v>43</v>
      </c>
      <c r="B16" s="16"/>
      <c r="C16" s="17">
        <v>-18000</v>
      </c>
      <c r="D16" s="17"/>
      <c r="E16" s="18">
        <v>-239190</v>
      </c>
      <c r="F16" s="19">
        <v>-239190</v>
      </c>
      <c r="G16" s="19">
        <v>-1500</v>
      </c>
      <c r="H16" s="19">
        <v>-1500</v>
      </c>
      <c r="I16" s="19">
        <v>-1500</v>
      </c>
      <c r="J16" s="19">
        <v>-4500</v>
      </c>
      <c r="K16" s="19"/>
      <c r="L16" s="19">
        <v>-3000</v>
      </c>
      <c r="M16" s="19">
        <v>-2000</v>
      </c>
      <c r="N16" s="19">
        <v>-5000</v>
      </c>
      <c r="O16" s="19"/>
      <c r="P16" s="19"/>
      <c r="Q16" s="19"/>
      <c r="R16" s="19"/>
      <c r="S16" s="19"/>
      <c r="T16" s="19"/>
      <c r="U16" s="19"/>
      <c r="V16" s="19"/>
      <c r="W16" s="19">
        <v>-9500</v>
      </c>
      <c r="X16" s="19">
        <v>-149446</v>
      </c>
      <c r="Y16" s="19">
        <v>139946</v>
      </c>
      <c r="Z16" s="20">
        <v>-93.64</v>
      </c>
      <c r="AA16" s="21">
        <v>-239190</v>
      </c>
    </row>
    <row r="17" spans="1:27" ht="13.5">
      <c r="A17" s="23" t="s">
        <v>44</v>
      </c>
      <c r="B17" s="24"/>
      <c r="C17" s="25">
        <f aca="true" t="shared" si="0" ref="C17:Y17">SUM(C6:C16)</f>
        <v>15105729</v>
      </c>
      <c r="D17" s="25">
        <f>SUM(D6:D16)</f>
        <v>0</v>
      </c>
      <c r="E17" s="26">
        <f t="shared" si="0"/>
        <v>27774324</v>
      </c>
      <c r="F17" s="27">
        <f t="shared" si="0"/>
        <v>27774324</v>
      </c>
      <c r="G17" s="27">
        <f t="shared" si="0"/>
        <v>-2653028</v>
      </c>
      <c r="H17" s="27">
        <f t="shared" si="0"/>
        <v>885728</v>
      </c>
      <c r="I17" s="27">
        <f t="shared" si="0"/>
        <v>-23314414</v>
      </c>
      <c r="J17" s="27">
        <f t="shared" si="0"/>
        <v>-25081714</v>
      </c>
      <c r="K17" s="27">
        <f t="shared" si="0"/>
        <v>-10099180</v>
      </c>
      <c r="L17" s="27">
        <f t="shared" si="0"/>
        <v>-1925420</v>
      </c>
      <c r="M17" s="27">
        <f t="shared" si="0"/>
        <v>7579438</v>
      </c>
      <c r="N17" s="27">
        <f t="shared" si="0"/>
        <v>-4445162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-29526876</v>
      </c>
      <c r="X17" s="27">
        <f t="shared" si="0"/>
        <v>34243345</v>
      </c>
      <c r="Y17" s="27">
        <f t="shared" si="0"/>
        <v>-63770221</v>
      </c>
      <c r="Z17" s="28">
        <f>+IF(X17&lt;&gt;0,+(Y17/X17)*100,0)</f>
        <v>-186.22661133134045</v>
      </c>
      <c r="AA17" s="29">
        <f>SUM(AA6:AA16)</f>
        <v>27774324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10100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850000</v>
      </c>
      <c r="H24" s="19">
        <v>1490000</v>
      </c>
      <c r="I24" s="19">
        <v>22192232</v>
      </c>
      <c r="J24" s="19">
        <v>24532232</v>
      </c>
      <c r="K24" s="19">
        <v>9209166</v>
      </c>
      <c r="L24" s="19">
        <v>1249957</v>
      </c>
      <c r="M24" s="19"/>
      <c r="N24" s="19">
        <v>10459123</v>
      </c>
      <c r="O24" s="19"/>
      <c r="P24" s="19"/>
      <c r="Q24" s="19"/>
      <c r="R24" s="19"/>
      <c r="S24" s="19"/>
      <c r="T24" s="19"/>
      <c r="U24" s="19"/>
      <c r="V24" s="19"/>
      <c r="W24" s="19">
        <v>34991355</v>
      </c>
      <c r="X24" s="19"/>
      <c r="Y24" s="19">
        <v>34991355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-53459027</v>
      </c>
      <c r="D26" s="17"/>
      <c r="E26" s="18">
        <v>-31817001</v>
      </c>
      <c r="F26" s="19">
        <v>-31817001</v>
      </c>
      <c r="G26" s="19"/>
      <c r="H26" s="19">
        <v>-342519</v>
      </c>
      <c r="I26" s="19">
        <v>-572533</v>
      </c>
      <c r="J26" s="19">
        <v>-915052</v>
      </c>
      <c r="K26" s="19">
        <v>-163024</v>
      </c>
      <c r="L26" s="19">
        <v>-1929192</v>
      </c>
      <c r="M26" s="19">
        <v>-5426439</v>
      </c>
      <c r="N26" s="19">
        <v>-7518655</v>
      </c>
      <c r="O26" s="19"/>
      <c r="P26" s="19"/>
      <c r="Q26" s="19"/>
      <c r="R26" s="19"/>
      <c r="S26" s="19"/>
      <c r="T26" s="19"/>
      <c r="U26" s="19"/>
      <c r="V26" s="19"/>
      <c r="W26" s="19">
        <v>-8433707</v>
      </c>
      <c r="X26" s="19">
        <v>-23697791</v>
      </c>
      <c r="Y26" s="19">
        <v>15264084</v>
      </c>
      <c r="Z26" s="20">
        <v>-64.41</v>
      </c>
      <c r="AA26" s="21">
        <v>-31817001</v>
      </c>
    </row>
    <row r="27" spans="1:27" ht="13.5">
      <c r="A27" s="23" t="s">
        <v>51</v>
      </c>
      <c r="B27" s="24"/>
      <c r="C27" s="25">
        <f aca="true" t="shared" si="1" ref="C27:Y27">SUM(C21:C26)</f>
        <v>-53448927</v>
      </c>
      <c r="D27" s="25">
        <f>SUM(D21:D26)</f>
        <v>0</v>
      </c>
      <c r="E27" s="26">
        <f t="shared" si="1"/>
        <v>-31817001</v>
      </c>
      <c r="F27" s="27">
        <f t="shared" si="1"/>
        <v>-31817001</v>
      </c>
      <c r="G27" s="27">
        <f t="shared" si="1"/>
        <v>850000</v>
      </c>
      <c r="H27" s="27">
        <f t="shared" si="1"/>
        <v>1147481</v>
      </c>
      <c r="I27" s="27">
        <f t="shared" si="1"/>
        <v>21619699</v>
      </c>
      <c r="J27" s="27">
        <f t="shared" si="1"/>
        <v>23617180</v>
      </c>
      <c r="K27" s="27">
        <f t="shared" si="1"/>
        <v>9046142</v>
      </c>
      <c r="L27" s="27">
        <f t="shared" si="1"/>
        <v>-679235</v>
      </c>
      <c r="M27" s="27">
        <f t="shared" si="1"/>
        <v>-5426439</v>
      </c>
      <c r="N27" s="27">
        <f t="shared" si="1"/>
        <v>2940468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26557648</v>
      </c>
      <c r="X27" s="27">
        <f t="shared" si="1"/>
        <v>-23697791</v>
      </c>
      <c r="Y27" s="27">
        <f t="shared" si="1"/>
        <v>50255439</v>
      </c>
      <c r="Z27" s="28">
        <f>+IF(X27&lt;&gt;0,+(Y27/X27)*100,0)</f>
        <v>-212.06803199504964</v>
      </c>
      <c r="AA27" s="29">
        <f>SUM(AA21:AA26)</f>
        <v>-31817001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99996</v>
      </c>
      <c r="F33" s="19">
        <v>99996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49998</v>
      </c>
      <c r="Y33" s="19">
        <v>-49998</v>
      </c>
      <c r="Z33" s="20">
        <v>-100</v>
      </c>
      <c r="AA33" s="21">
        <v>99996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99996</v>
      </c>
      <c r="F36" s="27">
        <f t="shared" si="2"/>
        <v>99996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49998</v>
      </c>
      <c r="Y36" s="27">
        <f t="shared" si="2"/>
        <v>-49998</v>
      </c>
      <c r="Z36" s="28">
        <f>+IF(X36&lt;&gt;0,+(Y36/X36)*100,0)</f>
        <v>-100</v>
      </c>
      <c r="AA36" s="29">
        <f>SUM(AA31:AA35)</f>
        <v>99996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-38343198</v>
      </c>
      <c r="D38" s="31">
        <f>+D17+D27+D36</f>
        <v>0</v>
      </c>
      <c r="E38" s="32">
        <f t="shared" si="3"/>
        <v>-3942681</v>
      </c>
      <c r="F38" s="33">
        <f t="shared" si="3"/>
        <v>-3942681</v>
      </c>
      <c r="G38" s="33">
        <f t="shared" si="3"/>
        <v>-1803028</v>
      </c>
      <c r="H38" s="33">
        <f t="shared" si="3"/>
        <v>2033209</v>
      </c>
      <c r="I38" s="33">
        <f t="shared" si="3"/>
        <v>-1694715</v>
      </c>
      <c r="J38" s="33">
        <f t="shared" si="3"/>
        <v>-1464534</v>
      </c>
      <c r="K38" s="33">
        <f t="shared" si="3"/>
        <v>-1053038</v>
      </c>
      <c r="L38" s="33">
        <f t="shared" si="3"/>
        <v>-2604655</v>
      </c>
      <c r="M38" s="33">
        <f t="shared" si="3"/>
        <v>2152999</v>
      </c>
      <c r="N38" s="33">
        <f t="shared" si="3"/>
        <v>-1504694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-2969228</v>
      </c>
      <c r="X38" s="33">
        <f t="shared" si="3"/>
        <v>10595552</v>
      </c>
      <c r="Y38" s="33">
        <f t="shared" si="3"/>
        <v>-13564780</v>
      </c>
      <c r="Z38" s="34">
        <f>+IF(X38&lt;&gt;0,+(Y38/X38)*100,0)</f>
        <v>-128.02334413535038</v>
      </c>
      <c r="AA38" s="35">
        <f>+AA17+AA27+AA36</f>
        <v>-3942681</v>
      </c>
    </row>
    <row r="39" spans="1:27" ht="13.5">
      <c r="A39" s="22" t="s">
        <v>59</v>
      </c>
      <c r="B39" s="16"/>
      <c r="C39" s="31">
        <v>27454611</v>
      </c>
      <c r="D39" s="31"/>
      <c r="E39" s="32">
        <v>5764261</v>
      </c>
      <c r="F39" s="33">
        <v>5764261</v>
      </c>
      <c r="G39" s="33">
        <v>5764260</v>
      </c>
      <c r="H39" s="33">
        <v>3961232</v>
      </c>
      <c r="I39" s="33">
        <v>5994441</v>
      </c>
      <c r="J39" s="33">
        <v>5764260</v>
      </c>
      <c r="K39" s="33">
        <v>4299726</v>
      </c>
      <c r="L39" s="33">
        <v>3246688</v>
      </c>
      <c r="M39" s="33">
        <v>642033</v>
      </c>
      <c r="N39" s="33">
        <v>4299726</v>
      </c>
      <c r="O39" s="33"/>
      <c r="P39" s="33"/>
      <c r="Q39" s="33"/>
      <c r="R39" s="33"/>
      <c r="S39" s="33"/>
      <c r="T39" s="33"/>
      <c r="U39" s="33"/>
      <c r="V39" s="33"/>
      <c r="W39" s="33">
        <v>5764260</v>
      </c>
      <c r="X39" s="33">
        <v>5764261</v>
      </c>
      <c r="Y39" s="33">
        <v>-1</v>
      </c>
      <c r="Z39" s="34"/>
      <c r="AA39" s="35">
        <v>5764261</v>
      </c>
    </row>
    <row r="40" spans="1:27" ht="13.5">
      <c r="A40" s="41" t="s">
        <v>60</v>
      </c>
      <c r="B40" s="42"/>
      <c r="C40" s="43">
        <v>-10888587</v>
      </c>
      <c r="D40" s="43"/>
      <c r="E40" s="44">
        <v>1821581</v>
      </c>
      <c r="F40" s="45">
        <v>1821581</v>
      </c>
      <c r="G40" s="45">
        <v>3961232</v>
      </c>
      <c r="H40" s="45">
        <v>5994441</v>
      </c>
      <c r="I40" s="45">
        <v>4299726</v>
      </c>
      <c r="J40" s="45">
        <v>4299726</v>
      </c>
      <c r="K40" s="45">
        <v>3246688</v>
      </c>
      <c r="L40" s="45">
        <v>642033</v>
      </c>
      <c r="M40" s="45">
        <v>2795032</v>
      </c>
      <c r="N40" s="45">
        <v>2795032</v>
      </c>
      <c r="O40" s="45"/>
      <c r="P40" s="45"/>
      <c r="Q40" s="45"/>
      <c r="R40" s="45"/>
      <c r="S40" s="45"/>
      <c r="T40" s="45"/>
      <c r="U40" s="45"/>
      <c r="V40" s="45"/>
      <c r="W40" s="45">
        <v>2795032</v>
      </c>
      <c r="X40" s="45">
        <v>16359814</v>
      </c>
      <c r="Y40" s="45">
        <v>-13564782</v>
      </c>
      <c r="Z40" s="46">
        <v>-82.92</v>
      </c>
      <c r="AA40" s="47">
        <v>1821581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98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17462772</v>
      </c>
      <c r="D7" s="17"/>
      <c r="E7" s="18">
        <v>39171744</v>
      </c>
      <c r="F7" s="19">
        <v>39171744</v>
      </c>
      <c r="G7" s="19"/>
      <c r="H7" s="19">
        <v>1562692</v>
      </c>
      <c r="I7" s="19">
        <v>4178235</v>
      </c>
      <c r="J7" s="19">
        <v>5740927</v>
      </c>
      <c r="K7" s="19">
        <v>3816138</v>
      </c>
      <c r="L7" s="19">
        <v>3697413</v>
      </c>
      <c r="M7" s="19">
        <v>3534102</v>
      </c>
      <c r="N7" s="19">
        <v>11047653</v>
      </c>
      <c r="O7" s="19"/>
      <c r="P7" s="19"/>
      <c r="Q7" s="19"/>
      <c r="R7" s="19"/>
      <c r="S7" s="19"/>
      <c r="T7" s="19"/>
      <c r="U7" s="19"/>
      <c r="V7" s="19"/>
      <c r="W7" s="19">
        <v>16788580</v>
      </c>
      <c r="X7" s="19">
        <v>19585872</v>
      </c>
      <c r="Y7" s="19">
        <v>-2797292</v>
      </c>
      <c r="Z7" s="20">
        <v>-14.28</v>
      </c>
      <c r="AA7" s="21">
        <v>39171744</v>
      </c>
    </row>
    <row r="8" spans="1:27" ht="13.5">
      <c r="A8" s="22" t="s">
        <v>35</v>
      </c>
      <c r="B8" s="16"/>
      <c r="C8" s="17">
        <v>14842111</v>
      </c>
      <c r="D8" s="17"/>
      <c r="E8" s="18">
        <v>71092044</v>
      </c>
      <c r="F8" s="19">
        <v>71092044</v>
      </c>
      <c r="G8" s="19">
        <v>70372</v>
      </c>
      <c r="H8" s="19">
        <v>29496</v>
      </c>
      <c r="I8" s="19">
        <v>9800344</v>
      </c>
      <c r="J8" s="19">
        <v>9900212</v>
      </c>
      <c r="K8" s="19">
        <v>6606036</v>
      </c>
      <c r="L8" s="19">
        <v>16328878</v>
      </c>
      <c r="M8" s="19">
        <v>144544228</v>
      </c>
      <c r="N8" s="19">
        <v>167479142</v>
      </c>
      <c r="O8" s="19"/>
      <c r="P8" s="19"/>
      <c r="Q8" s="19"/>
      <c r="R8" s="19"/>
      <c r="S8" s="19"/>
      <c r="T8" s="19"/>
      <c r="U8" s="19"/>
      <c r="V8" s="19"/>
      <c r="W8" s="19">
        <v>177379354</v>
      </c>
      <c r="X8" s="19">
        <v>35546022</v>
      </c>
      <c r="Y8" s="19">
        <v>141833332</v>
      </c>
      <c r="Z8" s="20">
        <v>399.01</v>
      </c>
      <c r="AA8" s="21">
        <v>71092044</v>
      </c>
    </row>
    <row r="9" spans="1:27" ht="13.5">
      <c r="A9" s="22" t="s">
        <v>36</v>
      </c>
      <c r="B9" s="16"/>
      <c r="C9" s="17">
        <v>462569493</v>
      </c>
      <c r="D9" s="17"/>
      <c r="E9" s="18">
        <v>536742996</v>
      </c>
      <c r="F9" s="19">
        <v>536742996</v>
      </c>
      <c r="G9" s="19">
        <v>213708177</v>
      </c>
      <c r="H9" s="19">
        <v>6542046</v>
      </c>
      <c r="I9" s="19">
        <v>1899993</v>
      </c>
      <c r="J9" s="19">
        <v>222150216</v>
      </c>
      <c r="K9" s="19">
        <v>1831610</v>
      </c>
      <c r="L9" s="19">
        <v>2962580</v>
      </c>
      <c r="M9" s="19">
        <v>171336095</v>
      </c>
      <c r="N9" s="19">
        <v>176130285</v>
      </c>
      <c r="O9" s="19"/>
      <c r="P9" s="19"/>
      <c r="Q9" s="19"/>
      <c r="R9" s="19"/>
      <c r="S9" s="19"/>
      <c r="T9" s="19"/>
      <c r="U9" s="19"/>
      <c r="V9" s="19"/>
      <c r="W9" s="19">
        <v>398280501</v>
      </c>
      <c r="X9" s="19">
        <v>268371498</v>
      </c>
      <c r="Y9" s="19">
        <v>129909003</v>
      </c>
      <c r="Z9" s="20">
        <v>48.41</v>
      </c>
      <c r="AA9" s="21">
        <v>536742996</v>
      </c>
    </row>
    <row r="10" spans="1:27" ht="13.5">
      <c r="A10" s="22" t="s">
        <v>37</v>
      </c>
      <c r="B10" s="16"/>
      <c r="C10" s="17">
        <v>560273284</v>
      </c>
      <c r="D10" s="17"/>
      <c r="E10" s="18">
        <v>544914000</v>
      </c>
      <c r="F10" s="19">
        <v>544914000</v>
      </c>
      <c r="G10" s="19">
        <v>165613422</v>
      </c>
      <c r="H10" s="19">
        <v>12819885</v>
      </c>
      <c r="I10" s="19">
        <v>45768523</v>
      </c>
      <c r="J10" s="19">
        <v>224201830</v>
      </c>
      <c r="K10" s="19">
        <v>43628307</v>
      </c>
      <c r="L10" s="19">
        <v>56485709</v>
      </c>
      <c r="M10" s="19">
        <v>41640771</v>
      </c>
      <c r="N10" s="19">
        <v>141754787</v>
      </c>
      <c r="O10" s="19"/>
      <c r="P10" s="19"/>
      <c r="Q10" s="19"/>
      <c r="R10" s="19"/>
      <c r="S10" s="19"/>
      <c r="T10" s="19"/>
      <c r="U10" s="19"/>
      <c r="V10" s="19"/>
      <c r="W10" s="19">
        <v>365956617</v>
      </c>
      <c r="X10" s="19">
        <v>272457000</v>
      </c>
      <c r="Y10" s="19">
        <v>93499617</v>
      </c>
      <c r="Z10" s="20">
        <v>34.32</v>
      </c>
      <c r="AA10" s="21">
        <v>544914000</v>
      </c>
    </row>
    <row r="11" spans="1:27" ht="13.5">
      <c r="A11" s="22" t="s">
        <v>38</v>
      </c>
      <c r="B11" s="16"/>
      <c r="C11" s="17"/>
      <c r="D11" s="17"/>
      <c r="E11" s="18">
        <v>17078880</v>
      </c>
      <c r="F11" s="19">
        <v>17078880</v>
      </c>
      <c r="G11" s="19">
        <v>1552637</v>
      </c>
      <c r="H11" s="19">
        <v>1608897</v>
      </c>
      <c r="I11" s="19">
        <v>1176268</v>
      </c>
      <c r="J11" s="19">
        <v>4337802</v>
      </c>
      <c r="K11" s="19">
        <v>1332635</v>
      </c>
      <c r="L11" s="19">
        <v>1397347</v>
      </c>
      <c r="M11" s="19">
        <v>2302727</v>
      </c>
      <c r="N11" s="19">
        <v>5032709</v>
      </c>
      <c r="O11" s="19"/>
      <c r="P11" s="19"/>
      <c r="Q11" s="19"/>
      <c r="R11" s="19"/>
      <c r="S11" s="19"/>
      <c r="T11" s="19"/>
      <c r="U11" s="19"/>
      <c r="V11" s="19"/>
      <c r="W11" s="19">
        <v>9370511</v>
      </c>
      <c r="X11" s="19">
        <v>8539440</v>
      </c>
      <c r="Y11" s="19">
        <v>831071</v>
      </c>
      <c r="Z11" s="20">
        <v>9.73</v>
      </c>
      <c r="AA11" s="21">
        <v>17078880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482340840</v>
      </c>
      <c r="D14" s="17"/>
      <c r="E14" s="18">
        <v>-519174276</v>
      </c>
      <c r="F14" s="19">
        <v>-519174276</v>
      </c>
      <c r="G14" s="19">
        <v>-39049864</v>
      </c>
      <c r="H14" s="19">
        <v>-10151862</v>
      </c>
      <c r="I14" s="19">
        <v>-32861379</v>
      </c>
      <c r="J14" s="19">
        <v>-82063105</v>
      </c>
      <c r="K14" s="19">
        <v>-37545225</v>
      </c>
      <c r="L14" s="19">
        <v>-36583103</v>
      </c>
      <c r="M14" s="19">
        <v>-23331070</v>
      </c>
      <c r="N14" s="19">
        <v>-97459398</v>
      </c>
      <c r="O14" s="19"/>
      <c r="P14" s="19"/>
      <c r="Q14" s="19"/>
      <c r="R14" s="19"/>
      <c r="S14" s="19"/>
      <c r="T14" s="19"/>
      <c r="U14" s="19"/>
      <c r="V14" s="19"/>
      <c r="W14" s="19">
        <v>-179522503</v>
      </c>
      <c r="X14" s="19">
        <v>-259587138</v>
      </c>
      <c r="Y14" s="19">
        <v>80064635</v>
      </c>
      <c r="Z14" s="20">
        <v>-30.84</v>
      </c>
      <c r="AA14" s="21">
        <v>-519174276</v>
      </c>
    </row>
    <row r="15" spans="1:27" ht="13.5">
      <c r="A15" s="22" t="s">
        <v>42</v>
      </c>
      <c r="B15" s="16"/>
      <c r="C15" s="17">
        <v>1680371</v>
      </c>
      <c r="D15" s="17"/>
      <c r="E15" s="18">
        <v>-808116</v>
      </c>
      <c r="F15" s="19">
        <v>-808116</v>
      </c>
      <c r="G15" s="19"/>
      <c r="H15" s="19">
        <v>-914</v>
      </c>
      <c r="I15" s="19"/>
      <c r="J15" s="19">
        <v>-914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-914</v>
      </c>
      <c r="X15" s="19">
        <v>-404058</v>
      </c>
      <c r="Y15" s="19">
        <v>403144</v>
      </c>
      <c r="Z15" s="20">
        <v>-99.77</v>
      </c>
      <c r="AA15" s="21">
        <v>-808116</v>
      </c>
    </row>
    <row r="16" spans="1:27" ht="13.5">
      <c r="A16" s="22" t="s">
        <v>43</v>
      </c>
      <c r="B16" s="16"/>
      <c r="C16" s="17"/>
      <c r="D16" s="17"/>
      <c r="E16" s="18">
        <v>-20000004</v>
      </c>
      <c r="F16" s="19">
        <v>-20000004</v>
      </c>
      <c r="G16" s="19">
        <v>-4347826</v>
      </c>
      <c r="H16" s="19"/>
      <c r="I16" s="19">
        <v>-26221</v>
      </c>
      <c r="J16" s="19">
        <v>-4374047</v>
      </c>
      <c r="K16" s="19">
        <v>-4365326</v>
      </c>
      <c r="L16" s="19">
        <v>-28664</v>
      </c>
      <c r="M16" s="19"/>
      <c r="N16" s="19">
        <v>-4393990</v>
      </c>
      <c r="O16" s="19"/>
      <c r="P16" s="19"/>
      <c r="Q16" s="19"/>
      <c r="R16" s="19"/>
      <c r="S16" s="19"/>
      <c r="T16" s="19"/>
      <c r="U16" s="19"/>
      <c r="V16" s="19"/>
      <c r="W16" s="19">
        <v>-8768037</v>
      </c>
      <c r="X16" s="19">
        <v>-10000002</v>
      </c>
      <c r="Y16" s="19">
        <v>1231965</v>
      </c>
      <c r="Z16" s="20">
        <v>-12.32</v>
      </c>
      <c r="AA16" s="21">
        <v>-20000004</v>
      </c>
    </row>
    <row r="17" spans="1:27" ht="13.5">
      <c r="A17" s="23" t="s">
        <v>44</v>
      </c>
      <c r="B17" s="24"/>
      <c r="C17" s="25">
        <f aca="true" t="shared" si="0" ref="C17:Y17">SUM(C6:C16)</f>
        <v>1539168871</v>
      </c>
      <c r="D17" s="25">
        <f>SUM(D6:D16)</f>
        <v>0</v>
      </c>
      <c r="E17" s="26">
        <f t="shared" si="0"/>
        <v>669017268</v>
      </c>
      <c r="F17" s="27">
        <f t="shared" si="0"/>
        <v>669017268</v>
      </c>
      <c r="G17" s="27">
        <f t="shared" si="0"/>
        <v>337546918</v>
      </c>
      <c r="H17" s="27">
        <f t="shared" si="0"/>
        <v>12410240</v>
      </c>
      <c r="I17" s="27">
        <f t="shared" si="0"/>
        <v>29935763</v>
      </c>
      <c r="J17" s="27">
        <f t="shared" si="0"/>
        <v>379892921</v>
      </c>
      <c r="K17" s="27">
        <f t="shared" si="0"/>
        <v>15304175</v>
      </c>
      <c r="L17" s="27">
        <f t="shared" si="0"/>
        <v>44260160</v>
      </c>
      <c r="M17" s="27">
        <f t="shared" si="0"/>
        <v>340026853</v>
      </c>
      <c r="N17" s="27">
        <f t="shared" si="0"/>
        <v>399591188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779484109</v>
      </c>
      <c r="X17" s="27">
        <f t="shared" si="0"/>
        <v>334508634</v>
      </c>
      <c r="Y17" s="27">
        <f t="shared" si="0"/>
        <v>444975475</v>
      </c>
      <c r="Z17" s="28">
        <f>+IF(X17&lt;&gt;0,+(Y17/X17)*100,0)</f>
        <v>133.02361427238975</v>
      </c>
      <c r="AA17" s="29">
        <f>SUM(AA6:AA16)</f>
        <v>669017268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>
        <v>-1063965</v>
      </c>
      <c r="I22" s="19"/>
      <c r="J22" s="19">
        <v>-1063965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>
        <v>-1063965</v>
      </c>
      <c r="X22" s="19"/>
      <c r="Y22" s="19">
        <v>-1063965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478165690</v>
      </c>
      <c r="D26" s="17"/>
      <c r="E26" s="18">
        <v>-566304000</v>
      </c>
      <c r="F26" s="19">
        <v>-566304000</v>
      </c>
      <c r="G26" s="19">
        <v>-12941195</v>
      </c>
      <c r="H26" s="19">
        <v>-63541722</v>
      </c>
      <c r="I26" s="19">
        <v>-40741247</v>
      </c>
      <c r="J26" s="19">
        <v>-117224164</v>
      </c>
      <c r="K26" s="19">
        <v>-44631054</v>
      </c>
      <c r="L26" s="19">
        <v>-52824535</v>
      </c>
      <c r="M26" s="19">
        <v>-3034590</v>
      </c>
      <c r="N26" s="19">
        <v>-100490179</v>
      </c>
      <c r="O26" s="19"/>
      <c r="P26" s="19"/>
      <c r="Q26" s="19"/>
      <c r="R26" s="19"/>
      <c r="S26" s="19"/>
      <c r="T26" s="19"/>
      <c r="U26" s="19"/>
      <c r="V26" s="19"/>
      <c r="W26" s="19">
        <v>-217714343</v>
      </c>
      <c r="X26" s="19">
        <v>-283152000</v>
      </c>
      <c r="Y26" s="19">
        <v>65437657</v>
      </c>
      <c r="Z26" s="20">
        <v>-23.11</v>
      </c>
      <c r="AA26" s="21">
        <v>-566304000</v>
      </c>
    </row>
    <row r="27" spans="1:27" ht="13.5">
      <c r="A27" s="23" t="s">
        <v>51</v>
      </c>
      <c r="B27" s="24"/>
      <c r="C27" s="25">
        <f aca="true" t="shared" si="1" ref="C27:Y27">SUM(C21:C26)</f>
        <v>478165690</v>
      </c>
      <c r="D27" s="25">
        <f>SUM(D21:D26)</f>
        <v>0</v>
      </c>
      <c r="E27" s="26">
        <f t="shared" si="1"/>
        <v>-566304000</v>
      </c>
      <c r="F27" s="27">
        <f t="shared" si="1"/>
        <v>-566304000</v>
      </c>
      <c r="G27" s="27">
        <f t="shared" si="1"/>
        <v>-12941195</v>
      </c>
      <c r="H27" s="27">
        <f t="shared" si="1"/>
        <v>-64605687</v>
      </c>
      <c r="I27" s="27">
        <f t="shared" si="1"/>
        <v>-40741247</v>
      </c>
      <c r="J27" s="27">
        <f t="shared" si="1"/>
        <v>-118288129</v>
      </c>
      <c r="K27" s="27">
        <f t="shared" si="1"/>
        <v>-44631054</v>
      </c>
      <c r="L27" s="27">
        <f t="shared" si="1"/>
        <v>-52824535</v>
      </c>
      <c r="M27" s="27">
        <f t="shared" si="1"/>
        <v>-3034590</v>
      </c>
      <c r="N27" s="27">
        <f t="shared" si="1"/>
        <v>-100490179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-218778308</v>
      </c>
      <c r="X27" s="27">
        <f t="shared" si="1"/>
        <v>-283152000</v>
      </c>
      <c r="Y27" s="27">
        <f t="shared" si="1"/>
        <v>64373692</v>
      </c>
      <c r="Z27" s="28">
        <f>+IF(X27&lt;&gt;0,+(Y27/X27)*100,0)</f>
        <v>-22.734676781375374</v>
      </c>
      <c r="AA27" s="29">
        <f>SUM(AA21:AA26)</f>
        <v>-566304000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8193256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8193256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2025527817</v>
      </c>
      <c r="D38" s="31">
        <f>+D17+D27+D36</f>
        <v>0</v>
      </c>
      <c r="E38" s="32">
        <f t="shared" si="3"/>
        <v>102713268</v>
      </c>
      <c r="F38" s="33">
        <f t="shared" si="3"/>
        <v>102713268</v>
      </c>
      <c r="G38" s="33">
        <f t="shared" si="3"/>
        <v>324605723</v>
      </c>
      <c r="H38" s="33">
        <f t="shared" si="3"/>
        <v>-52195447</v>
      </c>
      <c r="I38" s="33">
        <f t="shared" si="3"/>
        <v>-10805484</v>
      </c>
      <c r="J38" s="33">
        <f t="shared" si="3"/>
        <v>261604792</v>
      </c>
      <c r="K38" s="33">
        <f t="shared" si="3"/>
        <v>-29326879</v>
      </c>
      <c r="L38" s="33">
        <f t="shared" si="3"/>
        <v>-8564375</v>
      </c>
      <c r="M38" s="33">
        <f t="shared" si="3"/>
        <v>336992263</v>
      </c>
      <c r="N38" s="33">
        <f t="shared" si="3"/>
        <v>299101009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560705801</v>
      </c>
      <c r="X38" s="33">
        <f t="shared" si="3"/>
        <v>51356634</v>
      </c>
      <c r="Y38" s="33">
        <f t="shared" si="3"/>
        <v>509349167</v>
      </c>
      <c r="Z38" s="34">
        <f>+IF(X38&lt;&gt;0,+(Y38/X38)*100,0)</f>
        <v>991.7884552169054</v>
      </c>
      <c r="AA38" s="35">
        <f>+AA17+AA27+AA36</f>
        <v>102713268</v>
      </c>
    </row>
    <row r="39" spans="1:27" ht="13.5">
      <c r="A39" s="22" t="s">
        <v>59</v>
      </c>
      <c r="B39" s="16"/>
      <c r="C39" s="31">
        <v>9893610</v>
      </c>
      <c r="D39" s="31"/>
      <c r="E39" s="32">
        <v>36369344</v>
      </c>
      <c r="F39" s="33">
        <v>36369344</v>
      </c>
      <c r="G39" s="33">
        <v>94305162</v>
      </c>
      <c r="H39" s="33">
        <v>418910885</v>
      </c>
      <c r="I39" s="33">
        <v>366715438</v>
      </c>
      <c r="J39" s="33">
        <v>94305162</v>
      </c>
      <c r="K39" s="33">
        <v>355909954</v>
      </c>
      <c r="L39" s="33">
        <v>326583075</v>
      </c>
      <c r="M39" s="33">
        <v>318018700</v>
      </c>
      <c r="N39" s="33">
        <v>355909954</v>
      </c>
      <c r="O39" s="33"/>
      <c r="P39" s="33"/>
      <c r="Q39" s="33"/>
      <c r="R39" s="33"/>
      <c r="S39" s="33"/>
      <c r="T39" s="33"/>
      <c r="U39" s="33"/>
      <c r="V39" s="33"/>
      <c r="W39" s="33">
        <v>94305162</v>
      </c>
      <c r="X39" s="33">
        <v>36369344</v>
      </c>
      <c r="Y39" s="33">
        <v>57935818</v>
      </c>
      <c r="Z39" s="34">
        <v>159.3</v>
      </c>
      <c r="AA39" s="35">
        <v>36369344</v>
      </c>
    </row>
    <row r="40" spans="1:27" ht="13.5">
      <c r="A40" s="41" t="s">
        <v>60</v>
      </c>
      <c r="B40" s="42"/>
      <c r="C40" s="43">
        <v>2035421427</v>
      </c>
      <c r="D40" s="43"/>
      <c r="E40" s="44">
        <v>139082613</v>
      </c>
      <c r="F40" s="45">
        <v>139082613</v>
      </c>
      <c r="G40" s="45">
        <v>418910885</v>
      </c>
      <c r="H40" s="45">
        <v>366715438</v>
      </c>
      <c r="I40" s="45">
        <v>355909954</v>
      </c>
      <c r="J40" s="45">
        <v>355909954</v>
      </c>
      <c r="K40" s="45">
        <v>326583075</v>
      </c>
      <c r="L40" s="45">
        <v>318018700</v>
      </c>
      <c r="M40" s="45">
        <v>655010963</v>
      </c>
      <c r="N40" s="45">
        <v>655010963</v>
      </c>
      <c r="O40" s="45"/>
      <c r="P40" s="45"/>
      <c r="Q40" s="45"/>
      <c r="R40" s="45"/>
      <c r="S40" s="45"/>
      <c r="T40" s="45"/>
      <c r="U40" s="45"/>
      <c r="V40" s="45"/>
      <c r="W40" s="45">
        <v>655010963</v>
      </c>
      <c r="X40" s="45">
        <v>87725979</v>
      </c>
      <c r="Y40" s="45">
        <v>567284984</v>
      </c>
      <c r="Z40" s="46">
        <v>646.66</v>
      </c>
      <c r="AA40" s="47">
        <v>139082613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11752769</v>
      </c>
      <c r="D6" s="17"/>
      <c r="E6" s="18">
        <v>12130205</v>
      </c>
      <c r="F6" s="19">
        <v>12130205</v>
      </c>
      <c r="G6" s="19">
        <v>472122</v>
      </c>
      <c r="H6" s="19">
        <v>6200903</v>
      </c>
      <c r="I6" s="19">
        <v>1146695</v>
      </c>
      <c r="J6" s="19">
        <v>7819720</v>
      </c>
      <c r="K6" s="19">
        <v>919557</v>
      </c>
      <c r="L6" s="19">
        <v>641694</v>
      </c>
      <c r="M6" s="19">
        <v>347741</v>
      </c>
      <c r="N6" s="19">
        <v>1908992</v>
      </c>
      <c r="O6" s="19"/>
      <c r="P6" s="19"/>
      <c r="Q6" s="19"/>
      <c r="R6" s="19"/>
      <c r="S6" s="19"/>
      <c r="T6" s="19"/>
      <c r="U6" s="19"/>
      <c r="V6" s="19"/>
      <c r="W6" s="19">
        <v>9728712</v>
      </c>
      <c r="X6" s="19">
        <v>6064998</v>
      </c>
      <c r="Y6" s="19">
        <v>3663714</v>
      </c>
      <c r="Z6" s="20">
        <v>60.41</v>
      </c>
      <c r="AA6" s="21">
        <v>12130205</v>
      </c>
    </row>
    <row r="7" spans="1:27" ht="13.5">
      <c r="A7" s="22" t="s">
        <v>34</v>
      </c>
      <c r="B7" s="16"/>
      <c r="C7" s="17">
        <v>98991721</v>
      </c>
      <c r="D7" s="17"/>
      <c r="E7" s="18">
        <v>120352729</v>
      </c>
      <c r="F7" s="19">
        <v>120352729</v>
      </c>
      <c r="G7" s="19">
        <v>9041477</v>
      </c>
      <c r="H7" s="19">
        <v>8583592</v>
      </c>
      <c r="I7" s="19">
        <v>9474708</v>
      </c>
      <c r="J7" s="19">
        <v>27099777</v>
      </c>
      <c r="K7" s="19">
        <v>10240256</v>
      </c>
      <c r="L7" s="19">
        <v>10654542</v>
      </c>
      <c r="M7" s="19">
        <v>8880418</v>
      </c>
      <c r="N7" s="19">
        <v>29775216</v>
      </c>
      <c r="O7" s="19"/>
      <c r="P7" s="19"/>
      <c r="Q7" s="19"/>
      <c r="R7" s="19"/>
      <c r="S7" s="19"/>
      <c r="T7" s="19"/>
      <c r="U7" s="19"/>
      <c r="V7" s="19"/>
      <c r="W7" s="19">
        <v>56874993</v>
      </c>
      <c r="X7" s="19">
        <v>60176502</v>
      </c>
      <c r="Y7" s="19">
        <v>-3301509</v>
      </c>
      <c r="Z7" s="20">
        <v>-5.49</v>
      </c>
      <c r="AA7" s="21">
        <v>120352729</v>
      </c>
    </row>
    <row r="8" spans="1:27" ht="13.5">
      <c r="A8" s="22" t="s">
        <v>35</v>
      </c>
      <c r="B8" s="16"/>
      <c r="C8" s="17">
        <v>6108732</v>
      </c>
      <c r="D8" s="17"/>
      <c r="E8" s="18">
        <v>14837484</v>
      </c>
      <c r="F8" s="19">
        <v>14837484</v>
      </c>
      <c r="G8" s="19">
        <v>1840165</v>
      </c>
      <c r="H8" s="19">
        <v>1627911</v>
      </c>
      <c r="I8" s="19">
        <v>730224</v>
      </c>
      <c r="J8" s="19">
        <v>4198300</v>
      </c>
      <c r="K8" s="19">
        <v>1132169</v>
      </c>
      <c r="L8" s="19">
        <v>2395487</v>
      </c>
      <c r="M8" s="19">
        <v>1733620</v>
      </c>
      <c r="N8" s="19">
        <v>5261276</v>
      </c>
      <c r="O8" s="19"/>
      <c r="P8" s="19"/>
      <c r="Q8" s="19"/>
      <c r="R8" s="19"/>
      <c r="S8" s="19"/>
      <c r="T8" s="19"/>
      <c r="U8" s="19"/>
      <c r="V8" s="19"/>
      <c r="W8" s="19">
        <v>9459576</v>
      </c>
      <c r="X8" s="19">
        <v>7418502</v>
      </c>
      <c r="Y8" s="19">
        <v>2041074</v>
      </c>
      <c r="Z8" s="20">
        <v>27.51</v>
      </c>
      <c r="AA8" s="21">
        <v>14837484</v>
      </c>
    </row>
    <row r="9" spans="1:27" ht="13.5">
      <c r="A9" s="22" t="s">
        <v>36</v>
      </c>
      <c r="B9" s="16"/>
      <c r="C9" s="17">
        <v>50962232</v>
      </c>
      <c r="D9" s="17"/>
      <c r="E9" s="18">
        <v>55539280</v>
      </c>
      <c r="F9" s="19">
        <v>55539280</v>
      </c>
      <c r="G9" s="19">
        <v>20422000</v>
      </c>
      <c r="H9" s="19">
        <v>2020000</v>
      </c>
      <c r="I9" s="19"/>
      <c r="J9" s="19">
        <v>22442000</v>
      </c>
      <c r="K9" s="19"/>
      <c r="L9" s="19">
        <v>450000</v>
      </c>
      <c r="M9" s="19">
        <v>18637000</v>
      </c>
      <c r="N9" s="19">
        <v>19087000</v>
      </c>
      <c r="O9" s="19"/>
      <c r="P9" s="19"/>
      <c r="Q9" s="19"/>
      <c r="R9" s="19"/>
      <c r="S9" s="19"/>
      <c r="T9" s="19"/>
      <c r="U9" s="19"/>
      <c r="V9" s="19"/>
      <c r="W9" s="19">
        <v>41529000</v>
      </c>
      <c r="X9" s="19">
        <v>41654460</v>
      </c>
      <c r="Y9" s="19">
        <v>-125460</v>
      </c>
      <c r="Z9" s="20">
        <v>-0.3</v>
      </c>
      <c r="AA9" s="21">
        <v>55539280</v>
      </c>
    </row>
    <row r="10" spans="1:27" ht="13.5">
      <c r="A10" s="22" t="s">
        <v>37</v>
      </c>
      <c r="B10" s="16"/>
      <c r="C10" s="17">
        <v>30742295</v>
      </c>
      <c r="D10" s="17"/>
      <c r="E10" s="18">
        <v>69411151</v>
      </c>
      <c r="F10" s="19">
        <v>69411151</v>
      </c>
      <c r="G10" s="19">
        <v>22300000</v>
      </c>
      <c r="H10" s="19"/>
      <c r="I10" s="19"/>
      <c r="J10" s="19">
        <v>22300000</v>
      </c>
      <c r="K10" s="19"/>
      <c r="L10" s="19"/>
      <c r="M10" s="19">
        <v>11440000</v>
      </c>
      <c r="N10" s="19">
        <v>11440000</v>
      </c>
      <c r="O10" s="19"/>
      <c r="P10" s="19"/>
      <c r="Q10" s="19"/>
      <c r="R10" s="19"/>
      <c r="S10" s="19"/>
      <c r="T10" s="19"/>
      <c r="U10" s="19"/>
      <c r="V10" s="19"/>
      <c r="W10" s="19">
        <v>33740000</v>
      </c>
      <c r="X10" s="19">
        <v>52058363</v>
      </c>
      <c r="Y10" s="19">
        <v>-18318363</v>
      </c>
      <c r="Z10" s="20">
        <v>-35.19</v>
      </c>
      <c r="AA10" s="21">
        <v>69411151</v>
      </c>
    </row>
    <row r="11" spans="1:27" ht="13.5">
      <c r="A11" s="22" t="s">
        <v>38</v>
      </c>
      <c r="B11" s="16"/>
      <c r="C11" s="17">
        <v>1126745</v>
      </c>
      <c r="D11" s="17"/>
      <c r="E11" s="18">
        <v>4319845</v>
      </c>
      <c r="F11" s="19">
        <v>4319845</v>
      </c>
      <c r="G11" s="19">
        <v>302100</v>
      </c>
      <c r="H11" s="19">
        <v>555809</v>
      </c>
      <c r="I11" s="19">
        <v>288420</v>
      </c>
      <c r="J11" s="19">
        <v>1146329</v>
      </c>
      <c r="K11" s="19">
        <v>384731</v>
      </c>
      <c r="L11" s="19">
        <v>428855</v>
      </c>
      <c r="M11" s="19">
        <v>298362</v>
      </c>
      <c r="N11" s="19">
        <v>1111948</v>
      </c>
      <c r="O11" s="19"/>
      <c r="P11" s="19"/>
      <c r="Q11" s="19"/>
      <c r="R11" s="19"/>
      <c r="S11" s="19"/>
      <c r="T11" s="19"/>
      <c r="U11" s="19"/>
      <c r="V11" s="19"/>
      <c r="W11" s="19">
        <v>2258277</v>
      </c>
      <c r="X11" s="19">
        <v>2160000</v>
      </c>
      <c r="Y11" s="19">
        <v>98277</v>
      </c>
      <c r="Z11" s="20">
        <v>4.55</v>
      </c>
      <c r="AA11" s="21">
        <v>4319845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-171713788</v>
      </c>
      <c r="D14" s="17"/>
      <c r="E14" s="18">
        <v>-204920559</v>
      </c>
      <c r="F14" s="19">
        <v>-204920559</v>
      </c>
      <c r="G14" s="19">
        <v>-19680555</v>
      </c>
      <c r="H14" s="19">
        <v>-19620654</v>
      </c>
      <c r="I14" s="19">
        <v>-19478059</v>
      </c>
      <c r="J14" s="19">
        <v>-58779268</v>
      </c>
      <c r="K14" s="19">
        <v>-17227176</v>
      </c>
      <c r="L14" s="19">
        <v>-21272707</v>
      </c>
      <c r="M14" s="19">
        <v>-18092127</v>
      </c>
      <c r="N14" s="19">
        <v>-56592010</v>
      </c>
      <c r="O14" s="19"/>
      <c r="P14" s="19"/>
      <c r="Q14" s="19"/>
      <c r="R14" s="19"/>
      <c r="S14" s="19"/>
      <c r="T14" s="19"/>
      <c r="U14" s="19"/>
      <c r="V14" s="19"/>
      <c r="W14" s="19">
        <v>-115371278</v>
      </c>
      <c r="X14" s="19">
        <v>-106329074</v>
      </c>
      <c r="Y14" s="19">
        <v>-9042204</v>
      </c>
      <c r="Z14" s="20">
        <v>8.5</v>
      </c>
      <c r="AA14" s="21">
        <v>-204920559</v>
      </c>
    </row>
    <row r="15" spans="1:27" ht="13.5">
      <c r="A15" s="22" t="s">
        <v>42</v>
      </c>
      <c r="B15" s="16"/>
      <c r="C15" s="17">
        <v>-1057454</v>
      </c>
      <c r="D15" s="17"/>
      <c r="E15" s="18">
        <v>-1316700</v>
      </c>
      <c r="F15" s="19">
        <v>-1316700</v>
      </c>
      <c r="G15" s="19"/>
      <c r="H15" s="19"/>
      <c r="I15" s="19"/>
      <c r="J15" s="19"/>
      <c r="K15" s="19"/>
      <c r="L15" s="19">
        <v>-245366</v>
      </c>
      <c r="M15" s="19">
        <v>-196503</v>
      </c>
      <c r="N15" s="19">
        <v>-441869</v>
      </c>
      <c r="O15" s="19"/>
      <c r="P15" s="19"/>
      <c r="Q15" s="19"/>
      <c r="R15" s="19"/>
      <c r="S15" s="19"/>
      <c r="T15" s="19"/>
      <c r="U15" s="19"/>
      <c r="V15" s="19"/>
      <c r="W15" s="19">
        <v>-441869</v>
      </c>
      <c r="X15" s="19">
        <v>-658350</v>
      </c>
      <c r="Y15" s="19">
        <v>216481</v>
      </c>
      <c r="Z15" s="20">
        <v>-32.88</v>
      </c>
      <c r="AA15" s="21">
        <v>-1316700</v>
      </c>
    </row>
    <row r="16" spans="1:27" ht="13.5">
      <c r="A16" s="22" t="s">
        <v>43</v>
      </c>
      <c r="B16" s="16"/>
      <c r="C16" s="17"/>
      <c r="D16" s="17"/>
      <c r="E16" s="18">
        <v>-783000</v>
      </c>
      <c r="F16" s="19">
        <v>-783000</v>
      </c>
      <c r="G16" s="19">
        <v>-829800</v>
      </c>
      <c r="H16" s="19"/>
      <c r="I16" s="19"/>
      <c r="J16" s="19">
        <v>-829800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-829800</v>
      </c>
      <c r="X16" s="19">
        <v>-783000</v>
      </c>
      <c r="Y16" s="19">
        <v>-46800</v>
      </c>
      <c r="Z16" s="20">
        <v>5.98</v>
      </c>
      <c r="AA16" s="21">
        <v>-783000</v>
      </c>
    </row>
    <row r="17" spans="1:27" ht="13.5">
      <c r="A17" s="23" t="s">
        <v>44</v>
      </c>
      <c r="B17" s="24"/>
      <c r="C17" s="25">
        <f aca="true" t="shared" si="0" ref="C17:Y17">SUM(C6:C16)</f>
        <v>26913252</v>
      </c>
      <c r="D17" s="25">
        <f>SUM(D6:D16)</f>
        <v>0</v>
      </c>
      <c r="E17" s="26">
        <f t="shared" si="0"/>
        <v>69570435</v>
      </c>
      <c r="F17" s="27">
        <f t="shared" si="0"/>
        <v>69570435</v>
      </c>
      <c r="G17" s="27">
        <f t="shared" si="0"/>
        <v>33867509</v>
      </c>
      <c r="H17" s="27">
        <f t="shared" si="0"/>
        <v>-632439</v>
      </c>
      <c r="I17" s="27">
        <f t="shared" si="0"/>
        <v>-7838012</v>
      </c>
      <c r="J17" s="27">
        <f t="shared" si="0"/>
        <v>25397058</v>
      </c>
      <c r="K17" s="27">
        <f t="shared" si="0"/>
        <v>-4550463</v>
      </c>
      <c r="L17" s="27">
        <f t="shared" si="0"/>
        <v>-6947495</v>
      </c>
      <c r="M17" s="27">
        <f t="shared" si="0"/>
        <v>23048511</v>
      </c>
      <c r="N17" s="27">
        <f t="shared" si="0"/>
        <v>11550553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36947611</v>
      </c>
      <c r="X17" s="27">
        <f t="shared" si="0"/>
        <v>61762401</v>
      </c>
      <c r="Y17" s="27">
        <f t="shared" si="0"/>
        <v>-24814790</v>
      </c>
      <c r="Z17" s="28">
        <f>+IF(X17&lt;&gt;0,+(Y17/X17)*100,0)</f>
        <v>-40.17782598833876</v>
      </c>
      <c r="AA17" s="29">
        <f>SUM(AA6:AA16)</f>
        <v>69570435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134170</v>
      </c>
      <c r="D21" s="17"/>
      <c r="E21" s="18">
        <v>200000</v>
      </c>
      <c r="F21" s="19">
        <v>200000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200000</v>
      </c>
    </row>
    <row r="22" spans="1:27" ht="13.5">
      <c r="A22" s="22" t="s">
        <v>47</v>
      </c>
      <c r="B22" s="16"/>
      <c r="C22" s="17">
        <v>3253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-29658155</v>
      </c>
      <c r="D26" s="17"/>
      <c r="E26" s="18">
        <v>-69841152</v>
      </c>
      <c r="F26" s="19">
        <v>-69841152</v>
      </c>
      <c r="G26" s="19"/>
      <c r="H26" s="19">
        <v>-753892</v>
      </c>
      <c r="I26" s="19">
        <v>-532733</v>
      </c>
      <c r="J26" s="19">
        <v>-1286625</v>
      </c>
      <c r="K26" s="19">
        <v>-2594631</v>
      </c>
      <c r="L26" s="19">
        <v>-6775612</v>
      </c>
      <c r="M26" s="19">
        <v>-8939988</v>
      </c>
      <c r="N26" s="19">
        <v>-18310231</v>
      </c>
      <c r="O26" s="19"/>
      <c r="P26" s="19"/>
      <c r="Q26" s="19"/>
      <c r="R26" s="19"/>
      <c r="S26" s="19"/>
      <c r="T26" s="19"/>
      <c r="U26" s="19"/>
      <c r="V26" s="19"/>
      <c r="W26" s="19">
        <v>-19596856</v>
      </c>
      <c r="X26" s="19">
        <v>-34920576</v>
      </c>
      <c r="Y26" s="19">
        <v>15323720</v>
      </c>
      <c r="Z26" s="20">
        <v>-43.88</v>
      </c>
      <c r="AA26" s="21">
        <v>-69841152</v>
      </c>
    </row>
    <row r="27" spans="1:27" ht="13.5">
      <c r="A27" s="23" t="s">
        <v>51</v>
      </c>
      <c r="B27" s="24"/>
      <c r="C27" s="25">
        <f aca="true" t="shared" si="1" ref="C27:Y27">SUM(C21:C26)</f>
        <v>-29520732</v>
      </c>
      <c r="D27" s="25">
        <f>SUM(D21:D26)</f>
        <v>0</v>
      </c>
      <c r="E27" s="26">
        <f t="shared" si="1"/>
        <v>-69641152</v>
      </c>
      <c r="F27" s="27">
        <f t="shared" si="1"/>
        <v>-69641152</v>
      </c>
      <c r="G27" s="27">
        <f t="shared" si="1"/>
        <v>0</v>
      </c>
      <c r="H27" s="27">
        <f t="shared" si="1"/>
        <v>-753892</v>
      </c>
      <c r="I27" s="27">
        <f t="shared" si="1"/>
        <v>-532733</v>
      </c>
      <c r="J27" s="27">
        <f t="shared" si="1"/>
        <v>-1286625</v>
      </c>
      <c r="K27" s="27">
        <f t="shared" si="1"/>
        <v>-2594631</v>
      </c>
      <c r="L27" s="27">
        <f t="shared" si="1"/>
        <v>-6775612</v>
      </c>
      <c r="M27" s="27">
        <f t="shared" si="1"/>
        <v>-8939988</v>
      </c>
      <c r="N27" s="27">
        <f t="shared" si="1"/>
        <v>-18310231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-19596856</v>
      </c>
      <c r="X27" s="27">
        <f t="shared" si="1"/>
        <v>-34920576</v>
      </c>
      <c r="Y27" s="27">
        <f t="shared" si="1"/>
        <v>15323720</v>
      </c>
      <c r="Z27" s="28">
        <f>+IF(X27&lt;&gt;0,+(Y27/X27)*100,0)</f>
        <v>-43.88163585846923</v>
      </c>
      <c r="AA27" s="29">
        <f>SUM(AA21:AA26)</f>
        <v>-69641152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1460204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240000</v>
      </c>
      <c r="F33" s="19">
        <v>240000</v>
      </c>
      <c r="G33" s="19">
        <v>15187</v>
      </c>
      <c r="H33" s="36">
        <v>15187</v>
      </c>
      <c r="I33" s="36">
        <v>14500</v>
      </c>
      <c r="J33" s="36">
        <v>44874</v>
      </c>
      <c r="K33" s="19">
        <v>13500</v>
      </c>
      <c r="L33" s="19">
        <v>14152</v>
      </c>
      <c r="M33" s="19">
        <v>12520</v>
      </c>
      <c r="N33" s="19">
        <v>40172</v>
      </c>
      <c r="O33" s="36"/>
      <c r="P33" s="36"/>
      <c r="Q33" s="36"/>
      <c r="R33" s="19"/>
      <c r="S33" s="19"/>
      <c r="T33" s="19"/>
      <c r="U33" s="19"/>
      <c r="V33" s="36"/>
      <c r="W33" s="36">
        <v>85046</v>
      </c>
      <c r="X33" s="36">
        <v>120000</v>
      </c>
      <c r="Y33" s="19">
        <v>-34954</v>
      </c>
      <c r="Z33" s="20">
        <v>-29.13</v>
      </c>
      <c r="AA33" s="21">
        <v>240000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-4558790</v>
      </c>
      <c r="D35" s="17"/>
      <c r="E35" s="18">
        <v>-1500000</v>
      </c>
      <c r="F35" s="19">
        <v>-1500000</v>
      </c>
      <c r="G35" s="19"/>
      <c r="H35" s="19"/>
      <c r="I35" s="19"/>
      <c r="J35" s="19"/>
      <c r="K35" s="19"/>
      <c r="L35" s="19">
        <v>-1429916</v>
      </c>
      <c r="M35" s="19">
        <v>-774702</v>
      </c>
      <c r="N35" s="19">
        <v>-2204618</v>
      </c>
      <c r="O35" s="19"/>
      <c r="P35" s="19"/>
      <c r="Q35" s="19"/>
      <c r="R35" s="19"/>
      <c r="S35" s="19"/>
      <c r="T35" s="19"/>
      <c r="U35" s="19"/>
      <c r="V35" s="19"/>
      <c r="W35" s="19">
        <v>-2204618</v>
      </c>
      <c r="X35" s="19">
        <v>-750000</v>
      </c>
      <c r="Y35" s="19">
        <v>-1454618</v>
      </c>
      <c r="Z35" s="20">
        <v>193.95</v>
      </c>
      <c r="AA35" s="21">
        <v>-1500000</v>
      </c>
    </row>
    <row r="36" spans="1:27" ht="13.5">
      <c r="A36" s="23" t="s">
        <v>57</v>
      </c>
      <c r="B36" s="24"/>
      <c r="C36" s="25">
        <f aca="true" t="shared" si="2" ref="C36:Y36">SUM(C31:C35)</f>
        <v>-3098586</v>
      </c>
      <c r="D36" s="25">
        <f>SUM(D31:D35)</f>
        <v>0</v>
      </c>
      <c r="E36" s="26">
        <f t="shared" si="2"/>
        <v>-1260000</v>
      </c>
      <c r="F36" s="27">
        <f t="shared" si="2"/>
        <v>-1260000</v>
      </c>
      <c r="G36" s="27">
        <f t="shared" si="2"/>
        <v>15187</v>
      </c>
      <c r="H36" s="27">
        <f t="shared" si="2"/>
        <v>15187</v>
      </c>
      <c r="I36" s="27">
        <f t="shared" si="2"/>
        <v>14500</v>
      </c>
      <c r="J36" s="27">
        <f t="shared" si="2"/>
        <v>44874</v>
      </c>
      <c r="K36" s="27">
        <f t="shared" si="2"/>
        <v>13500</v>
      </c>
      <c r="L36" s="27">
        <f t="shared" si="2"/>
        <v>-1415764</v>
      </c>
      <c r="M36" s="27">
        <f t="shared" si="2"/>
        <v>-762182</v>
      </c>
      <c r="N36" s="27">
        <f t="shared" si="2"/>
        <v>-2164446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-2119572</v>
      </c>
      <c r="X36" s="27">
        <f t="shared" si="2"/>
        <v>-630000</v>
      </c>
      <c r="Y36" s="27">
        <f t="shared" si="2"/>
        <v>-1489572</v>
      </c>
      <c r="Z36" s="28">
        <f>+IF(X36&lt;&gt;0,+(Y36/X36)*100,0)</f>
        <v>236.44</v>
      </c>
      <c r="AA36" s="29">
        <f>SUM(AA31:AA35)</f>
        <v>-1260000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-5706066</v>
      </c>
      <c r="D38" s="31">
        <f>+D17+D27+D36</f>
        <v>0</v>
      </c>
      <c r="E38" s="32">
        <f t="shared" si="3"/>
        <v>-1330717</v>
      </c>
      <c r="F38" s="33">
        <f t="shared" si="3"/>
        <v>-1330717</v>
      </c>
      <c r="G38" s="33">
        <f t="shared" si="3"/>
        <v>33882696</v>
      </c>
      <c r="H38" s="33">
        <f t="shared" si="3"/>
        <v>-1371144</v>
      </c>
      <c r="I38" s="33">
        <f t="shared" si="3"/>
        <v>-8356245</v>
      </c>
      <c r="J38" s="33">
        <f t="shared" si="3"/>
        <v>24155307</v>
      </c>
      <c r="K38" s="33">
        <f t="shared" si="3"/>
        <v>-7131594</v>
      </c>
      <c r="L38" s="33">
        <f t="shared" si="3"/>
        <v>-15138871</v>
      </c>
      <c r="M38" s="33">
        <f t="shared" si="3"/>
        <v>13346341</v>
      </c>
      <c r="N38" s="33">
        <f t="shared" si="3"/>
        <v>-8924124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15231183</v>
      </c>
      <c r="X38" s="33">
        <f t="shared" si="3"/>
        <v>26211825</v>
      </c>
      <c r="Y38" s="33">
        <f t="shared" si="3"/>
        <v>-10980642</v>
      </c>
      <c r="Z38" s="34">
        <f>+IF(X38&lt;&gt;0,+(Y38/X38)*100,0)</f>
        <v>-41.89193999273228</v>
      </c>
      <c r="AA38" s="35">
        <f>+AA17+AA27+AA36</f>
        <v>-1330717</v>
      </c>
    </row>
    <row r="39" spans="1:27" ht="13.5">
      <c r="A39" s="22" t="s">
        <v>59</v>
      </c>
      <c r="B39" s="16"/>
      <c r="C39" s="31">
        <v>6928628</v>
      </c>
      <c r="D39" s="31"/>
      <c r="E39" s="32">
        <v>1775000</v>
      </c>
      <c r="F39" s="33">
        <v>1775000</v>
      </c>
      <c r="G39" s="33">
        <v>1222562</v>
      </c>
      <c r="H39" s="33">
        <v>35105258</v>
      </c>
      <c r="I39" s="33">
        <v>33734114</v>
      </c>
      <c r="J39" s="33">
        <v>1222562</v>
      </c>
      <c r="K39" s="33">
        <v>25377869</v>
      </c>
      <c r="L39" s="33">
        <v>18246275</v>
      </c>
      <c r="M39" s="33">
        <v>3107404</v>
      </c>
      <c r="N39" s="33">
        <v>25377869</v>
      </c>
      <c r="O39" s="33"/>
      <c r="P39" s="33"/>
      <c r="Q39" s="33"/>
      <c r="R39" s="33"/>
      <c r="S39" s="33"/>
      <c r="T39" s="33"/>
      <c r="U39" s="33"/>
      <c r="V39" s="33"/>
      <c r="W39" s="33">
        <v>1222562</v>
      </c>
      <c r="X39" s="33">
        <v>1775000</v>
      </c>
      <c r="Y39" s="33">
        <v>-552438</v>
      </c>
      <c r="Z39" s="34">
        <v>-31.12</v>
      </c>
      <c r="AA39" s="35">
        <v>1775000</v>
      </c>
    </row>
    <row r="40" spans="1:27" ht="13.5">
      <c r="A40" s="41" t="s">
        <v>60</v>
      </c>
      <c r="B40" s="42"/>
      <c r="C40" s="43">
        <v>1222562</v>
      </c>
      <c r="D40" s="43"/>
      <c r="E40" s="44">
        <v>444284</v>
      </c>
      <c r="F40" s="45">
        <v>444284</v>
      </c>
      <c r="G40" s="45">
        <v>35105258</v>
      </c>
      <c r="H40" s="45">
        <v>33734114</v>
      </c>
      <c r="I40" s="45">
        <v>25377869</v>
      </c>
      <c r="J40" s="45">
        <v>25377869</v>
      </c>
      <c r="K40" s="45">
        <v>18246275</v>
      </c>
      <c r="L40" s="45">
        <v>3107404</v>
      </c>
      <c r="M40" s="45">
        <v>16453745</v>
      </c>
      <c r="N40" s="45">
        <v>16453745</v>
      </c>
      <c r="O40" s="45"/>
      <c r="P40" s="45"/>
      <c r="Q40" s="45"/>
      <c r="R40" s="45"/>
      <c r="S40" s="45"/>
      <c r="T40" s="45"/>
      <c r="U40" s="45"/>
      <c r="V40" s="45"/>
      <c r="W40" s="45">
        <v>16453745</v>
      </c>
      <c r="X40" s="45">
        <v>27986826</v>
      </c>
      <c r="Y40" s="45">
        <v>-11533081</v>
      </c>
      <c r="Z40" s="46">
        <v>-41.21</v>
      </c>
      <c r="AA40" s="47">
        <v>444284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66277505</v>
      </c>
      <c r="D6" s="17"/>
      <c r="E6" s="18">
        <v>67500000</v>
      </c>
      <c r="F6" s="19">
        <v>67500000</v>
      </c>
      <c r="G6" s="19">
        <v>27769191</v>
      </c>
      <c r="H6" s="19">
        <v>3927749</v>
      </c>
      <c r="I6" s="19">
        <v>9161537</v>
      </c>
      <c r="J6" s="19">
        <v>40858477</v>
      </c>
      <c r="K6" s="19">
        <v>4122476</v>
      </c>
      <c r="L6" s="19"/>
      <c r="M6" s="19">
        <v>4127382</v>
      </c>
      <c r="N6" s="19">
        <v>8249858</v>
      </c>
      <c r="O6" s="19"/>
      <c r="P6" s="19"/>
      <c r="Q6" s="19"/>
      <c r="R6" s="19"/>
      <c r="S6" s="19"/>
      <c r="T6" s="19"/>
      <c r="U6" s="19"/>
      <c r="V6" s="19"/>
      <c r="W6" s="19">
        <v>49108335</v>
      </c>
      <c r="X6" s="19">
        <v>33750000</v>
      </c>
      <c r="Y6" s="19">
        <v>15358335</v>
      </c>
      <c r="Z6" s="20">
        <v>45.51</v>
      </c>
      <c r="AA6" s="21">
        <v>67500000</v>
      </c>
    </row>
    <row r="7" spans="1:27" ht="13.5">
      <c r="A7" s="22" t="s">
        <v>34</v>
      </c>
      <c r="B7" s="16"/>
      <c r="C7" s="17">
        <v>224896527</v>
      </c>
      <c r="D7" s="17"/>
      <c r="E7" s="18">
        <v>235314000</v>
      </c>
      <c r="F7" s="19">
        <v>235314000</v>
      </c>
      <c r="G7" s="19">
        <v>36165415</v>
      </c>
      <c r="H7" s="19">
        <v>23977412</v>
      </c>
      <c r="I7" s="19">
        <v>24444069</v>
      </c>
      <c r="J7" s="19">
        <v>84586896</v>
      </c>
      <c r="K7" s="19">
        <v>22084537</v>
      </c>
      <c r="L7" s="19"/>
      <c r="M7" s="19">
        <v>22324462</v>
      </c>
      <c r="N7" s="19">
        <v>44408999</v>
      </c>
      <c r="O7" s="19"/>
      <c r="P7" s="19"/>
      <c r="Q7" s="19"/>
      <c r="R7" s="19"/>
      <c r="S7" s="19"/>
      <c r="T7" s="19"/>
      <c r="U7" s="19"/>
      <c r="V7" s="19"/>
      <c r="W7" s="19">
        <v>128995895</v>
      </c>
      <c r="X7" s="19">
        <v>117654000</v>
      </c>
      <c r="Y7" s="19">
        <v>11341895</v>
      </c>
      <c r="Z7" s="20">
        <v>9.64</v>
      </c>
      <c r="AA7" s="21">
        <v>235314000</v>
      </c>
    </row>
    <row r="8" spans="1:27" ht="13.5">
      <c r="A8" s="22" t="s">
        <v>35</v>
      </c>
      <c r="B8" s="16"/>
      <c r="C8" s="17">
        <v>7040230</v>
      </c>
      <c r="D8" s="17"/>
      <c r="E8" s="18">
        <v>10500000</v>
      </c>
      <c r="F8" s="19">
        <v>10500000</v>
      </c>
      <c r="G8" s="19">
        <v>241923</v>
      </c>
      <c r="H8" s="19">
        <v>292667</v>
      </c>
      <c r="I8" s="19">
        <v>1744084</v>
      </c>
      <c r="J8" s="19">
        <v>2278674</v>
      </c>
      <c r="K8" s="19">
        <v>2096018</v>
      </c>
      <c r="L8" s="19"/>
      <c r="M8" s="19">
        <v>354633</v>
      </c>
      <c r="N8" s="19">
        <v>2450651</v>
      </c>
      <c r="O8" s="19"/>
      <c r="P8" s="19"/>
      <c r="Q8" s="19"/>
      <c r="R8" s="19"/>
      <c r="S8" s="19"/>
      <c r="T8" s="19"/>
      <c r="U8" s="19"/>
      <c r="V8" s="19"/>
      <c r="W8" s="19">
        <v>4729325</v>
      </c>
      <c r="X8" s="19">
        <v>5250008</v>
      </c>
      <c r="Y8" s="19">
        <v>-520683</v>
      </c>
      <c r="Z8" s="20">
        <v>-9.92</v>
      </c>
      <c r="AA8" s="21">
        <v>10500000</v>
      </c>
    </row>
    <row r="9" spans="1:27" ht="13.5">
      <c r="A9" s="22" t="s">
        <v>36</v>
      </c>
      <c r="B9" s="16"/>
      <c r="C9" s="17"/>
      <c r="D9" s="17"/>
      <c r="E9" s="18">
        <v>91092996</v>
      </c>
      <c r="F9" s="19">
        <v>91092996</v>
      </c>
      <c r="G9" s="19">
        <v>-10126830</v>
      </c>
      <c r="H9" s="19">
        <v>2595017</v>
      </c>
      <c r="I9" s="19"/>
      <c r="J9" s="19">
        <v>-7531813</v>
      </c>
      <c r="K9" s="19">
        <v>2628794</v>
      </c>
      <c r="L9" s="19"/>
      <c r="M9" s="19">
        <v>30954380</v>
      </c>
      <c r="N9" s="19">
        <v>33583174</v>
      </c>
      <c r="O9" s="19"/>
      <c r="P9" s="19"/>
      <c r="Q9" s="19"/>
      <c r="R9" s="19"/>
      <c r="S9" s="19"/>
      <c r="T9" s="19"/>
      <c r="U9" s="19"/>
      <c r="V9" s="19"/>
      <c r="W9" s="19">
        <v>26051361</v>
      </c>
      <c r="X9" s="19">
        <v>45546498</v>
      </c>
      <c r="Y9" s="19">
        <v>-19495137</v>
      </c>
      <c r="Z9" s="20">
        <v>-42.8</v>
      </c>
      <c r="AA9" s="21">
        <v>91092996</v>
      </c>
    </row>
    <row r="10" spans="1:27" ht="13.5">
      <c r="A10" s="22" t="s">
        <v>37</v>
      </c>
      <c r="B10" s="16"/>
      <c r="C10" s="17">
        <v>391318108</v>
      </c>
      <c r="D10" s="17"/>
      <c r="E10" s="18">
        <v>34199000</v>
      </c>
      <c r="F10" s="19">
        <v>34199000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17659000</v>
      </c>
      <c r="Y10" s="19">
        <v>-17659000</v>
      </c>
      <c r="Z10" s="20">
        <v>-100</v>
      </c>
      <c r="AA10" s="21">
        <v>34199000</v>
      </c>
    </row>
    <row r="11" spans="1:27" ht="13.5">
      <c r="A11" s="22" t="s">
        <v>38</v>
      </c>
      <c r="B11" s="16"/>
      <c r="C11" s="17">
        <v>20870451</v>
      </c>
      <c r="D11" s="17"/>
      <c r="E11" s="18">
        <v>7300000</v>
      </c>
      <c r="F11" s="19">
        <v>7300000</v>
      </c>
      <c r="G11" s="19">
        <v>20107</v>
      </c>
      <c r="H11" s="19"/>
      <c r="I11" s="19">
        <v>43899</v>
      </c>
      <c r="J11" s="19">
        <v>64006</v>
      </c>
      <c r="K11" s="19">
        <v>309390</v>
      </c>
      <c r="L11" s="19"/>
      <c r="M11" s="19">
        <v>37658</v>
      </c>
      <c r="N11" s="19">
        <v>347048</v>
      </c>
      <c r="O11" s="19"/>
      <c r="P11" s="19"/>
      <c r="Q11" s="19"/>
      <c r="R11" s="19"/>
      <c r="S11" s="19"/>
      <c r="T11" s="19"/>
      <c r="U11" s="19"/>
      <c r="V11" s="19"/>
      <c r="W11" s="19">
        <v>411054</v>
      </c>
      <c r="X11" s="19">
        <v>3650000</v>
      </c>
      <c r="Y11" s="19">
        <v>-3238946</v>
      </c>
      <c r="Z11" s="20">
        <v>-88.74</v>
      </c>
      <c r="AA11" s="21">
        <v>7300000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-350915322</v>
      </c>
      <c r="D14" s="17"/>
      <c r="E14" s="18">
        <v>-368196196</v>
      </c>
      <c r="F14" s="19">
        <v>-368196196</v>
      </c>
      <c r="G14" s="19">
        <v>-90941372</v>
      </c>
      <c r="H14" s="19">
        <v>-35497256</v>
      </c>
      <c r="I14" s="19">
        <v>-21900306</v>
      </c>
      <c r="J14" s="19">
        <v>-148338934</v>
      </c>
      <c r="K14" s="19">
        <v>-44247806</v>
      </c>
      <c r="L14" s="19"/>
      <c r="M14" s="19">
        <v>-10867816</v>
      </c>
      <c r="N14" s="19">
        <v>-55115622</v>
      </c>
      <c r="O14" s="19"/>
      <c r="P14" s="19"/>
      <c r="Q14" s="19"/>
      <c r="R14" s="19"/>
      <c r="S14" s="19"/>
      <c r="T14" s="19"/>
      <c r="U14" s="19"/>
      <c r="V14" s="19"/>
      <c r="W14" s="19">
        <v>-203454556</v>
      </c>
      <c r="X14" s="19">
        <v>-184097996</v>
      </c>
      <c r="Y14" s="19">
        <v>-19356560</v>
      </c>
      <c r="Z14" s="20">
        <v>10.51</v>
      </c>
      <c r="AA14" s="21">
        <v>-368196196</v>
      </c>
    </row>
    <row r="15" spans="1:27" ht="13.5">
      <c r="A15" s="22" t="s">
        <v>42</v>
      </c>
      <c r="B15" s="16"/>
      <c r="C15" s="17"/>
      <c r="D15" s="17"/>
      <c r="E15" s="18">
        <v>-4308996</v>
      </c>
      <c r="F15" s="19">
        <v>-4308996</v>
      </c>
      <c r="G15" s="19"/>
      <c r="H15" s="19"/>
      <c r="I15" s="19"/>
      <c r="J15" s="19"/>
      <c r="K15" s="19">
        <v>-1932913</v>
      </c>
      <c r="L15" s="19"/>
      <c r="M15" s="19">
        <v>-469315</v>
      </c>
      <c r="N15" s="19">
        <v>-2402228</v>
      </c>
      <c r="O15" s="19"/>
      <c r="P15" s="19"/>
      <c r="Q15" s="19"/>
      <c r="R15" s="19"/>
      <c r="S15" s="19"/>
      <c r="T15" s="19"/>
      <c r="U15" s="19"/>
      <c r="V15" s="19"/>
      <c r="W15" s="19">
        <v>-2402228</v>
      </c>
      <c r="X15" s="19">
        <v>-2154498</v>
      </c>
      <c r="Y15" s="19">
        <v>-247730</v>
      </c>
      <c r="Z15" s="20">
        <v>11.5</v>
      </c>
      <c r="AA15" s="21">
        <v>-4308996</v>
      </c>
    </row>
    <row r="16" spans="1:27" ht="13.5">
      <c r="A16" s="22" t="s">
        <v>43</v>
      </c>
      <c r="B16" s="16"/>
      <c r="C16" s="17">
        <v>-1422705</v>
      </c>
      <c r="D16" s="17"/>
      <c r="E16" s="18">
        <v>-28434496</v>
      </c>
      <c r="F16" s="19">
        <v>-28434496</v>
      </c>
      <c r="G16" s="19"/>
      <c r="H16" s="19"/>
      <c r="I16" s="19"/>
      <c r="J16" s="19"/>
      <c r="K16" s="19"/>
      <c r="L16" s="19"/>
      <c r="M16" s="19">
        <v>-2713</v>
      </c>
      <c r="N16" s="19">
        <v>-2713</v>
      </c>
      <c r="O16" s="19"/>
      <c r="P16" s="19"/>
      <c r="Q16" s="19"/>
      <c r="R16" s="19"/>
      <c r="S16" s="19"/>
      <c r="T16" s="19"/>
      <c r="U16" s="19"/>
      <c r="V16" s="19"/>
      <c r="W16" s="19">
        <v>-2713</v>
      </c>
      <c r="X16" s="19">
        <v>-14217498</v>
      </c>
      <c r="Y16" s="19">
        <v>14214785</v>
      </c>
      <c r="Z16" s="20">
        <v>-99.98</v>
      </c>
      <c r="AA16" s="21">
        <v>-28434496</v>
      </c>
    </row>
    <row r="17" spans="1:27" ht="13.5">
      <c r="A17" s="23" t="s">
        <v>44</v>
      </c>
      <c r="B17" s="24"/>
      <c r="C17" s="25">
        <f aca="true" t="shared" si="0" ref="C17:Y17">SUM(C6:C16)</f>
        <v>358064794</v>
      </c>
      <c r="D17" s="25">
        <f>SUM(D6:D16)</f>
        <v>0</v>
      </c>
      <c r="E17" s="26">
        <f t="shared" si="0"/>
        <v>44966308</v>
      </c>
      <c r="F17" s="27">
        <f t="shared" si="0"/>
        <v>44966308</v>
      </c>
      <c r="G17" s="27">
        <f t="shared" si="0"/>
        <v>-36871566</v>
      </c>
      <c r="H17" s="27">
        <f t="shared" si="0"/>
        <v>-4704411</v>
      </c>
      <c r="I17" s="27">
        <f t="shared" si="0"/>
        <v>13493283</v>
      </c>
      <c r="J17" s="27">
        <f t="shared" si="0"/>
        <v>-28082694</v>
      </c>
      <c r="K17" s="27">
        <f t="shared" si="0"/>
        <v>-14939504</v>
      </c>
      <c r="L17" s="27">
        <f t="shared" si="0"/>
        <v>0</v>
      </c>
      <c r="M17" s="27">
        <f t="shared" si="0"/>
        <v>46458671</v>
      </c>
      <c r="N17" s="27">
        <f t="shared" si="0"/>
        <v>31519167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3436473</v>
      </c>
      <c r="X17" s="27">
        <f t="shared" si="0"/>
        <v>23039514</v>
      </c>
      <c r="Y17" s="27">
        <f t="shared" si="0"/>
        <v>-19603041</v>
      </c>
      <c r="Z17" s="28">
        <f>+IF(X17&lt;&gt;0,+(Y17/X17)*100,0)</f>
        <v>-85.0844379790303</v>
      </c>
      <c r="AA17" s="29">
        <f>SUM(AA6:AA16)</f>
        <v>44966308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141145761</v>
      </c>
      <c r="D21" s="17"/>
      <c r="E21" s="18">
        <v>200000</v>
      </c>
      <c r="F21" s="19">
        <v>200000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1079465</v>
      </c>
      <c r="H23" s="36"/>
      <c r="I23" s="36"/>
      <c r="J23" s="19">
        <v>1079465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1079465</v>
      </c>
      <c r="X23" s="19"/>
      <c r="Y23" s="36">
        <v>1079465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-631042</v>
      </c>
      <c r="H24" s="19"/>
      <c r="I24" s="19"/>
      <c r="J24" s="19">
        <v>-631042</v>
      </c>
      <c r="K24" s="19"/>
      <c r="L24" s="19"/>
      <c r="M24" s="19">
        <v>16662279</v>
      </c>
      <c r="N24" s="19">
        <v>16662279</v>
      </c>
      <c r="O24" s="19"/>
      <c r="P24" s="19"/>
      <c r="Q24" s="19"/>
      <c r="R24" s="19"/>
      <c r="S24" s="19"/>
      <c r="T24" s="19"/>
      <c r="U24" s="19"/>
      <c r="V24" s="19"/>
      <c r="W24" s="19">
        <v>16031237</v>
      </c>
      <c r="X24" s="19"/>
      <c r="Y24" s="19">
        <v>16031237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-34199000</v>
      </c>
      <c r="F26" s="19">
        <v>-34199000</v>
      </c>
      <c r="G26" s="19">
        <v>28569713</v>
      </c>
      <c r="H26" s="19"/>
      <c r="I26" s="19"/>
      <c r="J26" s="19">
        <v>28569713</v>
      </c>
      <c r="K26" s="19">
        <v>-89937</v>
      </c>
      <c r="L26" s="19"/>
      <c r="M26" s="19">
        <v>-10860434</v>
      </c>
      <c r="N26" s="19">
        <v>-10950371</v>
      </c>
      <c r="O26" s="19"/>
      <c r="P26" s="19"/>
      <c r="Q26" s="19"/>
      <c r="R26" s="19"/>
      <c r="S26" s="19"/>
      <c r="T26" s="19"/>
      <c r="U26" s="19"/>
      <c r="V26" s="19"/>
      <c r="W26" s="19">
        <v>17619342</v>
      </c>
      <c r="X26" s="19">
        <v>-13750000</v>
      </c>
      <c r="Y26" s="19">
        <v>31369342</v>
      </c>
      <c r="Z26" s="20">
        <v>-228.14</v>
      </c>
      <c r="AA26" s="21">
        <v>-34199000</v>
      </c>
    </row>
    <row r="27" spans="1:27" ht="13.5">
      <c r="A27" s="23" t="s">
        <v>51</v>
      </c>
      <c r="B27" s="24"/>
      <c r="C27" s="25">
        <f aca="true" t="shared" si="1" ref="C27:Y27">SUM(C21:C26)</f>
        <v>141145761</v>
      </c>
      <c r="D27" s="25">
        <f>SUM(D21:D26)</f>
        <v>0</v>
      </c>
      <c r="E27" s="26">
        <f t="shared" si="1"/>
        <v>-33999000</v>
      </c>
      <c r="F27" s="27">
        <f t="shared" si="1"/>
        <v>-33999000</v>
      </c>
      <c r="G27" s="27">
        <f t="shared" si="1"/>
        <v>29018136</v>
      </c>
      <c r="H27" s="27">
        <f t="shared" si="1"/>
        <v>0</v>
      </c>
      <c r="I27" s="27">
        <f t="shared" si="1"/>
        <v>0</v>
      </c>
      <c r="J27" s="27">
        <f t="shared" si="1"/>
        <v>29018136</v>
      </c>
      <c r="K27" s="27">
        <f t="shared" si="1"/>
        <v>-89937</v>
      </c>
      <c r="L27" s="27">
        <f t="shared" si="1"/>
        <v>0</v>
      </c>
      <c r="M27" s="27">
        <f t="shared" si="1"/>
        <v>5801845</v>
      </c>
      <c r="N27" s="27">
        <f t="shared" si="1"/>
        <v>5711908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34730044</v>
      </c>
      <c r="X27" s="27">
        <f t="shared" si="1"/>
        <v>-13750000</v>
      </c>
      <c r="Y27" s="27">
        <f t="shared" si="1"/>
        <v>48480044</v>
      </c>
      <c r="Z27" s="28">
        <f>+IF(X27&lt;&gt;0,+(Y27/X27)*100,0)</f>
        <v>-352.58213818181815</v>
      </c>
      <c r="AA27" s="29">
        <f>SUM(AA21:AA26)</f>
        <v>-33999000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54747514</v>
      </c>
      <c r="D32" s="17"/>
      <c r="E32" s="18"/>
      <c r="F32" s="19"/>
      <c r="G32" s="19">
        <v>-526025</v>
      </c>
      <c r="H32" s="19"/>
      <c r="I32" s="19"/>
      <c r="J32" s="19">
        <v>-526025</v>
      </c>
      <c r="K32" s="19"/>
      <c r="L32" s="19"/>
      <c r="M32" s="19">
        <v>-105567</v>
      </c>
      <c r="N32" s="19">
        <v>-105567</v>
      </c>
      <c r="O32" s="19"/>
      <c r="P32" s="19"/>
      <c r="Q32" s="19"/>
      <c r="R32" s="19"/>
      <c r="S32" s="19"/>
      <c r="T32" s="19"/>
      <c r="U32" s="19"/>
      <c r="V32" s="19"/>
      <c r="W32" s="19">
        <v>-631592</v>
      </c>
      <c r="X32" s="19"/>
      <c r="Y32" s="19">
        <v>-631592</v>
      </c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39083795</v>
      </c>
      <c r="H33" s="36"/>
      <c r="I33" s="36"/>
      <c r="J33" s="36">
        <v>39083795</v>
      </c>
      <c r="K33" s="19"/>
      <c r="L33" s="19"/>
      <c r="M33" s="19">
        <v>441970</v>
      </c>
      <c r="N33" s="19">
        <v>441970</v>
      </c>
      <c r="O33" s="36"/>
      <c r="P33" s="36"/>
      <c r="Q33" s="36"/>
      <c r="R33" s="19"/>
      <c r="S33" s="19"/>
      <c r="T33" s="19"/>
      <c r="U33" s="19"/>
      <c r="V33" s="36"/>
      <c r="W33" s="36">
        <v>39525765</v>
      </c>
      <c r="X33" s="36"/>
      <c r="Y33" s="19">
        <v>39525765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-7500000</v>
      </c>
      <c r="F35" s="19">
        <v>-7500000</v>
      </c>
      <c r="G35" s="19">
        <v>-130202468</v>
      </c>
      <c r="H35" s="19">
        <v>-574000</v>
      </c>
      <c r="I35" s="19">
        <v>-574000</v>
      </c>
      <c r="J35" s="19">
        <v>-131350468</v>
      </c>
      <c r="K35" s="19">
        <v>-574000</v>
      </c>
      <c r="L35" s="19"/>
      <c r="M35" s="19"/>
      <c r="N35" s="19">
        <v>-574000</v>
      </c>
      <c r="O35" s="19"/>
      <c r="P35" s="19"/>
      <c r="Q35" s="19"/>
      <c r="R35" s="19"/>
      <c r="S35" s="19"/>
      <c r="T35" s="19"/>
      <c r="U35" s="19"/>
      <c r="V35" s="19"/>
      <c r="W35" s="19">
        <v>-131924468</v>
      </c>
      <c r="X35" s="19">
        <v>-3300000</v>
      </c>
      <c r="Y35" s="19">
        <v>-128624468</v>
      </c>
      <c r="Z35" s="20">
        <v>3897.71</v>
      </c>
      <c r="AA35" s="21">
        <v>-7500000</v>
      </c>
    </row>
    <row r="36" spans="1:27" ht="13.5">
      <c r="A36" s="23" t="s">
        <v>57</v>
      </c>
      <c r="B36" s="24"/>
      <c r="C36" s="25">
        <f aca="true" t="shared" si="2" ref="C36:Y36">SUM(C31:C35)</f>
        <v>54747514</v>
      </c>
      <c r="D36" s="25">
        <f>SUM(D31:D35)</f>
        <v>0</v>
      </c>
      <c r="E36" s="26">
        <f t="shared" si="2"/>
        <v>-7500000</v>
      </c>
      <c r="F36" s="27">
        <f t="shared" si="2"/>
        <v>-7500000</v>
      </c>
      <c r="G36" s="27">
        <f t="shared" si="2"/>
        <v>-91644698</v>
      </c>
      <c r="H36" s="27">
        <f t="shared" si="2"/>
        <v>-574000</v>
      </c>
      <c r="I36" s="27">
        <f t="shared" si="2"/>
        <v>-574000</v>
      </c>
      <c r="J36" s="27">
        <f t="shared" si="2"/>
        <v>-92792698</v>
      </c>
      <c r="K36" s="27">
        <f t="shared" si="2"/>
        <v>-574000</v>
      </c>
      <c r="L36" s="27">
        <f t="shared" si="2"/>
        <v>0</v>
      </c>
      <c r="M36" s="27">
        <f t="shared" si="2"/>
        <v>336403</v>
      </c>
      <c r="N36" s="27">
        <f t="shared" si="2"/>
        <v>-237597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-93030295</v>
      </c>
      <c r="X36" s="27">
        <f t="shared" si="2"/>
        <v>-3300000</v>
      </c>
      <c r="Y36" s="27">
        <f t="shared" si="2"/>
        <v>-89730295</v>
      </c>
      <c r="Z36" s="28">
        <f>+IF(X36&lt;&gt;0,+(Y36/X36)*100,0)</f>
        <v>2719.0998484848487</v>
      </c>
      <c r="AA36" s="29">
        <f>SUM(AA31:AA35)</f>
        <v>-7500000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553958069</v>
      </c>
      <c r="D38" s="31">
        <f>+D17+D27+D36</f>
        <v>0</v>
      </c>
      <c r="E38" s="32">
        <f t="shared" si="3"/>
        <v>3467308</v>
      </c>
      <c r="F38" s="33">
        <f t="shared" si="3"/>
        <v>3467308</v>
      </c>
      <c r="G38" s="33">
        <f t="shared" si="3"/>
        <v>-99498128</v>
      </c>
      <c r="H38" s="33">
        <f t="shared" si="3"/>
        <v>-5278411</v>
      </c>
      <c r="I38" s="33">
        <f t="shared" si="3"/>
        <v>12919283</v>
      </c>
      <c r="J38" s="33">
        <f t="shared" si="3"/>
        <v>-91857256</v>
      </c>
      <c r="K38" s="33">
        <f t="shared" si="3"/>
        <v>-15603441</v>
      </c>
      <c r="L38" s="33">
        <f t="shared" si="3"/>
        <v>0</v>
      </c>
      <c r="M38" s="33">
        <f t="shared" si="3"/>
        <v>52596919</v>
      </c>
      <c r="N38" s="33">
        <f t="shared" si="3"/>
        <v>36993478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-54863778</v>
      </c>
      <c r="X38" s="33">
        <f t="shared" si="3"/>
        <v>5989514</v>
      </c>
      <c r="Y38" s="33">
        <f t="shared" si="3"/>
        <v>-60853292</v>
      </c>
      <c r="Z38" s="34">
        <f>+IF(X38&lt;&gt;0,+(Y38/X38)*100,0)</f>
        <v>-1015.9971576992724</v>
      </c>
      <c r="AA38" s="35">
        <f>+AA17+AA27+AA36</f>
        <v>3467308</v>
      </c>
    </row>
    <row r="39" spans="1:27" ht="13.5">
      <c r="A39" s="22" t="s">
        <v>59</v>
      </c>
      <c r="B39" s="16"/>
      <c r="C39" s="31"/>
      <c r="D39" s="31"/>
      <c r="E39" s="32">
        <v>989000</v>
      </c>
      <c r="F39" s="33">
        <v>989000</v>
      </c>
      <c r="G39" s="33"/>
      <c r="H39" s="33">
        <v>-99498128</v>
      </c>
      <c r="I39" s="33">
        <v>-104776539</v>
      </c>
      <c r="J39" s="33"/>
      <c r="K39" s="33">
        <v>-91857256</v>
      </c>
      <c r="L39" s="33">
        <v>-107460697</v>
      </c>
      <c r="M39" s="33">
        <v>-107460697</v>
      </c>
      <c r="N39" s="33">
        <v>-91857256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989000</v>
      </c>
      <c r="Y39" s="33">
        <v>-989000</v>
      </c>
      <c r="Z39" s="34">
        <v>-100</v>
      </c>
      <c r="AA39" s="35">
        <v>989000</v>
      </c>
    </row>
    <row r="40" spans="1:27" ht="13.5">
      <c r="A40" s="41" t="s">
        <v>60</v>
      </c>
      <c r="B40" s="42"/>
      <c r="C40" s="43">
        <v>553958069</v>
      </c>
      <c r="D40" s="43"/>
      <c r="E40" s="44">
        <v>4456308</v>
      </c>
      <c r="F40" s="45">
        <v>4456308</v>
      </c>
      <c r="G40" s="45">
        <v>-99498128</v>
      </c>
      <c r="H40" s="45">
        <v>-104776539</v>
      </c>
      <c r="I40" s="45">
        <v>-91857256</v>
      </c>
      <c r="J40" s="45">
        <v>-91857256</v>
      </c>
      <c r="K40" s="45">
        <v>-107460697</v>
      </c>
      <c r="L40" s="45">
        <v>-107460697</v>
      </c>
      <c r="M40" s="45">
        <v>-54863778</v>
      </c>
      <c r="N40" s="45">
        <v>-54863778</v>
      </c>
      <c r="O40" s="45"/>
      <c r="P40" s="45"/>
      <c r="Q40" s="45"/>
      <c r="R40" s="45"/>
      <c r="S40" s="45"/>
      <c r="T40" s="45"/>
      <c r="U40" s="45"/>
      <c r="V40" s="45"/>
      <c r="W40" s="45">
        <v>-54863778</v>
      </c>
      <c r="X40" s="45">
        <v>6978514</v>
      </c>
      <c r="Y40" s="45">
        <v>-61842292</v>
      </c>
      <c r="Z40" s="46">
        <v>-886.18</v>
      </c>
      <c r="AA40" s="47">
        <v>4456308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82107252</v>
      </c>
      <c r="D6" s="17"/>
      <c r="E6" s="18">
        <v>95658114</v>
      </c>
      <c r="F6" s="19">
        <v>95658114</v>
      </c>
      <c r="G6" s="19">
        <v>6590623</v>
      </c>
      <c r="H6" s="19">
        <v>8132678</v>
      </c>
      <c r="I6" s="19">
        <v>8122119</v>
      </c>
      <c r="J6" s="19">
        <v>22845420</v>
      </c>
      <c r="K6" s="19">
        <v>8165773</v>
      </c>
      <c r="L6" s="19">
        <v>8372001</v>
      </c>
      <c r="M6" s="19">
        <v>7224697</v>
      </c>
      <c r="N6" s="19">
        <v>23762471</v>
      </c>
      <c r="O6" s="19"/>
      <c r="P6" s="19"/>
      <c r="Q6" s="19"/>
      <c r="R6" s="19"/>
      <c r="S6" s="19"/>
      <c r="T6" s="19"/>
      <c r="U6" s="19"/>
      <c r="V6" s="19"/>
      <c r="W6" s="19">
        <v>46607891</v>
      </c>
      <c r="X6" s="19">
        <v>61252314</v>
      </c>
      <c r="Y6" s="19">
        <v>-14644423</v>
      </c>
      <c r="Z6" s="20">
        <v>-23.91</v>
      </c>
      <c r="AA6" s="21">
        <v>95658114</v>
      </c>
    </row>
    <row r="7" spans="1:27" ht="13.5">
      <c r="A7" s="22" t="s">
        <v>34</v>
      </c>
      <c r="B7" s="16"/>
      <c r="C7" s="17">
        <v>105409022</v>
      </c>
      <c r="D7" s="17"/>
      <c r="E7" s="18">
        <v>100261801</v>
      </c>
      <c r="F7" s="19">
        <v>100261801</v>
      </c>
      <c r="G7" s="19">
        <v>6915125</v>
      </c>
      <c r="H7" s="19">
        <v>8057339</v>
      </c>
      <c r="I7" s="19">
        <v>7359787</v>
      </c>
      <c r="J7" s="19">
        <v>22332251</v>
      </c>
      <c r="K7" s="19">
        <v>8566714</v>
      </c>
      <c r="L7" s="19">
        <v>7191535</v>
      </c>
      <c r="M7" s="19">
        <v>7497371</v>
      </c>
      <c r="N7" s="19">
        <v>23255620</v>
      </c>
      <c r="O7" s="19"/>
      <c r="P7" s="19"/>
      <c r="Q7" s="19"/>
      <c r="R7" s="19"/>
      <c r="S7" s="19"/>
      <c r="T7" s="19"/>
      <c r="U7" s="19"/>
      <c r="V7" s="19"/>
      <c r="W7" s="19">
        <v>45587871</v>
      </c>
      <c r="X7" s="19">
        <v>54490121</v>
      </c>
      <c r="Y7" s="19">
        <v>-8902250</v>
      </c>
      <c r="Z7" s="20">
        <v>-16.34</v>
      </c>
      <c r="AA7" s="21">
        <v>100261801</v>
      </c>
    </row>
    <row r="8" spans="1:27" ht="13.5">
      <c r="A8" s="22" t="s">
        <v>35</v>
      </c>
      <c r="B8" s="16"/>
      <c r="C8" s="17">
        <v>4084129</v>
      </c>
      <c r="D8" s="17"/>
      <c r="E8" s="18">
        <v>22516510</v>
      </c>
      <c r="F8" s="19">
        <v>22516510</v>
      </c>
      <c r="G8" s="19">
        <v>21041814</v>
      </c>
      <c r="H8" s="19">
        <v>19938394</v>
      </c>
      <c r="I8" s="19">
        <v>13296590</v>
      </c>
      <c r="J8" s="19">
        <v>54276798</v>
      </c>
      <c r="K8" s="19">
        <v>6629492</v>
      </c>
      <c r="L8" s="19">
        <v>16497902</v>
      </c>
      <c r="M8" s="19">
        <v>13162532</v>
      </c>
      <c r="N8" s="19">
        <v>36289926</v>
      </c>
      <c r="O8" s="19"/>
      <c r="P8" s="19"/>
      <c r="Q8" s="19"/>
      <c r="R8" s="19"/>
      <c r="S8" s="19"/>
      <c r="T8" s="19"/>
      <c r="U8" s="19"/>
      <c r="V8" s="19"/>
      <c r="W8" s="19">
        <v>90566724</v>
      </c>
      <c r="X8" s="19">
        <v>11258807</v>
      </c>
      <c r="Y8" s="19">
        <v>79307917</v>
      </c>
      <c r="Z8" s="20">
        <v>704.41</v>
      </c>
      <c r="AA8" s="21">
        <v>22516510</v>
      </c>
    </row>
    <row r="9" spans="1:27" ht="13.5">
      <c r="A9" s="22" t="s">
        <v>36</v>
      </c>
      <c r="B9" s="16"/>
      <c r="C9" s="17">
        <v>89622282</v>
      </c>
      <c r="D9" s="17"/>
      <c r="E9" s="18">
        <v>97910190</v>
      </c>
      <c r="F9" s="19">
        <v>97910190</v>
      </c>
      <c r="G9" s="19">
        <v>37547077</v>
      </c>
      <c r="H9" s="19">
        <v>100000</v>
      </c>
      <c r="I9" s="19"/>
      <c r="J9" s="19">
        <v>37647077</v>
      </c>
      <c r="K9" s="19">
        <v>3198003</v>
      </c>
      <c r="L9" s="19">
        <v>956884</v>
      </c>
      <c r="M9" s="19">
        <v>37745800</v>
      </c>
      <c r="N9" s="19">
        <v>41900687</v>
      </c>
      <c r="O9" s="19"/>
      <c r="P9" s="19"/>
      <c r="Q9" s="19"/>
      <c r="R9" s="19"/>
      <c r="S9" s="19"/>
      <c r="T9" s="19"/>
      <c r="U9" s="19"/>
      <c r="V9" s="19"/>
      <c r="W9" s="19">
        <v>79547764</v>
      </c>
      <c r="X9" s="19">
        <v>51227614</v>
      </c>
      <c r="Y9" s="19">
        <v>28320150</v>
      </c>
      <c r="Z9" s="20">
        <v>55.28</v>
      </c>
      <c r="AA9" s="21">
        <v>97910190</v>
      </c>
    </row>
    <row r="10" spans="1:27" ht="13.5">
      <c r="A10" s="22" t="s">
        <v>37</v>
      </c>
      <c r="B10" s="16"/>
      <c r="C10" s="17">
        <v>38826153</v>
      </c>
      <c r="D10" s="17"/>
      <c r="E10" s="18">
        <v>25468550</v>
      </c>
      <c r="F10" s="19">
        <v>25468550</v>
      </c>
      <c r="G10" s="19"/>
      <c r="H10" s="19"/>
      <c r="I10" s="19"/>
      <c r="J10" s="19"/>
      <c r="K10" s="19">
        <v>4641990</v>
      </c>
      <c r="L10" s="19">
        <v>5595350</v>
      </c>
      <c r="M10" s="19">
        <v>947578</v>
      </c>
      <c r="N10" s="19">
        <v>11184918</v>
      </c>
      <c r="O10" s="19"/>
      <c r="P10" s="19"/>
      <c r="Q10" s="19"/>
      <c r="R10" s="19"/>
      <c r="S10" s="19"/>
      <c r="T10" s="19"/>
      <c r="U10" s="19"/>
      <c r="V10" s="19"/>
      <c r="W10" s="19">
        <v>11184918</v>
      </c>
      <c r="X10" s="19">
        <v>12734280</v>
      </c>
      <c r="Y10" s="19">
        <v>-1549362</v>
      </c>
      <c r="Z10" s="20">
        <v>-12.17</v>
      </c>
      <c r="AA10" s="21">
        <v>25468550</v>
      </c>
    </row>
    <row r="11" spans="1:27" ht="13.5">
      <c r="A11" s="22" t="s">
        <v>38</v>
      </c>
      <c r="B11" s="16"/>
      <c r="C11" s="17">
        <v>11838241</v>
      </c>
      <c r="D11" s="17"/>
      <c r="E11" s="18">
        <v>10612071</v>
      </c>
      <c r="F11" s="19">
        <v>10612071</v>
      </c>
      <c r="G11" s="19">
        <v>667666</v>
      </c>
      <c r="H11" s="19">
        <v>627459</v>
      </c>
      <c r="I11" s="19">
        <v>770735</v>
      </c>
      <c r="J11" s="19">
        <v>2065860</v>
      </c>
      <c r="K11" s="19">
        <v>1615343</v>
      </c>
      <c r="L11" s="19">
        <v>841450</v>
      </c>
      <c r="M11" s="19">
        <v>1530938</v>
      </c>
      <c r="N11" s="19">
        <v>3987731</v>
      </c>
      <c r="O11" s="19"/>
      <c r="P11" s="19"/>
      <c r="Q11" s="19"/>
      <c r="R11" s="19"/>
      <c r="S11" s="19"/>
      <c r="T11" s="19"/>
      <c r="U11" s="19"/>
      <c r="V11" s="19"/>
      <c r="W11" s="19">
        <v>6053591</v>
      </c>
      <c r="X11" s="19">
        <v>5306035</v>
      </c>
      <c r="Y11" s="19">
        <v>747556</v>
      </c>
      <c r="Z11" s="20">
        <v>14.09</v>
      </c>
      <c r="AA11" s="21">
        <v>10612071</v>
      </c>
    </row>
    <row r="12" spans="1:27" ht="13.5">
      <c r="A12" s="22" t="s">
        <v>39</v>
      </c>
      <c r="B12" s="16"/>
      <c r="C12" s="17"/>
      <c r="D12" s="17"/>
      <c r="E12" s="18">
        <v>35904</v>
      </c>
      <c r="F12" s="19">
        <v>35904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17952</v>
      </c>
      <c r="Y12" s="19">
        <v>-17952</v>
      </c>
      <c r="Z12" s="20">
        <v>-100</v>
      </c>
      <c r="AA12" s="21">
        <v>35904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-275638761</v>
      </c>
      <c r="D14" s="17"/>
      <c r="E14" s="18">
        <v>-331866678</v>
      </c>
      <c r="F14" s="19">
        <v>-331866678</v>
      </c>
      <c r="G14" s="19">
        <v>-71026682</v>
      </c>
      <c r="H14" s="19">
        <v>-31580438</v>
      </c>
      <c r="I14" s="19">
        <v>-30403501</v>
      </c>
      <c r="J14" s="19">
        <v>-133010621</v>
      </c>
      <c r="K14" s="19">
        <v>-27578241</v>
      </c>
      <c r="L14" s="19">
        <v>-27943346</v>
      </c>
      <c r="M14" s="19">
        <v>-72097866</v>
      </c>
      <c r="N14" s="19">
        <v>-127619453</v>
      </c>
      <c r="O14" s="19"/>
      <c r="P14" s="19"/>
      <c r="Q14" s="19"/>
      <c r="R14" s="19"/>
      <c r="S14" s="19"/>
      <c r="T14" s="19"/>
      <c r="U14" s="19"/>
      <c r="V14" s="19"/>
      <c r="W14" s="19">
        <v>-260630074</v>
      </c>
      <c r="X14" s="19">
        <v>-141887437</v>
      </c>
      <c r="Y14" s="19">
        <v>-118742637</v>
      </c>
      <c r="Z14" s="20">
        <v>83.69</v>
      </c>
      <c r="AA14" s="21">
        <v>-331866678</v>
      </c>
    </row>
    <row r="15" spans="1:27" ht="13.5">
      <c r="A15" s="22" t="s">
        <v>42</v>
      </c>
      <c r="B15" s="16"/>
      <c r="C15" s="17">
        <v>-1507849</v>
      </c>
      <c r="D15" s="17"/>
      <c r="E15" s="18">
        <v>-1419111</v>
      </c>
      <c r="F15" s="19">
        <v>-1419111</v>
      </c>
      <c r="G15" s="19"/>
      <c r="H15" s="19"/>
      <c r="I15" s="19">
        <v>-532408</v>
      </c>
      <c r="J15" s="19">
        <v>-532408</v>
      </c>
      <c r="K15" s="19"/>
      <c r="L15" s="19">
        <v>-1812</v>
      </c>
      <c r="M15" s="19"/>
      <c r="N15" s="19">
        <v>-1812</v>
      </c>
      <c r="O15" s="19"/>
      <c r="P15" s="19"/>
      <c r="Q15" s="19"/>
      <c r="R15" s="19"/>
      <c r="S15" s="19"/>
      <c r="T15" s="19"/>
      <c r="U15" s="19"/>
      <c r="V15" s="19"/>
      <c r="W15" s="19">
        <v>-534220</v>
      </c>
      <c r="X15" s="19">
        <v>-709554</v>
      </c>
      <c r="Y15" s="19">
        <v>175334</v>
      </c>
      <c r="Z15" s="20">
        <v>-24.71</v>
      </c>
      <c r="AA15" s="21">
        <v>-1419111</v>
      </c>
    </row>
    <row r="16" spans="1:27" ht="13.5">
      <c r="A16" s="22" t="s">
        <v>43</v>
      </c>
      <c r="B16" s="16"/>
      <c r="C16" s="17"/>
      <c r="D16" s="17"/>
      <c r="E16" s="18">
        <v>-2196000</v>
      </c>
      <c r="F16" s="19">
        <v>-2196000</v>
      </c>
      <c r="G16" s="19">
        <v>-76483</v>
      </c>
      <c r="H16" s="19">
        <v>-302913</v>
      </c>
      <c r="I16" s="19">
        <v>-189476</v>
      </c>
      <c r="J16" s="19">
        <v>-568872</v>
      </c>
      <c r="K16" s="19">
        <v>-261678</v>
      </c>
      <c r="L16" s="19">
        <v>-300566</v>
      </c>
      <c r="M16" s="19">
        <v>-268481</v>
      </c>
      <c r="N16" s="19">
        <v>-830725</v>
      </c>
      <c r="O16" s="19"/>
      <c r="P16" s="19"/>
      <c r="Q16" s="19"/>
      <c r="R16" s="19"/>
      <c r="S16" s="19"/>
      <c r="T16" s="19"/>
      <c r="U16" s="19"/>
      <c r="V16" s="19"/>
      <c r="W16" s="19">
        <v>-1399597</v>
      </c>
      <c r="X16" s="19">
        <v>-1097998</v>
      </c>
      <c r="Y16" s="19">
        <v>-301599</v>
      </c>
      <c r="Z16" s="20">
        <v>27.47</v>
      </c>
      <c r="AA16" s="21">
        <v>-2196000</v>
      </c>
    </row>
    <row r="17" spans="1:27" ht="13.5">
      <c r="A17" s="23" t="s">
        <v>44</v>
      </c>
      <c r="B17" s="24"/>
      <c r="C17" s="25">
        <f aca="true" t="shared" si="0" ref="C17:Y17">SUM(C6:C16)</f>
        <v>54740469</v>
      </c>
      <c r="D17" s="25">
        <f>SUM(D6:D16)</f>
        <v>0</v>
      </c>
      <c r="E17" s="26">
        <f t="shared" si="0"/>
        <v>16981351</v>
      </c>
      <c r="F17" s="27">
        <f t="shared" si="0"/>
        <v>16981351</v>
      </c>
      <c r="G17" s="27">
        <f t="shared" si="0"/>
        <v>1659140</v>
      </c>
      <c r="H17" s="27">
        <f t="shared" si="0"/>
        <v>4972519</v>
      </c>
      <c r="I17" s="27">
        <f t="shared" si="0"/>
        <v>-1576154</v>
      </c>
      <c r="J17" s="27">
        <f t="shared" si="0"/>
        <v>5055505</v>
      </c>
      <c r="K17" s="27">
        <f t="shared" si="0"/>
        <v>4977396</v>
      </c>
      <c r="L17" s="27">
        <f t="shared" si="0"/>
        <v>11209398</v>
      </c>
      <c r="M17" s="27">
        <f t="shared" si="0"/>
        <v>-4257431</v>
      </c>
      <c r="N17" s="27">
        <f t="shared" si="0"/>
        <v>11929363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16984868</v>
      </c>
      <c r="X17" s="27">
        <f t="shared" si="0"/>
        <v>52592134</v>
      </c>
      <c r="Y17" s="27">
        <f t="shared" si="0"/>
        <v>-35607266</v>
      </c>
      <c r="Z17" s="28">
        <f>+IF(X17&lt;&gt;0,+(Y17/X17)*100,0)</f>
        <v>-67.70454684345</v>
      </c>
      <c r="AA17" s="29">
        <f>SUM(AA6:AA16)</f>
        <v>16981351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450679</v>
      </c>
      <c r="D21" s="17"/>
      <c r="E21" s="18"/>
      <c r="F21" s="19"/>
      <c r="G21" s="36">
        <v>3990</v>
      </c>
      <c r="H21" s="36"/>
      <c r="I21" s="36"/>
      <c r="J21" s="19">
        <v>3990</v>
      </c>
      <c r="K21" s="36">
        <v>3450</v>
      </c>
      <c r="L21" s="36"/>
      <c r="M21" s="19"/>
      <c r="N21" s="36">
        <v>3450</v>
      </c>
      <c r="O21" s="36"/>
      <c r="P21" s="36"/>
      <c r="Q21" s="19"/>
      <c r="R21" s="36"/>
      <c r="S21" s="36"/>
      <c r="T21" s="19"/>
      <c r="U21" s="36"/>
      <c r="V21" s="36"/>
      <c r="W21" s="36">
        <v>7440</v>
      </c>
      <c r="X21" s="19"/>
      <c r="Y21" s="36">
        <v>7440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-38057473</v>
      </c>
      <c r="D26" s="17"/>
      <c r="E26" s="18">
        <v>-53610446</v>
      </c>
      <c r="F26" s="19">
        <v>-53610446</v>
      </c>
      <c r="G26" s="19">
        <v>-36590</v>
      </c>
      <c r="H26" s="19">
        <v>-7048347</v>
      </c>
      <c r="I26" s="19">
        <v>-308558</v>
      </c>
      <c r="J26" s="19">
        <v>-7393495</v>
      </c>
      <c r="K26" s="19">
        <v>-6079595</v>
      </c>
      <c r="L26" s="19">
        <v>-1083026</v>
      </c>
      <c r="M26" s="19">
        <v>-2360623</v>
      </c>
      <c r="N26" s="19">
        <v>-9523244</v>
      </c>
      <c r="O26" s="19"/>
      <c r="P26" s="19"/>
      <c r="Q26" s="19"/>
      <c r="R26" s="19"/>
      <c r="S26" s="19"/>
      <c r="T26" s="19"/>
      <c r="U26" s="19"/>
      <c r="V26" s="19"/>
      <c r="W26" s="19">
        <v>-16916739</v>
      </c>
      <c r="X26" s="19">
        <v>-37055614</v>
      </c>
      <c r="Y26" s="19">
        <v>20138875</v>
      </c>
      <c r="Z26" s="20">
        <v>-54.35</v>
      </c>
      <c r="AA26" s="21">
        <v>-53610446</v>
      </c>
    </row>
    <row r="27" spans="1:27" ht="13.5">
      <c r="A27" s="23" t="s">
        <v>51</v>
      </c>
      <c r="B27" s="24"/>
      <c r="C27" s="25">
        <f aca="true" t="shared" si="1" ref="C27:Y27">SUM(C21:C26)</f>
        <v>-37606794</v>
      </c>
      <c r="D27" s="25">
        <f>SUM(D21:D26)</f>
        <v>0</v>
      </c>
      <c r="E27" s="26">
        <f t="shared" si="1"/>
        <v>-53610446</v>
      </c>
      <c r="F27" s="27">
        <f t="shared" si="1"/>
        <v>-53610446</v>
      </c>
      <c r="G27" s="27">
        <f t="shared" si="1"/>
        <v>-32600</v>
      </c>
      <c r="H27" s="27">
        <f t="shared" si="1"/>
        <v>-7048347</v>
      </c>
      <c r="I27" s="27">
        <f t="shared" si="1"/>
        <v>-308558</v>
      </c>
      <c r="J27" s="27">
        <f t="shared" si="1"/>
        <v>-7389505</v>
      </c>
      <c r="K27" s="27">
        <f t="shared" si="1"/>
        <v>-6076145</v>
      </c>
      <c r="L27" s="27">
        <f t="shared" si="1"/>
        <v>-1083026</v>
      </c>
      <c r="M27" s="27">
        <f t="shared" si="1"/>
        <v>-2360623</v>
      </c>
      <c r="N27" s="27">
        <f t="shared" si="1"/>
        <v>-9519794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-16909299</v>
      </c>
      <c r="X27" s="27">
        <f t="shared" si="1"/>
        <v>-37055614</v>
      </c>
      <c r="Y27" s="27">
        <f t="shared" si="1"/>
        <v>20146315</v>
      </c>
      <c r="Z27" s="28">
        <f>+IF(X27&lt;&gt;0,+(Y27/X27)*100,0)</f>
        <v>-54.36778081723326</v>
      </c>
      <c r="AA27" s="29">
        <f>SUM(AA21:AA26)</f>
        <v>-53610446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23065000</v>
      </c>
      <c r="F32" s="19">
        <v>23065000</v>
      </c>
      <c r="G32" s="19">
        <v>474293</v>
      </c>
      <c r="H32" s="19"/>
      <c r="I32" s="19">
        <v>-222089</v>
      </c>
      <c r="J32" s="19">
        <v>252204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252204</v>
      </c>
      <c r="X32" s="19"/>
      <c r="Y32" s="19">
        <v>252204</v>
      </c>
      <c r="Z32" s="20"/>
      <c r="AA32" s="21">
        <v>23065000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>
        <v>9401</v>
      </c>
      <c r="H33" s="36">
        <v>3369</v>
      </c>
      <c r="I33" s="36">
        <v>5824</v>
      </c>
      <c r="J33" s="36">
        <v>18594</v>
      </c>
      <c r="K33" s="19">
        <v>17922</v>
      </c>
      <c r="L33" s="19">
        <v>772</v>
      </c>
      <c r="M33" s="19">
        <v>1639</v>
      </c>
      <c r="N33" s="19">
        <v>20333</v>
      </c>
      <c r="O33" s="36"/>
      <c r="P33" s="36"/>
      <c r="Q33" s="36"/>
      <c r="R33" s="19"/>
      <c r="S33" s="19"/>
      <c r="T33" s="19"/>
      <c r="U33" s="19"/>
      <c r="V33" s="36"/>
      <c r="W33" s="36">
        <v>38927</v>
      </c>
      <c r="X33" s="36"/>
      <c r="Y33" s="19">
        <v>38927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-1717178</v>
      </c>
      <c r="D35" s="17"/>
      <c r="E35" s="18">
        <v>5628857</v>
      </c>
      <c r="F35" s="19">
        <v>5628857</v>
      </c>
      <c r="G35" s="19"/>
      <c r="H35" s="19"/>
      <c r="I35" s="19">
        <v>-390272</v>
      </c>
      <c r="J35" s="19">
        <v>-390272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-390272</v>
      </c>
      <c r="X35" s="19">
        <v>21120000</v>
      </c>
      <c r="Y35" s="19">
        <v>-21510272</v>
      </c>
      <c r="Z35" s="20">
        <v>-101.85</v>
      </c>
      <c r="AA35" s="21">
        <v>5628857</v>
      </c>
    </row>
    <row r="36" spans="1:27" ht="13.5">
      <c r="A36" s="23" t="s">
        <v>57</v>
      </c>
      <c r="B36" s="24"/>
      <c r="C36" s="25">
        <f aca="true" t="shared" si="2" ref="C36:Y36">SUM(C31:C35)</f>
        <v>-1717178</v>
      </c>
      <c r="D36" s="25">
        <f>SUM(D31:D35)</f>
        <v>0</v>
      </c>
      <c r="E36" s="26">
        <f t="shared" si="2"/>
        <v>28693857</v>
      </c>
      <c r="F36" s="27">
        <f t="shared" si="2"/>
        <v>28693857</v>
      </c>
      <c r="G36" s="27">
        <f t="shared" si="2"/>
        <v>483694</v>
      </c>
      <c r="H36" s="27">
        <f t="shared" si="2"/>
        <v>3369</v>
      </c>
      <c r="I36" s="27">
        <f t="shared" si="2"/>
        <v>-606537</v>
      </c>
      <c r="J36" s="27">
        <f t="shared" si="2"/>
        <v>-119474</v>
      </c>
      <c r="K36" s="27">
        <f t="shared" si="2"/>
        <v>17922</v>
      </c>
      <c r="L36" s="27">
        <f t="shared" si="2"/>
        <v>772</v>
      </c>
      <c r="M36" s="27">
        <f t="shared" si="2"/>
        <v>1639</v>
      </c>
      <c r="N36" s="27">
        <f t="shared" si="2"/>
        <v>20333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-99141</v>
      </c>
      <c r="X36" s="27">
        <f t="shared" si="2"/>
        <v>21120000</v>
      </c>
      <c r="Y36" s="27">
        <f t="shared" si="2"/>
        <v>-21219141</v>
      </c>
      <c r="Z36" s="28">
        <f>+IF(X36&lt;&gt;0,+(Y36/X36)*100,0)</f>
        <v>-100.46941761363637</v>
      </c>
      <c r="AA36" s="29">
        <f>SUM(AA31:AA35)</f>
        <v>28693857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15416497</v>
      </c>
      <c r="D38" s="31">
        <f>+D17+D27+D36</f>
        <v>0</v>
      </c>
      <c r="E38" s="32">
        <f t="shared" si="3"/>
        <v>-7935238</v>
      </c>
      <c r="F38" s="33">
        <f t="shared" si="3"/>
        <v>-7935238</v>
      </c>
      <c r="G38" s="33">
        <f t="shared" si="3"/>
        <v>2110234</v>
      </c>
      <c r="H38" s="33">
        <f t="shared" si="3"/>
        <v>-2072459</v>
      </c>
      <c r="I38" s="33">
        <f t="shared" si="3"/>
        <v>-2491249</v>
      </c>
      <c r="J38" s="33">
        <f t="shared" si="3"/>
        <v>-2453474</v>
      </c>
      <c r="K38" s="33">
        <f t="shared" si="3"/>
        <v>-1080827</v>
      </c>
      <c r="L38" s="33">
        <f t="shared" si="3"/>
        <v>10127144</v>
      </c>
      <c r="M38" s="33">
        <f t="shared" si="3"/>
        <v>-6616415</v>
      </c>
      <c r="N38" s="33">
        <f t="shared" si="3"/>
        <v>2429902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-23572</v>
      </c>
      <c r="X38" s="33">
        <f t="shared" si="3"/>
        <v>36656520</v>
      </c>
      <c r="Y38" s="33">
        <f t="shared" si="3"/>
        <v>-36680092</v>
      </c>
      <c r="Z38" s="34">
        <f>+IF(X38&lt;&gt;0,+(Y38/X38)*100,0)</f>
        <v>-100.06430506769328</v>
      </c>
      <c r="AA38" s="35">
        <f>+AA17+AA27+AA36</f>
        <v>-7935238</v>
      </c>
    </row>
    <row r="39" spans="1:27" ht="13.5">
      <c r="A39" s="22" t="s">
        <v>59</v>
      </c>
      <c r="B39" s="16"/>
      <c r="C39" s="31">
        <v>48847085</v>
      </c>
      <c r="D39" s="31"/>
      <c r="E39" s="32">
        <v>72118000</v>
      </c>
      <c r="F39" s="33">
        <v>72118000</v>
      </c>
      <c r="G39" s="33">
        <v>8475120</v>
      </c>
      <c r="H39" s="33">
        <v>10585354</v>
      </c>
      <c r="I39" s="33">
        <v>8512895</v>
      </c>
      <c r="J39" s="33">
        <v>8475120</v>
      </c>
      <c r="K39" s="33">
        <v>6021646</v>
      </c>
      <c r="L39" s="33">
        <v>4940819</v>
      </c>
      <c r="M39" s="33">
        <v>15067963</v>
      </c>
      <c r="N39" s="33">
        <v>6021646</v>
      </c>
      <c r="O39" s="33"/>
      <c r="P39" s="33"/>
      <c r="Q39" s="33"/>
      <c r="R39" s="33"/>
      <c r="S39" s="33"/>
      <c r="T39" s="33"/>
      <c r="U39" s="33"/>
      <c r="V39" s="33"/>
      <c r="W39" s="33">
        <v>8475120</v>
      </c>
      <c r="X39" s="33">
        <v>72118000</v>
      </c>
      <c r="Y39" s="33">
        <v>-63642880</v>
      </c>
      <c r="Z39" s="34">
        <v>-88.25</v>
      </c>
      <c r="AA39" s="35">
        <v>72118000</v>
      </c>
    </row>
    <row r="40" spans="1:27" ht="13.5">
      <c r="A40" s="41" t="s">
        <v>60</v>
      </c>
      <c r="B40" s="42"/>
      <c r="C40" s="43">
        <v>64263582</v>
      </c>
      <c r="D40" s="43"/>
      <c r="E40" s="44">
        <v>64182762</v>
      </c>
      <c r="F40" s="45">
        <v>64182762</v>
      </c>
      <c r="G40" s="45">
        <v>10585354</v>
      </c>
      <c r="H40" s="45">
        <v>8512895</v>
      </c>
      <c r="I40" s="45">
        <v>6021646</v>
      </c>
      <c r="J40" s="45">
        <v>6021646</v>
      </c>
      <c r="K40" s="45">
        <v>4940819</v>
      </c>
      <c r="L40" s="45">
        <v>15067963</v>
      </c>
      <c r="M40" s="45">
        <v>8451548</v>
      </c>
      <c r="N40" s="45">
        <v>8451548</v>
      </c>
      <c r="O40" s="45"/>
      <c r="P40" s="45"/>
      <c r="Q40" s="45"/>
      <c r="R40" s="45"/>
      <c r="S40" s="45"/>
      <c r="T40" s="45"/>
      <c r="U40" s="45"/>
      <c r="V40" s="45"/>
      <c r="W40" s="45">
        <v>8451548</v>
      </c>
      <c r="X40" s="45">
        <v>108774520</v>
      </c>
      <c r="Y40" s="45">
        <v>-100322972</v>
      </c>
      <c r="Z40" s="46">
        <v>-92.23</v>
      </c>
      <c r="AA40" s="47">
        <v>64182762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26729850</v>
      </c>
      <c r="D6" s="17"/>
      <c r="E6" s="18">
        <v>32209916</v>
      </c>
      <c r="F6" s="19">
        <v>32209916</v>
      </c>
      <c r="G6" s="19">
        <v>2008843</v>
      </c>
      <c r="H6" s="19">
        <v>9938327</v>
      </c>
      <c r="I6" s="19">
        <v>10057083</v>
      </c>
      <c r="J6" s="19">
        <v>22004253</v>
      </c>
      <c r="K6" s="19">
        <v>1546844</v>
      </c>
      <c r="L6" s="19">
        <v>1617065</v>
      </c>
      <c r="M6" s="19">
        <v>1246411</v>
      </c>
      <c r="N6" s="19">
        <v>4410320</v>
      </c>
      <c r="O6" s="19"/>
      <c r="P6" s="19"/>
      <c r="Q6" s="19"/>
      <c r="R6" s="19"/>
      <c r="S6" s="19"/>
      <c r="T6" s="19"/>
      <c r="U6" s="19"/>
      <c r="V6" s="19"/>
      <c r="W6" s="19">
        <v>26414573</v>
      </c>
      <c r="X6" s="19">
        <v>21747541</v>
      </c>
      <c r="Y6" s="19">
        <v>4667032</v>
      </c>
      <c r="Z6" s="20">
        <v>21.46</v>
      </c>
      <c r="AA6" s="21">
        <v>32209916</v>
      </c>
    </row>
    <row r="7" spans="1:27" ht="13.5">
      <c r="A7" s="22" t="s">
        <v>34</v>
      </c>
      <c r="B7" s="16"/>
      <c r="C7" s="17">
        <v>17748786</v>
      </c>
      <c r="D7" s="17"/>
      <c r="E7" s="18">
        <v>21956961</v>
      </c>
      <c r="F7" s="19">
        <v>21956961</v>
      </c>
      <c r="G7" s="19">
        <v>1799699</v>
      </c>
      <c r="H7" s="19">
        <v>2453961</v>
      </c>
      <c r="I7" s="19">
        <v>2358797</v>
      </c>
      <c r="J7" s="19">
        <v>6612457</v>
      </c>
      <c r="K7" s="19">
        <v>1718988</v>
      </c>
      <c r="L7" s="19">
        <v>1241207</v>
      </c>
      <c r="M7" s="19">
        <v>1087349</v>
      </c>
      <c r="N7" s="19">
        <v>4047544</v>
      </c>
      <c r="O7" s="19"/>
      <c r="P7" s="19"/>
      <c r="Q7" s="19"/>
      <c r="R7" s="19"/>
      <c r="S7" s="19"/>
      <c r="T7" s="19"/>
      <c r="U7" s="19"/>
      <c r="V7" s="19"/>
      <c r="W7" s="19">
        <v>10660001</v>
      </c>
      <c r="X7" s="19">
        <v>11993217</v>
      </c>
      <c r="Y7" s="19">
        <v>-1333216</v>
      </c>
      <c r="Z7" s="20">
        <v>-11.12</v>
      </c>
      <c r="AA7" s="21">
        <v>21956961</v>
      </c>
    </row>
    <row r="8" spans="1:27" ht="13.5">
      <c r="A8" s="22" t="s">
        <v>35</v>
      </c>
      <c r="B8" s="16"/>
      <c r="C8" s="17">
        <v>4905534</v>
      </c>
      <c r="D8" s="17"/>
      <c r="E8" s="18">
        <v>74475450</v>
      </c>
      <c r="F8" s="19">
        <v>74475450</v>
      </c>
      <c r="G8" s="19">
        <v>19823194</v>
      </c>
      <c r="H8" s="19">
        <v>302152</v>
      </c>
      <c r="I8" s="19">
        <v>19527389</v>
      </c>
      <c r="J8" s="19">
        <v>39652735</v>
      </c>
      <c r="K8" s="19">
        <v>17530121</v>
      </c>
      <c r="L8" s="19">
        <v>28836444</v>
      </c>
      <c r="M8" s="19">
        <v>5071894</v>
      </c>
      <c r="N8" s="19">
        <v>51438459</v>
      </c>
      <c r="O8" s="19"/>
      <c r="P8" s="19"/>
      <c r="Q8" s="19"/>
      <c r="R8" s="19"/>
      <c r="S8" s="19"/>
      <c r="T8" s="19"/>
      <c r="U8" s="19"/>
      <c r="V8" s="19"/>
      <c r="W8" s="19">
        <v>91091194</v>
      </c>
      <c r="X8" s="19">
        <v>37682739</v>
      </c>
      <c r="Y8" s="19">
        <v>53408455</v>
      </c>
      <c r="Z8" s="20">
        <v>141.73</v>
      </c>
      <c r="AA8" s="21">
        <v>74475450</v>
      </c>
    </row>
    <row r="9" spans="1:27" ht="13.5">
      <c r="A9" s="22" t="s">
        <v>36</v>
      </c>
      <c r="B9" s="16"/>
      <c r="C9" s="17">
        <v>74866344</v>
      </c>
      <c r="D9" s="17"/>
      <c r="E9" s="18">
        <v>94751301</v>
      </c>
      <c r="F9" s="19">
        <v>94751301</v>
      </c>
      <c r="G9" s="19">
        <v>30315050</v>
      </c>
      <c r="H9" s="19">
        <v>2665000</v>
      </c>
      <c r="I9" s="19"/>
      <c r="J9" s="19">
        <v>32980050</v>
      </c>
      <c r="K9" s="19">
        <v>1527050</v>
      </c>
      <c r="L9" s="19">
        <v>450000</v>
      </c>
      <c r="M9" s="19">
        <v>21900000</v>
      </c>
      <c r="N9" s="19">
        <v>23877050</v>
      </c>
      <c r="O9" s="19"/>
      <c r="P9" s="19"/>
      <c r="Q9" s="19"/>
      <c r="R9" s="19"/>
      <c r="S9" s="19"/>
      <c r="T9" s="19"/>
      <c r="U9" s="19"/>
      <c r="V9" s="19"/>
      <c r="W9" s="19">
        <v>56857100</v>
      </c>
      <c r="X9" s="19">
        <v>59622553</v>
      </c>
      <c r="Y9" s="19">
        <v>-2765453</v>
      </c>
      <c r="Z9" s="20">
        <v>-4.64</v>
      </c>
      <c r="AA9" s="21">
        <v>94751301</v>
      </c>
    </row>
    <row r="10" spans="1:27" ht="13.5">
      <c r="A10" s="22" t="s">
        <v>37</v>
      </c>
      <c r="B10" s="16"/>
      <c r="C10" s="17">
        <v>96311522</v>
      </c>
      <c r="D10" s="17"/>
      <c r="E10" s="18">
        <v>62482000</v>
      </c>
      <c r="F10" s="19">
        <v>62482000</v>
      </c>
      <c r="G10" s="19">
        <v>18934039</v>
      </c>
      <c r="H10" s="19">
        <v>4831338</v>
      </c>
      <c r="I10" s="19"/>
      <c r="J10" s="19">
        <v>23765377</v>
      </c>
      <c r="K10" s="19">
        <v>2731000</v>
      </c>
      <c r="L10" s="19"/>
      <c r="M10" s="19">
        <v>6481914</v>
      </c>
      <c r="N10" s="19">
        <v>9212914</v>
      </c>
      <c r="O10" s="19"/>
      <c r="P10" s="19"/>
      <c r="Q10" s="19"/>
      <c r="R10" s="19"/>
      <c r="S10" s="19"/>
      <c r="T10" s="19"/>
      <c r="U10" s="19"/>
      <c r="V10" s="19"/>
      <c r="W10" s="19">
        <v>32978291</v>
      </c>
      <c r="X10" s="19">
        <v>47408797</v>
      </c>
      <c r="Y10" s="19">
        <v>-14430506</v>
      </c>
      <c r="Z10" s="20">
        <v>-30.44</v>
      </c>
      <c r="AA10" s="21">
        <v>62482000</v>
      </c>
    </row>
    <row r="11" spans="1:27" ht="13.5">
      <c r="A11" s="22" t="s">
        <v>38</v>
      </c>
      <c r="B11" s="16"/>
      <c r="C11" s="17">
        <v>1498102</v>
      </c>
      <c r="D11" s="17"/>
      <c r="E11" s="18">
        <v>3752190</v>
      </c>
      <c r="F11" s="19">
        <v>3752190</v>
      </c>
      <c r="G11" s="19">
        <v>2641</v>
      </c>
      <c r="H11" s="19"/>
      <c r="I11" s="19">
        <v>5198</v>
      </c>
      <c r="J11" s="19">
        <v>7839</v>
      </c>
      <c r="K11" s="19">
        <v>3035</v>
      </c>
      <c r="L11" s="19">
        <v>11904</v>
      </c>
      <c r="M11" s="19">
        <v>1817</v>
      </c>
      <c r="N11" s="19">
        <v>16756</v>
      </c>
      <c r="O11" s="19"/>
      <c r="P11" s="19"/>
      <c r="Q11" s="19"/>
      <c r="R11" s="19"/>
      <c r="S11" s="19"/>
      <c r="T11" s="19"/>
      <c r="U11" s="19"/>
      <c r="V11" s="19"/>
      <c r="W11" s="19">
        <v>24595</v>
      </c>
      <c r="X11" s="19">
        <v>1014369</v>
      </c>
      <c r="Y11" s="19">
        <v>-989774</v>
      </c>
      <c r="Z11" s="20">
        <v>-97.58</v>
      </c>
      <c r="AA11" s="21">
        <v>3752190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-124254793</v>
      </c>
      <c r="D14" s="17"/>
      <c r="E14" s="18">
        <v>-176615754</v>
      </c>
      <c r="F14" s="19">
        <v>-176615754</v>
      </c>
      <c r="G14" s="19">
        <v>-62203996</v>
      </c>
      <c r="H14" s="19">
        <v>-16961364</v>
      </c>
      <c r="I14" s="19">
        <v>-24956262</v>
      </c>
      <c r="J14" s="19">
        <v>-104121622</v>
      </c>
      <c r="K14" s="19">
        <v>-19338782</v>
      </c>
      <c r="L14" s="19">
        <v>-32497899</v>
      </c>
      <c r="M14" s="19">
        <v>-25422469</v>
      </c>
      <c r="N14" s="19">
        <v>-77259150</v>
      </c>
      <c r="O14" s="19"/>
      <c r="P14" s="19"/>
      <c r="Q14" s="19"/>
      <c r="R14" s="19"/>
      <c r="S14" s="19"/>
      <c r="T14" s="19"/>
      <c r="U14" s="19"/>
      <c r="V14" s="19"/>
      <c r="W14" s="19">
        <v>-181380772</v>
      </c>
      <c r="X14" s="19">
        <v>-100210851</v>
      </c>
      <c r="Y14" s="19">
        <v>-81169921</v>
      </c>
      <c r="Z14" s="20">
        <v>81</v>
      </c>
      <c r="AA14" s="21">
        <v>-176615754</v>
      </c>
    </row>
    <row r="15" spans="1:27" ht="13.5">
      <c r="A15" s="22" t="s">
        <v>42</v>
      </c>
      <c r="B15" s="16"/>
      <c r="C15" s="17">
        <v>-488494</v>
      </c>
      <c r="D15" s="17"/>
      <c r="E15" s="18">
        <v>-1448794</v>
      </c>
      <c r="F15" s="19">
        <v>-1448794</v>
      </c>
      <c r="G15" s="19">
        <v>-28280</v>
      </c>
      <c r="H15" s="19"/>
      <c r="I15" s="19">
        <v>-7985</v>
      </c>
      <c r="J15" s="19">
        <v>-36265</v>
      </c>
      <c r="K15" s="19"/>
      <c r="L15" s="19">
        <v>-75324</v>
      </c>
      <c r="M15" s="19">
        <v>-13194</v>
      </c>
      <c r="N15" s="19">
        <v>-88518</v>
      </c>
      <c r="O15" s="19"/>
      <c r="P15" s="19"/>
      <c r="Q15" s="19"/>
      <c r="R15" s="19"/>
      <c r="S15" s="19"/>
      <c r="T15" s="19"/>
      <c r="U15" s="19"/>
      <c r="V15" s="19"/>
      <c r="W15" s="19">
        <v>-124783</v>
      </c>
      <c r="X15" s="19">
        <v>-640402</v>
      </c>
      <c r="Y15" s="19">
        <v>515619</v>
      </c>
      <c r="Z15" s="20">
        <v>-80.51</v>
      </c>
      <c r="AA15" s="21">
        <v>-1448794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97316851</v>
      </c>
      <c r="D17" s="25">
        <f>SUM(D6:D16)</f>
        <v>0</v>
      </c>
      <c r="E17" s="26">
        <f t="shared" si="0"/>
        <v>111563270</v>
      </c>
      <c r="F17" s="27">
        <f t="shared" si="0"/>
        <v>111563270</v>
      </c>
      <c r="G17" s="27">
        <f t="shared" si="0"/>
        <v>10651190</v>
      </c>
      <c r="H17" s="27">
        <f t="shared" si="0"/>
        <v>3229414</v>
      </c>
      <c r="I17" s="27">
        <f t="shared" si="0"/>
        <v>6984220</v>
      </c>
      <c r="J17" s="27">
        <f t="shared" si="0"/>
        <v>20864824</v>
      </c>
      <c r="K17" s="27">
        <f t="shared" si="0"/>
        <v>5718256</v>
      </c>
      <c r="L17" s="27">
        <f t="shared" si="0"/>
        <v>-416603</v>
      </c>
      <c r="M17" s="27">
        <f t="shared" si="0"/>
        <v>10353722</v>
      </c>
      <c r="N17" s="27">
        <f t="shared" si="0"/>
        <v>15655375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36520199</v>
      </c>
      <c r="X17" s="27">
        <f t="shared" si="0"/>
        <v>78617963</v>
      </c>
      <c r="Y17" s="27">
        <f t="shared" si="0"/>
        <v>-42097764</v>
      </c>
      <c r="Z17" s="28">
        <f>+IF(X17&lt;&gt;0,+(Y17/X17)*100,0)</f>
        <v>-53.54725865894032</v>
      </c>
      <c r="AA17" s="29">
        <f>SUM(AA6:AA16)</f>
        <v>111563270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-98685526</v>
      </c>
      <c r="D26" s="17"/>
      <c r="E26" s="18">
        <v>-107087267</v>
      </c>
      <c r="F26" s="19">
        <v>-107087267</v>
      </c>
      <c r="G26" s="19">
        <v>-9820629</v>
      </c>
      <c r="H26" s="19">
        <v>-3485370</v>
      </c>
      <c r="I26" s="19">
        <v>-6008964</v>
      </c>
      <c r="J26" s="19">
        <v>-19314963</v>
      </c>
      <c r="K26" s="19">
        <v>-4477326</v>
      </c>
      <c r="L26" s="19">
        <v>-1739355</v>
      </c>
      <c r="M26" s="19">
        <v>-7578589</v>
      </c>
      <c r="N26" s="19">
        <v>-13795270</v>
      </c>
      <c r="O26" s="19"/>
      <c r="P26" s="19"/>
      <c r="Q26" s="19"/>
      <c r="R26" s="19"/>
      <c r="S26" s="19"/>
      <c r="T26" s="19"/>
      <c r="U26" s="19"/>
      <c r="V26" s="19"/>
      <c r="W26" s="19">
        <v>-33110233</v>
      </c>
      <c r="X26" s="19">
        <v>-44384410</v>
      </c>
      <c r="Y26" s="19">
        <v>11274177</v>
      </c>
      <c r="Z26" s="20">
        <v>-25.4</v>
      </c>
      <c r="AA26" s="21">
        <v>-107087267</v>
      </c>
    </row>
    <row r="27" spans="1:27" ht="13.5">
      <c r="A27" s="23" t="s">
        <v>51</v>
      </c>
      <c r="B27" s="24"/>
      <c r="C27" s="25">
        <f aca="true" t="shared" si="1" ref="C27:Y27">SUM(C21:C26)</f>
        <v>-98685526</v>
      </c>
      <c r="D27" s="25">
        <f>SUM(D21:D26)</f>
        <v>0</v>
      </c>
      <c r="E27" s="26">
        <f t="shared" si="1"/>
        <v>-107087267</v>
      </c>
      <c r="F27" s="27">
        <f t="shared" si="1"/>
        <v>-107087267</v>
      </c>
      <c r="G27" s="27">
        <f t="shared" si="1"/>
        <v>-9820629</v>
      </c>
      <c r="H27" s="27">
        <f t="shared" si="1"/>
        <v>-3485370</v>
      </c>
      <c r="I27" s="27">
        <f t="shared" si="1"/>
        <v>-6008964</v>
      </c>
      <c r="J27" s="27">
        <f t="shared" si="1"/>
        <v>-19314963</v>
      </c>
      <c r="K27" s="27">
        <f t="shared" si="1"/>
        <v>-4477326</v>
      </c>
      <c r="L27" s="27">
        <f t="shared" si="1"/>
        <v>-1739355</v>
      </c>
      <c r="M27" s="27">
        <f t="shared" si="1"/>
        <v>-7578589</v>
      </c>
      <c r="N27" s="27">
        <f t="shared" si="1"/>
        <v>-13795270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-33110233</v>
      </c>
      <c r="X27" s="27">
        <f t="shared" si="1"/>
        <v>-44384410</v>
      </c>
      <c r="Y27" s="27">
        <f t="shared" si="1"/>
        <v>11274177</v>
      </c>
      <c r="Z27" s="28">
        <f>+IF(X27&lt;&gt;0,+(Y27/X27)*100,0)</f>
        <v>-25.40120956885537</v>
      </c>
      <c r="AA27" s="29">
        <f>SUM(AA21:AA26)</f>
        <v>-107087267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-980450</v>
      </c>
      <c r="D35" s="17"/>
      <c r="E35" s="18">
        <v>-4596000</v>
      </c>
      <c r="F35" s="19">
        <v>-4596000</v>
      </c>
      <c r="G35" s="19">
        <v>-124305</v>
      </c>
      <c r="H35" s="19">
        <v>-110750</v>
      </c>
      <c r="I35" s="19">
        <v>-110750</v>
      </c>
      <c r="J35" s="19">
        <v>-345805</v>
      </c>
      <c r="K35" s="19">
        <v>-110750</v>
      </c>
      <c r="L35" s="19">
        <v>-110750</v>
      </c>
      <c r="M35" s="19">
        <v>-110750</v>
      </c>
      <c r="N35" s="19">
        <v>-332250</v>
      </c>
      <c r="O35" s="19"/>
      <c r="P35" s="19"/>
      <c r="Q35" s="19"/>
      <c r="R35" s="19"/>
      <c r="S35" s="19"/>
      <c r="T35" s="19"/>
      <c r="U35" s="19"/>
      <c r="V35" s="19"/>
      <c r="W35" s="19">
        <v>-678055</v>
      </c>
      <c r="X35" s="19">
        <v>-2298000</v>
      </c>
      <c r="Y35" s="19">
        <v>1619945</v>
      </c>
      <c r="Z35" s="20">
        <v>-70.49</v>
      </c>
      <c r="AA35" s="21">
        <v>-4596000</v>
      </c>
    </row>
    <row r="36" spans="1:27" ht="13.5">
      <c r="A36" s="23" t="s">
        <v>57</v>
      </c>
      <c r="B36" s="24"/>
      <c r="C36" s="25">
        <f aca="true" t="shared" si="2" ref="C36:Y36">SUM(C31:C35)</f>
        <v>-980450</v>
      </c>
      <c r="D36" s="25">
        <f>SUM(D31:D35)</f>
        <v>0</v>
      </c>
      <c r="E36" s="26">
        <f t="shared" si="2"/>
        <v>-4596000</v>
      </c>
      <c r="F36" s="27">
        <f t="shared" si="2"/>
        <v>-4596000</v>
      </c>
      <c r="G36" s="27">
        <f t="shared" si="2"/>
        <v>-124305</v>
      </c>
      <c r="H36" s="27">
        <f t="shared" si="2"/>
        <v>-110750</v>
      </c>
      <c r="I36" s="27">
        <f t="shared" si="2"/>
        <v>-110750</v>
      </c>
      <c r="J36" s="27">
        <f t="shared" si="2"/>
        <v>-345805</v>
      </c>
      <c r="K36" s="27">
        <f t="shared" si="2"/>
        <v>-110750</v>
      </c>
      <c r="L36" s="27">
        <f t="shared" si="2"/>
        <v>-110750</v>
      </c>
      <c r="M36" s="27">
        <f t="shared" si="2"/>
        <v>-110750</v>
      </c>
      <c r="N36" s="27">
        <f t="shared" si="2"/>
        <v>-332250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-678055</v>
      </c>
      <c r="X36" s="27">
        <f t="shared" si="2"/>
        <v>-2298000</v>
      </c>
      <c r="Y36" s="27">
        <f t="shared" si="2"/>
        <v>1619945</v>
      </c>
      <c r="Z36" s="28">
        <f>+IF(X36&lt;&gt;0,+(Y36/X36)*100,0)</f>
        <v>-70.49369016536119</v>
      </c>
      <c r="AA36" s="29">
        <f>SUM(AA31:AA35)</f>
        <v>-4596000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-2349125</v>
      </c>
      <c r="D38" s="31">
        <f>+D17+D27+D36</f>
        <v>0</v>
      </c>
      <c r="E38" s="32">
        <f t="shared" si="3"/>
        <v>-119997</v>
      </c>
      <c r="F38" s="33">
        <f t="shared" si="3"/>
        <v>-119997</v>
      </c>
      <c r="G38" s="33">
        <f t="shared" si="3"/>
        <v>706256</v>
      </c>
      <c r="H38" s="33">
        <f t="shared" si="3"/>
        <v>-366706</v>
      </c>
      <c r="I38" s="33">
        <f t="shared" si="3"/>
        <v>864506</v>
      </c>
      <c r="J38" s="33">
        <f t="shared" si="3"/>
        <v>1204056</v>
      </c>
      <c r="K38" s="33">
        <f t="shared" si="3"/>
        <v>1130180</v>
      </c>
      <c r="L38" s="33">
        <f t="shared" si="3"/>
        <v>-2266708</v>
      </c>
      <c r="M38" s="33">
        <f t="shared" si="3"/>
        <v>2664383</v>
      </c>
      <c r="N38" s="33">
        <f t="shared" si="3"/>
        <v>1527855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2731911</v>
      </c>
      <c r="X38" s="33">
        <f t="shared" si="3"/>
        <v>31935553</v>
      </c>
      <c r="Y38" s="33">
        <f t="shared" si="3"/>
        <v>-29203642</v>
      </c>
      <c r="Z38" s="34">
        <f>+IF(X38&lt;&gt;0,+(Y38/X38)*100,0)</f>
        <v>-91.44554972948174</v>
      </c>
      <c r="AA38" s="35">
        <f>+AA17+AA27+AA36</f>
        <v>-119997</v>
      </c>
    </row>
    <row r="39" spans="1:27" ht="13.5">
      <c r="A39" s="22" t="s">
        <v>59</v>
      </c>
      <c r="B39" s="16"/>
      <c r="C39" s="31">
        <v>14933771</v>
      </c>
      <c r="D39" s="31"/>
      <c r="E39" s="32">
        <v>2010000</v>
      </c>
      <c r="F39" s="33">
        <v>2010000</v>
      </c>
      <c r="G39" s="33">
        <v>313809</v>
      </c>
      <c r="H39" s="33">
        <v>1020065</v>
      </c>
      <c r="I39" s="33">
        <v>653359</v>
      </c>
      <c r="J39" s="33">
        <v>313809</v>
      </c>
      <c r="K39" s="33">
        <v>1517865</v>
      </c>
      <c r="L39" s="33">
        <v>2648045</v>
      </c>
      <c r="M39" s="33">
        <v>381337</v>
      </c>
      <c r="N39" s="33">
        <v>1517865</v>
      </c>
      <c r="O39" s="33"/>
      <c r="P39" s="33"/>
      <c r="Q39" s="33"/>
      <c r="R39" s="33"/>
      <c r="S39" s="33"/>
      <c r="T39" s="33"/>
      <c r="U39" s="33"/>
      <c r="V39" s="33"/>
      <c r="W39" s="33">
        <v>313809</v>
      </c>
      <c r="X39" s="33">
        <v>2010000</v>
      </c>
      <c r="Y39" s="33">
        <v>-1696191</v>
      </c>
      <c r="Z39" s="34">
        <v>-84.39</v>
      </c>
      <c r="AA39" s="35">
        <v>2010000</v>
      </c>
    </row>
    <row r="40" spans="1:27" ht="13.5">
      <c r="A40" s="41" t="s">
        <v>60</v>
      </c>
      <c r="B40" s="42"/>
      <c r="C40" s="43">
        <v>12584646</v>
      </c>
      <c r="D40" s="43"/>
      <c r="E40" s="44">
        <v>1890003</v>
      </c>
      <c r="F40" s="45">
        <v>1890003</v>
      </c>
      <c r="G40" s="45">
        <v>1020065</v>
      </c>
      <c r="H40" s="45">
        <v>653359</v>
      </c>
      <c r="I40" s="45">
        <v>1517865</v>
      </c>
      <c r="J40" s="45">
        <v>1517865</v>
      </c>
      <c r="K40" s="45">
        <v>2648045</v>
      </c>
      <c r="L40" s="45">
        <v>381337</v>
      </c>
      <c r="M40" s="45">
        <v>3045720</v>
      </c>
      <c r="N40" s="45">
        <v>3045720</v>
      </c>
      <c r="O40" s="45"/>
      <c r="P40" s="45"/>
      <c r="Q40" s="45"/>
      <c r="R40" s="45"/>
      <c r="S40" s="45"/>
      <c r="T40" s="45"/>
      <c r="U40" s="45"/>
      <c r="V40" s="45"/>
      <c r="W40" s="45">
        <v>3045720</v>
      </c>
      <c r="X40" s="45">
        <v>33945553</v>
      </c>
      <c r="Y40" s="45">
        <v>-30899833</v>
      </c>
      <c r="Z40" s="46">
        <v>-91.03</v>
      </c>
      <c r="AA40" s="47">
        <v>1890003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s="55" customFormat="1" ht="18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24.75" customHeight="1">
      <c r="A2" s="2" t="s">
        <v>1</v>
      </c>
      <c r="B2" s="1" t="s">
        <v>102</v>
      </c>
      <c r="C2" s="3" t="s">
        <v>2</v>
      </c>
      <c r="D2" s="3" t="s">
        <v>3</v>
      </c>
      <c r="E2" s="51" t="s">
        <v>4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159940086</v>
      </c>
      <c r="D6" s="17"/>
      <c r="E6" s="18">
        <v>164392597</v>
      </c>
      <c r="F6" s="19">
        <v>164392597</v>
      </c>
      <c r="G6" s="19">
        <v>8161263</v>
      </c>
      <c r="H6" s="19">
        <v>35809506</v>
      </c>
      <c r="I6" s="19">
        <v>20823147</v>
      </c>
      <c r="J6" s="19">
        <v>64793916</v>
      </c>
      <c r="K6" s="19">
        <v>15978831</v>
      </c>
      <c r="L6" s="19">
        <v>15273775</v>
      </c>
      <c r="M6" s="19">
        <v>12254418</v>
      </c>
      <c r="N6" s="19">
        <v>43507024</v>
      </c>
      <c r="O6" s="19"/>
      <c r="P6" s="19"/>
      <c r="Q6" s="19"/>
      <c r="R6" s="19"/>
      <c r="S6" s="19"/>
      <c r="T6" s="19"/>
      <c r="U6" s="19"/>
      <c r="V6" s="19"/>
      <c r="W6" s="19">
        <v>108300940</v>
      </c>
      <c r="X6" s="19">
        <v>89218430</v>
      </c>
      <c r="Y6" s="19">
        <v>19082510</v>
      </c>
      <c r="Z6" s="20">
        <v>21.39</v>
      </c>
      <c r="AA6" s="21">
        <v>164392597</v>
      </c>
    </row>
    <row r="7" spans="1:27" ht="13.5">
      <c r="A7" s="22" t="s">
        <v>34</v>
      </c>
      <c r="B7" s="16"/>
      <c r="C7" s="17">
        <v>331659159</v>
      </c>
      <c r="D7" s="17"/>
      <c r="E7" s="18">
        <v>372089678</v>
      </c>
      <c r="F7" s="19">
        <v>372089678</v>
      </c>
      <c r="G7" s="19">
        <v>36266438</v>
      </c>
      <c r="H7" s="19">
        <v>43376964</v>
      </c>
      <c r="I7" s="19">
        <v>34002018</v>
      </c>
      <c r="J7" s="19">
        <v>113645420</v>
      </c>
      <c r="K7" s="19">
        <v>34603271</v>
      </c>
      <c r="L7" s="19">
        <v>32011661</v>
      </c>
      <c r="M7" s="19">
        <v>33434287</v>
      </c>
      <c r="N7" s="19">
        <v>100049219</v>
      </c>
      <c r="O7" s="19"/>
      <c r="P7" s="19"/>
      <c r="Q7" s="19"/>
      <c r="R7" s="19"/>
      <c r="S7" s="19"/>
      <c r="T7" s="19"/>
      <c r="U7" s="19"/>
      <c r="V7" s="19"/>
      <c r="W7" s="19">
        <v>213694639</v>
      </c>
      <c r="X7" s="19">
        <v>201938881</v>
      </c>
      <c r="Y7" s="19">
        <v>11755758</v>
      </c>
      <c r="Z7" s="20">
        <v>5.82</v>
      </c>
      <c r="AA7" s="21">
        <v>372089678</v>
      </c>
    </row>
    <row r="8" spans="1:27" ht="13.5">
      <c r="A8" s="22" t="s">
        <v>35</v>
      </c>
      <c r="B8" s="16"/>
      <c r="C8" s="17">
        <v>24394165</v>
      </c>
      <c r="D8" s="17"/>
      <c r="E8" s="18">
        <v>30689007</v>
      </c>
      <c r="F8" s="19">
        <v>30689007</v>
      </c>
      <c r="G8" s="19">
        <v>409197</v>
      </c>
      <c r="H8" s="19">
        <v>1236747</v>
      </c>
      <c r="I8" s="19">
        <v>5367326</v>
      </c>
      <c r="J8" s="19">
        <v>7013270</v>
      </c>
      <c r="K8" s="19">
        <v>10863145</v>
      </c>
      <c r="L8" s="19">
        <v>5874430</v>
      </c>
      <c r="M8" s="19">
        <v>4019030</v>
      </c>
      <c r="N8" s="19">
        <v>20756605</v>
      </c>
      <c r="O8" s="19"/>
      <c r="P8" s="19"/>
      <c r="Q8" s="19"/>
      <c r="R8" s="19"/>
      <c r="S8" s="19"/>
      <c r="T8" s="19"/>
      <c r="U8" s="19"/>
      <c r="V8" s="19"/>
      <c r="W8" s="19">
        <v>27769875</v>
      </c>
      <c r="X8" s="19">
        <v>16655405</v>
      </c>
      <c r="Y8" s="19">
        <v>11114470</v>
      </c>
      <c r="Z8" s="20">
        <v>66.73</v>
      </c>
      <c r="AA8" s="21">
        <v>30689007</v>
      </c>
    </row>
    <row r="9" spans="1:27" ht="13.5">
      <c r="A9" s="22" t="s">
        <v>36</v>
      </c>
      <c r="B9" s="16"/>
      <c r="C9" s="17">
        <v>108897379</v>
      </c>
      <c r="D9" s="17"/>
      <c r="E9" s="18">
        <v>123618289</v>
      </c>
      <c r="F9" s="19">
        <v>123618289</v>
      </c>
      <c r="G9" s="19">
        <v>47146000</v>
      </c>
      <c r="H9" s="19">
        <v>2642750</v>
      </c>
      <c r="I9" s="19"/>
      <c r="J9" s="19">
        <v>49788750</v>
      </c>
      <c r="K9" s="19">
        <v>617750</v>
      </c>
      <c r="L9" s="19">
        <v>1438093</v>
      </c>
      <c r="M9" s="19">
        <v>74717000</v>
      </c>
      <c r="N9" s="19">
        <v>76772843</v>
      </c>
      <c r="O9" s="19"/>
      <c r="P9" s="19"/>
      <c r="Q9" s="19"/>
      <c r="R9" s="19"/>
      <c r="S9" s="19"/>
      <c r="T9" s="19"/>
      <c r="U9" s="19"/>
      <c r="V9" s="19"/>
      <c r="W9" s="19">
        <v>126561593</v>
      </c>
      <c r="X9" s="19">
        <v>84614932</v>
      </c>
      <c r="Y9" s="19">
        <v>41946661</v>
      </c>
      <c r="Z9" s="20">
        <v>49.57</v>
      </c>
      <c r="AA9" s="21">
        <v>123618289</v>
      </c>
    </row>
    <row r="10" spans="1:27" ht="13.5">
      <c r="A10" s="22" t="s">
        <v>37</v>
      </c>
      <c r="B10" s="16"/>
      <c r="C10" s="17">
        <v>36027465</v>
      </c>
      <c r="D10" s="17"/>
      <c r="E10" s="18">
        <v>39826701</v>
      </c>
      <c r="F10" s="19">
        <v>39826701</v>
      </c>
      <c r="G10" s="19">
        <v>14364000</v>
      </c>
      <c r="H10" s="19"/>
      <c r="I10" s="19"/>
      <c r="J10" s="19">
        <v>14364000</v>
      </c>
      <c r="K10" s="19">
        <v>3200000</v>
      </c>
      <c r="L10" s="19"/>
      <c r="M10" s="19">
        <v>10906000</v>
      </c>
      <c r="N10" s="19">
        <v>14106000</v>
      </c>
      <c r="O10" s="19"/>
      <c r="P10" s="19"/>
      <c r="Q10" s="19"/>
      <c r="R10" s="19"/>
      <c r="S10" s="19"/>
      <c r="T10" s="19"/>
      <c r="U10" s="19"/>
      <c r="V10" s="19"/>
      <c r="W10" s="19">
        <v>28470000</v>
      </c>
      <c r="X10" s="19">
        <v>29951134</v>
      </c>
      <c r="Y10" s="19">
        <v>-1481134</v>
      </c>
      <c r="Z10" s="20">
        <v>-4.95</v>
      </c>
      <c r="AA10" s="21">
        <v>39826701</v>
      </c>
    </row>
    <row r="11" spans="1:27" ht="13.5">
      <c r="A11" s="22" t="s">
        <v>38</v>
      </c>
      <c r="B11" s="16"/>
      <c r="C11" s="17">
        <v>8751748</v>
      </c>
      <c r="D11" s="17"/>
      <c r="E11" s="18">
        <v>21497900</v>
      </c>
      <c r="F11" s="19">
        <v>21497900</v>
      </c>
      <c r="G11" s="19">
        <v>1333419</v>
      </c>
      <c r="H11" s="19">
        <v>1396808</v>
      </c>
      <c r="I11" s="19">
        <v>770190</v>
      </c>
      <c r="J11" s="19">
        <v>3500417</v>
      </c>
      <c r="K11" s="19">
        <v>1458385</v>
      </c>
      <c r="L11" s="19">
        <v>1437503</v>
      </c>
      <c r="M11" s="19">
        <v>1630354</v>
      </c>
      <c r="N11" s="19">
        <v>4526242</v>
      </c>
      <c r="O11" s="19"/>
      <c r="P11" s="19"/>
      <c r="Q11" s="19"/>
      <c r="R11" s="19"/>
      <c r="S11" s="19"/>
      <c r="T11" s="19"/>
      <c r="U11" s="19"/>
      <c r="V11" s="19"/>
      <c r="W11" s="19">
        <v>8026659</v>
      </c>
      <c r="X11" s="19">
        <v>11667246</v>
      </c>
      <c r="Y11" s="19">
        <v>-3640587</v>
      </c>
      <c r="Z11" s="20">
        <v>-31.2</v>
      </c>
      <c r="AA11" s="21">
        <v>21497900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-599304326</v>
      </c>
      <c r="D14" s="17"/>
      <c r="E14" s="18">
        <v>-674270389</v>
      </c>
      <c r="F14" s="19">
        <v>-674270389</v>
      </c>
      <c r="G14" s="19">
        <v>-50551218</v>
      </c>
      <c r="H14" s="19">
        <v>-61017618</v>
      </c>
      <c r="I14" s="19">
        <v>-67851234</v>
      </c>
      <c r="J14" s="19">
        <v>-179420070</v>
      </c>
      <c r="K14" s="19">
        <v>-63474556</v>
      </c>
      <c r="L14" s="19">
        <v>-69821763</v>
      </c>
      <c r="M14" s="19">
        <v>-68106348</v>
      </c>
      <c r="N14" s="19">
        <v>-201402667</v>
      </c>
      <c r="O14" s="19"/>
      <c r="P14" s="19"/>
      <c r="Q14" s="19"/>
      <c r="R14" s="19"/>
      <c r="S14" s="19"/>
      <c r="T14" s="19"/>
      <c r="U14" s="19"/>
      <c r="V14" s="19"/>
      <c r="W14" s="19">
        <v>-380822737</v>
      </c>
      <c r="X14" s="19">
        <v>-346750857</v>
      </c>
      <c r="Y14" s="19">
        <v>-34071880</v>
      </c>
      <c r="Z14" s="20">
        <v>9.83</v>
      </c>
      <c r="AA14" s="21">
        <v>-674270389</v>
      </c>
    </row>
    <row r="15" spans="1:27" ht="13.5">
      <c r="A15" s="22" t="s">
        <v>42</v>
      </c>
      <c r="B15" s="16"/>
      <c r="C15" s="17">
        <v>-5073469</v>
      </c>
      <c r="D15" s="17"/>
      <c r="E15" s="18">
        <v>-3020628</v>
      </c>
      <c r="F15" s="19">
        <v>-3020628</v>
      </c>
      <c r="G15" s="19">
        <v>-282156</v>
      </c>
      <c r="H15" s="19">
        <v>-282156</v>
      </c>
      <c r="I15" s="19">
        <v>-249981</v>
      </c>
      <c r="J15" s="19">
        <v>-814293</v>
      </c>
      <c r="K15" s="19">
        <v>-288555</v>
      </c>
      <c r="L15" s="19">
        <v>-115983</v>
      </c>
      <c r="M15" s="19">
        <v>-260107</v>
      </c>
      <c r="N15" s="19">
        <v>-664645</v>
      </c>
      <c r="O15" s="19"/>
      <c r="P15" s="19"/>
      <c r="Q15" s="19"/>
      <c r="R15" s="19"/>
      <c r="S15" s="19"/>
      <c r="T15" s="19"/>
      <c r="U15" s="19"/>
      <c r="V15" s="19"/>
      <c r="W15" s="19">
        <v>-1478938</v>
      </c>
      <c r="X15" s="19">
        <v>-1510314</v>
      </c>
      <c r="Y15" s="19">
        <v>31376</v>
      </c>
      <c r="Z15" s="20">
        <v>-2.08</v>
      </c>
      <c r="AA15" s="21">
        <v>-3020628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65292207</v>
      </c>
      <c r="D17" s="25">
        <f>SUM(D6:D16)</f>
        <v>0</v>
      </c>
      <c r="E17" s="26">
        <f t="shared" si="0"/>
        <v>74823155</v>
      </c>
      <c r="F17" s="27">
        <f t="shared" si="0"/>
        <v>74823155</v>
      </c>
      <c r="G17" s="27">
        <f t="shared" si="0"/>
        <v>56846943</v>
      </c>
      <c r="H17" s="27">
        <f t="shared" si="0"/>
        <v>23163001</v>
      </c>
      <c r="I17" s="27">
        <f t="shared" si="0"/>
        <v>-7138534</v>
      </c>
      <c r="J17" s="27">
        <f t="shared" si="0"/>
        <v>72871410</v>
      </c>
      <c r="K17" s="27">
        <f t="shared" si="0"/>
        <v>2958271</v>
      </c>
      <c r="L17" s="27">
        <f t="shared" si="0"/>
        <v>-13902284</v>
      </c>
      <c r="M17" s="27">
        <f t="shared" si="0"/>
        <v>68594634</v>
      </c>
      <c r="N17" s="27">
        <f t="shared" si="0"/>
        <v>57650621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130522031</v>
      </c>
      <c r="X17" s="27">
        <f t="shared" si="0"/>
        <v>85784857</v>
      </c>
      <c r="Y17" s="27">
        <f t="shared" si="0"/>
        <v>44737174</v>
      </c>
      <c r="Z17" s="28">
        <f>+IF(X17&lt;&gt;0,+(Y17/X17)*100,0)</f>
        <v>52.150432564106275</v>
      </c>
      <c r="AA17" s="29">
        <f>SUM(AA6:AA16)</f>
        <v>74823155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885959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48751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-47542831</v>
      </c>
      <c r="D26" s="17"/>
      <c r="E26" s="18">
        <v>-67744825</v>
      </c>
      <c r="F26" s="19">
        <v>-67744825</v>
      </c>
      <c r="G26" s="19">
        <v>-3305504</v>
      </c>
      <c r="H26" s="19">
        <v>-6352037</v>
      </c>
      <c r="I26" s="19">
        <v>-4142288</v>
      </c>
      <c r="J26" s="19">
        <v>-13799829</v>
      </c>
      <c r="K26" s="19">
        <v>-3508732</v>
      </c>
      <c r="L26" s="19">
        <v>-8265759</v>
      </c>
      <c r="M26" s="19">
        <v>-5863609</v>
      </c>
      <c r="N26" s="19">
        <v>-17638100</v>
      </c>
      <c r="O26" s="19"/>
      <c r="P26" s="19"/>
      <c r="Q26" s="19"/>
      <c r="R26" s="19"/>
      <c r="S26" s="19"/>
      <c r="T26" s="19"/>
      <c r="U26" s="19"/>
      <c r="V26" s="19"/>
      <c r="W26" s="19">
        <v>-31437929</v>
      </c>
      <c r="X26" s="19">
        <v>-23444528</v>
      </c>
      <c r="Y26" s="19">
        <v>-7993401</v>
      </c>
      <c r="Z26" s="20">
        <v>34.09</v>
      </c>
      <c r="AA26" s="21">
        <v>-67744825</v>
      </c>
    </row>
    <row r="27" spans="1:27" ht="13.5">
      <c r="A27" s="23" t="s">
        <v>51</v>
      </c>
      <c r="B27" s="24"/>
      <c r="C27" s="25">
        <f aca="true" t="shared" si="1" ref="C27:Y27">SUM(C21:C26)</f>
        <v>-46608121</v>
      </c>
      <c r="D27" s="25">
        <f>SUM(D21:D26)</f>
        <v>0</v>
      </c>
      <c r="E27" s="26">
        <f t="shared" si="1"/>
        <v>-67744825</v>
      </c>
      <c r="F27" s="27">
        <f t="shared" si="1"/>
        <v>-67744825</v>
      </c>
      <c r="G27" s="27">
        <f t="shared" si="1"/>
        <v>-3305504</v>
      </c>
      <c r="H27" s="27">
        <f t="shared" si="1"/>
        <v>-6352037</v>
      </c>
      <c r="I27" s="27">
        <f t="shared" si="1"/>
        <v>-4142288</v>
      </c>
      <c r="J27" s="27">
        <f t="shared" si="1"/>
        <v>-13799829</v>
      </c>
      <c r="K27" s="27">
        <f t="shared" si="1"/>
        <v>-3508732</v>
      </c>
      <c r="L27" s="27">
        <f t="shared" si="1"/>
        <v>-8265759</v>
      </c>
      <c r="M27" s="27">
        <f t="shared" si="1"/>
        <v>-5863609</v>
      </c>
      <c r="N27" s="27">
        <f t="shared" si="1"/>
        <v>-17638100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-31437929</v>
      </c>
      <c r="X27" s="27">
        <f t="shared" si="1"/>
        <v>-23444528</v>
      </c>
      <c r="Y27" s="27">
        <f t="shared" si="1"/>
        <v>-7993401</v>
      </c>
      <c r="Z27" s="28">
        <f>+IF(X27&lt;&gt;0,+(Y27/X27)*100,0)</f>
        <v>34.0949538416811</v>
      </c>
      <c r="AA27" s="29">
        <f>SUM(AA21:AA26)</f>
        <v>-67744825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-8622667</v>
      </c>
      <c r="D35" s="17"/>
      <c r="E35" s="18">
        <v>-13246993</v>
      </c>
      <c r="F35" s="19">
        <v>-13246993</v>
      </c>
      <c r="G35" s="19">
        <v>-567844</v>
      </c>
      <c r="H35" s="19">
        <v>-567844</v>
      </c>
      <c r="I35" s="19">
        <v>-600019</v>
      </c>
      <c r="J35" s="19">
        <v>-1735707</v>
      </c>
      <c r="K35" s="19">
        <v>-561445</v>
      </c>
      <c r="L35" s="19">
        <v>-734017</v>
      </c>
      <c r="M35" s="19">
        <v>-589893</v>
      </c>
      <c r="N35" s="19">
        <v>-1885355</v>
      </c>
      <c r="O35" s="19"/>
      <c r="P35" s="19"/>
      <c r="Q35" s="19"/>
      <c r="R35" s="19"/>
      <c r="S35" s="19"/>
      <c r="T35" s="19"/>
      <c r="U35" s="19"/>
      <c r="V35" s="19"/>
      <c r="W35" s="19">
        <v>-3621062</v>
      </c>
      <c r="X35" s="19">
        <v>-4095321</v>
      </c>
      <c r="Y35" s="19">
        <v>474259</v>
      </c>
      <c r="Z35" s="20">
        <v>-11.58</v>
      </c>
      <c r="AA35" s="21">
        <v>-13246993</v>
      </c>
    </row>
    <row r="36" spans="1:27" ht="13.5">
      <c r="A36" s="23" t="s">
        <v>57</v>
      </c>
      <c r="B36" s="24"/>
      <c r="C36" s="25">
        <f aca="true" t="shared" si="2" ref="C36:Y36">SUM(C31:C35)</f>
        <v>-8622667</v>
      </c>
      <c r="D36" s="25">
        <f>SUM(D31:D35)</f>
        <v>0</v>
      </c>
      <c r="E36" s="26">
        <f t="shared" si="2"/>
        <v>-13246993</v>
      </c>
      <c r="F36" s="27">
        <f t="shared" si="2"/>
        <v>-13246993</v>
      </c>
      <c r="G36" s="27">
        <f t="shared" si="2"/>
        <v>-567844</v>
      </c>
      <c r="H36" s="27">
        <f t="shared" si="2"/>
        <v>-567844</v>
      </c>
      <c r="I36" s="27">
        <f t="shared" si="2"/>
        <v>-600019</v>
      </c>
      <c r="J36" s="27">
        <f t="shared" si="2"/>
        <v>-1735707</v>
      </c>
      <c r="K36" s="27">
        <f t="shared" si="2"/>
        <v>-561445</v>
      </c>
      <c r="L36" s="27">
        <f t="shared" si="2"/>
        <v>-734017</v>
      </c>
      <c r="M36" s="27">
        <f t="shared" si="2"/>
        <v>-589893</v>
      </c>
      <c r="N36" s="27">
        <f t="shared" si="2"/>
        <v>-1885355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-3621062</v>
      </c>
      <c r="X36" s="27">
        <f t="shared" si="2"/>
        <v>-4095321</v>
      </c>
      <c r="Y36" s="27">
        <f t="shared" si="2"/>
        <v>474259</v>
      </c>
      <c r="Z36" s="28">
        <f>+IF(X36&lt;&gt;0,+(Y36/X36)*100,0)</f>
        <v>-11.5805085852855</v>
      </c>
      <c r="AA36" s="29">
        <f>SUM(AA31:AA35)</f>
        <v>-13246993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10061419</v>
      </c>
      <c r="D38" s="31">
        <f>+D17+D27+D36</f>
        <v>0</v>
      </c>
      <c r="E38" s="32">
        <f t="shared" si="3"/>
        <v>-6168663</v>
      </c>
      <c r="F38" s="33">
        <f t="shared" si="3"/>
        <v>-6168663</v>
      </c>
      <c r="G38" s="33">
        <f t="shared" si="3"/>
        <v>52973595</v>
      </c>
      <c r="H38" s="33">
        <f t="shared" si="3"/>
        <v>16243120</v>
      </c>
      <c r="I38" s="33">
        <f t="shared" si="3"/>
        <v>-11880841</v>
      </c>
      <c r="J38" s="33">
        <f t="shared" si="3"/>
        <v>57335874</v>
      </c>
      <c r="K38" s="33">
        <f t="shared" si="3"/>
        <v>-1111906</v>
      </c>
      <c r="L38" s="33">
        <f t="shared" si="3"/>
        <v>-22902060</v>
      </c>
      <c r="M38" s="33">
        <f t="shared" si="3"/>
        <v>62141132</v>
      </c>
      <c r="N38" s="33">
        <f t="shared" si="3"/>
        <v>38127166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95463040</v>
      </c>
      <c r="X38" s="33">
        <f t="shared" si="3"/>
        <v>58245008</v>
      </c>
      <c r="Y38" s="33">
        <f t="shared" si="3"/>
        <v>37218032</v>
      </c>
      <c r="Z38" s="34">
        <f>+IF(X38&lt;&gt;0,+(Y38/X38)*100,0)</f>
        <v>63.899093292252616</v>
      </c>
      <c r="AA38" s="35">
        <f>+AA17+AA27+AA36</f>
        <v>-6168663</v>
      </c>
    </row>
    <row r="39" spans="1:27" ht="13.5">
      <c r="A39" s="22" t="s">
        <v>59</v>
      </c>
      <c r="B39" s="16"/>
      <c r="C39" s="31">
        <v>84253706</v>
      </c>
      <c r="D39" s="31"/>
      <c r="E39" s="32">
        <v>59729452</v>
      </c>
      <c r="F39" s="33">
        <v>59729452</v>
      </c>
      <c r="G39" s="33">
        <v>94314703</v>
      </c>
      <c r="H39" s="33">
        <v>147288298</v>
      </c>
      <c r="I39" s="33">
        <v>163531418</v>
      </c>
      <c r="J39" s="33">
        <v>94314703</v>
      </c>
      <c r="K39" s="33">
        <v>151650577</v>
      </c>
      <c r="L39" s="33">
        <v>150538671</v>
      </c>
      <c r="M39" s="33">
        <v>127636611</v>
      </c>
      <c r="N39" s="33">
        <v>151650577</v>
      </c>
      <c r="O39" s="33"/>
      <c r="P39" s="33"/>
      <c r="Q39" s="33"/>
      <c r="R39" s="33"/>
      <c r="S39" s="33"/>
      <c r="T39" s="33"/>
      <c r="U39" s="33"/>
      <c r="V39" s="33"/>
      <c r="W39" s="33">
        <v>94314703</v>
      </c>
      <c r="X39" s="33">
        <v>59729452</v>
      </c>
      <c r="Y39" s="33">
        <v>34585251</v>
      </c>
      <c r="Z39" s="34">
        <v>57.9</v>
      </c>
      <c r="AA39" s="35">
        <v>59729452</v>
      </c>
    </row>
    <row r="40" spans="1:27" ht="13.5">
      <c r="A40" s="41" t="s">
        <v>60</v>
      </c>
      <c r="B40" s="42"/>
      <c r="C40" s="43">
        <v>94315124</v>
      </c>
      <c r="D40" s="43"/>
      <c r="E40" s="44">
        <v>53560791</v>
      </c>
      <c r="F40" s="45">
        <v>53560791</v>
      </c>
      <c r="G40" s="45">
        <v>147288298</v>
      </c>
      <c r="H40" s="45">
        <v>163531418</v>
      </c>
      <c r="I40" s="45">
        <v>151650577</v>
      </c>
      <c r="J40" s="45">
        <v>151650577</v>
      </c>
      <c r="K40" s="45">
        <v>150538671</v>
      </c>
      <c r="L40" s="45">
        <v>127636611</v>
      </c>
      <c r="M40" s="45">
        <v>189777743</v>
      </c>
      <c r="N40" s="45">
        <v>189777743</v>
      </c>
      <c r="O40" s="45"/>
      <c r="P40" s="45"/>
      <c r="Q40" s="45"/>
      <c r="R40" s="45"/>
      <c r="S40" s="45"/>
      <c r="T40" s="45"/>
      <c r="U40" s="45"/>
      <c r="V40" s="45"/>
      <c r="W40" s="45">
        <v>189777743</v>
      </c>
      <c r="X40" s="45">
        <v>117974462</v>
      </c>
      <c r="Y40" s="45">
        <v>71803281</v>
      </c>
      <c r="Z40" s="46">
        <v>60.86</v>
      </c>
      <c r="AA40" s="47">
        <v>53560791</v>
      </c>
    </row>
    <row r="41" spans="1:27" ht="13.5">
      <c r="A41" s="48" t="s">
        <v>100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101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2019-01-31T09:58:03Z</dcterms:created>
  <dcterms:modified xsi:type="dcterms:W3CDTF">2019-01-31T09:58:51Z</dcterms:modified>
  <cp:category/>
  <cp:version/>
  <cp:contentType/>
  <cp:contentStatus/>
</cp:coreProperties>
</file>