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'DC16'!$A$1:$AA$43</definedName>
    <definedName name="_xlnm.Print_Area" localSheetId="11">'DC18'!$A$1:$AA$43</definedName>
    <definedName name="_xlnm.Print_Area" localSheetId="18">'DC19'!$A$1:$AA$43</definedName>
    <definedName name="_xlnm.Print_Area" localSheetId="23">'DC20'!$A$1:$AA$43</definedName>
    <definedName name="_xlnm.Print_Area" localSheetId="2">'FS161'!$A$1:$AA$43</definedName>
    <definedName name="_xlnm.Print_Area" localSheetId="3">'FS162'!$A$1:$AA$43</definedName>
    <definedName name="_xlnm.Print_Area" localSheetId="4">'FS163'!$A$1:$AA$43</definedName>
    <definedName name="_xlnm.Print_Area" localSheetId="6">'FS181'!$A$1:$AA$43</definedName>
    <definedName name="_xlnm.Print_Area" localSheetId="7">'FS182'!$A$1:$AA$43</definedName>
    <definedName name="_xlnm.Print_Area" localSheetId="8">'FS183'!$A$1:$AA$43</definedName>
    <definedName name="_xlnm.Print_Area" localSheetId="9">'FS184'!$A$1:$AA$43</definedName>
    <definedName name="_xlnm.Print_Area" localSheetId="10">'FS185'!$A$1:$AA$43</definedName>
    <definedName name="_xlnm.Print_Area" localSheetId="12">'FS191'!$A$1:$AA$43</definedName>
    <definedName name="_xlnm.Print_Area" localSheetId="13">'FS192'!$A$1:$AA$43</definedName>
    <definedName name="_xlnm.Print_Area" localSheetId="14">'FS193'!$A$1:$AA$43</definedName>
    <definedName name="_xlnm.Print_Area" localSheetId="15">'FS194'!$A$1:$AA$43</definedName>
    <definedName name="_xlnm.Print_Area" localSheetId="16">'FS195'!$A$1:$AA$43</definedName>
    <definedName name="_xlnm.Print_Area" localSheetId="17">'FS196'!$A$1:$AA$43</definedName>
    <definedName name="_xlnm.Print_Area" localSheetId="19">'FS201'!$A$1:$AA$43</definedName>
    <definedName name="_xlnm.Print_Area" localSheetId="20">'FS203'!$A$1:$AA$43</definedName>
    <definedName name="_xlnm.Print_Area" localSheetId="21">'FS204'!$A$1:$AA$43</definedName>
    <definedName name="_xlnm.Print_Area" localSheetId="22">'FS205'!$A$1:$AA$43</definedName>
    <definedName name="_xlnm.Print_Area" localSheetId="1">'MAN'!$A$1:$AA$43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<sst xmlns="http://schemas.openxmlformats.org/spreadsheetml/2006/main" count="1656" uniqueCount="87">
  <si>
    <t>Free State: Mangaung(MAN) - Table C7 Quarterly Budget Statement - Cash Flows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</si>
  <si>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</si>
  <si>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</si>
  <si>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</si>
  <si>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</si>
  <si>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</si>
  <si>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</si>
  <si>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</si>
  <si>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</si>
  <si>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</si>
  <si>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</si>
  <si>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</si>
  <si>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</si>
  <si>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</si>
  <si>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</si>
  <si>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</si>
  <si>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</si>
  <si>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</si>
  <si>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</si>
  <si>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</si>
  <si>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</si>
  <si>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</si>
  <si>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</si>
  <si>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</si>
  <si>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</si>
  <si>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</si>
  <si>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</si>
  <si>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</si>
  <si>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</si>
  <si>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</si>
  <si>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</si>
  <si>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</si>
  <si>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</si>
  <si>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</si>
  <si>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</si>
  <si>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</si>
  <si>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</si>
  <si>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</si>
  <si>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</si>
  <si>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</si>
  <si>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</si>
  <si>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</si>
  <si>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</si>
  <si>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</si>
  <si>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</si>
  <si>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</si>
  <si>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</si>
  <si>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</si>
  <si>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</si>
  <si>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</si>
  <si>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</si>
  <si>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</si>
  <si>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</si>
  <si>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</si>
  <si>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</si>
  <si>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</si>
  <si>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</si>
  <si>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</si>
  <si>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</si>
  <si>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</si>
  <si>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</si>
  <si>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C7 Quarterly Budget Statement - Cash Flows for 2nd Quarter ended 31 December 2018 (Figures Finalised as at 2019/01/30)</t>
  </si>
  <si>
    <t>Free State: Kopanong(FS162) - Table C7 Quarterly Budget Statement - Cash Flows for 2nd Quarter ended 31 December 2018 (Figures Finalised as at 2019/01/30)</t>
  </si>
  <si>
    <t>Free State: Mohokare(FS163) - Table C7 Quarterly Budget Statement - Cash Flows for 2nd Quarter ended 31 December 2018 (Figures Finalised as at 2019/01/30)</t>
  </si>
  <si>
    <t>Free State: Xhariep(DC16) - Table C7 Quarterly Budget Statement - Cash Flows for 2nd Quarter ended 31 December 2018 (Figures Finalised as at 2019/01/30)</t>
  </si>
  <si>
    <t>Free State: Masilonyana(FS181) - Table C7 Quarterly Budget Statement - Cash Flows for 2nd Quarter ended 31 December 2018 (Figures Finalised as at 2019/01/30)</t>
  </si>
  <si>
    <t>Free State: Tokologo(FS182) - Table C7 Quarterly Budget Statement - Cash Flows for 2nd Quarter ended 31 December 2018 (Figures Finalised as at 2019/01/30)</t>
  </si>
  <si>
    <t>Free State: Tswelopele(FS183) - Table C7 Quarterly Budget Statement - Cash Flows for 2nd Quarter ended 31 December 2018 (Figures Finalised as at 2019/01/30)</t>
  </si>
  <si>
    <t>Free State: Matjhabeng(FS184) - Table C7 Quarterly Budget Statement - Cash Flows for 2nd Quarter ended 31 December 2018 (Figures Finalised as at 2019/01/30)</t>
  </si>
  <si>
    <t>Free State: Nala(FS185) - Table C7 Quarterly Budget Statement - Cash Flows for 2nd Quarter ended 31 December 2018 (Figures Finalised as at 2019/01/30)</t>
  </si>
  <si>
    <t>Free State: Lejweleputswa(DC18) - Table C7 Quarterly Budget Statement - Cash Flows for 2nd Quarter ended 31 December 2018 (Figures Finalised as at 2019/01/30)</t>
  </si>
  <si>
    <t>Free State: Setsoto(FS191) - Table C7 Quarterly Budget Statement - Cash Flows for 2nd Quarter ended 31 December 2018 (Figures Finalised as at 2019/01/30)</t>
  </si>
  <si>
    <t>Free State: Dihlabeng(FS192) - Table C7 Quarterly Budget Statement - Cash Flows for 2nd Quarter ended 31 December 2018 (Figures Finalised as at 2019/01/30)</t>
  </si>
  <si>
    <t>Free State: Nketoana(FS193) - Table C7 Quarterly Budget Statement - Cash Flows for 2nd Quarter ended 31 December 2018 (Figures Finalised as at 2019/01/30)</t>
  </si>
  <si>
    <t>Free State: Maluti-a-Phofung(FS194) - Table C7 Quarterly Budget Statement - Cash Flows for 2nd Quarter ended 31 December 2018 (Figures Finalised as at 2019/01/30)</t>
  </si>
  <si>
    <t>Free State: Phumelela(FS195) - Table C7 Quarterly Budget Statement - Cash Flows for 2nd Quarter ended 31 December 2018 (Figures Finalised as at 2019/01/30)</t>
  </si>
  <si>
    <t>Free State: Mantsopa(FS196) - Table C7 Quarterly Budget Statement - Cash Flows for 2nd Quarter ended 31 December 2018 (Figures Finalised as at 2019/01/30)</t>
  </si>
  <si>
    <t>Free State: Thabo Mofutsanyana(DC19) - Table C7 Quarterly Budget Statement - Cash Flows for 2nd Quarter ended 31 December 2018 (Figures Finalised as at 2019/01/30)</t>
  </si>
  <si>
    <t>Free State: Moqhaka(FS201) - Table C7 Quarterly Budget Statement - Cash Flows for 2nd Quarter ended 31 December 2018 (Figures Finalised as at 2019/01/30)</t>
  </si>
  <si>
    <t>Free State: Ngwathe(FS203) - Table C7 Quarterly Budget Statement - Cash Flows for 2nd Quarter ended 31 December 2018 (Figures Finalised as at 2019/01/30)</t>
  </si>
  <si>
    <t>Free State: Metsimaholo(FS204) - Table C7 Quarterly Budget Statement - Cash Flows for 2nd Quarter ended 31 December 2018 (Figures Finalised as at 2019/01/30)</t>
  </si>
  <si>
    <t>Free State: Mafube(FS205) - Table C7 Quarterly Budget Statement - Cash Flows for 2nd Quarter ended 31 December 2018 (Figures Finalised as at 2019/01/30)</t>
  </si>
  <si>
    <t>Free State: Fezile Dabi(DC20) - Table C7 Quarterly Budget Statement - Cash Flows for 2nd Quarter ended 31 December 2018 (Figures Finalised as at 2019/01/30)</t>
  </si>
  <si>
    <t>Summary - Table C7 Quarterly Budget Statement - Cash Flows for 2nd Quarter ended 31 December 2018 (Figures Finalised as at 2019/01/30)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</si>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</sst>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19" xfId="0" applyNumberFormat="1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79" fontId="2" fillId="0" borderId="22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22" xfId="42" applyNumberFormat="1" applyFont="1" applyFill="1" applyBorder="1" applyAlignment="1" applyProtection="1">
      <alignment/>
      <protection/>
    </xf>
    <xf numFmtId="179" fontId="3" fillId="0" borderId="22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605806943</v>
      </c>
      <c r="D6" s="17"/>
      <c r="E6" s="18">
        <v>1901892521</v>
      </c>
      <c r="F6" s="19">
        <v>1901892521</v>
      </c>
      <c r="G6" s="19">
        <v>202329848</v>
      </c>
      <c r="H6" s="19">
        <v>137126521</v>
      </c>
      <c r="I6" s="19">
        <v>137805938</v>
      </c>
      <c r="J6" s="19">
        <v>477262307</v>
      </c>
      <c r="K6" s="19">
        <v>139711999</v>
      </c>
      <c r="L6" s="19">
        <v>167269147</v>
      </c>
      <c r="M6" s="19">
        <v>122987002</v>
      </c>
      <c r="N6" s="19">
        <v>429968148</v>
      </c>
      <c r="O6" s="19"/>
      <c r="P6" s="19"/>
      <c r="Q6" s="19"/>
      <c r="R6" s="19"/>
      <c r="S6" s="19"/>
      <c r="T6" s="19"/>
      <c r="U6" s="19"/>
      <c r="V6" s="19"/>
      <c r="W6" s="19">
        <v>907230455</v>
      </c>
      <c r="X6" s="19">
        <v>923606847</v>
      </c>
      <c r="Y6" s="19">
        <v>-16376392</v>
      </c>
      <c r="Z6" s="20">
        <v>-1.77</v>
      </c>
      <c r="AA6" s="21">
        <v>1901892521</v>
      </c>
    </row>
    <row r="7" spans="1:27" ht="13.5">
      <c r="A7" s="22" t="s">
        <v>34</v>
      </c>
      <c r="B7" s="16"/>
      <c r="C7" s="17">
        <v>6406529776</v>
      </c>
      <c r="D7" s="17"/>
      <c r="E7" s="18">
        <v>6707862957</v>
      </c>
      <c r="F7" s="19">
        <v>6707862957</v>
      </c>
      <c r="G7" s="19">
        <v>478710440</v>
      </c>
      <c r="H7" s="19">
        <v>593845581</v>
      </c>
      <c r="I7" s="19">
        <v>502978129</v>
      </c>
      <c r="J7" s="19">
        <v>1575534150</v>
      </c>
      <c r="K7" s="19">
        <v>557470649</v>
      </c>
      <c r="L7" s="19">
        <v>457957535</v>
      </c>
      <c r="M7" s="19">
        <v>419847563</v>
      </c>
      <c r="N7" s="19">
        <v>1435275747</v>
      </c>
      <c r="O7" s="19"/>
      <c r="P7" s="19"/>
      <c r="Q7" s="19"/>
      <c r="R7" s="19"/>
      <c r="S7" s="19"/>
      <c r="T7" s="19"/>
      <c r="U7" s="19"/>
      <c r="V7" s="19"/>
      <c r="W7" s="19">
        <v>3010809897</v>
      </c>
      <c r="X7" s="19">
        <v>3252579445</v>
      </c>
      <c r="Y7" s="19">
        <v>-241769548</v>
      </c>
      <c r="Z7" s="20">
        <v>-7.43</v>
      </c>
      <c r="AA7" s="21">
        <v>6707862957</v>
      </c>
    </row>
    <row r="8" spans="1:27" ht="13.5">
      <c r="A8" s="22" t="s">
        <v>35</v>
      </c>
      <c r="B8" s="16"/>
      <c r="C8" s="17">
        <v>158091736</v>
      </c>
      <c r="D8" s="17"/>
      <c r="E8" s="18">
        <v>902309906</v>
      </c>
      <c r="F8" s="19">
        <v>902309906</v>
      </c>
      <c r="G8" s="19">
        <v>101889299</v>
      </c>
      <c r="H8" s="19">
        <v>275053312</v>
      </c>
      <c r="I8" s="19">
        <v>124091865</v>
      </c>
      <c r="J8" s="19">
        <v>501034476</v>
      </c>
      <c r="K8" s="19">
        <v>258312019</v>
      </c>
      <c r="L8" s="19">
        <v>127871088</v>
      </c>
      <c r="M8" s="19">
        <v>189655749</v>
      </c>
      <c r="N8" s="19">
        <v>575838856</v>
      </c>
      <c r="O8" s="19"/>
      <c r="P8" s="19"/>
      <c r="Q8" s="19"/>
      <c r="R8" s="19"/>
      <c r="S8" s="19"/>
      <c r="T8" s="19"/>
      <c r="U8" s="19"/>
      <c r="V8" s="19"/>
      <c r="W8" s="19">
        <v>1076873332</v>
      </c>
      <c r="X8" s="19">
        <v>437646406</v>
      </c>
      <c r="Y8" s="19">
        <v>639226926</v>
      </c>
      <c r="Z8" s="20">
        <v>146.06</v>
      </c>
      <c r="AA8" s="21">
        <v>902309906</v>
      </c>
    </row>
    <row r="9" spans="1:27" ht="13.5">
      <c r="A9" s="22" t="s">
        <v>36</v>
      </c>
      <c r="B9" s="16"/>
      <c r="C9" s="17">
        <v>3453100850</v>
      </c>
      <c r="D9" s="17"/>
      <c r="E9" s="18">
        <v>4250204600</v>
      </c>
      <c r="F9" s="19">
        <v>4250204600</v>
      </c>
      <c r="G9" s="19">
        <v>1471095034</v>
      </c>
      <c r="H9" s="19">
        <v>187964000</v>
      </c>
      <c r="I9" s="19">
        <v>2068417</v>
      </c>
      <c r="J9" s="19">
        <v>1661127451</v>
      </c>
      <c r="K9" s="19">
        <v>13724541</v>
      </c>
      <c r="L9" s="19">
        <v>10830674</v>
      </c>
      <c r="M9" s="19">
        <v>927911041</v>
      </c>
      <c r="N9" s="19">
        <v>952466256</v>
      </c>
      <c r="O9" s="19"/>
      <c r="P9" s="19"/>
      <c r="Q9" s="19"/>
      <c r="R9" s="19"/>
      <c r="S9" s="19"/>
      <c r="T9" s="19"/>
      <c r="U9" s="19"/>
      <c r="V9" s="19"/>
      <c r="W9" s="19">
        <v>2613593707</v>
      </c>
      <c r="X9" s="19">
        <v>2691087955</v>
      </c>
      <c r="Y9" s="19">
        <v>-77494248</v>
      </c>
      <c r="Z9" s="20">
        <v>-2.88</v>
      </c>
      <c r="AA9" s="21">
        <v>4250204600</v>
      </c>
    </row>
    <row r="10" spans="1:27" ht="13.5">
      <c r="A10" s="22" t="s">
        <v>37</v>
      </c>
      <c r="B10" s="16"/>
      <c r="C10" s="17">
        <v>1850342362</v>
      </c>
      <c r="D10" s="17"/>
      <c r="E10" s="18">
        <v>2454227350</v>
      </c>
      <c r="F10" s="19">
        <v>2454227350</v>
      </c>
      <c r="G10" s="19">
        <v>501619193</v>
      </c>
      <c r="H10" s="19">
        <v>130146990</v>
      </c>
      <c r="I10" s="19">
        <v>36051637</v>
      </c>
      <c r="J10" s="19">
        <v>667817820</v>
      </c>
      <c r="K10" s="19">
        <v>66138680</v>
      </c>
      <c r="L10" s="19">
        <v>389640145</v>
      </c>
      <c r="M10" s="19">
        <v>147940453</v>
      </c>
      <c r="N10" s="19">
        <v>603719278</v>
      </c>
      <c r="O10" s="19"/>
      <c r="P10" s="19"/>
      <c r="Q10" s="19"/>
      <c r="R10" s="19"/>
      <c r="S10" s="19"/>
      <c r="T10" s="19"/>
      <c r="U10" s="19"/>
      <c r="V10" s="19"/>
      <c r="W10" s="19">
        <v>1271537098</v>
      </c>
      <c r="X10" s="19">
        <v>1336138547</v>
      </c>
      <c r="Y10" s="19">
        <v>-64601449</v>
      </c>
      <c r="Z10" s="20">
        <v>-4.83</v>
      </c>
      <c r="AA10" s="21">
        <v>2454227350</v>
      </c>
    </row>
    <row r="11" spans="1:27" ht="13.5">
      <c r="A11" s="22" t="s">
        <v>38</v>
      </c>
      <c r="B11" s="16"/>
      <c r="C11" s="17">
        <v>439035741</v>
      </c>
      <c r="D11" s="17"/>
      <c r="E11" s="18">
        <v>551169706</v>
      </c>
      <c r="F11" s="19">
        <v>551169706</v>
      </c>
      <c r="G11" s="19">
        <v>6461343</v>
      </c>
      <c r="H11" s="19">
        <v>10690274</v>
      </c>
      <c r="I11" s="19">
        <v>8201426</v>
      </c>
      <c r="J11" s="19">
        <v>25353043</v>
      </c>
      <c r="K11" s="19">
        <v>7835782</v>
      </c>
      <c r="L11" s="19">
        <v>14949369</v>
      </c>
      <c r="M11" s="19">
        <v>5434340</v>
      </c>
      <c r="N11" s="19">
        <v>28219491</v>
      </c>
      <c r="O11" s="19"/>
      <c r="P11" s="19"/>
      <c r="Q11" s="19"/>
      <c r="R11" s="19"/>
      <c r="S11" s="19"/>
      <c r="T11" s="19"/>
      <c r="U11" s="19"/>
      <c r="V11" s="19"/>
      <c r="W11" s="19">
        <v>53572534</v>
      </c>
      <c r="X11" s="19">
        <v>268807462</v>
      </c>
      <c r="Y11" s="19">
        <v>-215234928</v>
      </c>
      <c r="Z11" s="20">
        <v>-80.07</v>
      </c>
      <c r="AA11" s="21">
        <v>551169706</v>
      </c>
    </row>
    <row r="12" spans="1:27" ht="13.5">
      <c r="A12" s="22" t="s">
        <v>39</v>
      </c>
      <c r="B12" s="16"/>
      <c r="C12" s="17">
        <v>295133</v>
      </c>
      <c r="D12" s="17"/>
      <c r="E12" s="18">
        <v>2855711</v>
      </c>
      <c r="F12" s="19">
        <v>2855711</v>
      </c>
      <c r="G12" s="19">
        <v>59666</v>
      </c>
      <c r="H12" s="19">
        <v>9900</v>
      </c>
      <c r="I12" s="19"/>
      <c r="J12" s="19">
        <v>69566</v>
      </c>
      <c r="K12" s="19"/>
      <c r="L12" s="19"/>
      <c r="M12" s="19">
        <v>1080</v>
      </c>
      <c r="N12" s="19">
        <v>1080</v>
      </c>
      <c r="O12" s="19"/>
      <c r="P12" s="19"/>
      <c r="Q12" s="19"/>
      <c r="R12" s="19"/>
      <c r="S12" s="19"/>
      <c r="T12" s="19"/>
      <c r="U12" s="19"/>
      <c r="V12" s="19"/>
      <c r="W12" s="19">
        <v>70646</v>
      </c>
      <c r="X12" s="19">
        <v>1422692</v>
      </c>
      <c r="Y12" s="19">
        <v>-1352046</v>
      </c>
      <c r="Z12" s="20">
        <v>-95.03</v>
      </c>
      <c r="AA12" s="21">
        <v>2855711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-10795085654</v>
      </c>
      <c r="D14" s="17"/>
      <c r="E14" s="18">
        <v>-13668304056</v>
      </c>
      <c r="F14" s="19">
        <v>-13668304056</v>
      </c>
      <c r="G14" s="19">
        <v>-1708931227</v>
      </c>
      <c r="H14" s="19">
        <v>-1491722821</v>
      </c>
      <c r="I14" s="19">
        <v>-975200094</v>
      </c>
      <c r="J14" s="19">
        <v>-4175854142</v>
      </c>
      <c r="K14" s="19">
        <v>-1194210781</v>
      </c>
      <c r="L14" s="19">
        <v>-902638162</v>
      </c>
      <c r="M14" s="19">
        <v>-1385985304</v>
      </c>
      <c r="N14" s="19">
        <v>-3482834247</v>
      </c>
      <c r="O14" s="19"/>
      <c r="P14" s="19"/>
      <c r="Q14" s="19"/>
      <c r="R14" s="19"/>
      <c r="S14" s="19"/>
      <c r="T14" s="19"/>
      <c r="U14" s="19"/>
      <c r="V14" s="19"/>
      <c r="W14" s="19">
        <v>-7658688389</v>
      </c>
      <c r="X14" s="19">
        <v>-6921402904</v>
      </c>
      <c r="Y14" s="19">
        <v>-737285485</v>
      </c>
      <c r="Z14" s="20">
        <v>10.65</v>
      </c>
      <c r="AA14" s="21">
        <v>-13668304056</v>
      </c>
    </row>
    <row r="15" spans="1:27" ht="13.5">
      <c r="A15" s="22" t="s">
        <v>42</v>
      </c>
      <c r="B15" s="16"/>
      <c r="C15" s="17">
        <v>-265661253</v>
      </c>
      <c r="D15" s="17"/>
      <c r="E15" s="18">
        <v>-358111207</v>
      </c>
      <c r="F15" s="19">
        <v>-358111207</v>
      </c>
      <c r="G15" s="19">
        <v>-32827477</v>
      </c>
      <c r="H15" s="19">
        <v>-3243526</v>
      </c>
      <c r="I15" s="19">
        <v>-2900173</v>
      </c>
      <c r="J15" s="19">
        <v>-38971176</v>
      </c>
      <c r="K15" s="19">
        <v>-5062948</v>
      </c>
      <c r="L15" s="19">
        <v>-3531692</v>
      </c>
      <c r="M15" s="19">
        <v>-28583794</v>
      </c>
      <c r="N15" s="19">
        <v>-37178434</v>
      </c>
      <c r="O15" s="19"/>
      <c r="P15" s="19"/>
      <c r="Q15" s="19"/>
      <c r="R15" s="19"/>
      <c r="S15" s="19"/>
      <c r="T15" s="19"/>
      <c r="U15" s="19"/>
      <c r="V15" s="19"/>
      <c r="W15" s="19">
        <v>-76149610</v>
      </c>
      <c r="X15" s="19">
        <v>-93412386</v>
      </c>
      <c r="Y15" s="19">
        <v>17262776</v>
      </c>
      <c r="Z15" s="20">
        <v>-18.48</v>
      </c>
      <c r="AA15" s="21">
        <v>-358111207</v>
      </c>
    </row>
    <row r="16" spans="1:27" ht="13.5">
      <c r="A16" s="22" t="s">
        <v>43</v>
      </c>
      <c r="B16" s="16"/>
      <c r="C16" s="17">
        <v>-64730858</v>
      </c>
      <c r="D16" s="17"/>
      <c r="E16" s="18">
        <v>-150252458</v>
      </c>
      <c r="F16" s="19">
        <v>-150252458</v>
      </c>
      <c r="G16" s="19">
        <v>-25488076</v>
      </c>
      <c r="H16" s="19">
        <v>-16875922</v>
      </c>
      <c r="I16" s="19">
        <v>-11100063</v>
      </c>
      <c r="J16" s="19">
        <v>-53464061</v>
      </c>
      <c r="K16" s="19">
        <v>-11231282</v>
      </c>
      <c r="L16" s="19">
        <v>-6467333</v>
      </c>
      <c r="M16" s="19">
        <v>-10852224</v>
      </c>
      <c r="N16" s="19">
        <v>-28550839</v>
      </c>
      <c r="O16" s="19"/>
      <c r="P16" s="19"/>
      <c r="Q16" s="19"/>
      <c r="R16" s="19"/>
      <c r="S16" s="19"/>
      <c r="T16" s="19"/>
      <c r="U16" s="19"/>
      <c r="V16" s="19"/>
      <c r="W16" s="19">
        <v>-82014900</v>
      </c>
      <c r="X16" s="19">
        <v>-80045416</v>
      </c>
      <c r="Y16" s="19">
        <v>-1969484</v>
      </c>
      <c r="Z16" s="20">
        <v>2.46</v>
      </c>
      <c r="AA16" s="21">
        <v>-150252458</v>
      </c>
    </row>
    <row r="17" spans="1:27" ht="13.5">
      <c r="A17" s="23" t="s">
        <v>44</v>
      </c>
      <c r="B17" s="24"/>
      <c r="C17" s="25">
        <f aca="true" t="shared" si="0" ref="C17:Y17">SUM(C6:C16)</f>
        <v>1787724776</v>
      </c>
      <c r="D17" s="25">
        <f>SUM(D6:D16)</f>
        <v>0</v>
      </c>
      <c r="E17" s="26">
        <f t="shared" si="0"/>
        <v>2593855030</v>
      </c>
      <c r="F17" s="27">
        <f t="shared" si="0"/>
        <v>2593855030</v>
      </c>
      <c r="G17" s="27">
        <f t="shared" si="0"/>
        <v>994918043</v>
      </c>
      <c r="H17" s="27">
        <f t="shared" si="0"/>
        <v>-177005691</v>
      </c>
      <c r="I17" s="27">
        <f t="shared" si="0"/>
        <v>-178002918</v>
      </c>
      <c r="J17" s="27">
        <f t="shared" si="0"/>
        <v>639909434</v>
      </c>
      <c r="K17" s="27">
        <f t="shared" si="0"/>
        <v>-167311341</v>
      </c>
      <c r="L17" s="27">
        <f t="shared" si="0"/>
        <v>255880771</v>
      </c>
      <c r="M17" s="27">
        <f t="shared" si="0"/>
        <v>388355906</v>
      </c>
      <c r="N17" s="27">
        <f t="shared" si="0"/>
        <v>476925336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1116834770</v>
      </c>
      <c r="X17" s="27">
        <f t="shared" si="0"/>
        <v>1816428648</v>
      </c>
      <c r="Y17" s="27">
        <f t="shared" si="0"/>
        <v>-699593878</v>
      </c>
      <c r="Z17" s="28">
        <f>+IF(X17&lt;&gt;0,+(Y17/X17)*100,0)</f>
        <v>-38.51480094031197</v>
      </c>
      <c r="AA17" s="29">
        <f>SUM(AA6:AA16)</f>
        <v>2593855030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-239200571</v>
      </c>
      <c r="D21" s="17"/>
      <c r="E21" s="18">
        <v>50000000</v>
      </c>
      <c r="F21" s="19">
        <v>50000000</v>
      </c>
      <c r="G21" s="36"/>
      <c r="H21" s="36"/>
      <c r="I21" s="36">
        <v>-18400</v>
      </c>
      <c r="J21" s="19">
        <v>-18400</v>
      </c>
      <c r="K21" s="36"/>
      <c r="L21" s="36"/>
      <c r="M21" s="19">
        <v>-1477916</v>
      </c>
      <c r="N21" s="36">
        <v>-1477916</v>
      </c>
      <c r="O21" s="36"/>
      <c r="P21" s="36"/>
      <c r="Q21" s="19"/>
      <c r="R21" s="36"/>
      <c r="S21" s="36"/>
      <c r="T21" s="19"/>
      <c r="U21" s="36"/>
      <c r="V21" s="36"/>
      <c r="W21" s="36">
        <v>-1496316</v>
      </c>
      <c r="X21" s="19">
        <v>50000000</v>
      </c>
      <c r="Y21" s="36">
        <v>-51496316</v>
      </c>
      <c r="Z21" s="37">
        <v>-102.99</v>
      </c>
      <c r="AA21" s="38">
        <v>50000000</v>
      </c>
    </row>
    <row r="22" spans="1:27" ht="13.5">
      <c r="A22" s="22" t="s">
        <v>47</v>
      </c>
      <c r="B22" s="16"/>
      <c r="C22" s="17"/>
      <c r="D22" s="17"/>
      <c r="E22" s="39">
        <v>149005788</v>
      </c>
      <c r="F22" s="36">
        <v>149005788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70783749</v>
      </c>
      <c r="Y22" s="19">
        <v>-70783749</v>
      </c>
      <c r="Z22" s="20">
        <v>-100</v>
      </c>
      <c r="AA22" s="21">
        <v>149005788</v>
      </c>
    </row>
    <row r="23" spans="1:27" ht="13.5">
      <c r="A23" s="22" t="s">
        <v>48</v>
      </c>
      <c r="B23" s="16"/>
      <c r="C23" s="40">
        <v>-3098647</v>
      </c>
      <c r="D23" s="40"/>
      <c r="E23" s="18"/>
      <c r="F23" s="19"/>
      <c r="G23" s="36">
        <v>-20678108</v>
      </c>
      <c r="H23" s="36">
        <v>12342507</v>
      </c>
      <c r="I23" s="36">
        <v>8215806</v>
      </c>
      <c r="J23" s="19">
        <v>-119795</v>
      </c>
      <c r="K23" s="36">
        <v>438726</v>
      </c>
      <c r="L23" s="36">
        <v>430245</v>
      </c>
      <c r="M23" s="19">
        <v>-7177504</v>
      </c>
      <c r="N23" s="36">
        <v>-6308533</v>
      </c>
      <c r="O23" s="36"/>
      <c r="P23" s="36"/>
      <c r="Q23" s="19"/>
      <c r="R23" s="36"/>
      <c r="S23" s="36"/>
      <c r="T23" s="19"/>
      <c r="U23" s="36"/>
      <c r="V23" s="36"/>
      <c r="W23" s="36">
        <v>-6428328</v>
      </c>
      <c r="X23" s="19"/>
      <c r="Y23" s="36">
        <v>-6428328</v>
      </c>
      <c r="Z23" s="37"/>
      <c r="AA23" s="38"/>
    </row>
    <row r="24" spans="1:27" ht="13.5">
      <c r="A24" s="22" t="s">
        <v>49</v>
      </c>
      <c r="B24" s="16"/>
      <c r="C24" s="17">
        <v>86733564</v>
      </c>
      <c r="D24" s="17"/>
      <c r="E24" s="18">
        <v>9823328</v>
      </c>
      <c r="F24" s="19">
        <v>9823328</v>
      </c>
      <c r="G24" s="19">
        <v>-150615847</v>
      </c>
      <c r="H24" s="19">
        <v>31570276</v>
      </c>
      <c r="I24" s="19">
        <v>51916840</v>
      </c>
      <c r="J24" s="19">
        <v>-67128731</v>
      </c>
      <c r="K24" s="19">
        <v>80250000</v>
      </c>
      <c r="L24" s="19">
        <v>36592399</v>
      </c>
      <c r="M24" s="19">
        <v>-55803576</v>
      </c>
      <c r="N24" s="19">
        <v>61038823</v>
      </c>
      <c r="O24" s="19"/>
      <c r="P24" s="19"/>
      <c r="Q24" s="19"/>
      <c r="R24" s="19"/>
      <c r="S24" s="19"/>
      <c r="T24" s="19"/>
      <c r="U24" s="19"/>
      <c r="V24" s="19"/>
      <c r="W24" s="19">
        <v>-6089908</v>
      </c>
      <c r="X24" s="19">
        <v>4666080</v>
      </c>
      <c r="Y24" s="19">
        <v>-10755988</v>
      </c>
      <c r="Z24" s="20">
        <v>-230.51</v>
      </c>
      <c r="AA24" s="21">
        <v>9823328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-1417656358</v>
      </c>
      <c r="D26" s="17"/>
      <c r="E26" s="18">
        <v>-2522019159</v>
      </c>
      <c r="F26" s="19">
        <v>-2522019159</v>
      </c>
      <c r="G26" s="19">
        <v>-144879276</v>
      </c>
      <c r="H26" s="19">
        <v>-219860216</v>
      </c>
      <c r="I26" s="19">
        <v>-109636456</v>
      </c>
      <c r="J26" s="19">
        <v>-474375948</v>
      </c>
      <c r="K26" s="19">
        <v>-139059995</v>
      </c>
      <c r="L26" s="19">
        <v>-120339594</v>
      </c>
      <c r="M26" s="19">
        <v>-200373222</v>
      </c>
      <c r="N26" s="19">
        <v>-459772811</v>
      </c>
      <c r="O26" s="19"/>
      <c r="P26" s="19"/>
      <c r="Q26" s="19"/>
      <c r="R26" s="19"/>
      <c r="S26" s="19"/>
      <c r="T26" s="19"/>
      <c r="U26" s="19"/>
      <c r="V26" s="19"/>
      <c r="W26" s="19">
        <v>-934148759</v>
      </c>
      <c r="X26" s="19">
        <v>-1148892461</v>
      </c>
      <c r="Y26" s="19">
        <v>214743702</v>
      </c>
      <c r="Z26" s="20">
        <v>-18.69</v>
      </c>
      <c r="AA26" s="21">
        <v>-2522019159</v>
      </c>
    </row>
    <row r="27" spans="1:27" ht="13.5">
      <c r="A27" s="23" t="s">
        <v>51</v>
      </c>
      <c r="B27" s="24"/>
      <c r="C27" s="25">
        <f aca="true" t="shared" si="1" ref="C27:Y27">SUM(C21:C26)</f>
        <v>-1573222012</v>
      </c>
      <c r="D27" s="25">
        <f>SUM(D21:D26)</f>
        <v>0</v>
      </c>
      <c r="E27" s="26">
        <f t="shared" si="1"/>
        <v>-2313190043</v>
      </c>
      <c r="F27" s="27">
        <f t="shared" si="1"/>
        <v>-2313190043</v>
      </c>
      <c r="G27" s="27">
        <f t="shared" si="1"/>
        <v>-316173231</v>
      </c>
      <c r="H27" s="27">
        <f t="shared" si="1"/>
        <v>-175947433</v>
      </c>
      <c r="I27" s="27">
        <f t="shared" si="1"/>
        <v>-49522210</v>
      </c>
      <c r="J27" s="27">
        <f t="shared" si="1"/>
        <v>-541642874</v>
      </c>
      <c r="K27" s="27">
        <f t="shared" si="1"/>
        <v>-58371269</v>
      </c>
      <c r="L27" s="27">
        <f t="shared" si="1"/>
        <v>-83316950</v>
      </c>
      <c r="M27" s="27">
        <f t="shared" si="1"/>
        <v>-264832218</v>
      </c>
      <c r="N27" s="27">
        <f t="shared" si="1"/>
        <v>-406520437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-948163311</v>
      </c>
      <c r="X27" s="27">
        <f t="shared" si="1"/>
        <v>-1023442632</v>
      </c>
      <c r="Y27" s="27">
        <f t="shared" si="1"/>
        <v>75279321</v>
      </c>
      <c r="Z27" s="28">
        <f>+IF(X27&lt;&gt;0,+(Y27/X27)*100,0)</f>
        <v>-7.3554998244395975</v>
      </c>
      <c r="AA27" s="29">
        <f>SUM(AA21:AA26)</f>
        <v>-2313190043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33870896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-273921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-14218062</v>
      </c>
      <c r="D33" s="17"/>
      <c r="E33" s="18">
        <v>-39497752</v>
      </c>
      <c r="F33" s="19">
        <v>-39497752</v>
      </c>
      <c r="G33" s="19">
        <v>1204894</v>
      </c>
      <c r="H33" s="36">
        <v>416923</v>
      </c>
      <c r="I33" s="36">
        <v>205372</v>
      </c>
      <c r="J33" s="36">
        <v>1827189</v>
      </c>
      <c r="K33" s="19">
        <v>250927</v>
      </c>
      <c r="L33" s="19">
        <v>329577</v>
      </c>
      <c r="M33" s="19">
        <v>158894</v>
      </c>
      <c r="N33" s="19">
        <v>739398</v>
      </c>
      <c r="O33" s="36"/>
      <c r="P33" s="36"/>
      <c r="Q33" s="36"/>
      <c r="R33" s="19"/>
      <c r="S33" s="19"/>
      <c r="T33" s="19"/>
      <c r="U33" s="19"/>
      <c r="V33" s="36"/>
      <c r="W33" s="36">
        <v>2566587</v>
      </c>
      <c r="X33" s="36">
        <v>-7928838</v>
      </c>
      <c r="Y33" s="19">
        <v>10495425</v>
      </c>
      <c r="Z33" s="20">
        <v>-132.37</v>
      </c>
      <c r="AA33" s="21">
        <v>-39497752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-96936992</v>
      </c>
      <c r="D35" s="17"/>
      <c r="E35" s="18">
        <v>-119258677</v>
      </c>
      <c r="F35" s="19">
        <v>-119258677</v>
      </c>
      <c r="G35" s="19">
        <v>-55079331</v>
      </c>
      <c r="H35" s="19">
        <v>-16293549</v>
      </c>
      <c r="I35" s="19">
        <v>-10041374</v>
      </c>
      <c r="J35" s="19">
        <v>-81414254</v>
      </c>
      <c r="K35" s="19">
        <v>-16463363</v>
      </c>
      <c r="L35" s="19">
        <v>-12267965</v>
      </c>
      <c r="M35" s="19">
        <v>-19651023</v>
      </c>
      <c r="N35" s="19">
        <v>-48382351</v>
      </c>
      <c r="O35" s="19"/>
      <c r="P35" s="19"/>
      <c r="Q35" s="19"/>
      <c r="R35" s="19"/>
      <c r="S35" s="19"/>
      <c r="T35" s="19"/>
      <c r="U35" s="19"/>
      <c r="V35" s="19"/>
      <c r="W35" s="19">
        <v>-129796605</v>
      </c>
      <c r="X35" s="19">
        <v>-13006869</v>
      </c>
      <c r="Y35" s="19">
        <v>-116789736</v>
      </c>
      <c r="Z35" s="20">
        <v>897.91</v>
      </c>
      <c r="AA35" s="21">
        <v>-119258677</v>
      </c>
    </row>
    <row r="36" spans="1:27" ht="13.5">
      <c r="A36" s="23" t="s">
        <v>57</v>
      </c>
      <c r="B36" s="24"/>
      <c r="C36" s="25">
        <f aca="true" t="shared" si="2" ref="C36:Y36">SUM(C31:C35)</f>
        <v>-77558079</v>
      </c>
      <c r="D36" s="25">
        <f>SUM(D31:D35)</f>
        <v>0</v>
      </c>
      <c r="E36" s="26">
        <f t="shared" si="2"/>
        <v>-158756429</v>
      </c>
      <c r="F36" s="27">
        <f t="shared" si="2"/>
        <v>-158756429</v>
      </c>
      <c r="G36" s="27">
        <f t="shared" si="2"/>
        <v>-53874437</v>
      </c>
      <c r="H36" s="27">
        <f t="shared" si="2"/>
        <v>-15876626</v>
      </c>
      <c r="I36" s="27">
        <f t="shared" si="2"/>
        <v>-9836002</v>
      </c>
      <c r="J36" s="27">
        <f t="shared" si="2"/>
        <v>-79587065</v>
      </c>
      <c r="K36" s="27">
        <f t="shared" si="2"/>
        <v>-16212436</v>
      </c>
      <c r="L36" s="27">
        <f t="shared" si="2"/>
        <v>-11938388</v>
      </c>
      <c r="M36" s="27">
        <f t="shared" si="2"/>
        <v>-19492129</v>
      </c>
      <c r="N36" s="27">
        <f t="shared" si="2"/>
        <v>-47642953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-127230018</v>
      </c>
      <c r="X36" s="27">
        <f t="shared" si="2"/>
        <v>-20935707</v>
      </c>
      <c r="Y36" s="27">
        <f t="shared" si="2"/>
        <v>-106294311</v>
      </c>
      <c r="Z36" s="28">
        <f>+IF(X36&lt;&gt;0,+(Y36/X36)*100,0)</f>
        <v>507.71780002461827</v>
      </c>
      <c r="AA36" s="29">
        <f>SUM(AA31:AA35)</f>
        <v>-158756429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136944685</v>
      </c>
      <c r="D38" s="31">
        <f>+D17+D27+D36</f>
        <v>0</v>
      </c>
      <c r="E38" s="32">
        <f t="shared" si="3"/>
        <v>121908558</v>
      </c>
      <c r="F38" s="33">
        <f t="shared" si="3"/>
        <v>121908558</v>
      </c>
      <c r="G38" s="33">
        <f t="shared" si="3"/>
        <v>624870375</v>
      </c>
      <c r="H38" s="33">
        <f t="shared" si="3"/>
        <v>-368829750</v>
      </c>
      <c r="I38" s="33">
        <f t="shared" si="3"/>
        <v>-237361130</v>
      </c>
      <c r="J38" s="33">
        <f t="shared" si="3"/>
        <v>18679495</v>
      </c>
      <c r="K38" s="33">
        <f t="shared" si="3"/>
        <v>-241895046</v>
      </c>
      <c r="L38" s="33">
        <f t="shared" si="3"/>
        <v>160625433</v>
      </c>
      <c r="M38" s="33">
        <f t="shared" si="3"/>
        <v>104031559</v>
      </c>
      <c r="N38" s="33">
        <f t="shared" si="3"/>
        <v>22761946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41441441</v>
      </c>
      <c r="X38" s="33">
        <f t="shared" si="3"/>
        <v>772050309</v>
      </c>
      <c r="Y38" s="33">
        <f t="shared" si="3"/>
        <v>-730608868</v>
      </c>
      <c r="Z38" s="34">
        <f>+IF(X38&lt;&gt;0,+(Y38/X38)*100,0)</f>
        <v>-94.63228749254992</v>
      </c>
      <c r="AA38" s="35">
        <f>+AA17+AA27+AA36</f>
        <v>121908558</v>
      </c>
    </row>
    <row r="39" spans="1:27" ht="13.5">
      <c r="A39" s="22" t="s">
        <v>59</v>
      </c>
      <c r="B39" s="16"/>
      <c r="C39" s="31">
        <v>328260205</v>
      </c>
      <c r="D39" s="31"/>
      <c r="E39" s="32">
        <v>543497461</v>
      </c>
      <c r="F39" s="33">
        <v>543497461</v>
      </c>
      <c r="G39" s="33">
        <v>762400890</v>
      </c>
      <c r="H39" s="33">
        <v>1355517716</v>
      </c>
      <c r="I39" s="33">
        <v>986687966</v>
      </c>
      <c r="J39" s="33">
        <v>762400890</v>
      </c>
      <c r="K39" s="33">
        <v>749326836</v>
      </c>
      <c r="L39" s="33">
        <v>507431790</v>
      </c>
      <c r="M39" s="33">
        <v>668057223</v>
      </c>
      <c r="N39" s="33">
        <v>749326836</v>
      </c>
      <c r="O39" s="33"/>
      <c r="P39" s="33"/>
      <c r="Q39" s="33"/>
      <c r="R39" s="33"/>
      <c r="S39" s="33"/>
      <c r="T39" s="33"/>
      <c r="U39" s="33"/>
      <c r="V39" s="33"/>
      <c r="W39" s="33">
        <v>762400890</v>
      </c>
      <c r="X39" s="33">
        <v>543497461</v>
      </c>
      <c r="Y39" s="33">
        <v>218903429</v>
      </c>
      <c r="Z39" s="34">
        <v>40.28</v>
      </c>
      <c r="AA39" s="35">
        <v>543497461</v>
      </c>
    </row>
    <row r="40" spans="1:27" ht="13.5">
      <c r="A40" s="41" t="s">
        <v>60</v>
      </c>
      <c r="B40" s="42"/>
      <c r="C40" s="43">
        <v>465204890</v>
      </c>
      <c r="D40" s="43"/>
      <c r="E40" s="44">
        <v>665406022</v>
      </c>
      <c r="F40" s="45">
        <v>665406022</v>
      </c>
      <c r="G40" s="45">
        <v>1387271265</v>
      </c>
      <c r="H40" s="45">
        <v>986687966</v>
      </c>
      <c r="I40" s="45">
        <v>749326836</v>
      </c>
      <c r="J40" s="45">
        <v>749326836</v>
      </c>
      <c r="K40" s="45">
        <v>507431790</v>
      </c>
      <c r="L40" s="45">
        <v>668057223</v>
      </c>
      <c r="M40" s="45">
        <v>772088782</v>
      </c>
      <c r="N40" s="45">
        <v>772088782</v>
      </c>
      <c r="O40" s="45"/>
      <c r="P40" s="45"/>
      <c r="Q40" s="45"/>
      <c r="R40" s="45"/>
      <c r="S40" s="45"/>
      <c r="T40" s="45"/>
      <c r="U40" s="45"/>
      <c r="V40" s="45"/>
      <c r="W40" s="45">
        <v>772088782</v>
      </c>
      <c r="X40" s="45">
        <v>1315547773</v>
      </c>
      <c r="Y40" s="45">
        <v>-543458991</v>
      </c>
      <c r="Z40" s="46">
        <v>-41.31</v>
      </c>
      <c r="AA40" s="47">
        <v>665406022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298925235</v>
      </c>
      <c r="D6" s="17"/>
      <c r="E6" s="18">
        <v>264647280</v>
      </c>
      <c r="F6" s="19">
        <v>264647280</v>
      </c>
      <c r="G6" s="19">
        <v>19054131</v>
      </c>
      <c r="H6" s="19">
        <v>19057232</v>
      </c>
      <c r="I6" s="19">
        <v>17480131</v>
      </c>
      <c r="J6" s="19">
        <v>55591494</v>
      </c>
      <c r="K6" s="19">
        <v>15602768</v>
      </c>
      <c r="L6" s="19">
        <v>13461634</v>
      </c>
      <c r="M6" s="19">
        <v>13636632</v>
      </c>
      <c r="N6" s="19">
        <v>42701034</v>
      </c>
      <c r="O6" s="19"/>
      <c r="P6" s="19"/>
      <c r="Q6" s="19"/>
      <c r="R6" s="19"/>
      <c r="S6" s="19"/>
      <c r="T6" s="19"/>
      <c r="U6" s="19"/>
      <c r="V6" s="19"/>
      <c r="W6" s="19">
        <v>98292528</v>
      </c>
      <c r="X6" s="19">
        <v>132323640</v>
      </c>
      <c r="Y6" s="19">
        <v>-34031112</v>
      </c>
      <c r="Z6" s="20">
        <v>-25.72</v>
      </c>
      <c r="AA6" s="21">
        <v>264647280</v>
      </c>
    </row>
    <row r="7" spans="1:27" ht="13.5">
      <c r="A7" s="22" t="s">
        <v>34</v>
      </c>
      <c r="B7" s="16"/>
      <c r="C7" s="17">
        <v>657940782</v>
      </c>
      <c r="D7" s="17"/>
      <c r="E7" s="18">
        <v>833734464</v>
      </c>
      <c r="F7" s="19">
        <v>833734464</v>
      </c>
      <c r="G7" s="19">
        <v>50201833</v>
      </c>
      <c r="H7" s="19">
        <v>66992930</v>
      </c>
      <c r="I7" s="19">
        <v>60091812</v>
      </c>
      <c r="J7" s="19">
        <v>177286575</v>
      </c>
      <c r="K7" s="19">
        <v>68682212</v>
      </c>
      <c r="L7" s="19">
        <v>46880994</v>
      </c>
      <c r="M7" s="19">
        <v>50131020</v>
      </c>
      <c r="N7" s="19">
        <v>165694226</v>
      </c>
      <c r="O7" s="19"/>
      <c r="P7" s="19"/>
      <c r="Q7" s="19"/>
      <c r="R7" s="19"/>
      <c r="S7" s="19"/>
      <c r="T7" s="19"/>
      <c r="U7" s="19"/>
      <c r="V7" s="19"/>
      <c r="W7" s="19">
        <v>342980801</v>
      </c>
      <c r="X7" s="19">
        <v>416867232</v>
      </c>
      <c r="Y7" s="19">
        <v>-73886431</v>
      </c>
      <c r="Z7" s="20">
        <v>-17.72</v>
      </c>
      <c r="AA7" s="21">
        <v>833734464</v>
      </c>
    </row>
    <row r="8" spans="1:27" ht="13.5">
      <c r="A8" s="22" t="s">
        <v>35</v>
      </c>
      <c r="B8" s="16"/>
      <c r="C8" s="17">
        <v>48145763</v>
      </c>
      <c r="D8" s="17"/>
      <c r="E8" s="18">
        <v>160173588</v>
      </c>
      <c r="F8" s="19">
        <v>160173588</v>
      </c>
      <c r="G8" s="19">
        <v>9803352</v>
      </c>
      <c r="H8" s="19">
        <v>11055733</v>
      </c>
      <c r="I8" s="19">
        <v>6652338</v>
      </c>
      <c r="J8" s="19">
        <v>27511423</v>
      </c>
      <c r="K8" s="19">
        <v>11142991</v>
      </c>
      <c r="L8" s="19">
        <v>5902060</v>
      </c>
      <c r="M8" s="19">
        <v>6938569</v>
      </c>
      <c r="N8" s="19">
        <v>23983620</v>
      </c>
      <c r="O8" s="19"/>
      <c r="P8" s="19"/>
      <c r="Q8" s="19"/>
      <c r="R8" s="19"/>
      <c r="S8" s="19"/>
      <c r="T8" s="19"/>
      <c r="U8" s="19"/>
      <c r="V8" s="19"/>
      <c r="W8" s="19">
        <v>51495043</v>
      </c>
      <c r="X8" s="19">
        <v>80086794</v>
      </c>
      <c r="Y8" s="19">
        <v>-28591751</v>
      </c>
      <c r="Z8" s="20">
        <v>-35.7</v>
      </c>
      <c r="AA8" s="21">
        <v>160173588</v>
      </c>
    </row>
    <row r="9" spans="1:27" ht="13.5">
      <c r="A9" s="22" t="s">
        <v>36</v>
      </c>
      <c r="B9" s="16"/>
      <c r="C9" s="17">
        <v>399296615</v>
      </c>
      <c r="D9" s="17"/>
      <c r="E9" s="18">
        <v>461252001</v>
      </c>
      <c r="F9" s="19">
        <v>461252001</v>
      </c>
      <c r="G9" s="19">
        <v>191265000</v>
      </c>
      <c r="H9" s="19"/>
      <c r="I9" s="19"/>
      <c r="J9" s="19">
        <v>191265000</v>
      </c>
      <c r="K9" s="19"/>
      <c r="L9" s="19"/>
      <c r="M9" s="19">
        <v>129707000</v>
      </c>
      <c r="N9" s="19">
        <v>129707000</v>
      </c>
      <c r="O9" s="19"/>
      <c r="P9" s="19"/>
      <c r="Q9" s="19"/>
      <c r="R9" s="19"/>
      <c r="S9" s="19"/>
      <c r="T9" s="19"/>
      <c r="U9" s="19"/>
      <c r="V9" s="19"/>
      <c r="W9" s="19">
        <v>320972000</v>
      </c>
      <c r="X9" s="19">
        <v>307501334</v>
      </c>
      <c r="Y9" s="19">
        <v>13470666</v>
      </c>
      <c r="Z9" s="20">
        <v>4.38</v>
      </c>
      <c r="AA9" s="21">
        <v>461252001</v>
      </c>
    </row>
    <row r="10" spans="1:27" ht="13.5">
      <c r="A10" s="22" t="s">
        <v>37</v>
      </c>
      <c r="B10" s="16"/>
      <c r="C10" s="17">
        <v>165216000</v>
      </c>
      <c r="D10" s="17"/>
      <c r="E10" s="18">
        <v>163406000</v>
      </c>
      <c r="F10" s="19">
        <v>163406000</v>
      </c>
      <c r="G10" s="19">
        <v>75681000</v>
      </c>
      <c r="H10" s="19"/>
      <c r="I10" s="19"/>
      <c r="J10" s="19">
        <v>75681000</v>
      </c>
      <c r="K10" s="19">
        <v>14000000</v>
      </c>
      <c r="L10" s="19"/>
      <c r="M10" s="19">
        <v>15515000</v>
      </c>
      <c r="N10" s="19">
        <v>29515000</v>
      </c>
      <c r="O10" s="19"/>
      <c r="P10" s="19"/>
      <c r="Q10" s="19"/>
      <c r="R10" s="19"/>
      <c r="S10" s="19"/>
      <c r="T10" s="19"/>
      <c r="U10" s="19"/>
      <c r="V10" s="19"/>
      <c r="W10" s="19">
        <v>105196000</v>
      </c>
      <c r="X10" s="19">
        <v>81703000</v>
      </c>
      <c r="Y10" s="19">
        <v>23493000</v>
      </c>
      <c r="Z10" s="20">
        <v>28.75</v>
      </c>
      <c r="AA10" s="21">
        <v>163406000</v>
      </c>
    </row>
    <row r="11" spans="1:27" ht="13.5">
      <c r="A11" s="22" t="s">
        <v>38</v>
      </c>
      <c r="B11" s="16"/>
      <c r="C11" s="17">
        <v>1516387</v>
      </c>
      <c r="D11" s="17"/>
      <c r="E11" s="18">
        <v>139323228</v>
      </c>
      <c r="F11" s="19">
        <v>139323228</v>
      </c>
      <c r="G11" s="19">
        <v>583572</v>
      </c>
      <c r="H11" s="19">
        <v>716316</v>
      </c>
      <c r="I11" s="19">
        <v>580374</v>
      </c>
      <c r="J11" s="19">
        <v>1880262</v>
      </c>
      <c r="K11" s="19">
        <v>750032</v>
      </c>
      <c r="L11" s="19">
        <v>371745</v>
      </c>
      <c r="M11" s="19">
        <v>431395</v>
      </c>
      <c r="N11" s="19">
        <v>1553172</v>
      </c>
      <c r="O11" s="19"/>
      <c r="P11" s="19"/>
      <c r="Q11" s="19"/>
      <c r="R11" s="19"/>
      <c r="S11" s="19"/>
      <c r="T11" s="19"/>
      <c r="U11" s="19"/>
      <c r="V11" s="19"/>
      <c r="W11" s="19">
        <v>3433434</v>
      </c>
      <c r="X11" s="19">
        <v>69661614</v>
      </c>
      <c r="Y11" s="19">
        <v>-66228180</v>
      </c>
      <c r="Z11" s="20">
        <v>-95.07</v>
      </c>
      <c r="AA11" s="21">
        <v>139323228</v>
      </c>
    </row>
    <row r="12" spans="1:27" ht="13.5">
      <c r="A12" s="22" t="s">
        <v>39</v>
      </c>
      <c r="B12" s="16"/>
      <c r="C12" s="17">
        <v>17952</v>
      </c>
      <c r="D12" s="17"/>
      <c r="E12" s="18">
        <v>20304</v>
      </c>
      <c r="F12" s="19">
        <v>20304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20304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-1388124003</v>
      </c>
      <c r="D14" s="17"/>
      <c r="E14" s="18">
        <v>-1775079468</v>
      </c>
      <c r="F14" s="19">
        <v>-1775079468</v>
      </c>
      <c r="G14" s="19">
        <v>-137270161</v>
      </c>
      <c r="H14" s="19">
        <v>-108083480</v>
      </c>
      <c r="I14" s="19">
        <v>-97075880</v>
      </c>
      <c r="J14" s="19">
        <v>-342429521</v>
      </c>
      <c r="K14" s="19">
        <v>-115399037</v>
      </c>
      <c r="L14" s="19">
        <v>-74325724</v>
      </c>
      <c r="M14" s="19">
        <v>-181089022</v>
      </c>
      <c r="N14" s="19">
        <v>-370813783</v>
      </c>
      <c r="O14" s="19"/>
      <c r="P14" s="19"/>
      <c r="Q14" s="19"/>
      <c r="R14" s="19"/>
      <c r="S14" s="19"/>
      <c r="T14" s="19"/>
      <c r="U14" s="19"/>
      <c r="V14" s="19"/>
      <c r="W14" s="19">
        <v>-713243304</v>
      </c>
      <c r="X14" s="19">
        <v>-887539734</v>
      </c>
      <c r="Y14" s="19">
        <v>174296430</v>
      </c>
      <c r="Z14" s="20">
        <v>-19.64</v>
      </c>
      <c r="AA14" s="21">
        <v>-1775079468</v>
      </c>
    </row>
    <row r="15" spans="1:27" ht="13.5">
      <c r="A15" s="22" t="s">
        <v>42</v>
      </c>
      <c r="B15" s="16"/>
      <c r="C15" s="17">
        <v>-313815</v>
      </c>
      <c r="D15" s="17"/>
      <c r="E15" s="18">
        <v>-131187504</v>
      </c>
      <c r="F15" s="19">
        <v>-131187504</v>
      </c>
      <c r="G15" s="19">
        <v>-868</v>
      </c>
      <c r="H15" s="19">
        <v>-106804</v>
      </c>
      <c r="I15" s="19">
        <v>-9769</v>
      </c>
      <c r="J15" s="19">
        <v>-117441</v>
      </c>
      <c r="K15" s="19">
        <v>-4642</v>
      </c>
      <c r="L15" s="19">
        <v>-54714</v>
      </c>
      <c r="M15" s="19">
        <v>-52567</v>
      </c>
      <c r="N15" s="19">
        <v>-111923</v>
      </c>
      <c r="O15" s="19"/>
      <c r="P15" s="19"/>
      <c r="Q15" s="19"/>
      <c r="R15" s="19"/>
      <c r="S15" s="19"/>
      <c r="T15" s="19"/>
      <c r="U15" s="19"/>
      <c r="V15" s="19"/>
      <c r="W15" s="19">
        <v>-229364</v>
      </c>
      <c r="X15" s="19">
        <v>-65593752</v>
      </c>
      <c r="Y15" s="19">
        <v>65364388</v>
      </c>
      <c r="Z15" s="20">
        <v>-99.65</v>
      </c>
      <c r="AA15" s="21">
        <v>-131187504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182620916</v>
      </c>
      <c r="D17" s="25">
        <f>SUM(D6:D16)</f>
        <v>0</v>
      </c>
      <c r="E17" s="26">
        <f t="shared" si="0"/>
        <v>116289893</v>
      </c>
      <c r="F17" s="27">
        <f t="shared" si="0"/>
        <v>116289893</v>
      </c>
      <c r="G17" s="27">
        <f t="shared" si="0"/>
        <v>209317859</v>
      </c>
      <c r="H17" s="27">
        <f t="shared" si="0"/>
        <v>-10368073</v>
      </c>
      <c r="I17" s="27">
        <f t="shared" si="0"/>
        <v>-12280994</v>
      </c>
      <c r="J17" s="27">
        <f t="shared" si="0"/>
        <v>186668792</v>
      </c>
      <c r="K17" s="27">
        <f t="shared" si="0"/>
        <v>-5225676</v>
      </c>
      <c r="L17" s="27">
        <f t="shared" si="0"/>
        <v>-7764005</v>
      </c>
      <c r="M17" s="27">
        <f t="shared" si="0"/>
        <v>35218027</v>
      </c>
      <c r="N17" s="27">
        <f t="shared" si="0"/>
        <v>22228346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208897138</v>
      </c>
      <c r="X17" s="27">
        <f t="shared" si="0"/>
        <v>135010128</v>
      </c>
      <c r="Y17" s="27">
        <f t="shared" si="0"/>
        <v>73887010</v>
      </c>
      <c r="Z17" s="28">
        <f>+IF(X17&lt;&gt;0,+(Y17/X17)*100,0)</f>
        <v>54.72701277640445</v>
      </c>
      <c r="AA17" s="29">
        <f>SUM(AA6:AA16)</f>
        <v>116289893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50000000</v>
      </c>
      <c r="F21" s="19">
        <v>50000000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50000000</v>
      </c>
      <c r="Y21" s="36">
        <v>-50000000</v>
      </c>
      <c r="Z21" s="37">
        <v>-100</v>
      </c>
      <c r="AA21" s="38">
        <v>50000000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2515101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-170249094</v>
      </c>
      <c r="D26" s="17"/>
      <c r="E26" s="18">
        <v>-163406004</v>
      </c>
      <c r="F26" s="19">
        <v>-163406004</v>
      </c>
      <c r="G26" s="19">
        <v>-11052965</v>
      </c>
      <c r="H26" s="19">
        <v>-5308383</v>
      </c>
      <c r="I26" s="19">
        <v>-6727156</v>
      </c>
      <c r="J26" s="19">
        <v>-23088504</v>
      </c>
      <c r="K26" s="19">
        <v>-14408882</v>
      </c>
      <c r="L26" s="19">
        <v>-14477529</v>
      </c>
      <c r="M26" s="19">
        <v>-6611018</v>
      </c>
      <c r="N26" s="19">
        <v>-35497429</v>
      </c>
      <c r="O26" s="19"/>
      <c r="P26" s="19"/>
      <c r="Q26" s="19"/>
      <c r="R26" s="19"/>
      <c r="S26" s="19"/>
      <c r="T26" s="19"/>
      <c r="U26" s="19"/>
      <c r="V26" s="19"/>
      <c r="W26" s="19">
        <v>-58585933</v>
      </c>
      <c r="X26" s="19">
        <v>-81703002</v>
      </c>
      <c r="Y26" s="19">
        <v>23117069</v>
      </c>
      <c r="Z26" s="20">
        <v>-28.29</v>
      </c>
      <c r="AA26" s="21">
        <v>-163406004</v>
      </c>
    </row>
    <row r="27" spans="1:27" ht="13.5">
      <c r="A27" s="23" t="s">
        <v>51</v>
      </c>
      <c r="B27" s="24"/>
      <c r="C27" s="25">
        <f aca="true" t="shared" si="1" ref="C27:Y27">SUM(C21:C26)</f>
        <v>-167733993</v>
      </c>
      <c r="D27" s="25">
        <f>SUM(D21:D26)</f>
        <v>0</v>
      </c>
      <c r="E27" s="26">
        <f t="shared" si="1"/>
        <v>-113406004</v>
      </c>
      <c r="F27" s="27">
        <f t="shared" si="1"/>
        <v>-113406004</v>
      </c>
      <c r="G27" s="27">
        <f t="shared" si="1"/>
        <v>-11052965</v>
      </c>
      <c r="H27" s="27">
        <f t="shared" si="1"/>
        <v>-5308383</v>
      </c>
      <c r="I27" s="27">
        <f t="shared" si="1"/>
        <v>-6727156</v>
      </c>
      <c r="J27" s="27">
        <f t="shared" si="1"/>
        <v>-23088504</v>
      </c>
      <c r="K27" s="27">
        <f t="shared" si="1"/>
        <v>-14408882</v>
      </c>
      <c r="L27" s="27">
        <f t="shared" si="1"/>
        <v>-14477529</v>
      </c>
      <c r="M27" s="27">
        <f t="shared" si="1"/>
        <v>-6611018</v>
      </c>
      <c r="N27" s="27">
        <f t="shared" si="1"/>
        <v>-35497429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-58585933</v>
      </c>
      <c r="X27" s="27">
        <f t="shared" si="1"/>
        <v>-31703002</v>
      </c>
      <c r="Y27" s="27">
        <f t="shared" si="1"/>
        <v>-26882931</v>
      </c>
      <c r="Z27" s="28">
        <f>+IF(X27&lt;&gt;0,+(Y27/X27)*100,0)</f>
        <v>84.79616851426248</v>
      </c>
      <c r="AA27" s="29">
        <f>SUM(AA21:AA26)</f>
        <v>-113406004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-12535669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-12535669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2351254</v>
      </c>
      <c r="D38" s="31">
        <f>+D17+D27+D36</f>
        <v>0</v>
      </c>
      <c r="E38" s="32">
        <f t="shared" si="3"/>
        <v>2883889</v>
      </c>
      <c r="F38" s="33">
        <f t="shared" si="3"/>
        <v>2883889</v>
      </c>
      <c r="G38" s="33">
        <f t="shared" si="3"/>
        <v>198264894</v>
      </c>
      <c r="H38" s="33">
        <f t="shared" si="3"/>
        <v>-15676456</v>
      </c>
      <c r="I38" s="33">
        <f t="shared" si="3"/>
        <v>-19008150</v>
      </c>
      <c r="J38" s="33">
        <f t="shared" si="3"/>
        <v>163580288</v>
      </c>
      <c r="K38" s="33">
        <f t="shared" si="3"/>
        <v>-19634558</v>
      </c>
      <c r="L38" s="33">
        <f t="shared" si="3"/>
        <v>-22241534</v>
      </c>
      <c r="M38" s="33">
        <f t="shared" si="3"/>
        <v>28607009</v>
      </c>
      <c r="N38" s="33">
        <f t="shared" si="3"/>
        <v>-13269083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150311205</v>
      </c>
      <c r="X38" s="33">
        <f t="shared" si="3"/>
        <v>103307126</v>
      </c>
      <c r="Y38" s="33">
        <f t="shared" si="3"/>
        <v>47004079</v>
      </c>
      <c r="Z38" s="34">
        <f>+IF(X38&lt;&gt;0,+(Y38/X38)*100,0)</f>
        <v>45.49935790489419</v>
      </c>
      <c r="AA38" s="35">
        <f>+AA17+AA27+AA36</f>
        <v>2883889</v>
      </c>
    </row>
    <row r="39" spans="1:27" ht="13.5">
      <c r="A39" s="22" t="s">
        <v>59</v>
      </c>
      <c r="B39" s="16"/>
      <c r="C39" s="31">
        <v>-4875488</v>
      </c>
      <c r="D39" s="31"/>
      <c r="E39" s="32">
        <v>-4875489</v>
      </c>
      <c r="F39" s="33">
        <v>-4875489</v>
      </c>
      <c r="G39" s="33">
        <v>-4875486</v>
      </c>
      <c r="H39" s="33">
        <v>193389408</v>
      </c>
      <c r="I39" s="33">
        <v>177712952</v>
      </c>
      <c r="J39" s="33">
        <v>-4875486</v>
      </c>
      <c r="K39" s="33">
        <v>158704802</v>
      </c>
      <c r="L39" s="33">
        <v>139070244</v>
      </c>
      <c r="M39" s="33">
        <v>116828710</v>
      </c>
      <c r="N39" s="33">
        <v>158704802</v>
      </c>
      <c r="O39" s="33"/>
      <c r="P39" s="33"/>
      <c r="Q39" s="33"/>
      <c r="R39" s="33"/>
      <c r="S39" s="33"/>
      <c r="T39" s="33"/>
      <c r="U39" s="33"/>
      <c r="V39" s="33"/>
      <c r="W39" s="33">
        <v>-4875486</v>
      </c>
      <c r="X39" s="33">
        <v>-4875489</v>
      </c>
      <c r="Y39" s="33">
        <v>3</v>
      </c>
      <c r="Z39" s="34"/>
      <c r="AA39" s="35">
        <v>-4875489</v>
      </c>
    </row>
    <row r="40" spans="1:27" ht="13.5">
      <c r="A40" s="41" t="s">
        <v>60</v>
      </c>
      <c r="B40" s="42"/>
      <c r="C40" s="43">
        <v>-2524234</v>
      </c>
      <c r="D40" s="43"/>
      <c r="E40" s="44">
        <v>-1991599</v>
      </c>
      <c r="F40" s="45">
        <v>-1991599</v>
      </c>
      <c r="G40" s="45">
        <v>193389408</v>
      </c>
      <c r="H40" s="45">
        <v>177712952</v>
      </c>
      <c r="I40" s="45">
        <v>158704802</v>
      </c>
      <c r="J40" s="45">
        <v>158704802</v>
      </c>
      <c r="K40" s="45">
        <v>139070244</v>
      </c>
      <c r="L40" s="45">
        <v>116828710</v>
      </c>
      <c r="M40" s="45">
        <v>145435719</v>
      </c>
      <c r="N40" s="45">
        <v>145435719</v>
      </c>
      <c r="O40" s="45"/>
      <c r="P40" s="45"/>
      <c r="Q40" s="45"/>
      <c r="R40" s="45"/>
      <c r="S40" s="45"/>
      <c r="T40" s="45"/>
      <c r="U40" s="45"/>
      <c r="V40" s="45"/>
      <c r="W40" s="45">
        <v>145435719</v>
      </c>
      <c r="X40" s="45">
        <v>98431638</v>
      </c>
      <c r="Y40" s="45">
        <v>47004081</v>
      </c>
      <c r="Z40" s="46">
        <v>47.75</v>
      </c>
      <c r="AA40" s="47">
        <v>-1991599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21226393</v>
      </c>
      <c r="D6" s="17"/>
      <c r="E6" s="18">
        <v>18149000</v>
      </c>
      <c r="F6" s="19">
        <v>18149000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9072000</v>
      </c>
      <c r="Y6" s="19">
        <v>-9072000</v>
      </c>
      <c r="Z6" s="20">
        <v>-100</v>
      </c>
      <c r="AA6" s="21">
        <v>18149000</v>
      </c>
    </row>
    <row r="7" spans="1:27" ht="13.5">
      <c r="A7" s="22" t="s">
        <v>34</v>
      </c>
      <c r="B7" s="16"/>
      <c r="C7" s="17">
        <v>165172280</v>
      </c>
      <c r="D7" s="17"/>
      <c r="E7" s="18">
        <v>135474000</v>
      </c>
      <c r="F7" s="19">
        <v>135474000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69463000</v>
      </c>
      <c r="Y7" s="19">
        <v>-69463000</v>
      </c>
      <c r="Z7" s="20">
        <v>-100</v>
      </c>
      <c r="AA7" s="21">
        <v>135474000</v>
      </c>
    </row>
    <row r="8" spans="1:27" ht="13.5">
      <c r="A8" s="22" t="s">
        <v>35</v>
      </c>
      <c r="B8" s="16"/>
      <c r="C8" s="17">
        <v>2812515</v>
      </c>
      <c r="D8" s="17"/>
      <c r="E8" s="18">
        <v>6742000</v>
      </c>
      <c r="F8" s="19">
        <v>6742000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3108000</v>
      </c>
      <c r="Y8" s="19">
        <v>-3108000</v>
      </c>
      <c r="Z8" s="20">
        <v>-100</v>
      </c>
      <c r="AA8" s="21">
        <v>6742000</v>
      </c>
    </row>
    <row r="9" spans="1:27" ht="13.5">
      <c r="A9" s="22" t="s">
        <v>36</v>
      </c>
      <c r="B9" s="16"/>
      <c r="C9" s="17">
        <v>110273029</v>
      </c>
      <c r="D9" s="17"/>
      <c r="E9" s="18">
        <v>119845000</v>
      </c>
      <c r="F9" s="19">
        <v>119845000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87264000</v>
      </c>
      <c r="Y9" s="19">
        <v>-87264000</v>
      </c>
      <c r="Z9" s="20">
        <v>-100</v>
      </c>
      <c r="AA9" s="21">
        <v>119845000</v>
      </c>
    </row>
    <row r="10" spans="1:27" ht="13.5">
      <c r="A10" s="22" t="s">
        <v>37</v>
      </c>
      <c r="B10" s="16"/>
      <c r="C10" s="17">
        <v>47153187</v>
      </c>
      <c r="D10" s="17"/>
      <c r="E10" s="18">
        <v>32407000</v>
      </c>
      <c r="F10" s="19">
        <v>32407000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14047000</v>
      </c>
      <c r="Y10" s="19">
        <v>-14047000</v>
      </c>
      <c r="Z10" s="20">
        <v>-100</v>
      </c>
      <c r="AA10" s="21">
        <v>32407000</v>
      </c>
    </row>
    <row r="11" spans="1:27" ht="13.5">
      <c r="A11" s="22" t="s">
        <v>38</v>
      </c>
      <c r="B11" s="16"/>
      <c r="C11" s="17">
        <v>24467513</v>
      </c>
      <c r="D11" s="17"/>
      <c r="E11" s="18">
        <v>26400000</v>
      </c>
      <c r="F11" s="19">
        <v>26400000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12150000</v>
      </c>
      <c r="Y11" s="19">
        <v>-12150000</v>
      </c>
      <c r="Z11" s="20">
        <v>-100</v>
      </c>
      <c r="AA11" s="21">
        <v>26400000</v>
      </c>
    </row>
    <row r="12" spans="1:27" ht="13.5">
      <c r="A12" s="22" t="s">
        <v>39</v>
      </c>
      <c r="B12" s="16"/>
      <c r="C12" s="17">
        <v>6497</v>
      </c>
      <c r="D12" s="17"/>
      <c r="E12" s="18">
        <v>5000</v>
      </c>
      <c r="F12" s="19">
        <v>5000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5000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-295746088</v>
      </c>
      <c r="D14" s="17"/>
      <c r="E14" s="18">
        <v>-328247000</v>
      </c>
      <c r="F14" s="19">
        <v>-328247000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-164112000</v>
      </c>
      <c r="Y14" s="19">
        <v>164112000</v>
      </c>
      <c r="Z14" s="20">
        <v>-100</v>
      </c>
      <c r="AA14" s="21">
        <v>-328247000</v>
      </c>
    </row>
    <row r="15" spans="1:27" ht="13.5">
      <c r="A15" s="22" t="s">
        <v>42</v>
      </c>
      <c r="B15" s="16"/>
      <c r="C15" s="17">
        <v>-7328127</v>
      </c>
      <c r="D15" s="17"/>
      <c r="E15" s="18">
        <v>-15000000</v>
      </c>
      <c r="F15" s="19">
        <v>-15000000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-7500000</v>
      </c>
      <c r="Y15" s="19">
        <v>7500000</v>
      </c>
      <c r="Z15" s="20">
        <v>-100</v>
      </c>
      <c r="AA15" s="21">
        <v>-15000000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68037199</v>
      </c>
      <c r="D17" s="25">
        <f>SUM(D6:D16)</f>
        <v>0</v>
      </c>
      <c r="E17" s="26">
        <f t="shared" si="0"/>
        <v>-4225000</v>
      </c>
      <c r="F17" s="27">
        <f t="shared" si="0"/>
        <v>-4225000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23492000</v>
      </c>
      <c r="Y17" s="27">
        <f t="shared" si="0"/>
        <v>-23492000</v>
      </c>
      <c r="Z17" s="28">
        <f>+IF(X17&lt;&gt;0,+(Y17/X17)*100,0)</f>
        <v>-100</v>
      </c>
      <c r="AA17" s="29">
        <f>SUM(AA6:AA16)</f>
        <v>-4225000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-32407000</v>
      </c>
      <c r="F26" s="19">
        <v>-32407000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-22203000</v>
      </c>
      <c r="Y26" s="19">
        <v>22203000</v>
      </c>
      <c r="Z26" s="20">
        <v>-100</v>
      </c>
      <c r="AA26" s="21">
        <v>-32407000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-32407000</v>
      </c>
      <c r="F27" s="27">
        <f t="shared" si="1"/>
        <v>-32407000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-22203000</v>
      </c>
      <c r="Y27" s="27">
        <f t="shared" si="1"/>
        <v>22203000</v>
      </c>
      <c r="Z27" s="28">
        <f>+IF(X27&lt;&gt;0,+(Y27/X27)*100,0)</f>
        <v>-100</v>
      </c>
      <c r="AA27" s="29">
        <f>SUM(AA21:AA26)</f>
        <v>-32407000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68037199</v>
      </c>
      <c r="D38" s="31">
        <f>+D17+D27+D36</f>
        <v>0</v>
      </c>
      <c r="E38" s="32">
        <f t="shared" si="3"/>
        <v>-36632000</v>
      </c>
      <c r="F38" s="33">
        <f t="shared" si="3"/>
        <v>-36632000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0</v>
      </c>
      <c r="X38" s="33">
        <f t="shared" si="3"/>
        <v>1289000</v>
      </c>
      <c r="Y38" s="33">
        <f t="shared" si="3"/>
        <v>-1289000</v>
      </c>
      <c r="Z38" s="34">
        <f>+IF(X38&lt;&gt;0,+(Y38/X38)*100,0)</f>
        <v>-100</v>
      </c>
      <c r="AA38" s="35">
        <f>+AA17+AA27+AA36</f>
        <v>-36632000</v>
      </c>
    </row>
    <row r="39" spans="1:27" ht="13.5">
      <c r="A39" s="22" t="s">
        <v>59</v>
      </c>
      <c r="B39" s="16"/>
      <c r="C39" s="31">
        <v>8270644</v>
      </c>
      <c r="D39" s="3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76307843</v>
      </c>
      <c r="D40" s="43"/>
      <c r="E40" s="44">
        <v>-36632000</v>
      </c>
      <c r="F40" s="45">
        <v>-36632000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1289000</v>
      </c>
      <c r="Y40" s="45">
        <v>-1289000</v>
      </c>
      <c r="Z40" s="46">
        <v>-100</v>
      </c>
      <c r="AA40" s="47">
        <v>-36632000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415500</v>
      </c>
      <c r="F8" s="19">
        <v>415500</v>
      </c>
      <c r="G8" s="19">
        <v>3876</v>
      </c>
      <c r="H8" s="19"/>
      <c r="I8" s="19">
        <v>11636</v>
      </c>
      <c r="J8" s="19">
        <v>15512</v>
      </c>
      <c r="K8" s="19">
        <v>4021</v>
      </c>
      <c r="L8" s="19">
        <v>23526</v>
      </c>
      <c r="M8" s="19">
        <v>3875</v>
      </c>
      <c r="N8" s="19">
        <v>31422</v>
      </c>
      <c r="O8" s="19"/>
      <c r="P8" s="19"/>
      <c r="Q8" s="19"/>
      <c r="R8" s="19"/>
      <c r="S8" s="19"/>
      <c r="T8" s="19"/>
      <c r="U8" s="19"/>
      <c r="V8" s="19"/>
      <c r="W8" s="19">
        <v>46934</v>
      </c>
      <c r="X8" s="19">
        <v>63900</v>
      </c>
      <c r="Y8" s="19">
        <v>-16966</v>
      </c>
      <c r="Z8" s="20">
        <v>-26.55</v>
      </c>
      <c r="AA8" s="21">
        <v>415500</v>
      </c>
    </row>
    <row r="9" spans="1:27" ht="13.5">
      <c r="A9" s="22" t="s">
        <v>36</v>
      </c>
      <c r="B9" s="16"/>
      <c r="C9" s="17"/>
      <c r="D9" s="17"/>
      <c r="E9" s="18">
        <v>125445000</v>
      </c>
      <c r="F9" s="19">
        <v>125445000</v>
      </c>
      <c r="G9" s="19">
        <v>50485000</v>
      </c>
      <c r="H9" s="19">
        <v>2847000</v>
      </c>
      <c r="I9" s="19"/>
      <c r="J9" s="19">
        <v>53332000</v>
      </c>
      <c r="K9" s="19"/>
      <c r="L9" s="19"/>
      <c r="M9" s="19">
        <v>40838000</v>
      </c>
      <c r="N9" s="19">
        <v>40838000</v>
      </c>
      <c r="O9" s="19"/>
      <c r="P9" s="19"/>
      <c r="Q9" s="19"/>
      <c r="R9" s="19"/>
      <c r="S9" s="19"/>
      <c r="T9" s="19"/>
      <c r="U9" s="19"/>
      <c r="V9" s="19"/>
      <c r="W9" s="19">
        <v>94170000</v>
      </c>
      <c r="X9" s="19">
        <v>88140000</v>
      </c>
      <c r="Y9" s="19">
        <v>6030000</v>
      </c>
      <c r="Z9" s="20">
        <v>6.84</v>
      </c>
      <c r="AA9" s="21">
        <v>125445000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2850000</v>
      </c>
      <c r="F11" s="19">
        <v>2850000</v>
      </c>
      <c r="G11" s="19"/>
      <c r="H11" s="19">
        <v>51768</v>
      </c>
      <c r="I11" s="19">
        <v>801713</v>
      </c>
      <c r="J11" s="19">
        <v>853481</v>
      </c>
      <c r="K11" s="19">
        <v>901743</v>
      </c>
      <c r="L11" s="19">
        <v>1668921</v>
      </c>
      <c r="M11" s="19">
        <v>165556</v>
      </c>
      <c r="N11" s="19">
        <v>2736220</v>
      </c>
      <c r="O11" s="19"/>
      <c r="P11" s="19"/>
      <c r="Q11" s="19"/>
      <c r="R11" s="19"/>
      <c r="S11" s="19"/>
      <c r="T11" s="19"/>
      <c r="U11" s="19"/>
      <c r="V11" s="19"/>
      <c r="W11" s="19">
        <v>3589701</v>
      </c>
      <c r="X11" s="19">
        <v>494000</v>
      </c>
      <c r="Y11" s="19">
        <v>3095701</v>
      </c>
      <c r="Z11" s="20">
        <v>626.66</v>
      </c>
      <c r="AA11" s="21">
        <v>2850000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-116996383</v>
      </c>
      <c r="F14" s="19">
        <v>-116996383</v>
      </c>
      <c r="G14" s="19">
        <v>-7675282</v>
      </c>
      <c r="H14" s="19">
        <v>-8141064</v>
      </c>
      <c r="I14" s="19"/>
      <c r="J14" s="19">
        <v>-15816346</v>
      </c>
      <c r="K14" s="19">
        <v>-49107876</v>
      </c>
      <c r="L14" s="19">
        <v>-8336052</v>
      </c>
      <c r="M14" s="19">
        <v>-39040836</v>
      </c>
      <c r="N14" s="19">
        <v>-96484764</v>
      </c>
      <c r="O14" s="19"/>
      <c r="P14" s="19"/>
      <c r="Q14" s="19"/>
      <c r="R14" s="19"/>
      <c r="S14" s="19"/>
      <c r="T14" s="19"/>
      <c r="U14" s="19"/>
      <c r="V14" s="19"/>
      <c r="W14" s="19">
        <v>-112301110</v>
      </c>
      <c r="X14" s="19">
        <v>-52146000</v>
      </c>
      <c r="Y14" s="19">
        <v>-60155110</v>
      </c>
      <c r="Z14" s="20">
        <v>115.36</v>
      </c>
      <c r="AA14" s="21">
        <v>-116996383</v>
      </c>
    </row>
    <row r="15" spans="1:27" ht="13.5">
      <c r="A15" s="22" t="s">
        <v>42</v>
      </c>
      <c r="B15" s="16"/>
      <c r="C15" s="17"/>
      <c r="D15" s="17"/>
      <c r="E15" s="18">
        <v>-762952</v>
      </c>
      <c r="F15" s="19">
        <v>-762952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-264000</v>
      </c>
      <c r="Y15" s="19">
        <v>264000</v>
      </c>
      <c r="Z15" s="20">
        <v>-100</v>
      </c>
      <c r="AA15" s="21">
        <v>-762952</v>
      </c>
    </row>
    <row r="16" spans="1:27" ht="13.5">
      <c r="A16" s="22" t="s">
        <v>43</v>
      </c>
      <c r="B16" s="16"/>
      <c r="C16" s="17"/>
      <c r="D16" s="17"/>
      <c r="E16" s="18">
        <v>-13263000</v>
      </c>
      <c r="F16" s="19">
        <v>-13263000</v>
      </c>
      <c r="G16" s="19">
        <v>-5948983</v>
      </c>
      <c r="H16" s="19">
        <v>-129515</v>
      </c>
      <c r="I16" s="19"/>
      <c r="J16" s="19">
        <v>-6078498</v>
      </c>
      <c r="K16" s="19">
        <v>-127916</v>
      </c>
      <c r="L16" s="19">
        <v>-369920</v>
      </c>
      <c r="M16" s="19">
        <v>-156814</v>
      </c>
      <c r="N16" s="19">
        <v>-654650</v>
      </c>
      <c r="O16" s="19"/>
      <c r="P16" s="19"/>
      <c r="Q16" s="19"/>
      <c r="R16" s="19"/>
      <c r="S16" s="19"/>
      <c r="T16" s="19"/>
      <c r="U16" s="19"/>
      <c r="V16" s="19"/>
      <c r="W16" s="19">
        <v>-6733148</v>
      </c>
      <c r="X16" s="19">
        <v>-13263000</v>
      </c>
      <c r="Y16" s="19">
        <v>6529852</v>
      </c>
      <c r="Z16" s="20">
        <v>-49.23</v>
      </c>
      <c r="AA16" s="21">
        <v>-13263000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-2311835</v>
      </c>
      <c r="F17" s="27">
        <f t="shared" si="0"/>
        <v>-2311835</v>
      </c>
      <c r="G17" s="27">
        <f t="shared" si="0"/>
        <v>36864611</v>
      </c>
      <c r="H17" s="27">
        <f t="shared" si="0"/>
        <v>-5371811</v>
      </c>
      <c r="I17" s="27">
        <f t="shared" si="0"/>
        <v>813349</v>
      </c>
      <c r="J17" s="27">
        <f t="shared" si="0"/>
        <v>32306149</v>
      </c>
      <c r="K17" s="27">
        <f t="shared" si="0"/>
        <v>-48330028</v>
      </c>
      <c r="L17" s="27">
        <f t="shared" si="0"/>
        <v>-7013525</v>
      </c>
      <c r="M17" s="27">
        <f t="shared" si="0"/>
        <v>1809781</v>
      </c>
      <c r="N17" s="27">
        <f t="shared" si="0"/>
        <v>-53533772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-21227623</v>
      </c>
      <c r="X17" s="27">
        <f t="shared" si="0"/>
        <v>23024900</v>
      </c>
      <c r="Y17" s="27">
        <f t="shared" si="0"/>
        <v>-44252523</v>
      </c>
      <c r="Z17" s="28">
        <f>+IF(X17&lt;&gt;0,+(Y17/X17)*100,0)</f>
        <v>-192.1942027978406</v>
      </c>
      <c r="AA17" s="29">
        <f>SUM(AA6:AA16)</f>
        <v>-2311835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-4745000</v>
      </c>
      <c r="F26" s="19">
        <v>-4745000</v>
      </c>
      <c r="G26" s="19"/>
      <c r="H26" s="19">
        <v>-202741</v>
      </c>
      <c r="I26" s="19">
        <v>-199607</v>
      </c>
      <c r="J26" s="19">
        <v>-402348</v>
      </c>
      <c r="K26" s="19">
        <v>-235480</v>
      </c>
      <c r="L26" s="19"/>
      <c r="M26" s="19">
        <v>-351994</v>
      </c>
      <c r="N26" s="19">
        <v>-587474</v>
      </c>
      <c r="O26" s="19"/>
      <c r="P26" s="19"/>
      <c r="Q26" s="19"/>
      <c r="R26" s="19"/>
      <c r="S26" s="19"/>
      <c r="T26" s="19"/>
      <c r="U26" s="19"/>
      <c r="V26" s="19"/>
      <c r="W26" s="19">
        <v>-989822</v>
      </c>
      <c r="X26" s="19">
        <v>-4745000</v>
      </c>
      <c r="Y26" s="19">
        <v>3755178</v>
      </c>
      <c r="Z26" s="20">
        <v>-79.14</v>
      </c>
      <c r="AA26" s="21">
        <v>-4745000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-4745000</v>
      </c>
      <c r="F27" s="27">
        <f t="shared" si="1"/>
        <v>-4745000</v>
      </c>
      <c r="G27" s="27">
        <f t="shared" si="1"/>
        <v>0</v>
      </c>
      <c r="H27" s="27">
        <f t="shared" si="1"/>
        <v>-202741</v>
      </c>
      <c r="I27" s="27">
        <f t="shared" si="1"/>
        <v>-199607</v>
      </c>
      <c r="J27" s="27">
        <f t="shared" si="1"/>
        <v>-402348</v>
      </c>
      <c r="K27" s="27">
        <f t="shared" si="1"/>
        <v>-235480</v>
      </c>
      <c r="L27" s="27">
        <f t="shared" si="1"/>
        <v>0</v>
      </c>
      <c r="M27" s="27">
        <f t="shared" si="1"/>
        <v>-351994</v>
      </c>
      <c r="N27" s="27">
        <f t="shared" si="1"/>
        <v>-587474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-989822</v>
      </c>
      <c r="X27" s="27">
        <f t="shared" si="1"/>
        <v>-4745000</v>
      </c>
      <c r="Y27" s="27">
        <f t="shared" si="1"/>
        <v>3755178</v>
      </c>
      <c r="Z27" s="28">
        <f>+IF(X27&lt;&gt;0,+(Y27/X27)*100,0)</f>
        <v>-79.13968387776606</v>
      </c>
      <c r="AA27" s="29">
        <f>SUM(AA21:AA26)</f>
        <v>-4745000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-2724762</v>
      </c>
      <c r="F35" s="19">
        <v>-2724762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-1362381</v>
      </c>
      <c r="Y35" s="19">
        <v>1362381</v>
      </c>
      <c r="Z35" s="20">
        <v>-100</v>
      </c>
      <c r="AA35" s="21">
        <v>-2724762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-2724762</v>
      </c>
      <c r="F36" s="27">
        <f t="shared" si="2"/>
        <v>-2724762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-1362381</v>
      </c>
      <c r="Y36" s="27">
        <f t="shared" si="2"/>
        <v>1362381</v>
      </c>
      <c r="Z36" s="28">
        <f>+IF(X36&lt;&gt;0,+(Y36/X36)*100,0)</f>
        <v>-100</v>
      </c>
      <c r="AA36" s="29">
        <f>SUM(AA31:AA35)</f>
        <v>-2724762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-9781597</v>
      </c>
      <c r="F38" s="33">
        <f t="shared" si="3"/>
        <v>-9781597</v>
      </c>
      <c r="G38" s="33">
        <f t="shared" si="3"/>
        <v>36864611</v>
      </c>
      <c r="H38" s="33">
        <f t="shared" si="3"/>
        <v>-5574552</v>
      </c>
      <c r="I38" s="33">
        <f t="shared" si="3"/>
        <v>613742</v>
      </c>
      <c r="J38" s="33">
        <f t="shared" si="3"/>
        <v>31903801</v>
      </c>
      <c r="K38" s="33">
        <f t="shared" si="3"/>
        <v>-48565508</v>
      </c>
      <c r="L38" s="33">
        <f t="shared" si="3"/>
        <v>-7013525</v>
      </c>
      <c r="M38" s="33">
        <f t="shared" si="3"/>
        <v>1457787</v>
      </c>
      <c r="N38" s="33">
        <f t="shared" si="3"/>
        <v>-54121246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-22217445</v>
      </c>
      <c r="X38" s="33">
        <f t="shared" si="3"/>
        <v>16917519</v>
      </c>
      <c r="Y38" s="33">
        <f t="shared" si="3"/>
        <v>-39134964</v>
      </c>
      <c r="Z38" s="34">
        <f>+IF(X38&lt;&gt;0,+(Y38/X38)*100,0)</f>
        <v>-231.32803338361848</v>
      </c>
      <c r="AA38" s="35">
        <f>+AA17+AA27+AA36</f>
        <v>-9781597</v>
      </c>
    </row>
    <row r="39" spans="1:27" ht="13.5">
      <c r="A39" s="22" t="s">
        <v>59</v>
      </c>
      <c r="B39" s="16"/>
      <c r="C39" s="31"/>
      <c r="D39" s="31"/>
      <c r="E39" s="32">
        <v>29826807</v>
      </c>
      <c r="F39" s="33">
        <v>29826807</v>
      </c>
      <c r="G39" s="33">
        <v>29826807</v>
      </c>
      <c r="H39" s="33">
        <v>66691418</v>
      </c>
      <c r="I39" s="33">
        <v>61116866</v>
      </c>
      <c r="J39" s="33">
        <v>29826807</v>
      </c>
      <c r="K39" s="33">
        <v>61730608</v>
      </c>
      <c r="L39" s="33">
        <v>13165100</v>
      </c>
      <c r="M39" s="33">
        <v>6151575</v>
      </c>
      <c r="N39" s="33">
        <v>61730608</v>
      </c>
      <c r="O39" s="33"/>
      <c r="P39" s="33"/>
      <c r="Q39" s="33"/>
      <c r="R39" s="33"/>
      <c r="S39" s="33"/>
      <c r="T39" s="33"/>
      <c r="U39" s="33"/>
      <c r="V39" s="33"/>
      <c r="W39" s="33">
        <v>29826807</v>
      </c>
      <c r="X39" s="33">
        <v>29826807</v>
      </c>
      <c r="Y39" s="33"/>
      <c r="Z39" s="34"/>
      <c r="AA39" s="35">
        <v>29826807</v>
      </c>
    </row>
    <row r="40" spans="1:27" ht="13.5">
      <c r="A40" s="41" t="s">
        <v>60</v>
      </c>
      <c r="B40" s="42"/>
      <c r="C40" s="43"/>
      <c r="D40" s="43"/>
      <c r="E40" s="44">
        <v>20045210</v>
      </c>
      <c r="F40" s="45">
        <v>20045210</v>
      </c>
      <c r="G40" s="45">
        <v>66691418</v>
      </c>
      <c r="H40" s="45">
        <v>61116866</v>
      </c>
      <c r="I40" s="45">
        <v>61730608</v>
      </c>
      <c r="J40" s="45">
        <v>61730608</v>
      </c>
      <c r="K40" s="45">
        <v>13165100</v>
      </c>
      <c r="L40" s="45">
        <v>6151575</v>
      </c>
      <c r="M40" s="45">
        <v>7609362</v>
      </c>
      <c r="N40" s="45">
        <v>7609362</v>
      </c>
      <c r="O40" s="45"/>
      <c r="P40" s="45"/>
      <c r="Q40" s="45"/>
      <c r="R40" s="45"/>
      <c r="S40" s="45"/>
      <c r="T40" s="45"/>
      <c r="U40" s="45"/>
      <c r="V40" s="45"/>
      <c r="W40" s="45">
        <v>7609362</v>
      </c>
      <c r="X40" s="45">
        <v>46744326</v>
      </c>
      <c r="Y40" s="45">
        <v>-39134964</v>
      </c>
      <c r="Z40" s="46">
        <v>-83.72</v>
      </c>
      <c r="AA40" s="47">
        <v>20045210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64487621</v>
      </c>
      <c r="D6" s="17"/>
      <c r="E6" s="18">
        <v>40000000</v>
      </c>
      <c r="F6" s="19">
        <v>40000000</v>
      </c>
      <c r="G6" s="19">
        <v>1162915</v>
      </c>
      <c r="H6" s="19">
        <v>2209039</v>
      </c>
      <c r="I6" s="19">
        <v>1774359</v>
      </c>
      <c r="J6" s="19">
        <v>5146313</v>
      </c>
      <c r="K6" s="19">
        <v>1713959</v>
      </c>
      <c r="L6" s="19">
        <v>3369457</v>
      </c>
      <c r="M6" s="19">
        <v>1673286</v>
      </c>
      <c r="N6" s="19">
        <v>6756702</v>
      </c>
      <c r="O6" s="19"/>
      <c r="P6" s="19"/>
      <c r="Q6" s="19"/>
      <c r="R6" s="19"/>
      <c r="S6" s="19"/>
      <c r="T6" s="19"/>
      <c r="U6" s="19"/>
      <c r="V6" s="19"/>
      <c r="W6" s="19">
        <v>11903015</v>
      </c>
      <c r="X6" s="19">
        <v>18800000</v>
      </c>
      <c r="Y6" s="19">
        <v>-6896985</v>
      </c>
      <c r="Z6" s="20">
        <v>-36.69</v>
      </c>
      <c r="AA6" s="21">
        <v>40000000</v>
      </c>
    </row>
    <row r="7" spans="1:27" ht="13.5">
      <c r="A7" s="22" t="s">
        <v>34</v>
      </c>
      <c r="B7" s="16"/>
      <c r="C7" s="17">
        <v>151979274</v>
      </c>
      <c r="D7" s="17"/>
      <c r="E7" s="18">
        <v>148583200</v>
      </c>
      <c r="F7" s="19">
        <v>148583200</v>
      </c>
      <c r="G7" s="19">
        <v>4782745</v>
      </c>
      <c r="H7" s="19">
        <v>8594536</v>
      </c>
      <c r="I7" s="19">
        <v>6211628</v>
      </c>
      <c r="J7" s="19">
        <v>19588909</v>
      </c>
      <c r="K7" s="19">
        <v>7768032</v>
      </c>
      <c r="L7" s="19">
        <v>11465176</v>
      </c>
      <c r="M7" s="19">
        <v>3513181</v>
      </c>
      <c r="N7" s="19">
        <v>22746389</v>
      </c>
      <c r="O7" s="19"/>
      <c r="P7" s="19"/>
      <c r="Q7" s="19"/>
      <c r="R7" s="19"/>
      <c r="S7" s="19"/>
      <c r="T7" s="19"/>
      <c r="U7" s="19"/>
      <c r="V7" s="19"/>
      <c r="W7" s="19">
        <v>42335298</v>
      </c>
      <c r="X7" s="19">
        <v>67839751</v>
      </c>
      <c r="Y7" s="19">
        <v>-25504453</v>
      </c>
      <c r="Z7" s="20">
        <v>-37.6</v>
      </c>
      <c r="AA7" s="21">
        <v>148583200</v>
      </c>
    </row>
    <row r="8" spans="1:27" ht="13.5">
      <c r="A8" s="22" t="s">
        <v>35</v>
      </c>
      <c r="B8" s="16"/>
      <c r="C8" s="17">
        <v>4568275</v>
      </c>
      <c r="D8" s="17"/>
      <c r="E8" s="18">
        <v>2129472</v>
      </c>
      <c r="F8" s="19">
        <v>2129472</v>
      </c>
      <c r="G8" s="19">
        <v>232318</v>
      </c>
      <c r="H8" s="19">
        <v>1400369</v>
      </c>
      <c r="I8" s="19">
        <v>3972706</v>
      </c>
      <c r="J8" s="19">
        <v>5605393</v>
      </c>
      <c r="K8" s="19">
        <v>339566</v>
      </c>
      <c r="L8" s="19">
        <v>219935</v>
      </c>
      <c r="M8" s="19">
        <v>951129</v>
      </c>
      <c r="N8" s="19">
        <v>1510630</v>
      </c>
      <c r="O8" s="19"/>
      <c r="P8" s="19"/>
      <c r="Q8" s="19"/>
      <c r="R8" s="19"/>
      <c r="S8" s="19"/>
      <c r="T8" s="19"/>
      <c r="U8" s="19"/>
      <c r="V8" s="19"/>
      <c r="W8" s="19">
        <v>7116023</v>
      </c>
      <c r="X8" s="19">
        <v>1064736</v>
      </c>
      <c r="Y8" s="19">
        <v>6051287</v>
      </c>
      <c r="Z8" s="20">
        <v>568.34</v>
      </c>
      <c r="AA8" s="21">
        <v>2129472</v>
      </c>
    </row>
    <row r="9" spans="1:27" ht="13.5">
      <c r="A9" s="22" t="s">
        <v>36</v>
      </c>
      <c r="B9" s="16"/>
      <c r="C9" s="17">
        <v>161245001</v>
      </c>
      <c r="D9" s="17"/>
      <c r="E9" s="18">
        <v>177826000</v>
      </c>
      <c r="F9" s="19">
        <v>177826000</v>
      </c>
      <c r="G9" s="19">
        <v>72470000</v>
      </c>
      <c r="H9" s="19">
        <v>2080000</v>
      </c>
      <c r="I9" s="19"/>
      <c r="J9" s="19">
        <v>74550000</v>
      </c>
      <c r="K9" s="19"/>
      <c r="L9" s="19">
        <v>682030</v>
      </c>
      <c r="M9" s="19">
        <v>57976000</v>
      </c>
      <c r="N9" s="19">
        <v>58658030</v>
      </c>
      <c r="O9" s="19"/>
      <c r="P9" s="19"/>
      <c r="Q9" s="19"/>
      <c r="R9" s="19"/>
      <c r="S9" s="19"/>
      <c r="T9" s="19"/>
      <c r="U9" s="19"/>
      <c r="V9" s="19"/>
      <c r="W9" s="19">
        <v>133208030</v>
      </c>
      <c r="X9" s="19">
        <v>142260800</v>
      </c>
      <c r="Y9" s="19">
        <v>-9052770</v>
      </c>
      <c r="Z9" s="20">
        <v>-6.36</v>
      </c>
      <c r="AA9" s="21">
        <v>177826000</v>
      </c>
    </row>
    <row r="10" spans="1:27" ht="13.5">
      <c r="A10" s="22" t="s">
        <v>37</v>
      </c>
      <c r="B10" s="16"/>
      <c r="C10" s="17">
        <v>85558007</v>
      </c>
      <c r="D10" s="17"/>
      <c r="E10" s="18">
        <v>107782000</v>
      </c>
      <c r="F10" s="19">
        <v>107782000</v>
      </c>
      <c r="G10" s="19">
        <v>25616000</v>
      </c>
      <c r="H10" s="19">
        <v>18500000</v>
      </c>
      <c r="I10" s="19">
        <v>128667</v>
      </c>
      <c r="J10" s="19">
        <v>44244667</v>
      </c>
      <c r="K10" s="19">
        <v>6300000</v>
      </c>
      <c r="L10" s="19">
        <v>15000000</v>
      </c>
      <c r="M10" s="19"/>
      <c r="N10" s="19">
        <v>21300000</v>
      </c>
      <c r="O10" s="19"/>
      <c r="P10" s="19"/>
      <c r="Q10" s="19"/>
      <c r="R10" s="19"/>
      <c r="S10" s="19"/>
      <c r="T10" s="19"/>
      <c r="U10" s="19"/>
      <c r="V10" s="19"/>
      <c r="W10" s="19">
        <v>65544667</v>
      </c>
      <c r="X10" s="19">
        <v>86225600</v>
      </c>
      <c r="Y10" s="19">
        <v>-20680933</v>
      </c>
      <c r="Z10" s="20">
        <v>-23.98</v>
      </c>
      <c r="AA10" s="21">
        <v>107782000</v>
      </c>
    </row>
    <row r="11" spans="1:27" ht="13.5">
      <c r="A11" s="22" t="s">
        <v>38</v>
      </c>
      <c r="B11" s="16"/>
      <c r="C11" s="17">
        <v>27603347</v>
      </c>
      <c r="D11" s="17"/>
      <c r="E11" s="18">
        <v>28393227</v>
      </c>
      <c r="F11" s="19">
        <v>28393227</v>
      </c>
      <c r="G11" s="19">
        <v>329456</v>
      </c>
      <c r="H11" s="19">
        <v>450469</v>
      </c>
      <c r="I11" s="19">
        <v>424201</v>
      </c>
      <c r="J11" s="19">
        <v>1204126</v>
      </c>
      <c r="K11" s="19">
        <v>406655</v>
      </c>
      <c r="L11" s="19">
        <v>412882</v>
      </c>
      <c r="M11" s="19">
        <v>410240</v>
      </c>
      <c r="N11" s="19">
        <v>1229777</v>
      </c>
      <c r="O11" s="19"/>
      <c r="P11" s="19"/>
      <c r="Q11" s="19"/>
      <c r="R11" s="19"/>
      <c r="S11" s="19"/>
      <c r="T11" s="19"/>
      <c r="U11" s="19"/>
      <c r="V11" s="19"/>
      <c r="W11" s="19">
        <v>2433903</v>
      </c>
      <c r="X11" s="19">
        <v>15057033</v>
      </c>
      <c r="Y11" s="19">
        <v>-12623130</v>
      </c>
      <c r="Z11" s="20">
        <v>-83.84</v>
      </c>
      <c r="AA11" s="21">
        <v>28393227</v>
      </c>
    </row>
    <row r="12" spans="1:27" ht="13.5">
      <c r="A12" s="22" t="s">
        <v>39</v>
      </c>
      <c r="B12" s="16"/>
      <c r="C12" s="17">
        <v>51142</v>
      </c>
      <c r="D12" s="17"/>
      <c r="E12" s="18">
        <v>35000</v>
      </c>
      <c r="F12" s="19">
        <v>35000</v>
      </c>
      <c r="G12" s="19">
        <v>59666</v>
      </c>
      <c r="H12" s="19"/>
      <c r="I12" s="19"/>
      <c r="J12" s="19">
        <v>59666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59666</v>
      </c>
      <c r="X12" s="19">
        <v>17502</v>
      </c>
      <c r="Y12" s="19">
        <v>42164</v>
      </c>
      <c r="Z12" s="20">
        <v>240.91</v>
      </c>
      <c r="AA12" s="21">
        <v>35000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-413223145</v>
      </c>
      <c r="D14" s="17"/>
      <c r="E14" s="18">
        <v>-359689702</v>
      </c>
      <c r="F14" s="19">
        <v>-359689702</v>
      </c>
      <c r="G14" s="19">
        <v>-48516256</v>
      </c>
      <c r="H14" s="19">
        <v>-32487760</v>
      </c>
      <c r="I14" s="19">
        <v>-22090354</v>
      </c>
      <c r="J14" s="19">
        <v>-103094370</v>
      </c>
      <c r="K14" s="19">
        <v>-39173737</v>
      </c>
      <c r="L14" s="19">
        <v>-23975542</v>
      </c>
      <c r="M14" s="19">
        <v>-35852035</v>
      </c>
      <c r="N14" s="19">
        <v>-99001314</v>
      </c>
      <c r="O14" s="19"/>
      <c r="P14" s="19"/>
      <c r="Q14" s="19"/>
      <c r="R14" s="19"/>
      <c r="S14" s="19"/>
      <c r="T14" s="19"/>
      <c r="U14" s="19"/>
      <c r="V14" s="19"/>
      <c r="W14" s="19">
        <v>-202095684</v>
      </c>
      <c r="X14" s="19">
        <v>-168686364</v>
      </c>
      <c r="Y14" s="19">
        <v>-33409320</v>
      </c>
      <c r="Z14" s="20">
        <v>19.81</v>
      </c>
      <c r="AA14" s="21">
        <v>-359689702</v>
      </c>
    </row>
    <row r="15" spans="1:27" ht="13.5">
      <c r="A15" s="22" t="s">
        <v>42</v>
      </c>
      <c r="B15" s="16"/>
      <c r="C15" s="17">
        <v>-5960633</v>
      </c>
      <c r="D15" s="17"/>
      <c r="E15" s="18">
        <v>-2600000</v>
      </c>
      <c r="F15" s="19">
        <v>-2600000</v>
      </c>
      <c r="G15" s="19">
        <v>-128995</v>
      </c>
      <c r="H15" s="19">
        <v>-213484</v>
      </c>
      <c r="I15" s="19">
        <v>-435770</v>
      </c>
      <c r="J15" s="19">
        <v>-778249</v>
      </c>
      <c r="K15" s="19">
        <v>-507166</v>
      </c>
      <c r="L15" s="19">
        <v>-698604</v>
      </c>
      <c r="M15" s="19">
        <v>-642345</v>
      </c>
      <c r="N15" s="19">
        <v>-1848115</v>
      </c>
      <c r="O15" s="19"/>
      <c r="P15" s="19"/>
      <c r="Q15" s="19"/>
      <c r="R15" s="19"/>
      <c r="S15" s="19"/>
      <c r="T15" s="19"/>
      <c r="U15" s="19"/>
      <c r="V15" s="19"/>
      <c r="W15" s="19">
        <v>-2626364</v>
      </c>
      <c r="X15" s="19">
        <v>-1292000</v>
      </c>
      <c r="Y15" s="19">
        <v>-1334364</v>
      </c>
      <c r="Z15" s="20">
        <v>103.28</v>
      </c>
      <c r="AA15" s="21">
        <v>-2600000</v>
      </c>
    </row>
    <row r="16" spans="1:27" ht="13.5">
      <c r="A16" s="22" t="s">
        <v>43</v>
      </c>
      <c r="B16" s="16"/>
      <c r="C16" s="17">
        <v>-38693423</v>
      </c>
      <c r="D16" s="17"/>
      <c r="E16" s="18">
        <v>-650000</v>
      </c>
      <c r="F16" s="19">
        <v>-650000</v>
      </c>
      <c r="G16" s="19">
        <v>-1094193</v>
      </c>
      <c r="H16" s="19">
        <v>-1496540</v>
      </c>
      <c r="I16" s="19">
        <v>-2059563</v>
      </c>
      <c r="J16" s="19">
        <v>-4650296</v>
      </c>
      <c r="K16" s="19">
        <v>-2368209</v>
      </c>
      <c r="L16" s="19">
        <v>-2585520</v>
      </c>
      <c r="M16" s="19">
        <v>-2581948</v>
      </c>
      <c r="N16" s="19">
        <v>-7535677</v>
      </c>
      <c r="O16" s="19"/>
      <c r="P16" s="19"/>
      <c r="Q16" s="19"/>
      <c r="R16" s="19"/>
      <c r="S16" s="19"/>
      <c r="T16" s="19"/>
      <c r="U16" s="19"/>
      <c r="V16" s="19"/>
      <c r="W16" s="19">
        <v>-12185973</v>
      </c>
      <c r="X16" s="19">
        <v>-324996</v>
      </c>
      <c r="Y16" s="19">
        <v>-11860977</v>
      </c>
      <c r="Z16" s="20">
        <v>3649.58</v>
      </c>
      <c r="AA16" s="21">
        <v>-650000</v>
      </c>
    </row>
    <row r="17" spans="1:27" ht="13.5">
      <c r="A17" s="23" t="s">
        <v>44</v>
      </c>
      <c r="B17" s="24"/>
      <c r="C17" s="25">
        <f aca="true" t="shared" si="0" ref="C17:Y17">SUM(C6:C16)</f>
        <v>37615466</v>
      </c>
      <c r="D17" s="25">
        <f>SUM(D6:D16)</f>
        <v>0</v>
      </c>
      <c r="E17" s="26">
        <f t="shared" si="0"/>
        <v>141809197</v>
      </c>
      <c r="F17" s="27">
        <f t="shared" si="0"/>
        <v>141809197</v>
      </c>
      <c r="G17" s="27">
        <f t="shared" si="0"/>
        <v>54913656</v>
      </c>
      <c r="H17" s="27">
        <f t="shared" si="0"/>
        <v>-963371</v>
      </c>
      <c r="I17" s="27">
        <f t="shared" si="0"/>
        <v>-12074126</v>
      </c>
      <c r="J17" s="27">
        <f t="shared" si="0"/>
        <v>41876159</v>
      </c>
      <c r="K17" s="27">
        <f t="shared" si="0"/>
        <v>-25520900</v>
      </c>
      <c r="L17" s="27">
        <f t="shared" si="0"/>
        <v>3889814</v>
      </c>
      <c r="M17" s="27">
        <f t="shared" si="0"/>
        <v>25447508</v>
      </c>
      <c r="N17" s="27">
        <f t="shared" si="0"/>
        <v>3816422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45692581</v>
      </c>
      <c r="X17" s="27">
        <f t="shared" si="0"/>
        <v>160962062</v>
      </c>
      <c r="Y17" s="27">
        <f t="shared" si="0"/>
        <v>-115269481</v>
      </c>
      <c r="Z17" s="28">
        <f>+IF(X17&lt;&gt;0,+(Y17/X17)*100,0)</f>
        <v>-71.61282576014713</v>
      </c>
      <c r="AA17" s="29">
        <f>SUM(AA6:AA16)</f>
        <v>141809197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7724526</v>
      </c>
      <c r="D21" s="17"/>
      <c r="E21" s="18"/>
      <c r="F21" s="19"/>
      <c r="G21" s="36"/>
      <c r="H21" s="36"/>
      <c r="I21" s="36">
        <v>-18400</v>
      </c>
      <c r="J21" s="19">
        <v>-18400</v>
      </c>
      <c r="K21" s="36"/>
      <c r="L21" s="36"/>
      <c r="M21" s="19">
        <v>-1477916</v>
      </c>
      <c r="N21" s="36">
        <v>-1477916</v>
      </c>
      <c r="O21" s="36"/>
      <c r="P21" s="36"/>
      <c r="Q21" s="19"/>
      <c r="R21" s="36"/>
      <c r="S21" s="36"/>
      <c r="T21" s="19"/>
      <c r="U21" s="36"/>
      <c r="V21" s="36"/>
      <c r="W21" s="36">
        <v>-1496316</v>
      </c>
      <c r="X21" s="19"/>
      <c r="Y21" s="36">
        <v>-1496316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637941</v>
      </c>
      <c r="D24" s="17"/>
      <c r="E24" s="18"/>
      <c r="F24" s="19"/>
      <c r="G24" s="19"/>
      <c r="H24" s="19"/>
      <c r="I24" s="19">
        <v>11600129</v>
      </c>
      <c r="J24" s="19">
        <v>11600129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11600129</v>
      </c>
      <c r="X24" s="19"/>
      <c r="Y24" s="19">
        <v>11600129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-105019245</v>
      </c>
      <c r="D26" s="17"/>
      <c r="E26" s="18">
        <v>-129720370</v>
      </c>
      <c r="F26" s="19">
        <v>-129720370</v>
      </c>
      <c r="G26" s="19">
        <v>-1155098</v>
      </c>
      <c r="H26" s="19">
        <v>-2527106</v>
      </c>
      <c r="I26" s="19">
        <v>-3117427</v>
      </c>
      <c r="J26" s="19">
        <v>-6799631</v>
      </c>
      <c r="K26" s="19">
        <v>-2082475</v>
      </c>
      <c r="L26" s="19">
        <v>-4304285</v>
      </c>
      <c r="M26" s="19">
        <v>-17308522</v>
      </c>
      <c r="N26" s="19">
        <v>-23695282</v>
      </c>
      <c r="O26" s="19"/>
      <c r="P26" s="19"/>
      <c r="Q26" s="19"/>
      <c r="R26" s="19"/>
      <c r="S26" s="19"/>
      <c r="T26" s="19"/>
      <c r="U26" s="19"/>
      <c r="V26" s="19"/>
      <c r="W26" s="19">
        <v>-30494913</v>
      </c>
      <c r="X26" s="19">
        <v>-64860180</v>
      </c>
      <c r="Y26" s="19">
        <v>34365267</v>
      </c>
      <c r="Z26" s="20">
        <v>-52.98</v>
      </c>
      <c r="AA26" s="21">
        <v>-129720370</v>
      </c>
    </row>
    <row r="27" spans="1:27" ht="13.5">
      <c r="A27" s="23" t="s">
        <v>51</v>
      </c>
      <c r="B27" s="24"/>
      <c r="C27" s="25">
        <f aca="true" t="shared" si="1" ref="C27:Y27">SUM(C21:C26)</f>
        <v>-96656778</v>
      </c>
      <c r="D27" s="25">
        <f>SUM(D21:D26)</f>
        <v>0</v>
      </c>
      <c r="E27" s="26">
        <f t="shared" si="1"/>
        <v>-129720370</v>
      </c>
      <c r="F27" s="27">
        <f t="shared" si="1"/>
        <v>-129720370</v>
      </c>
      <c r="G27" s="27">
        <f t="shared" si="1"/>
        <v>-1155098</v>
      </c>
      <c r="H27" s="27">
        <f t="shared" si="1"/>
        <v>-2527106</v>
      </c>
      <c r="I27" s="27">
        <f t="shared" si="1"/>
        <v>8464302</v>
      </c>
      <c r="J27" s="27">
        <f t="shared" si="1"/>
        <v>4782098</v>
      </c>
      <c r="K27" s="27">
        <f t="shared" si="1"/>
        <v>-2082475</v>
      </c>
      <c r="L27" s="27">
        <f t="shared" si="1"/>
        <v>-4304285</v>
      </c>
      <c r="M27" s="27">
        <f t="shared" si="1"/>
        <v>-18786438</v>
      </c>
      <c r="N27" s="27">
        <f t="shared" si="1"/>
        <v>-25173198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-20391100</v>
      </c>
      <c r="X27" s="27">
        <f t="shared" si="1"/>
        <v>-64860180</v>
      </c>
      <c r="Y27" s="27">
        <f t="shared" si="1"/>
        <v>44469080</v>
      </c>
      <c r="Z27" s="28">
        <f>+IF(X27&lt;&gt;0,+(Y27/X27)*100,0)</f>
        <v>-68.56145018407288</v>
      </c>
      <c r="AA27" s="29">
        <f>SUM(AA21:AA26)</f>
        <v>-129720370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-6812522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98424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274423</v>
      </c>
      <c r="D33" s="17"/>
      <c r="E33" s="18"/>
      <c r="F33" s="19"/>
      <c r="G33" s="19">
        <v>2517824</v>
      </c>
      <c r="H33" s="36">
        <v>33966</v>
      </c>
      <c r="I33" s="36">
        <v>36727</v>
      </c>
      <c r="J33" s="36">
        <v>2588517</v>
      </c>
      <c r="K33" s="19">
        <v>77537</v>
      </c>
      <c r="L33" s="19">
        <v>84123</v>
      </c>
      <c r="M33" s="19">
        <v>82677</v>
      </c>
      <c r="N33" s="19">
        <v>244337</v>
      </c>
      <c r="O33" s="36"/>
      <c r="P33" s="36"/>
      <c r="Q33" s="36"/>
      <c r="R33" s="19"/>
      <c r="S33" s="19"/>
      <c r="T33" s="19"/>
      <c r="U33" s="19"/>
      <c r="V33" s="36"/>
      <c r="W33" s="36">
        <v>2832854</v>
      </c>
      <c r="X33" s="36"/>
      <c r="Y33" s="19">
        <v>2832854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14977354</v>
      </c>
      <c r="D35" s="17"/>
      <c r="E35" s="18">
        <v>-3000000</v>
      </c>
      <c r="F35" s="19">
        <v>-3000000</v>
      </c>
      <c r="G35" s="19">
        <v>-258943</v>
      </c>
      <c r="H35" s="19">
        <v>-850902</v>
      </c>
      <c r="I35" s="19">
        <v>-706332</v>
      </c>
      <c r="J35" s="19">
        <v>-1816177</v>
      </c>
      <c r="K35" s="19">
        <v>-265687</v>
      </c>
      <c r="L35" s="19">
        <v>-778890</v>
      </c>
      <c r="M35" s="19">
        <v>-1415652</v>
      </c>
      <c r="N35" s="19">
        <v>-2460229</v>
      </c>
      <c r="O35" s="19"/>
      <c r="P35" s="19"/>
      <c r="Q35" s="19"/>
      <c r="R35" s="19"/>
      <c r="S35" s="19"/>
      <c r="T35" s="19"/>
      <c r="U35" s="19"/>
      <c r="V35" s="19"/>
      <c r="W35" s="19">
        <v>-4276406</v>
      </c>
      <c r="X35" s="19">
        <v>-1500000</v>
      </c>
      <c r="Y35" s="19">
        <v>-2776406</v>
      </c>
      <c r="Z35" s="20">
        <v>185.09</v>
      </c>
      <c r="AA35" s="21">
        <v>-3000000</v>
      </c>
    </row>
    <row r="36" spans="1:27" ht="13.5">
      <c r="A36" s="23" t="s">
        <v>57</v>
      </c>
      <c r="B36" s="24"/>
      <c r="C36" s="25">
        <f aca="true" t="shared" si="2" ref="C36:Y36">SUM(C31:C35)</f>
        <v>8537679</v>
      </c>
      <c r="D36" s="25">
        <f>SUM(D31:D35)</f>
        <v>0</v>
      </c>
      <c r="E36" s="26">
        <f t="shared" si="2"/>
        <v>-3000000</v>
      </c>
      <c r="F36" s="27">
        <f t="shared" si="2"/>
        <v>-3000000</v>
      </c>
      <c r="G36" s="27">
        <f t="shared" si="2"/>
        <v>2258881</v>
      </c>
      <c r="H36" s="27">
        <f t="shared" si="2"/>
        <v>-816936</v>
      </c>
      <c r="I36" s="27">
        <f t="shared" si="2"/>
        <v>-669605</v>
      </c>
      <c r="J36" s="27">
        <f t="shared" si="2"/>
        <v>772340</v>
      </c>
      <c r="K36" s="27">
        <f t="shared" si="2"/>
        <v>-188150</v>
      </c>
      <c r="L36" s="27">
        <f t="shared" si="2"/>
        <v>-694767</v>
      </c>
      <c r="M36" s="27">
        <f t="shared" si="2"/>
        <v>-1332975</v>
      </c>
      <c r="N36" s="27">
        <f t="shared" si="2"/>
        <v>-2215892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-1443552</v>
      </c>
      <c r="X36" s="27">
        <f t="shared" si="2"/>
        <v>-1500000</v>
      </c>
      <c r="Y36" s="27">
        <f t="shared" si="2"/>
        <v>56448</v>
      </c>
      <c r="Z36" s="28">
        <f>+IF(X36&lt;&gt;0,+(Y36/X36)*100,0)</f>
        <v>-3.7632</v>
      </c>
      <c r="AA36" s="29">
        <f>SUM(AA31:AA35)</f>
        <v>-3000000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-50503633</v>
      </c>
      <c r="D38" s="31">
        <f>+D17+D27+D36</f>
        <v>0</v>
      </c>
      <c r="E38" s="32">
        <f t="shared" si="3"/>
        <v>9088827</v>
      </c>
      <c r="F38" s="33">
        <f t="shared" si="3"/>
        <v>9088827</v>
      </c>
      <c r="G38" s="33">
        <f t="shared" si="3"/>
        <v>56017439</v>
      </c>
      <c r="H38" s="33">
        <f t="shared" si="3"/>
        <v>-4307413</v>
      </c>
      <c r="I38" s="33">
        <f t="shared" si="3"/>
        <v>-4279429</v>
      </c>
      <c r="J38" s="33">
        <f t="shared" si="3"/>
        <v>47430597</v>
      </c>
      <c r="K38" s="33">
        <f t="shared" si="3"/>
        <v>-27791525</v>
      </c>
      <c r="L38" s="33">
        <f t="shared" si="3"/>
        <v>-1109238</v>
      </c>
      <c r="M38" s="33">
        <f t="shared" si="3"/>
        <v>5328095</v>
      </c>
      <c r="N38" s="33">
        <f t="shared" si="3"/>
        <v>-23572668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23857929</v>
      </c>
      <c r="X38" s="33">
        <f t="shared" si="3"/>
        <v>94601882</v>
      </c>
      <c r="Y38" s="33">
        <f t="shared" si="3"/>
        <v>-70743953</v>
      </c>
      <c r="Z38" s="34">
        <f>+IF(X38&lt;&gt;0,+(Y38/X38)*100,0)</f>
        <v>-74.7807036227884</v>
      </c>
      <c r="AA38" s="35">
        <f>+AA17+AA27+AA36</f>
        <v>9088827</v>
      </c>
    </row>
    <row r="39" spans="1:27" ht="13.5">
      <c r="A39" s="22" t="s">
        <v>59</v>
      </c>
      <c r="B39" s="16"/>
      <c r="C39" s="31">
        <v>2080903</v>
      </c>
      <c r="D39" s="31"/>
      <c r="E39" s="32">
        <v>-1248901</v>
      </c>
      <c r="F39" s="33">
        <v>-1248901</v>
      </c>
      <c r="G39" s="33">
        <v>377515</v>
      </c>
      <c r="H39" s="33">
        <v>56394954</v>
      </c>
      <c r="I39" s="33">
        <v>52087541</v>
      </c>
      <c r="J39" s="33">
        <v>377515</v>
      </c>
      <c r="K39" s="33">
        <v>47808112</v>
      </c>
      <c r="L39" s="33">
        <v>20016587</v>
      </c>
      <c r="M39" s="33">
        <v>18907349</v>
      </c>
      <c r="N39" s="33">
        <v>47808112</v>
      </c>
      <c r="O39" s="33"/>
      <c r="P39" s="33"/>
      <c r="Q39" s="33"/>
      <c r="R39" s="33"/>
      <c r="S39" s="33"/>
      <c r="T39" s="33"/>
      <c r="U39" s="33"/>
      <c r="V39" s="33"/>
      <c r="W39" s="33">
        <v>377515</v>
      </c>
      <c r="X39" s="33">
        <v>-1248901</v>
      </c>
      <c r="Y39" s="33">
        <v>1626416</v>
      </c>
      <c r="Z39" s="34">
        <v>-130.23</v>
      </c>
      <c r="AA39" s="35">
        <v>-1248901</v>
      </c>
    </row>
    <row r="40" spans="1:27" ht="13.5">
      <c r="A40" s="41" t="s">
        <v>60</v>
      </c>
      <c r="B40" s="42"/>
      <c r="C40" s="43">
        <v>-48422730</v>
      </c>
      <c r="D40" s="43"/>
      <c r="E40" s="44">
        <v>7839926</v>
      </c>
      <c r="F40" s="45">
        <v>7839926</v>
      </c>
      <c r="G40" s="45">
        <v>56394954</v>
      </c>
      <c r="H40" s="45">
        <v>52087541</v>
      </c>
      <c r="I40" s="45">
        <v>47808112</v>
      </c>
      <c r="J40" s="45">
        <v>47808112</v>
      </c>
      <c r="K40" s="45">
        <v>20016587</v>
      </c>
      <c r="L40" s="45">
        <v>18907349</v>
      </c>
      <c r="M40" s="45">
        <v>24235444</v>
      </c>
      <c r="N40" s="45">
        <v>24235444</v>
      </c>
      <c r="O40" s="45"/>
      <c r="P40" s="45"/>
      <c r="Q40" s="45"/>
      <c r="R40" s="45"/>
      <c r="S40" s="45"/>
      <c r="T40" s="45"/>
      <c r="U40" s="45"/>
      <c r="V40" s="45"/>
      <c r="W40" s="45">
        <v>24235444</v>
      </c>
      <c r="X40" s="45">
        <v>93352981</v>
      </c>
      <c r="Y40" s="45">
        <v>-69117537</v>
      </c>
      <c r="Z40" s="46">
        <v>-74.04</v>
      </c>
      <c r="AA40" s="47">
        <v>7839926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132629469</v>
      </c>
      <c r="F6" s="19">
        <v>132629469</v>
      </c>
      <c r="G6" s="19">
        <v>9984483</v>
      </c>
      <c r="H6" s="19">
        <v>10441228</v>
      </c>
      <c r="I6" s="19">
        <v>6356853</v>
      </c>
      <c r="J6" s="19">
        <v>26782564</v>
      </c>
      <c r="K6" s="19">
        <v>7069075</v>
      </c>
      <c r="L6" s="19">
        <v>9773609</v>
      </c>
      <c r="M6" s="19">
        <v>6216346</v>
      </c>
      <c r="N6" s="19">
        <v>23059030</v>
      </c>
      <c r="O6" s="19"/>
      <c r="P6" s="19"/>
      <c r="Q6" s="19"/>
      <c r="R6" s="19"/>
      <c r="S6" s="19"/>
      <c r="T6" s="19"/>
      <c r="U6" s="19"/>
      <c r="V6" s="19"/>
      <c r="W6" s="19">
        <v>49841594</v>
      </c>
      <c r="X6" s="19">
        <v>67964289</v>
      </c>
      <c r="Y6" s="19">
        <v>-18122695</v>
      </c>
      <c r="Z6" s="20">
        <v>-26.67</v>
      </c>
      <c r="AA6" s="21">
        <v>132629469</v>
      </c>
    </row>
    <row r="7" spans="1:27" ht="13.5">
      <c r="A7" s="22" t="s">
        <v>34</v>
      </c>
      <c r="B7" s="16"/>
      <c r="C7" s="17">
        <v>383962116</v>
      </c>
      <c r="D7" s="17"/>
      <c r="E7" s="18">
        <v>341953913</v>
      </c>
      <c r="F7" s="19">
        <v>341953913</v>
      </c>
      <c r="G7" s="19">
        <v>24702811</v>
      </c>
      <c r="H7" s="19">
        <v>37652597</v>
      </c>
      <c r="I7" s="19">
        <v>17766147</v>
      </c>
      <c r="J7" s="19">
        <v>80121555</v>
      </c>
      <c r="K7" s="19">
        <v>20675016</v>
      </c>
      <c r="L7" s="19">
        <v>18547726</v>
      </c>
      <c r="M7" s="19">
        <v>15756570</v>
      </c>
      <c r="N7" s="19">
        <v>54979312</v>
      </c>
      <c r="O7" s="19"/>
      <c r="P7" s="19"/>
      <c r="Q7" s="19"/>
      <c r="R7" s="19"/>
      <c r="S7" s="19"/>
      <c r="T7" s="19"/>
      <c r="U7" s="19"/>
      <c r="V7" s="19"/>
      <c r="W7" s="19">
        <v>135100867</v>
      </c>
      <c r="X7" s="19">
        <v>175229946</v>
      </c>
      <c r="Y7" s="19">
        <v>-40129079</v>
      </c>
      <c r="Z7" s="20">
        <v>-22.9</v>
      </c>
      <c r="AA7" s="21">
        <v>341953913</v>
      </c>
    </row>
    <row r="8" spans="1:27" ht="13.5">
      <c r="A8" s="22" t="s">
        <v>35</v>
      </c>
      <c r="B8" s="16"/>
      <c r="C8" s="17"/>
      <c r="D8" s="17"/>
      <c r="E8" s="18">
        <v>136240383</v>
      </c>
      <c r="F8" s="19">
        <v>136240383</v>
      </c>
      <c r="G8" s="19">
        <v>1207328</v>
      </c>
      <c r="H8" s="19">
        <v>6206205</v>
      </c>
      <c r="I8" s="19">
        <v>9976039</v>
      </c>
      <c r="J8" s="19">
        <v>17389572</v>
      </c>
      <c r="K8" s="19">
        <v>17335459</v>
      </c>
      <c r="L8" s="19">
        <v>2633189</v>
      </c>
      <c r="M8" s="19">
        <v>7767018</v>
      </c>
      <c r="N8" s="19">
        <v>27735666</v>
      </c>
      <c r="O8" s="19"/>
      <c r="P8" s="19"/>
      <c r="Q8" s="19"/>
      <c r="R8" s="19"/>
      <c r="S8" s="19"/>
      <c r="T8" s="19"/>
      <c r="U8" s="19"/>
      <c r="V8" s="19"/>
      <c r="W8" s="19">
        <v>45125238</v>
      </c>
      <c r="X8" s="19">
        <v>69814656</v>
      </c>
      <c r="Y8" s="19">
        <v>-24689418</v>
      </c>
      <c r="Z8" s="20">
        <v>-35.36</v>
      </c>
      <c r="AA8" s="21">
        <v>136240383</v>
      </c>
    </row>
    <row r="9" spans="1:27" ht="13.5">
      <c r="A9" s="22" t="s">
        <v>36</v>
      </c>
      <c r="B9" s="16"/>
      <c r="C9" s="17">
        <v>191693517</v>
      </c>
      <c r="D9" s="17"/>
      <c r="E9" s="18">
        <v>150631000</v>
      </c>
      <c r="F9" s="19">
        <v>150631000</v>
      </c>
      <c r="G9" s="19">
        <v>61609000</v>
      </c>
      <c r="H9" s="19">
        <v>1770000</v>
      </c>
      <c r="I9" s="19"/>
      <c r="J9" s="19">
        <v>63379000</v>
      </c>
      <c r="K9" s="19"/>
      <c r="L9" s="19"/>
      <c r="M9" s="19">
        <v>50662000</v>
      </c>
      <c r="N9" s="19">
        <v>50662000</v>
      </c>
      <c r="O9" s="19"/>
      <c r="P9" s="19"/>
      <c r="Q9" s="19"/>
      <c r="R9" s="19"/>
      <c r="S9" s="19"/>
      <c r="T9" s="19"/>
      <c r="U9" s="19"/>
      <c r="V9" s="19"/>
      <c r="W9" s="19">
        <v>114041000</v>
      </c>
      <c r="X9" s="19">
        <v>123565000</v>
      </c>
      <c r="Y9" s="19">
        <v>-9524000</v>
      </c>
      <c r="Z9" s="20">
        <v>-7.71</v>
      </c>
      <c r="AA9" s="21">
        <v>150631000</v>
      </c>
    </row>
    <row r="10" spans="1:27" ht="13.5">
      <c r="A10" s="22" t="s">
        <v>37</v>
      </c>
      <c r="B10" s="16"/>
      <c r="C10" s="17"/>
      <c r="D10" s="17"/>
      <c r="E10" s="18">
        <v>72914000</v>
      </c>
      <c r="F10" s="19">
        <v>72914000</v>
      </c>
      <c r="G10" s="19">
        <v>33569000</v>
      </c>
      <c r="H10" s="19">
        <v>2443765</v>
      </c>
      <c r="I10" s="19"/>
      <c r="J10" s="19">
        <v>36012765</v>
      </c>
      <c r="K10" s="19"/>
      <c r="L10" s="19"/>
      <c r="M10" s="19">
        <v>3455000</v>
      </c>
      <c r="N10" s="19">
        <v>3455000</v>
      </c>
      <c r="O10" s="19"/>
      <c r="P10" s="19"/>
      <c r="Q10" s="19"/>
      <c r="R10" s="19"/>
      <c r="S10" s="19"/>
      <c r="T10" s="19"/>
      <c r="U10" s="19"/>
      <c r="V10" s="19"/>
      <c r="W10" s="19">
        <v>39467765</v>
      </c>
      <c r="X10" s="19">
        <v>51500000</v>
      </c>
      <c r="Y10" s="19">
        <v>-12032235</v>
      </c>
      <c r="Z10" s="20">
        <v>-23.36</v>
      </c>
      <c r="AA10" s="21">
        <v>72914000</v>
      </c>
    </row>
    <row r="11" spans="1:27" ht="13.5">
      <c r="A11" s="22" t="s">
        <v>38</v>
      </c>
      <c r="B11" s="16"/>
      <c r="C11" s="17">
        <v>2274609</v>
      </c>
      <c r="D11" s="17"/>
      <c r="E11" s="18">
        <v>37074566</v>
      </c>
      <c r="F11" s="19">
        <v>37074566</v>
      </c>
      <c r="G11" s="19">
        <v>217533</v>
      </c>
      <c r="H11" s="19">
        <v>4095095</v>
      </c>
      <c r="I11" s="19">
        <v>505513</v>
      </c>
      <c r="J11" s="19">
        <v>4818141</v>
      </c>
      <c r="K11" s="19">
        <v>536580</v>
      </c>
      <c r="L11" s="19">
        <v>4679165</v>
      </c>
      <c r="M11" s="19">
        <v>440232</v>
      </c>
      <c r="N11" s="19">
        <v>5655977</v>
      </c>
      <c r="O11" s="19"/>
      <c r="P11" s="19"/>
      <c r="Q11" s="19"/>
      <c r="R11" s="19"/>
      <c r="S11" s="19"/>
      <c r="T11" s="19"/>
      <c r="U11" s="19"/>
      <c r="V11" s="19"/>
      <c r="W11" s="19">
        <v>10474118</v>
      </c>
      <c r="X11" s="19">
        <v>18998392</v>
      </c>
      <c r="Y11" s="19">
        <v>-8524274</v>
      </c>
      <c r="Z11" s="20">
        <v>-44.87</v>
      </c>
      <c r="AA11" s="21">
        <v>37074566</v>
      </c>
    </row>
    <row r="12" spans="1:27" ht="13.5">
      <c r="A12" s="22" t="s">
        <v>39</v>
      </c>
      <c r="B12" s="16"/>
      <c r="C12" s="17">
        <v>8485</v>
      </c>
      <c r="D12" s="17"/>
      <c r="E12" s="18"/>
      <c r="F12" s="19"/>
      <c r="G12" s="19"/>
      <c r="H12" s="19">
        <v>9900</v>
      </c>
      <c r="I12" s="19"/>
      <c r="J12" s="19">
        <v>9900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9900</v>
      </c>
      <c r="X12" s="19"/>
      <c r="Y12" s="19">
        <v>9900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-495953517</v>
      </c>
      <c r="D14" s="17"/>
      <c r="E14" s="18">
        <v>-510805014</v>
      </c>
      <c r="F14" s="19">
        <v>-510805014</v>
      </c>
      <c r="G14" s="19">
        <v>-138148423</v>
      </c>
      <c r="H14" s="19">
        <v>-60115015</v>
      </c>
      <c r="I14" s="19">
        <v>-34804006</v>
      </c>
      <c r="J14" s="19">
        <v>-233067444</v>
      </c>
      <c r="K14" s="19">
        <v>-48606406</v>
      </c>
      <c r="L14" s="19">
        <v>-33470695</v>
      </c>
      <c r="M14" s="19">
        <v>-80160280</v>
      </c>
      <c r="N14" s="19">
        <v>-162237381</v>
      </c>
      <c r="O14" s="19"/>
      <c r="P14" s="19"/>
      <c r="Q14" s="19"/>
      <c r="R14" s="19"/>
      <c r="S14" s="19"/>
      <c r="T14" s="19"/>
      <c r="U14" s="19"/>
      <c r="V14" s="19"/>
      <c r="W14" s="19">
        <v>-395304825</v>
      </c>
      <c r="X14" s="19">
        <v>-261755552</v>
      </c>
      <c r="Y14" s="19">
        <v>-133549273</v>
      </c>
      <c r="Z14" s="20">
        <v>51.02</v>
      </c>
      <c r="AA14" s="21">
        <v>-510805014</v>
      </c>
    </row>
    <row r="15" spans="1:27" ht="13.5">
      <c r="A15" s="22" t="s">
        <v>42</v>
      </c>
      <c r="B15" s="16"/>
      <c r="C15" s="17">
        <v>-18074730</v>
      </c>
      <c r="D15" s="17"/>
      <c r="E15" s="18">
        <v>-8499999</v>
      </c>
      <c r="F15" s="19">
        <v>-8499999</v>
      </c>
      <c r="G15" s="19"/>
      <c r="H15" s="19"/>
      <c r="I15" s="19">
        <v>-731018</v>
      </c>
      <c r="J15" s="19">
        <v>-731018</v>
      </c>
      <c r="K15" s="19">
        <v>-749567</v>
      </c>
      <c r="L15" s="19">
        <v>-831379</v>
      </c>
      <c r="M15" s="19">
        <v>-2653928</v>
      </c>
      <c r="N15" s="19">
        <v>-4234874</v>
      </c>
      <c r="O15" s="19"/>
      <c r="P15" s="19"/>
      <c r="Q15" s="19"/>
      <c r="R15" s="19"/>
      <c r="S15" s="19"/>
      <c r="T15" s="19"/>
      <c r="U15" s="19"/>
      <c r="V15" s="19"/>
      <c r="W15" s="19">
        <v>-4965892</v>
      </c>
      <c r="X15" s="19">
        <v>-4355717</v>
      </c>
      <c r="Y15" s="19">
        <v>-610175</v>
      </c>
      <c r="Z15" s="20">
        <v>14.01</v>
      </c>
      <c r="AA15" s="21">
        <v>-8499999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63910480</v>
      </c>
      <c r="D17" s="25">
        <f>SUM(D6:D16)</f>
        <v>0</v>
      </c>
      <c r="E17" s="26">
        <f t="shared" si="0"/>
        <v>352138318</v>
      </c>
      <c r="F17" s="27">
        <f t="shared" si="0"/>
        <v>352138318</v>
      </c>
      <c r="G17" s="27">
        <f t="shared" si="0"/>
        <v>-6858268</v>
      </c>
      <c r="H17" s="27">
        <f t="shared" si="0"/>
        <v>2503775</v>
      </c>
      <c r="I17" s="27">
        <f t="shared" si="0"/>
        <v>-930472</v>
      </c>
      <c r="J17" s="27">
        <f t="shared" si="0"/>
        <v>-5284965</v>
      </c>
      <c r="K17" s="27">
        <f t="shared" si="0"/>
        <v>-3739843</v>
      </c>
      <c r="L17" s="27">
        <f t="shared" si="0"/>
        <v>1331615</v>
      </c>
      <c r="M17" s="27">
        <f t="shared" si="0"/>
        <v>1482958</v>
      </c>
      <c r="N17" s="27">
        <f t="shared" si="0"/>
        <v>-925270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-6210235</v>
      </c>
      <c r="X17" s="27">
        <f t="shared" si="0"/>
        <v>240961014</v>
      </c>
      <c r="Y17" s="27">
        <f t="shared" si="0"/>
        <v>-247171249</v>
      </c>
      <c r="Z17" s="28">
        <f>+IF(X17&lt;&gt;0,+(Y17/X17)*100,0)</f>
        <v>-102.57727791600347</v>
      </c>
      <c r="AA17" s="29">
        <f>SUM(AA6:AA16)</f>
        <v>352138318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-54362513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-72914000</v>
      </c>
      <c r="F26" s="19">
        <v>-72914000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-51500000</v>
      </c>
      <c r="Y26" s="19">
        <v>51500000</v>
      </c>
      <c r="Z26" s="20">
        <v>-100</v>
      </c>
      <c r="AA26" s="21">
        <v>-72914000</v>
      </c>
    </row>
    <row r="27" spans="1:27" ht="13.5">
      <c r="A27" s="23" t="s">
        <v>51</v>
      </c>
      <c r="B27" s="24"/>
      <c r="C27" s="25">
        <f aca="true" t="shared" si="1" ref="C27:Y27">SUM(C21:C26)</f>
        <v>-54362513</v>
      </c>
      <c r="D27" s="25">
        <f>SUM(D21:D26)</f>
        <v>0</v>
      </c>
      <c r="E27" s="26">
        <f t="shared" si="1"/>
        <v>-72914000</v>
      </c>
      <c r="F27" s="27">
        <f t="shared" si="1"/>
        <v>-72914000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-51500000</v>
      </c>
      <c r="Y27" s="27">
        <f t="shared" si="1"/>
        <v>51500000</v>
      </c>
      <c r="Z27" s="28">
        <f>+IF(X27&lt;&gt;0,+(Y27/X27)*100,0)</f>
        <v>-100</v>
      </c>
      <c r="AA27" s="29">
        <f>SUM(AA21:AA26)</f>
        <v>-72914000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9547967</v>
      </c>
      <c r="D38" s="31">
        <f>+D17+D27+D36</f>
        <v>0</v>
      </c>
      <c r="E38" s="32">
        <f t="shared" si="3"/>
        <v>279224318</v>
      </c>
      <c r="F38" s="33">
        <f t="shared" si="3"/>
        <v>279224318</v>
      </c>
      <c r="G38" s="33">
        <f t="shared" si="3"/>
        <v>-6858268</v>
      </c>
      <c r="H38" s="33">
        <f t="shared" si="3"/>
        <v>2503775</v>
      </c>
      <c r="I38" s="33">
        <f t="shared" si="3"/>
        <v>-930472</v>
      </c>
      <c r="J38" s="33">
        <f t="shared" si="3"/>
        <v>-5284965</v>
      </c>
      <c r="K38" s="33">
        <f t="shared" si="3"/>
        <v>-3739843</v>
      </c>
      <c r="L38" s="33">
        <f t="shared" si="3"/>
        <v>1331615</v>
      </c>
      <c r="M38" s="33">
        <f t="shared" si="3"/>
        <v>1482958</v>
      </c>
      <c r="N38" s="33">
        <f t="shared" si="3"/>
        <v>-925270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-6210235</v>
      </c>
      <c r="X38" s="33">
        <f t="shared" si="3"/>
        <v>189461014</v>
      </c>
      <c r="Y38" s="33">
        <f t="shared" si="3"/>
        <v>-195671249</v>
      </c>
      <c r="Z38" s="34">
        <f>+IF(X38&lt;&gt;0,+(Y38/X38)*100,0)</f>
        <v>-103.27784321897487</v>
      </c>
      <c r="AA38" s="35">
        <f>+AA17+AA27+AA36</f>
        <v>279224318</v>
      </c>
    </row>
    <row r="39" spans="1:27" ht="13.5">
      <c r="A39" s="22" t="s">
        <v>59</v>
      </c>
      <c r="B39" s="16"/>
      <c r="C39" s="31">
        <v>-4058752</v>
      </c>
      <c r="D39" s="31"/>
      <c r="E39" s="32"/>
      <c r="F39" s="33"/>
      <c r="G39" s="33">
        <v>-3514803</v>
      </c>
      <c r="H39" s="33">
        <v>-10373071</v>
      </c>
      <c r="I39" s="33">
        <v>-7869296</v>
      </c>
      <c r="J39" s="33">
        <v>-3514803</v>
      </c>
      <c r="K39" s="33">
        <v>-8799768</v>
      </c>
      <c r="L39" s="33">
        <v>-12539611</v>
      </c>
      <c r="M39" s="33">
        <v>-11207996</v>
      </c>
      <c r="N39" s="33">
        <v>-8799768</v>
      </c>
      <c r="O39" s="33"/>
      <c r="P39" s="33"/>
      <c r="Q39" s="33"/>
      <c r="R39" s="33"/>
      <c r="S39" s="33"/>
      <c r="T39" s="33"/>
      <c r="U39" s="33"/>
      <c r="V39" s="33"/>
      <c r="W39" s="33">
        <v>-3514803</v>
      </c>
      <c r="X39" s="33"/>
      <c r="Y39" s="33">
        <v>-3514803</v>
      </c>
      <c r="Z39" s="34"/>
      <c r="AA39" s="35"/>
    </row>
    <row r="40" spans="1:27" ht="13.5">
      <c r="A40" s="41" t="s">
        <v>60</v>
      </c>
      <c r="B40" s="42"/>
      <c r="C40" s="43">
        <v>5489215</v>
      </c>
      <c r="D40" s="43"/>
      <c r="E40" s="44">
        <v>279224317</v>
      </c>
      <c r="F40" s="45">
        <v>279224317</v>
      </c>
      <c r="G40" s="45">
        <v>-10373071</v>
      </c>
      <c r="H40" s="45">
        <v>-7869296</v>
      </c>
      <c r="I40" s="45">
        <v>-8799768</v>
      </c>
      <c r="J40" s="45">
        <v>-8799768</v>
      </c>
      <c r="K40" s="45">
        <v>-12539611</v>
      </c>
      <c r="L40" s="45">
        <v>-11207996</v>
      </c>
      <c r="M40" s="45">
        <v>-9725038</v>
      </c>
      <c r="N40" s="45">
        <v>-9725038</v>
      </c>
      <c r="O40" s="45"/>
      <c r="P40" s="45"/>
      <c r="Q40" s="45"/>
      <c r="R40" s="45"/>
      <c r="S40" s="45"/>
      <c r="T40" s="45"/>
      <c r="U40" s="45"/>
      <c r="V40" s="45"/>
      <c r="W40" s="45">
        <v>-9725038</v>
      </c>
      <c r="X40" s="45">
        <v>189461013</v>
      </c>
      <c r="Y40" s="45">
        <v>-199186051</v>
      </c>
      <c r="Z40" s="46">
        <v>-105.13</v>
      </c>
      <c r="AA40" s="47">
        <v>279224317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17340255</v>
      </c>
      <c r="D6" s="17"/>
      <c r="E6" s="18">
        <v>15801268</v>
      </c>
      <c r="F6" s="19">
        <v>15801268</v>
      </c>
      <c r="G6" s="19">
        <v>948437</v>
      </c>
      <c r="H6" s="19">
        <v>599659</v>
      </c>
      <c r="I6" s="19">
        <v>1374859</v>
      </c>
      <c r="J6" s="19">
        <v>2922955</v>
      </c>
      <c r="K6" s="19">
        <v>459747</v>
      </c>
      <c r="L6" s="19">
        <v>500878</v>
      </c>
      <c r="M6" s="19">
        <v>188099</v>
      </c>
      <c r="N6" s="19">
        <v>1148724</v>
      </c>
      <c r="O6" s="19"/>
      <c r="P6" s="19"/>
      <c r="Q6" s="19"/>
      <c r="R6" s="19"/>
      <c r="S6" s="19"/>
      <c r="T6" s="19"/>
      <c r="U6" s="19"/>
      <c r="V6" s="19"/>
      <c r="W6" s="19">
        <v>4071679</v>
      </c>
      <c r="X6" s="19">
        <v>6380803</v>
      </c>
      <c r="Y6" s="19">
        <v>-2309124</v>
      </c>
      <c r="Z6" s="20">
        <v>-36.19</v>
      </c>
      <c r="AA6" s="21">
        <v>15801268</v>
      </c>
    </row>
    <row r="7" spans="1:27" ht="13.5">
      <c r="A7" s="22" t="s">
        <v>34</v>
      </c>
      <c r="B7" s="16"/>
      <c r="C7" s="17">
        <v>80660229</v>
      </c>
      <c r="D7" s="17"/>
      <c r="E7" s="18">
        <v>115253635</v>
      </c>
      <c r="F7" s="19">
        <v>115253635</v>
      </c>
      <c r="G7" s="19">
        <v>5429070</v>
      </c>
      <c r="H7" s="19">
        <v>1681862</v>
      </c>
      <c r="I7" s="19">
        <v>5644794</v>
      </c>
      <c r="J7" s="19">
        <v>12755726</v>
      </c>
      <c r="K7" s="19">
        <v>4289211</v>
      </c>
      <c r="L7" s="19">
        <v>2399150</v>
      </c>
      <c r="M7" s="19">
        <v>870599</v>
      </c>
      <c r="N7" s="19">
        <v>7558960</v>
      </c>
      <c r="O7" s="19"/>
      <c r="P7" s="19"/>
      <c r="Q7" s="19"/>
      <c r="R7" s="19"/>
      <c r="S7" s="19"/>
      <c r="T7" s="19"/>
      <c r="U7" s="19"/>
      <c r="V7" s="19"/>
      <c r="W7" s="19">
        <v>20314686</v>
      </c>
      <c r="X7" s="19">
        <v>39196718</v>
      </c>
      <c r="Y7" s="19">
        <v>-18882032</v>
      </c>
      <c r="Z7" s="20">
        <v>-48.17</v>
      </c>
      <c r="AA7" s="21">
        <v>115253635</v>
      </c>
    </row>
    <row r="8" spans="1:27" ht="13.5">
      <c r="A8" s="22" t="s">
        <v>35</v>
      </c>
      <c r="B8" s="16"/>
      <c r="C8" s="17"/>
      <c r="D8" s="17"/>
      <c r="E8" s="18">
        <v>21720066</v>
      </c>
      <c r="F8" s="19">
        <v>21720066</v>
      </c>
      <c r="G8" s="19">
        <v>1550484</v>
      </c>
      <c r="H8" s="19">
        <v>824591</v>
      </c>
      <c r="I8" s="19">
        <v>2310638</v>
      </c>
      <c r="J8" s="19">
        <v>4685713</v>
      </c>
      <c r="K8" s="19">
        <v>1033251</v>
      </c>
      <c r="L8" s="19">
        <v>771549</v>
      </c>
      <c r="M8" s="19">
        <v>448980</v>
      </c>
      <c r="N8" s="19">
        <v>2253780</v>
      </c>
      <c r="O8" s="19"/>
      <c r="P8" s="19"/>
      <c r="Q8" s="19"/>
      <c r="R8" s="19"/>
      <c r="S8" s="19"/>
      <c r="T8" s="19"/>
      <c r="U8" s="19"/>
      <c r="V8" s="19"/>
      <c r="W8" s="19">
        <v>6939493</v>
      </c>
      <c r="X8" s="19">
        <v>6100710</v>
      </c>
      <c r="Y8" s="19">
        <v>838783</v>
      </c>
      <c r="Z8" s="20">
        <v>13.75</v>
      </c>
      <c r="AA8" s="21">
        <v>21720066</v>
      </c>
    </row>
    <row r="9" spans="1:27" ht="13.5">
      <c r="A9" s="22" t="s">
        <v>36</v>
      </c>
      <c r="B9" s="16"/>
      <c r="C9" s="17">
        <v>86293200</v>
      </c>
      <c r="D9" s="17"/>
      <c r="E9" s="18">
        <v>90367000</v>
      </c>
      <c r="F9" s="19">
        <v>90367000</v>
      </c>
      <c r="G9" s="19">
        <v>36476000</v>
      </c>
      <c r="H9" s="19">
        <v>2034000</v>
      </c>
      <c r="I9" s="19"/>
      <c r="J9" s="19">
        <v>38510000</v>
      </c>
      <c r="K9" s="19"/>
      <c r="L9" s="19">
        <v>474000</v>
      </c>
      <c r="M9" s="19">
        <v>15955026</v>
      </c>
      <c r="N9" s="19">
        <v>16429026</v>
      </c>
      <c r="O9" s="19"/>
      <c r="P9" s="19"/>
      <c r="Q9" s="19"/>
      <c r="R9" s="19"/>
      <c r="S9" s="19"/>
      <c r="T9" s="19"/>
      <c r="U9" s="19"/>
      <c r="V9" s="19"/>
      <c r="W9" s="19">
        <v>54939026</v>
      </c>
      <c r="X9" s="19">
        <v>67776000</v>
      </c>
      <c r="Y9" s="19">
        <v>-12836974</v>
      </c>
      <c r="Z9" s="20">
        <v>-18.94</v>
      </c>
      <c r="AA9" s="21">
        <v>90367000</v>
      </c>
    </row>
    <row r="10" spans="1:27" ht="13.5">
      <c r="A10" s="22" t="s">
        <v>37</v>
      </c>
      <c r="B10" s="16"/>
      <c r="C10" s="17">
        <v>37631005</v>
      </c>
      <c r="D10" s="17"/>
      <c r="E10" s="18">
        <v>64927001</v>
      </c>
      <c r="F10" s="19">
        <v>64927001</v>
      </c>
      <c r="G10" s="19"/>
      <c r="H10" s="19">
        <v>4859000</v>
      </c>
      <c r="I10" s="19">
        <v>4725000</v>
      </c>
      <c r="J10" s="19">
        <v>9584000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9584000</v>
      </c>
      <c r="X10" s="19">
        <v>41193003</v>
      </c>
      <c r="Y10" s="19">
        <v>-31609003</v>
      </c>
      <c r="Z10" s="20">
        <v>-76.73</v>
      </c>
      <c r="AA10" s="21">
        <v>64927001</v>
      </c>
    </row>
    <row r="11" spans="1:27" ht="13.5">
      <c r="A11" s="22" t="s">
        <v>38</v>
      </c>
      <c r="B11" s="16"/>
      <c r="C11" s="17">
        <v>831922</v>
      </c>
      <c r="D11" s="17"/>
      <c r="E11" s="18">
        <v>32737072</v>
      </c>
      <c r="F11" s="19">
        <v>32737072</v>
      </c>
      <c r="G11" s="19">
        <v>197157</v>
      </c>
      <c r="H11" s="19">
        <v>119593</v>
      </c>
      <c r="I11" s="19">
        <v>57732</v>
      </c>
      <c r="J11" s="19">
        <v>374482</v>
      </c>
      <c r="K11" s="19">
        <v>88291</v>
      </c>
      <c r="L11" s="19">
        <v>98415</v>
      </c>
      <c r="M11" s="19">
        <v>38586</v>
      </c>
      <c r="N11" s="19">
        <v>225292</v>
      </c>
      <c r="O11" s="19"/>
      <c r="P11" s="19"/>
      <c r="Q11" s="19"/>
      <c r="R11" s="19"/>
      <c r="S11" s="19"/>
      <c r="T11" s="19"/>
      <c r="U11" s="19"/>
      <c r="V11" s="19"/>
      <c r="W11" s="19">
        <v>599774</v>
      </c>
      <c r="X11" s="19">
        <v>8609288</v>
      </c>
      <c r="Y11" s="19">
        <v>-8009514</v>
      </c>
      <c r="Z11" s="20">
        <v>-93.03</v>
      </c>
      <c r="AA11" s="21">
        <v>32737072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-172533993</v>
      </c>
      <c r="D14" s="17"/>
      <c r="E14" s="18">
        <v>-240696980</v>
      </c>
      <c r="F14" s="19">
        <v>-240696980</v>
      </c>
      <c r="G14" s="19">
        <v>-34126511</v>
      </c>
      <c r="H14" s="19">
        <v>-12163642</v>
      </c>
      <c r="I14" s="19">
        <v>-14794911</v>
      </c>
      <c r="J14" s="19">
        <v>-61085064</v>
      </c>
      <c r="K14" s="19">
        <v>-14259648</v>
      </c>
      <c r="L14" s="19">
        <v>-11477474</v>
      </c>
      <c r="M14" s="19">
        <v>-17960069</v>
      </c>
      <c r="N14" s="19">
        <v>-43697191</v>
      </c>
      <c r="O14" s="19"/>
      <c r="P14" s="19"/>
      <c r="Q14" s="19"/>
      <c r="R14" s="19"/>
      <c r="S14" s="19"/>
      <c r="T14" s="19"/>
      <c r="U14" s="19"/>
      <c r="V14" s="19"/>
      <c r="W14" s="19">
        <v>-104782255</v>
      </c>
      <c r="X14" s="19">
        <v>-107091309</v>
      </c>
      <c r="Y14" s="19">
        <v>2309054</v>
      </c>
      <c r="Z14" s="20">
        <v>-2.16</v>
      </c>
      <c r="AA14" s="21">
        <v>-240696980</v>
      </c>
    </row>
    <row r="15" spans="1:27" ht="13.5">
      <c r="A15" s="22" t="s">
        <v>42</v>
      </c>
      <c r="B15" s="16"/>
      <c r="C15" s="17">
        <v>-20460519</v>
      </c>
      <c r="D15" s="17"/>
      <c r="E15" s="18">
        <v>-17845133</v>
      </c>
      <c r="F15" s="19">
        <v>-17845133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-2200000</v>
      </c>
      <c r="Y15" s="19">
        <v>2200000</v>
      </c>
      <c r="Z15" s="20">
        <v>-100</v>
      </c>
      <c r="AA15" s="21">
        <v>-17845133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29762099</v>
      </c>
      <c r="D17" s="25">
        <f>SUM(D6:D16)</f>
        <v>0</v>
      </c>
      <c r="E17" s="26">
        <f t="shared" si="0"/>
        <v>82263929</v>
      </c>
      <c r="F17" s="27">
        <f t="shared" si="0"/>
        <v>82263929</v>
      </c>
      <c r="G17" s="27">
        <f t="shared" si="0"/>
        <v>10474637</v>
      </c>
      <c r="H17" s="27">
        <f t="shared" si="0"/>
        <v>-2044937</v>
      </c>
      <c r="I17" s="27">
        <f t="shared" si="0"/>
        <v>-681888</v>
      </c>
      <c r="J17" s="27">
        <f t="shared" si="0"/>
        <v>7747812</v>
      </c>
      <c r="K17" s="27">
        <f t="shared" si="0"/>
        <v>-8389148</v>
      </c>
      <c r="L17" s="27">
        <f t="shared" si="0"/>
        <v>-7233482</v>
      </c>
      <c r="M17" s="27">
        <f t="shared" si="0"/>
        <v>-458779</v>
      </c>
      <c r="N17" s="27">
        <f t="shared" si="0"/>
        <v>-16081409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-8333597</v>
      </c>
      <c r="X17" s="27">
        <f t="shared" si="0"/>
        <v>59965213</v>
      </c>
      <c r="Y17" s="27">
        <f t="shared" si="0"/>
        <v>-68298810</v>
      </c>
      <c r="Z17" s="28">
        <f>+IF(X17&lt;&gt;0,+(Y17/X17)*100,0)</f>
        <v>-113.89738580600056</v>
      </c>
      <c r="AA17" s="29">
        <f>SUM(AA6:AA16)</f>
        <v>82263929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-29367410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-64927000</v>
      </c>
      <c r="F26" s="19">
        <v>-64927000</v>
      </c>
      <c r="G26" s="19"/>
      <c r="H26" s="19">
        <v>-3361973</v>
      </c>
      <c r="I26" s="19">
        <v>-1416312</v>
      </c>
      <c r="J26" s="19">
        <v>-4778285</v>
      </c>
      <c r="K26" s="19">
        <v>-354488</v>
      </c>
      <c r="L26" s="19">
        <v>-3808547</v>
      </c>
      <c r="M26" s="19">
        <v>-2222905</v>
      </c>
      <c r="N26" s="19">
        <v>-6385940</v>
      </c>
      <c r="O26" s="19"/>
      <c r="P26" s="19"/>
      <c r="Q26" s="19"/>
      <c r="R26" s="19"/>
      <c r="S26" s="19"/>
      <c r="T26" s="19"/>
      <c r="U26" s="19"/>
      <c r="V26" s="19"/>
      <c r="W26" s="19">
        <v>-11164225</v>
      </c>
      <c r="X26" s="19">
        <v>-28122873</v>
      </c>
      <c r="Y26" s="19">
        <v>16958648</v>
      </c>
      <c r="Z26" s="20">
        <v>-60.3</v>
      </c>
      <c r="AA26" s="21">
        <v>-64927000</v>
      </c>
    </row>
    <row r="27" spans="1:27" ht="13.5">
      <c r="A27" s="23" t="s">
        <v>51</v>
      </c>
      <c r="B27" s="24"/>
      <c r="C27" s="25">
        <f aca="true" t="shared" si="1" ref="C27:Y27">SUM(C21:C26)</f>
        <v>-29367410</v>
      </c>
      <c r="D27" s="25">
        <f>SUM(D21:D26)</f>
        <v>0</v>
      </c>
      <c r="E27" s="26">
        <f t="shared" si="1"/>
        <v>-64927000</v>
      </c>
      <c r="F27" s="27">
        <f t="shared" si="1"/>
        <v>-64927000</v>
      </c>
      <c r="G27" s="27">
        <f t="shared" si="1"/>
        <v>0</v>
      </c>
      <c r="H27" s="27">
        <f t="shared" si="1"/>
        <v>-3361973</v>
      </c>
      <c r="I27" s="27">
        <f t="shared" si="1"/>
        <v>-1416312</v>
      </c>
      <c r="J27" s="27">
        <f t="shared" si="1"/>
        <v>-4778285</v>
      </c>
      <c r="K27" s="27">
        <f t="shared" si="1"/>
        <v>-354488</v>
      </c>
      <c r="L27" s="27">
        <f t="shared" si="1"/>
        <v>-3808547</v>
      </c>
      <c r="M27" s="27">
        <f t="shared" si="1"/>
        <v>-2222905</v>
      </c>
      <c r="N27" s="27">
        <f t="shared" si="1"/>
        <v>-6385940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-11164225</v>
      </c>
      <c r="X27" s="27">
        <f t="shared" si="1"/>
        <v>-28122873</v>
      </c>
      <c r="Y27" s="27">
        <f t="shared" si="1"/>
        <v>16958648</v>
      </c>
      <c r="Z27" s="28">
        <f>+IF(X27&lt;&gt;0,+(Y27/X27)*100,0)</f>
        <v>-60.301975548515266</v>
      </c>
      <c r="AA27" s="29">
        <f>SUM(AA21:AA26)</f>
        <v>-64927000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-186290</v>
      </c>
      <c r="D33" s="17"/>
      <c r="E33" s="18">
        <v>165000</v>
      </c>
      <c r="F33" s="19">
        <v>165000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82500</v>
      </c>
      <c r="Y33" s="19">
        <v>-82500</v>
      </c>
      <c r="Z33" s="20">
        <v>-100</v>
      </c>
      <c r="AA33" s="21">
        <v>165000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-2514134</v>
      </c>
      <c r="D35" s="17"/>
      <c r="E35" s="18">
        <v>-2400000</v>
      </c>
      <c r="F35" s="19">
        <v>-2400000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-1200000</v>
      </c>
      <c r="Y35" s="19">
        <v>1200000</v>
      </c>
      <c r="Z35" s="20">
        <v>-100</v>
      </c>
      <c r="AA35" s="21">
        <v>-2400000</v>
      </c>
    </row>
    <row r="36" spans="1:27" ht="13.5">
      <c r="A36" s="23" t="s">
        <v>57</v>
      </c>
      <c r="B36" s="24"/>
      <c r="C36" s="25">
        <f aca="true" t="shared" si="2" ref="C36:Y36">SUM(C31:C35)</f>
        <v>-2700424</v>
      </c>
      <c r="D36" s="25">
        <f>SUM(D31:D35)</f>
        <v>0</v>
      </c>
      <c r="E36" s="26">
        <f t="shared" si="2"/>
        <v>-2235000</v>
      </c>
      <c r="F36" s="27">
        <f t="shared" si="2"/>
        <v>-2235000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-1117500</v>
      </c>
      <c r="Y36" s="27">
        <f t="shared" si="2"/>
        <v>1117500</v>
      </c>
      <c r="Z36" s="28">
        <f>+IF(X36&lt;&gt;0,+(Y36/X36)*100,0)</f>
        <v>-100</v>
      </c>
      <c r="AA36" s="29">
        <f>SUM(AA31:AA35)</f>
        <v>-2235000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-2305735</v>
      </c>
      <c r="D38" s="31">
        <f>+D17+D27+D36</f>
        <v>0</v>
      </c>
      <c r="E38" s="32">
        <f t="shared" si="3"/>
        <v>15101929</v>
      </c>
      <c r="F38" s="33">
        <f t="shared" si="3"/>
        <v>15101929</v>
      </c>
      <c r="G38" s="33">
        <f t="shared" si="3"/>
        <v>10474637</v>
      </c>
      <c r="H38" s="33">
        <f t="shared" si="3"/>
        <v>-5406910</v>
      </c>
      <c r="I38" s="33">
        <f t="shared" si="3"/>
        <v>-2098200</v>
      </c>
      <c r="J38" s="33">
        <f t="shared" si="3"/>
        <v>2969527</v>
      </c>
      <c r="K38" s="33">
        <f t="shared" si="3"/>
        <v>-8743636</v>
      </c>
      <c r="L38" s="33">
        <f t="shared" si="3"/>
        <v>-11042029</v>
      </c>
      <c r="M38" s="33">
        <f t="shared" si="3"/>
        <v>-2681684</v>
      </c>
      <c r="N38" s="33">
        <f t="shared" si="3"/>
        <v>-22467349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-19497822</v>
      </c>
      <c r="X38" s="33">
        <f t="shared" si="3"/>
        <v>30724840</v>
      </c>
      <c r="Y38" s="33">
        <f t="shared" si="3"/>
        <v>-50222662</v>
      </c>
      <c r="Z38" s="34">
        <f>+IF(X38&lt;&gt;0,+(Y38/X38)*100,0)</f>
        <v>-163.45947448383785</v>
      </c>
      <c r="AA38" s="35">
        <f>+AA17+AA27+AA36</f>
        <v>15101929</v>
      </c>
    </row>
    <row r="39" spans="1:27" ht="13.5">
      <c r="A39" s="22" t="s">
        <v>59</v>
      </c>
      <c r="B39" s="16"/>
      <c r="C39" s="31">
        <v>1305931</v>
      </c>
      <c r="D39" s="31"/>
      <c r="E39" s="32">
        <v>-2480240</v>
      </c>
      <c r="F39" s="33">
        <v>-2480240</v>
      </c>
      <c r="G39" s="33">
        <v>20189766</v>
      </c>
      <c r="H39" s="33">
        <v>30664403</v>
      </c>
      <c r="I39" s="33">
        <v>25257493</v>
      </c>
      <c r="J39" s="33">
        <v>20189766</v>
      </c>
      <c r="K39" s="33">
        <v>23159293</v>
      </c>
      <c r="L39" s="33">
        <v>14415657</v>
      </c>
      <c r="M39" s="33">
        <v>3373628</v>
      </c>
      <c r="N39" s="33">
        <v>23159293</v>
      </c>
      <c r="O39" s="33"/>
      <c r="P39" s="33"/>
      <c r="Q39" s="33"/>
      <c r="R39" s="33"/>
      <c r="S39" s="33"/>
      <c r="T39" s="33"/>
      <c r="U39" s="33"/>
      <c r="V39" s="33"/>
      <c r="W39" s="33">
        <v>20189766</v>
      </c>
      <c r="X39" s="33">
        <v>-2480240</v>
      </c>
      <c r="Y39" s="33">
        <v>22670006</v>
      </c>
      <c r="Z39" s="34">
        <v>-914.02</v>
      </c>
      <c r="AA39" s="35">
        <v>-2480240</v>
      </c>
    </row>
    <row r="40" spans="1:27" ht="13.5">
      <c r="A40" s="41" t="s">
        <v>60</v>
      </c>
      <c r="B40" s="42"/>
      <c r="C40" s="43">
        <v>-999804</v>
      </c>
      <c r="D40" s="43"/>
      <c r="E40" s="44">
        <v>12621689</v>
      </c>
      <c r="F40" s="45">
        <v>12621689</v>
      </c>
      <c r="G40" s="45">
        <v>30664403</v>
      </c>
      <c r="H40" s="45">
        <v>25257493</v>
      </c>
      <c r="I40" s="45">
        <v>23159293</v>
      </c>
      <c r="J40" s="45">
        <v>23159293</v>
      </c>
      <c r="K40" s="45">
        <v>14415657</v>
      </c>
      <c r="L40" s="45">
        <v>3373628</v>
      </c>
      <c r="M40" s="45">
        <v>691944</v>
      </c>
      <c r="N40" s="45">
        <v>691944</v>
      </c>
      <c r="O40" s="45"/>
      <c r="P40" s="45"/>
      <c r="Q40" s="45"/>
      <c r="R40" s="45"/>
      <c r="S40" s="45"/>
      <c r="T40" s="45"/>
      <c r="U40" s="45"/>
      <c r="V40" s="45"/>
      <c r="W40" s="45">
        <v>691944</v>
      </c>
      <c r="X40" s="45">
        <v>28244600</v>
      </c>
      <c r="Y40" s="45">
        <v>-27552656</v>
      </c>
      <c r="Z40" s="46">
        <v>-97.55</v>
      </c>
      <c r="AA40" s="47">
        <v>12621689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103798000</v>
      </c>
      <c r="F6" s="19">
        <v>103798000</v>
      </c>
      <c r="G6" s="19">
        <v>1811526</v>
      </c>
      <c r="H6" s="19"/>
      <c r="I6" s="19"/>
      <c r="J6" s="19">
        <v>1811526</v>
      </c>
      <c r="K6" s="19">
        <v>2615379</v>
      </c>
      <c r="L6" s="19">
        <v>57356</v>
      </c>
      <c r="M6" s="19">
        <v>1580022</v>
      </c>
      <c r="N6" s="19">
        <v>4252757</v>
      </c>
      <c r="O6" s="19"/>
      <c r="P6" s="19"/>
      <c r="Q6" s="19"/>
      <c r="R6" s="19"/>
      <c r="S6" s="19"/>
      <c r="T6" s="19"/>
      <c r="U6" s="19"/>
      <c r="V6" s="19"/>
      <c r="W6" s="19">
        <v>6064283</v>
      </c>
      <c r="X6" s="19">
        <v>51068616</v>
      </c>
      <c r="Y6" s="19">
        <v>-45004333</v>
      </c>
      <c r="Z6" s="20">
        <v>-88.13</v>
      </c>
      <c r="AA6" s="21">
        <v>103798000</v>
      </c>
    </row>
    <row r="7" spans="1:27" ht="13.5">
      <c r="A7" s="22" t="s">
        <v>34</v>
      </c>
      <c r="B7" s="16"/>
      <c r="C7" s="17"/>
      <c r="D7" s="17"/>
      <c r="E7" s="18">
        <v>342968647</v>
      </c>
      <c r="F7" s="19">
        <v>342968647</v>
      </c>
      <c r="G7" s="19">
        <v>15246975</v>
      </c>
      <c r="H7" s="19">
        <v>9217202</v>
      </c>
      <c r="I7" s="19">
        <v>8640817</v>
      </c>
      <c r="J7" s="19">
        <v>33104994</v>
      </c>
      <c r="K7" s="19">
        <v>14299479</v>
      </c>
      <c r="L7" s="19">
        <v>8236480</v>
      </c>
      <c r="M7" s="19">
        <v>12129989</v>
      </c>
      <c r="N7" s="19">
        <v>34665948</v>
      </c>
      <c r="O7" s="19"/>
      <c r="P7" s="19"/>
      <c r="Q7" s="19"/>
      <c r="R7" s="19"/>
      <c r="S7" s="19"/>
      <c r="T7" s="19"/>
      <c r="U7" s="19"/>
      <c r="V7" s="19"/>
      <c r="W7" s="19">
        <v>67770942</v>
      </c>
      <c r="X7" s="19">
        <v>168740574</v>
      </c>
      <c r="Y7" s="19">
        <v>-100969632</v>
      </c>
      <c r="Z7" s="20">
        <v>-59.84</v>
      </c>
      <c r="AA7" s="21">
        <v>342968647</v>
      </c>
    </row>
    <row r="8" spans="1:27" ht="13.5">
      <c r="A8" s="22" t="s">
        <v>35</v>
      </c>
      <c r="B8" s="16"/>
      <c r="C8" s="17"/>
      <c r="D8" s="17"/>
      <c r="E8" s="18">
        <v>221748957</v>
      </c>
      <c r="F8" s="19">
        <v>221748957</v>
      </c>
      <c r="G8" s="19">
        <v>4385217</v>
      </c>
      <c r="H8" s="19">
        <v>29515855</v>
      </c>
      <c r="I8" s="19">
        <v>16531314</v>
      </c>
      <c r="J8" s="19">
        <v>50432386</v>
      </c>
      <c r="K8" s="19">
        <v>10599136</v>
      </c>
      <c r="L8" s="19">
        <v>21922806</v>
      </c>
      <c r="M8" s="19">
        <v>7462282</v>
      </c>
      <c r="N8" s="19">
        <v>39984224</v>
      </c>
      <c r="O8" s="19"/>
      <c r="P8" s="19"/>
      <c r="Q8" s="19"/>
      <c r="R8" s="19"/>
      <c r="S8" s="19"/>
      <c r="T8" s="19"/>
      <c r="U8" s="19"/>
      <c r="V8" s="19"/>
      <c r="W8" s="19">
        <v>90416610</v>
      </c>
      <c r="X8" s="19">
        <v>109100488</v>
      </c>
      <c r="Y8" s="19">
        <v>-18683878</v>
      </c>
      <c r="Z8" s="20">
        <v>-17.13</v>
      </c>
      <c r="AA8" s="21">
        <v>221748957</v>
      </c>
    </row>
    <row r="9" spans="1:27" ht="13.5">
      <c r="A9" s="22" t="s">
        <v>36</v>
      </c>
      <c r="B9" s="16"/>
      <c r="C9" s="17"/>
      <c r="D9" s="17"/>
      <c r="E9" s="18">
        <v>547804000</v>
      </c>
      <c r="F9" s="19">
        <v>547804000</v>
      </c>
      <c r="G9" s="19">
        <v>224466000</v>
      </c>
      <c r="H9" s="19">
        <v>2215000</v>
      </c>
      <c r="I9" s="19"/>
      <c r="J9" s="19">
        <v>226681000</v>
      </c>
      <c r="K9" s="19">
        <v>1030000</v>
      </c>
      <c r="L9" s="19"/>
      <c r="M9" s="19">
        <v>155973000</v>
      </c>
      <c r="N9" s="19">
        <v>157003000</v>
      </c>
      <c r="O9" s="19"/>
      <c r="P9" s="19"/>
      <c r="Q9" s="19"/>
      <c r="R9" s="19"/>
      <c r="S9" s="19"/>
      <c r="T9" s="19"/>
      <c r="U9" s="19"/>
      <c r="V9" s="19"/>
      <c r="W9" s="19">
        <v>383684000</v>
      </c>
      <c r="X9" s="19">
        <v>416331040</v>
      </c>
      <c r="Y9" s="19">
        <v>-32647040</v>
      </c>
      <c r="Z9" s="20">
        <v>-7.84</v>
      </c>
      <c r="AA9" s="21">
        <v>547804000</v>
      </c>
    </row>
    <row r="10" spans="1:27" ht="13.5">
      <c r="A10" s="22" t="s">
        <v>37</v>
      </c>
      <c r="B10" s="16"/>
      <c r="C10" s="17"/>
      <c r="D10" s="17"/>
      <c r="E10" s="18">
        <v>223321000</v>
      </c>
      <c r="F10" s="19">
        <v>223321000</v>
      </c>
      <c r="G10" s="19">
        <v>14919000</v>
      </c>
      <c r="H10" s="19">
        <v>37579000</v>
      </c>
      <c r="I10" s="19">
        <v>29360000</v>
      </c>
      <c r="J10" s="19">
        <v>81858000</v>
      </c>
      <c r="K10" s="19"/>
      <c r="L10" s="19"/>
      <c r="M10" s="19">
        <v>48461000</v>
      </c>
      <c r="N10" s="19">
        <v>48461000</v>
      </c>
      <c r="O10" s="19"/>
      <c r="P10" s="19"/>
      <c r="Q10" s="19"/>
      <c r="R10" s="19"/>
      <c r="S10" s="19"/>
      <c r="T10" s="19"/>
      <c r="U10" s="19"/>
      <c r="V10" s="19"/>
      <c r="W10" s="19">
        <v>130319000</v>
      </c>
      <c r="X10" s="19">
        <v>169723960</v>
      </c>
      <c r="Y10" s="19">
        <v>-39404960</v>
      </c>
      <c r="Z10" s="20">
        <v>-23.22</v>
      </c>
      <c r="AA10" s="21">
        <v>223321000</v>
      </c>
    </row>
    <row r="11" spans="1:27" ht="13.5">
      <c r="A11" s="22" t="s">
        <v>38</v>
      </c>
      <c r="B11" s="16"/>
      <c r="C11" s="17"/>
      <c r="D11" s="17"/>
      <c r="E11" s="18">
        <v>22834799</v>
      </c>
      <c r="F11" s="19">
        <v>22834799</v>
      </c>
      <c r="G11" s="19">
        <v>54358</v>
      </c>
      <c r="H11" s="19">
        <v>55801</v>
      </c>
      <c r="I11" s="19">
        <v>62397</v>
      </c>
      <c r="J11" s="19">
        <v>172556</v>
      </c>
      <c r="K11" s="19">
        <v>173874</v>
      </c>
      <c r="L11" s="19">
        <v>167663</v>
      </c>
      <c r="M11" s="19">
        <v>390402</v>
      </c>
      <c r="N11" s="19">
        <v>731939</v>
      </c>
      <c r="O11" s="19"/>
      <c r="P11" s="19"/>
      <c r="Q11" s="19"/>
      <c r="R11" s="19"/>
      <c r="S11" s="19"/>
      <c r="T11" s="19"/>
      <c r="U11" s="19"/>
      <c r="V11" s="19"/>
      <c r="W11" s="19">
        <v>904495</v>
      </c>
      <c r="X11" s="19">
        <v>11234722</v>
      </c>
      <c r="Y11" s="19">
        <v>-10330227</v>
      </c>
      <c r="Z11" s="20">
        <v>-91.95</v>
      </c>
      <c r="AA11" s="21">
        <v>22834799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-1087035536</v>
      </c>
      <c r="F14" s="19">
        <v>-1087035536</v>
      </c>
      <c r="G14" s="19">
        <v>-99438151</v>
      </c>
      <c r="H14" s="19">
        <v>-64482678</v>
      </c>
      <c r="I14" s="19">
        <v>-52172282</v>
      </c>
      <c r="J14" s="19">
        <v>-216093111</v>
      </c>
      <c r="K14" s="19">
        <v>-68861853</v>
      </c>
      <c r="L14" s="19">
        <v>-45890420</v>
      </c>
      <c r="M14" s="19">
        <v>-127901812</v>
      </c>
      <c r="N14" s="19">
        <v>-242654085</v>
      </c>
      <c r="O14" s="19"/>
      <c r="P14" s="19"/>
      <c r="Q14" s="19"/>
      <c r="R14" s="19"/>
      <c r="S14" s="19"/>
      <c r="T14" s="19"/>
      <c r="U14" s="19"/>
      <c r="V14" s="19"/>
      <c r="W14" s="19">
        <v>-458747196</v>
      </c>
      <c r="X14" s="19">
        <v>-531901486</v>
      </c>
      <c r="Y14" s="19">
        <v>73154290</v>
      </c>
      <c r="Z14" s="20">
        <v>-13.75</v>
      </c>
      <c r="AA14" s="21">
        <v>-1087035536</v>
      </c>
    </row>
    <row r="15" spans="1:27" ht="13.5">
      <c r="A15" s="22" t="s">
        <v>42</v>
      </c>
      <c r="B15" s="16"/>
      <c r="C15" s="17"/>
      <c r="D15" s="17"/>
      <c r="E15" s="18">
        <v>-8870000</v>
      </c>
      <c r="F15" s="19">
        <v>-8870000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-4364040</v>
      </c>
      <c r="Y15" s="19">
        <v>4364040</v>
      </c>
      <c r="Z15" s="20">
        <v>-100</v>
      </c>
      <c r="AA15" s="21">
        <v>-8870000</v>
      </c>
    </row>
    <row r="16" spans="1:27" ht="13.5">
      <c r="A16" s="22" t="s">
        <v>43</v>
      </c>
      <c r="B16" s="16"/>
      <c r="C16" s="17"/>
      <c r="D16" s="17"/>
      <c r="E16" s="18">
        <v>-127094000</v>
      </c>
      <c r="F16" s="19">
        <v>-127094000</v>
      </c>
      <c r="G16" s="19">
        <v>-17910000</v>
      </c>
      <c r="H16" s="19">
        <v>-12909590</v>
      </c>
      <c r="I16" s="19">
        <v>-8900000</v>
      </c>
      <c r="J16" s="19">
        <v>-39719590</v>
      </c>
      <c r="K16" s="19">
        <v>-5928558</v>
      </c>
      <c r="L16" s="19">
        <v>-2550000</v>
      </c>
      <c r="M16" s="19">
        <v>-6955737</v>
      </c>
      <c r="N16" s="19">
        <v>-15434295</v>
      </c>
      <c r="O16" s="19"/>
      <c r="P16" s="19"/>
      <c r="Q16" s="19"/>
      <c r="R16" s="19"/>
      <c r="S16" s="19"/>
      <c r="T16" s="19"/>
      <c r="U16" s="19"/>
      <c r="V16" s="19"/>
      <c r="W16" s="19">
        <v>-55153885</v>
      </c>
      <c r="X16" s="19">
        <v>-62530248</v>
      </c>
      <c r="Y16" s="19">
        <v>7376363</v>
      </c>
      <c r="Z16" s="20">
        <v>-11.8</v>
      </c>
      <c r="AA16" s="21">
        <v>-127094000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239475867</v>
      </c>
      <c r="F17" s="27">
        <f t="shared" si="0"/>
        <v>239475867</v>
      </c>
      <c r="G17" s="27">
        <f t="shared" si="0"/>
        <v>143534925</v>
      </c>
      <c r="H17" s="27">
        <f t="shared" si="0"/>
        <v>1190590</v>
      </c>
      <c r="I17" s="27">
        <f t="shared" si="0"/>
        <v>-6477754</v>
      </c>
      <c r="J17" s="27">
        <f t="shared" si="0"/>
        <v>138247761</v>
      </c>
      <c r="K17" s="27">
        <f t="shared" si="0"/>
        <v>-46072543</v>
      </c>
      <c r="L17" s="27">
        <f t="shared" si="0"/>
        <v>-18056115</v>
      </c>
      <c r="M17" s="27">
        <f t="shared" si="0"/>
        <v>91139146</v>
      </c>
      <c r="N17" s="27">
        <f t="shared" si="0"/>
        <v>27010488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165258249</v>
      </c>
      <c r="X17" s="27">
        <f t="shared" si="0"/>
        <v>327403626</v>
      </c>
      <c r="Y17" s="27">
        <f t="shared" si="0"/>
        <v>-162145377</v>
      </c>
      <c r="Z17" s="28">
        <f>+IF(X17&lt;&gt;0,+(Y17/X17)*100,0)</f>
        <v>-49.524612473290084</v>
      </c>
      <c r="AA17" s="29">
        <f>SUM(AA6:AA16)</f>
        <v>239475867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-144097615</v>
      </c>
      <c r="H24" s="19">
        <v>31400000</v>
      </c>
      <c r="I24" s="19">
        <v>15355790</v>
      </c>
      <c r="J24" s="19">
        <v>-97341825</v>
      </c>
      <c r="K24" s="19">
        <v>62370000</v>
      </c>
      <c r="L24" s="19">
        <v>24103886</v>
      </c>
      <c r="M24" s="19">
        <v>-59608609</v>
      </c>
      <c r="N24" s="19">
        <v>26865277</v>
      </c>
      <c r="O24" s="19"/>
      <c r="P24" s="19"/>
      <c r="Q24" s="19"/>
      <c r="R24" s="19"/>
      <c r="S24" s="19"/>
      <c r="T24" s="19"/>
      <c r="U24" s="19"/>
      <c r="V24" s="19"/>
      <c r="W24" s="19">
        <v>-70476548</v>
      </c>
      <c r="X24" s="19"/>
      <c r="Y24" s="19">
        <v>-70476548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-230321000</v>
      </c>
      <c r="F26" s="19">
        <v>-230321000</v>
      </c>
      <c r="G26" s="19">
        <v>-3928232</v>
      </c>
      <c r="H26" s="19">
        <v>-28870208</v>
      </c>
      <c r="I26" s="19">
        <v>-11007789</v>
      </c>
      <c r="J26" s="19">
        <v>-43806229</v>
      </c>
      <c r="K26" s="19">
        <v>-12637522</v>
      </c>
      <c r="L26" s="19">
        <v>-10653886</v>
      </c>
      <c r="M26" s="19">
        <v>-22697669</v>
      </c>
      <c r="N26" s="19">
        <v>-45989077</v>
      </c>
      <c r="O26" s="19"/>
      <c r="P26" s="19"/>
      <c r="Q26" s="19"/>
      <c r="R26" s="19"/>
      <c r="S26" s="19"/>
      <c r="T26" s="19"/>
      <c r="U26" s="19"/>
      <c r="V26" s="19"/>
      <c r="W26" s="19">
        <v>-89795306</v>
      </c>
      <c r="X26" s="19">
        <v>-113317932</v>
      </c>
      <c r="Y26" s="19">
        <v>23522626</v>
      </c>
      <c r="Z26" s="20">
        <v>-20.76</v>
      </c>
      <c r="AA26" s="21">
        <v>-230321000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-230321000</v>
      </c>
      <c r="F27" s="27">
        <f t="shared" si="1"/>
        <v>-230321000</v>
      </c>
      <c r="G27" s="27">
        <f t="shared" si="1"/>
        <v>-148025847</v>
      </c>
      <c r="H27" s="27">
        <f t="shared" si="1"/>
        <v>2529792</v>
      </c>
      <c r="I27" s="27">
        <f t="shared" si="1"/>
        <v>4348001</v>
      </c>
      <c r="J27" s="27">
        <f t="shared" si="1"/>
        <v>-141148054</v>
      </c>
      <c r="K27" s="27">
        <f t="shared" si="1"/>
        <v>49732478</v>
      </c>
      <c r="L27" s="27">
        <f t="shared" si="1"/>
        <v>13450000</v>
      </c>
      <c r="M27" s="27">
        <f t="shared" si="1"/>
        <v>-82306278</v>
      </c>
      <c r="N27" s="27">
        <f t="shared" si="1"/>
        <v>-19123800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-160271854</v>
      </c>
      <c r="X27" s="27">
        <f t="shared" si="1"/>
        <v>-113317932</v>
      </c>
      <c r="Y27" s="27">
        <f t="shared" si="1"/>
        <v>-46953922</v>
      </c>
      <c r="Z27" s="28">
        <f>+IF(X27&lt;&gt;0,+(Y27/X27)*100,0)</f>
        <v>41.43556202561127</v>
      </c>
      <c r="AA27" s="29">
        <f>SUM(AA21:AA26)</f>
        <v>-230321000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-4500000</v>
      </c>
      <c r="F35" s="19">
        <v>-4500000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-4500000</v>
      </c>
      <c r="Y35" s="19">
        <v>4500000</v>
      </c>
      <c r="Z35" s="20">
        <v>-100</v>
      </c>
      <c r="AA35" s="21">
        <v>-4500000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-4500000</v>
      </c>
      <c r="F36" s="27">
        <f t="shared" si="2"/>
        <v>-4500000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-4500000</v>
      </c>
      <c r="Y36" s="27">
        <f t="shared" si="2"/>
        <v>4500000</v>
      </c>
      <c r="Z36" s="28">
        <f>+IF(X36&lt;&gt;0,+(Y36/X36)*100,0)</f>
        <v>-100</v>
      </c>
      <c r="AA36" s="29">
        <f>SUM(AA31:AA35)</f>
        <v>-4500000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4654867</v>
      </c>
      <c r="F38" s="33">
        <f t="shared" si="3"/>
        <v>4654867</v>
      </c>
      <c r="G38" s="33">
        <f t="shared" si="3"/>
        <v>-4490922</v>
      </c>
      <c r="H38" s="33">
        <f t="shared" si="3"/>
        <v>3720382</v>
      </c>
      <c r="I38" s="33">
        <f t="shared" si="3"/>
        <v>-2129753</v>
      </c>
      <c r="J38" s="33">
        <f t="shared" si="3"/>
        <v>-2900293</v>
      </c>
      <c r="K38" s="33">
        <f t="shared" si="3"/>
        <v>3659935</v>
      </c>
      <c r="L38" s="33">
        <f t="shared" si="3"/>
        <v>-4606115</v>
      </c>
      <c r="M38" s="33">
        <f t="shared" si="3"/>
        <v>8832868</v>
      </c>
      <c r="N38" s="33">
        <f t="shared" si="3"/>
        <v>7886688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4986395</v>
      </c>
      <c r="X38" s="33">
        <f t="shared" si="3"/>
        <v>209585694</v>
      </c>
      <c r="Y38" s="33">
        <f t="shared" si="3"/>
        <v>-204599299</v>
      </c>
      <c r="Z38" s="34">
        <f>+IF(X38&lt;&gt;0,+(Y38/X38)*100,0)</f>
        <v>-97.62083236463648</v>
      </c>
      <c r="AA38" s="35">
        <f>+AA17+AA27+AA36</f>
        <v>4654867</v>
      </c>
    </row>
    <row r="39" spans="1:27" ht="13.5">
      <c r="A39" s="22" t="s">
        <v>59</v>
      </c>
      <c r="B39" s="16"/>
      <c r="C39" s="31"/>
      <c r="D39" s="31"/>
      <c r="E39" s="32">
        <v>1500000</v>
      </c>
      <c r="F39" s="33">
        <v>1500000</v>
      </c>
      <c r="G39" s="33">
        <v>6756164</v>
      </c>
      <c r="H39" s="33">
        <v>2265242</v>
      </c>
      <c r="I39" s="33">
        <v>5985624</v>
      </c>
      <c r="J39" s="33">
        <v>6756164</v>
      </c>
      <c r="K39" s="33">
        <v>3855871</v>
      </c>
      <c r="L39" s="33">
        <v>7515806</v>
      </c>
      <c r="M39" s="33">
        <v>2909691</v>
      </c>
      <c r="N39" s="33">
        <v>3855871</v>
      </c>
      <c r="O39" s="33"/>
      <c r="P39" s="33"/>
      <c r="Q39" s="33"/>
      <c r="R39" s="33"/>
      <c r="S39" s="33"/>
      <c r="T39" s="33"/>
      <c r="U39" s="33"/>
      <c r="V39" s="33"/>
      <c r="W39" s="33">
        <v>6756164</v>
      </c>
      <c r="X39" s="33">
        <v>1500000</v>
      </c>
      <c r="Y39" s="33">
        <v>5256164</v>
      </c>
      <c r="Z39" s="34">
        <v>350.41</v>
      </c>
      <c r="AA39" s="35">
        <v>1500000</v>
      </c>
    </row>
    <row r="40" spans="1:27" ht="13.5">
      <c r="A40" s="41" t="s">
        <v>60</v>
      </c>
      <c r="B40" s="42"/>
      <c r="C40" s="43"/>
      <c r="D40" s="43"/>
      <c r="E40" s="44">
        <v>6154866</v>
      </c>
      <c r="F40" s="45">
        <v>6154866</v>
      </c>
      <c r="G40" s="45">
        <v>2265242</v>
      </c>
      <c r="H40" s="45">
        <v>5985624</v>
      </c>
      <c r="I40" s="45">
        <v>3855871</v>
      </c>
      <c r="J40" s="45">
        <v>3855871</v>
      </c>
      <c r="K40" s="45">
        <v>7515806</v>
      </c>
      <c r="L40" s="45">
        <v>2909691</v>
      </c>
      <c r="M40" s="45">
        <v>11742559</v>
      </c>
      <c r="N40" s="45">
        <v>11742559</v>
      </c>
      <c r="O40" s="45"/>
      <c r="P40" s="45"/>
      <c r="Q40" s="45"/>
      <c r="R40" s="45"/>
      <c r="S40" s="45"/>
      <c r="T40" s="45"/>
      <c r="U40" s="45"/>
      <c r="V40" s="45"/>
      <c r="W40" s="45">
        <v>11742559</v>
      </c>
      <c r="X40" s="45">
        <v>211085693</v>
      </c>
      <c r="Y40" s="45">
        <v>-199343134</v>
      </c>
      <c r="Z40" s="46">
        <v>-94.44</v>
      </c>
      <c r="AA40" s="47">
        <v>6154866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13480339</v>
      </c>
      <c r="D6" s="17"/>
      <c r="E6" s="18">
        <v>10045548</v>
      </c>
      <c r="F6" s="19">
        <v>10045548</v>
      </c>
      <c r="G6" s="19">
        <v>1217761</v>
      </c>
      <c r="H6" s="19">
        <v>268147</v>
      </c>
      <c r="I6" s="19">
        <v>776602</v>
      </c>
      <c r="J6" s="19">
        <v>2262510</v>
      </c>
      <c r="K6" s="19">
        <v>754538</v>
      </c>
      <c r="L6" s="19">
        <v>357985</v>
      </c>
      <c r="M6" s="19">
        <v>473235</v>
      </c>
      <c r="N6" s="19">
        <v>1585758</v>
      </c>
      <c r="O6" s="19"/>
      <c r="P6" s="19"/>
      <c r="Q6" s="19"/>
      <c r="R6" s="19"/>
      <c r="S6" s="19"/>
      <c r="T6" s="19"/>
      <c r="U6" s="19"/>
      <c r="V6" s="19"/>
      <c r="W6" s="19">
        <v>3848268</v>
      </c>
      <c r="X6" s="19">
        <v>5022774</v>
      </c>
      <c r="Y6" s="19">
        <v>-1174506</v>
      </c>
      <c r="Z6" s="20">
        <v>-23.38</v>
      </c>
      <c r="AA6" s="21">
        <v>10045548</v>
      </c>
    </row>
    <row r="7" spans="1:27" ht="13.5">
      <c r="A7" s="22" t="s">
        <v>34</v>
      </c>
      <c r="B7" s="16"/>
      <c r="C7" s="17">
        <v>23913083</v>
      </c>
      <c r="D7" s="17"/>
      <c r="E7" s="18">
        <v>21979716</v>
      </c>
      <c r="F7" s="19">
        <v>21979716</v>
      </c>
      <c r="G7" s="19">
        <v>2290518</v>
      </c>
      <c r="H7" s="19">
        <v>975527</v>
      </c>
      <c r="I7" s="19">
        <v>1257035</v>
      </c>
      <c r="J7" s="19">
        <v>4523080</v>
      </c>
      <c r="K7" s="19">
        <v>566207</v>
      </c>
      <c r="L7" s="19">
        <v>621468</v>
      </c>
      <c r="M7" s="19">
        <v>890120</v>
      </c>
      <c r="N7" s="19">
        <v>2077795</v>
      </c>
      <c r="O7" s="19"/>
      <c r="P7" s="19"/>
      <c r="Q7" s="19"/>
      <c r="R7" s="19"/>
      <c r="S7" s="19"/>
      <c r="T7" s="19"/>
      <c r="U7" s="19"/>
      <c r="V7" s="19"/>
      <c r="W7" s="19">
        <v>6600875</v>
      </c>
      <c r="X7" s="19">
        <v>10989858</v>
      </c>
      <c r="Y7" s="19">
        <v>-4388983</v>
      </c>
      <c r="Z7" s="20">
        <v>-39.94</v>
      </c>
      <c r="AA7" s="21">
        <v>21979716</v>
      </c>
    </row>
    <row r="8" spans="1:27" ht="13.5">
      <c r="A8" s="22" t="s">
        <v>35</v>
      </c>
      <c r="B8" s="16"/>
      <c r="C8" s="17">
        <v>845235</v>
      </c>
      <c r="D8" s="17"/>
      <c r="E8" s="18">
        <v>6271956</v>
      </c>
      <c r="F8" s="19">
        <v>6271956</v>
      </c>
      <c r="G8" s="19">
        <v>99274</v>
      </c>
      <c r="H8" s="19">
        <v>4520839</v>
      </c>
      <c r="I8" s="19">
        <v>20773</v>
      </c>
      <c r="J8" s="19">
        <v>4640886</v>
      </c>
      <c r="K8" s="19">
        <v>857809</v>
      </c>
      <c r="L8" s="19">
        <v>213909</v>
      </c>
      <c r="M8" s="19">
        <v>149082</v>
      </c>
      <c r="N8" s="19">
        <v>1220800</v>
      </c>
      <c r="O8" s="19"/>
      <c r="P8" s="19"/>
      <c r="Q8" s="19"/>
      <c r="R8" s="19"/>
      <c r="S8" s="19"/>
      <c r="T8" s="19"/>
      <c r="U8" s="19"/>
      <c r="V8" s="19"/>
      <c r="W8" s="19">
        <v>5861686</v>
      </c>
      <c r="X8" s="19">
        <v>3135978</v>
      </c>
      <c r="Y8" s="19">
        <v>2725708</v>
      </c>
      <c r="Z8" s="20">
        <v>86.92</v>
      </c>
      <c r="AA8" s="21">
        <v>6271956</v>
      </c>
    </row>
    <row r="9" spans="1:27" ht="13.5">
      <c r="A9" s="22" t="s">
        <v>36</v>
      </c>
      <c r="B9" s="16"/>
      <c r="C9" s="17">
        <v>78415706</v>
      </c>
      <c r="D9" s="17"/>
      <c r="E9" s="18">
        <v>70497996</v>
      </c>
      <c r="F9" s="19">
        <v>70497996</v>
      </c>
      <c r="G9" s="19"/>
      <c r="H9" s="19">
        <v>2415000</v>
      </c>
      <c r="I9" s="19"/>
      <c r="J9" s="19">
        <v>2415000</v>
      </c>
      <c r="K9" s="19">
        <v>4200000</v>
      </c>
      <c r="L9" s="19"/>
      <c r="M9" s="19">
        <v>21678000</v>
      </c>
      <c r="N9" s="19">
        <v>25878000</v>
      </c>
      <c r="O9" s="19"/>
      <c r="P9" s="19"/>
      <c r="Q9" s="19"/>
      <c r="R9" s="19"/>
      <c r="S9" s="19"/>
      <c r="T9" s="19"/>
      <c r="U9" s="19"/>
      <c r="V9" s="19"/>
      <c r="W9" s="19">
        <v>28293000</v>
      </c>
      <c r="X9" s="19">
        <v>35248998</v>
      </c>
      <c r="Y9" s="19">
        <v>-6955998</v>
      </c>
      <c r="Z9" s="20">
        <v>-19.73</v>
      </c>
      <c r="AA9" s="21">
        <v>70497996</v>
      </c>
    </row>
    <row r="10" spans="1:27" ht="13.5">
      <c r="A10" s="22" t="s">
        <v>37</v>
      </c>
      <c r="B10" s="16"/>
      <c r="C10" s="17">
        <v>93813051</v>
      </c>
      <c r="D10" s="17"/>
      <c r="E10" s="18">
        <v>68697996</v>
      </c>
      <c r="F10" s="19">
        <v>68697996</v>
      </c>
      <c r="G10" s="19"/>
      <c r="H10" s="19">
        <v>6310864</v>
      </c>
      <c r="I10" s="19"/>
      <c r="J10" s="19">
        <v>6310864</v>
      </c>
      <c r="K10" s="19">
        <v>4500000</v>
      </c>
      <c r="L10" s="19"/>
      <c r="M10" s="19"/>
      <c r="N10" s="19">
        <v>4500000</v>
      </c>
      <c r="O10" s="19"/>
      <c r="P10" s="19"/>
      <c r="Q10" s="19"/>
      <c r="R10" s="19"/>
      <c r="S10" s="19"/>
      <c r="T10" s="19"/>
      <c r="U10" s="19"/>
      <c r="V10" s="19"/>
      <c r="W10" s="19">
        <v>10810864</v>
      </c>
      <c r="X10" s="19">
        <v>34348998</v>
      </c>
      <c r="Y10" s="19">
        <v>-23538134</v>
      </c>
      <c r="Z10" s="20">
        <v>-68.53</v>
      </c>
      <c r="AA10" s="21">
        <v>68697996</v>
      </c>
    </row>
    <row r="11" spans="1:27" ht="13.5">
      <c r="A11" s="22" t="s">
        <v>38</v>
      </c>
      <c r="B11" s="16"/>
      <c r="C11" s="17">
        <v>9668702</v>
      </c>
      <c r="D11" s="17"/>
      <c r="E11" s="18">
        <v>9674052</v>
      </c>
      <c r="F11" s="19">
        <v>9674052</v>
      </c>
      <c r="G11" s="19"/>
      <c r="H11" s="19">
        <v>40602</v>
      </c>
      <c r="I11" s="19">
        <v>49178</v>
      </c>
      <c r="J11" s="19">
        <v>89780</v>
      </c>
      <c r="K11" s="19">
        <v>40485</v>
      </c>
      <c r="L11" s="19">
        <v>23967</v>
      </c>
      <c r="M11" s="19">
        <v>19792</v>
      </c>
      <c r="N11" s="19">
        <v>84244</v>
      </c>
      <c r="O11" s="19"/>
      <c r="P11" s="19"/>
      <c r="Q11" s="19"/>
      <c r="R11" s="19"/>
      <c r="S11" s="19"/>
      <c r="T11" s="19"/>
      <c r="U11" s="19"/>
      <c r="V11" s="19"/>
      <c r="W11" s="19">
        <v>174024</v>
      </c>
      <c r="X11" s="19">
        <v>4837026</v>
      </c>
      <c r="Y11" s="19">
        <v>-4663002</v>
      </c>
      <c r="Z11" s="20">
        <v>-96.4</v>
      </c>
      <c r="AA11" s="21">
        <v>9674052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-145675332</v>
      </c>
      <c r="D14" s="17"/>
      <c r="E14" s="18">
        <v>-116948220</v>
      </c>
      <c r="F14" s="19">
        <v>-116948220</v>
      </c>
      <c r="G14" s="19">
        <v>-14243866</v>
      </c>
      <c r="H14" s="19">
        <v>-10593807</v>
      </c>
      <c r="I14" s="19">
        <v>-8154569</v>
      </c>
      <c r="J14" s="19">
        <v>-32992242</v>
      </c>
      <c r="K14" s="19">
        <v>-9381538</v>
      </c>
      <c r="L14" s="19">
        <v>-7598124</v>
      </c>
      <c r="M14" s="19">
        <v>-9244971</v>
      </c>
      <c r="N14" s="19">
        <v>-26224633</v>
      </c>
      <c r="O14" s="19"/>
      <c r="P14" s="19"/>
      <c r="Q14" s="19"/>
      <c r="R14" s="19"/>
      <c r="S14" s="19"/>
      <c r="T14" s="19"/>
      <c r="U14" s="19"/>
      <c r="V14" s="19"/>
      <c r="W14" s="19">
        <v>-59216875</v>
      </c>
      <c r="X14" s="19">
        <v>-58474110</v>
      </c>
      <c r="Y14" s="19">
        <v>-742765</v>
      </c>
      <c r="Z14" s="20">
        <v>1.27</v>
      </c>
      <c r="AA14" s="21">
        <v>-116948220</v>
      </c>
    </row>
    <row r="15" spans="1:27" ht="13.5">
      <c r="A15" s="22" t="s">
        <v>42</v>
      </c>
      <c r="B15" s="16"/>
      <c r="C15" s="17">
        <v>-23817842</v>
      </c>
      <c r="D15" s="17"/>
      <c r="E15" s="18">
        <v>-2388000</v>
      </c>
      <c r="F15" s="19">
        <v>-2388000</v>
      </c>
      <c r="G15" s="19">
        <v>-422781</v>
      </c>
      <c r="H15" s="19"/>
      <c r="I15" s="19"/>
      <c r="J15" s="19">
        <v>-422781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-422781</v>
      </c>
      <c r="X15" s="19">
        <v>-1194000</v>
      </c>
      <c r="Y15" s="19">
        <v>771219</v>
      </c>
      <c r="Z15" s="20">
        <v>-64.59</v>
      </c>
      <c r="AA15" s="21">
        <v>-2388000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50642942</v>
      </c>
      <c r="D17" s="25">
        <f>SUM(D6:D16)</f>
        <v>0</v>
      </c>
      <c r="E17" s="26">
        <f t="shared" si="0"/>
        <v>67831044</v>
      </c>
      <c r="F17" s="27">
        <f t="shared" si="0"/>
        <v>67831044</v>
      </c>
      <c r="G17" s="27">
        <f t="shared" si="0"/>
        <v>-11059094</v>
      </c>
      <c r="H17" s="27">
        <f t="shared" si="0"/>
        <v>3937172</v>
      </c>
      <c r="I17" s="27">
        <f t="shared" si="0"/>
        <v>-6050981</v>
      </c>
      <c r="J17" s="27">
        <f t="shared" si="0"/>
        <v>-13172903</v>
      </c>
      <c r="K17" s="27">
        <f t="shared" si="0"/>
        <v>1537501</v>
      </c>
      <c r="L17" s="27">
        <f t="shared" si="0"/>
        <v>-6380795</v>
      </c>
      <c r="M17" s="27">
        <f t="shared" si="0"/>
        <v>13965258</v>
      </c>
      <c r="N17" s="27">
        <f t="shared" si="0"/>
        <v>9121964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-4050939</v>
      </c>
      <c r="X17" s="27">
        <f t="shared" si="0"/>
        <v>33915522</v>
      </c>
      <c r="Y17" s="27">
        <f t="shared" si="0"/>
        <v>-37966461</v>
      </c>
      <c r="Z17" s="28">
        <f>+IF(X17&lt;&gt;0,+(Y17/X17)*100,0)</f>
        <v>-111.94420360093528</v>
      </c>
      <c r="AA17" s="29">
        <f>SUM(AA6:AA16)</f>
        <v>67831044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-84240834</v>
      </c>
      <c r="D26" s="17"/>
      <c r="E26" s="18">
        <v>-68697996</v>
      </c>
      <c r="F26" s="19">
        <v>-68697996</v>
      </c>
      <c r="G26" s="19"/>
      <c r="H26" s="19">
        <v>-1571817</v>
      </c>
      <c r="I26" s="19">
        <v>-10617948</v>
      </c>
      <c r="J26" s="19">
        <v>-12189765</v>
      </c>
      <c r="K26" s="19">
        <v>-3079136</v>
      </c>
      <c r="L26" s="19">
        <v>-4883925</v>
      </c>
      <c r="M26" s="19">
        <v>-4072541</v>
      </c>
      <c r="N26" s="19">
        <v>-12035602</v>
      </c>
      <c r="O26" s="19"/>
      <c r="P26" s="19"/>
      <c r="Q26" s="19"/>
      <c r="R26" s="19"/>
      <c r="S26" s="19"/>
      <c r="T26" s="19"/>
      <c r="U26" s="19"/>
      <c r="V26" s="19"/>
      <c r="W26" s="19">
        <v>-24225367</v>
      </c>
      <c r="X26" s="19">
        <v>-34348998</v>
      </c>
      <c r="Y26" s="19">
        <v>10123631</v>
      </c>
      <c r="Z26" s="20">
        <v>-29.47</v>
      </c>
      <c r="AA26" s="21">
        <v>-68697996</v>
      </c>
    </row>
    <row r="27" spans="1:27" ht="13.5">
      <c r="A27" s="23" t="s">
        <v>51</v>
      </c>
      <c r="B27" s="24"/>
      <c r="C27" s="25">
        <f aca="true" t="shared" si="1" ref="C27:Y27">SUM(C21:C26)</f>
        <v>-84240834</v>
      </c>
      <c r="D27" s="25">
        <f>SUM(D21:D26)</f>
        <v>0</v>
      </c>
      <c r="E27" s="26">
        <f t="shared" si="1"/>
        <v>-68697996</v>
      </c>
      <c r="F27" s="27">
        <f t="shared" si="1"/>
        <v>-68697996</v>
      </c>
      <c r="G27" s="27">
        <f t="shared" si="1"/>
        <v>0</v>
      </c>
      <c r="H27" s="27">
        <f t="shared" si="1"/>
        <v>-1571817</v>
      </c>
      <c r="I27" s="27">
        <f t="shared" si="1"/>
        <v>-10617948</v>
      </c>
      <c r="J27" s="27">
        <f t="shared" si="1"/>
        <v>-12189765</v>
      </c>
      <c r="K27" s="27">
        <f t="shared" si="1"/>
        <v>-3079136</v>
      </c>
      <c r="L27" s="27">
        <f t="shared" si="1"/>
        <v>-4883925</v>
      </c>
      <c r="M27" s="27">
        <f t="shared" si="1"/>
        <v>-4072541</v>
      </c>
      <c r="N27" s="27">
        <f t="shared" si="1"/>
        <v>-12035602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-24225367</v>
      </c>
      <c r="X27" s="27">
        <f t="shared" si="1"/>
        <v>-34348998</v>
      </c>
      <c r="Y27" s="27">
        <f t="shared" si="1"/>
        <v>10123631</v>
      </c>
      <c r="Z27" s="28">
        <f>+IF(X27&lt;&gt;0,+(Y27/X27)*100,0)</f>
        <v>-29.472856821034487</v>
      </c>
      <c r="AA27" s="29">
        <f>SUM(AA21:AA26)</f>
        <v>-68697996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40683418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-385274</v>
      </c>
      <c r="D35" s="17"/>
      <c r="E35" s="18">
        <v>-167976</v>
      </c>
      <c r="F35" s="19">
        <v>-167976</v>
      </c>
      <c r="G35" s="19"/>
      <c r="H35" s="19"/>
      <c r="I35" s="19"/>
      <c r="J35" s="19"/>
      <c r="K35" s="19">
        <v>-132089</v>
      </c>
      <c r="L35" s="19"/>
      <c r="M35" s="19"/>
      <c r="N35" s="19">
        <v>-132089</v>
      </c>
      <c r="O35" s="19"/>
      <c r="P35" s="19"/>
      <c r="Q35" s="19"/>
      <c r="R35" s="19"/>
      <c r="S35" s="19"/>
      <c r="T35" s="19"/>
      <c r="U35" s="19"/>
      <c r="V35" s="19"/>
      <c r="W35" s="19">
        <v>-132089</v>
      </c>
      <c r="X35" s="19">
        <v>-83988</v>
      </c>
      <c r="Y35" s="19">
        <v>-48101</v>
      </c>
      <c r="Z35" s="20">
        <v>57.27</v>
      </c>
      <c r="AA35" s="21">
        <v>-167976</v>
      </c>
    </row>
    <row r="36" spans="1:27" ht="13.5">
      <c r="A36" s="23" t="s">
        <v>57</v>
      </c>
      <c r="B36" s="24"/>
      <c r="C36" s="25">
        <f aca="true" t="shared" si="2" ref="C36:Y36">SUM(C31:C35)</f>
        <v>40298144</v>
      </c>
      <c r="D36" s="25">
        <f>SUM(D31:D35)</f>
        <v>0</v>
      </c>
      <c r="E36" s="26">
        <f t="shared" si="2"/>
        <v>-167976</v>
      </c>
      <c r="F36" s="27">
        <f t="shared" si="2"/>
        <v>-167976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-132089</v>
      </c>
      <c r="L36" s="27">
        <f t="shared" si="2"/>
        <v>0</v>
      </c>
      <c r="M36" s="27">
        <f t="shared" si="2"/>
        <v>0</v>
      </c>
      <c r="N36" s="27">
        <f t="shared" si="2"/>
        <v>-132089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-132089</v>
      </c>
      <c r="X36" s="27">
        <f t="shared" si="2"/>
        <v>-83988</v>
      </c>
      <c r="Y36" s="27">
        <f t="shared" si="2"/>
        <v>-48101</v>
      </c>
      <c r="Z36" s="28">
        <f>+IF(X36&lt;&gt;0,+(Y36/X36)*100,0)</f>
        <v>57.27127684907368</v>
      </c>
      <c r="AA36" s="29">
        <f>SUM(AA31:AA35)</f>
        <v>-167976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6700252</v>
      </c>
      <c r="D38" s="31">
        <f>+D17+D27+D36</f>
        <v>0</v>
      </c>
      <c r="E38" s="32">
        <f t="shared" si="3"/>
        <v>-1034928</v>
      </c>
      <c r="F38" s="33">
        <f t="shared" si="3"/>
        <v>-1034928</v>
      </c>
      <c r="G38" s="33">
        <f t="shared" si="3"/>
        <v>-11059094</v>
      </c>
      <c r="H38" s="33">
        <f t="shared" si="3"/>
        <v>2365355</v>
      </c>
      <c r="I38" s="33">
        <f t="shared" si="3"/>
        <v>-16668929</v>
      </c>
      <c r="J38" s="33">
        <f t="shared" si="3"/>
        <v>-25362668</v>
      </c>
      <c r="K38" s="33">
        <f t="shared" si="3"/>
        <v>-1673724</v>
      </c>
      <c r="L38" s="33">
        <f t="shared" si="3"/>
        <v>-11264720</v>
      </c>
      <c r="M38" s="33">
        <f t="shared" si="3"/>
        <v>9892717</v>
      </c>
      <c r="N38" s="33">
        <f t="shared" si="3"/>
        <v>-3045727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-28408395</v>
      </c>
      <c r="X38" s="33">
        <f t="shared" si="3"/>
        <v>-517464</v>
      </c>
      <c r="Y38" s="33">
        <f t="shared" si="3"/>
        <v>-27890931</v>
      </c>
      <c r="Z38" s="34">
        <f>+IF(X38&lt;&gt;0,+(Y38/X38)*100,0)</f>
        <v>5389.926835490005</v>
      </c>
      <c r="AA38" s="35">
        <f>+AA17+AA27+AA36</f>
        <v>-1034928</v>
      </c>
    </row>
    <row r="39" spans="1:27" ht="13.5">
      <c r="A39" s="22" t="s">
        <v>59</v>
      </c>
      <c r="B39" s="16"/>
      <c r="C39" s="31">
        <v>1182093</v>
      </c>
      <c r="D39" s="31"/>
      <c r="E39" s="32">
        <v>470992</v>
      </c>
      <c r="F39" s="33">
        <v>470992</v>
      </c>
      <c r="G39" s="33">
        <v>30994225</v>
      </c>
      <c r="H39" s="33">
        <v>19935131</v>
      </c>
      <c r="I39" s="33">
        <v>22300486</v>
      </c>
      <c r="J39" s="33">
        <v>30994225</v>
      </c>
      <c r="K39" s="33">
        <v>5631557</v>
      </c>
      <c r="L39" s="33">
        <v>3957833</v>
      </c>
      <c r="M39" s="33">
        <v>-7306887</v>
      </c>
      <c r="N39" s="33">
        <v>5631557</v>
      </c>
      <c r="O39" s="33"/>
      <c r="P39" s="33"/>
      <c r="Q39" s="33"/>
      <c r="R39" s="33"/>
      <c r="S39" s="33"/>
      <c r="T39" s="33"/>
      <c r="U39" s="33"/>
      <c r="V39" s="33"/>
      <c r="W39" s="33">
        <v>30994225</v>
      </c>
      <c r="X39" s="33">
        <v>470992</v>
      </c>
      <c r="Y39" s="33">
        <v>30523233</v>
      </c>
      <c r="Z39" s="34">
        <v>6480.63</v>
      </c>
      <c r="AA39" s="35">
        <v>470992</v>
      </c>
    </row>
    <row r="40" spans="1:27" ht="13.5">
      <c r="A40" s="41" t="s">
        <v>60</v>
      </c>
      <c r="B40" s="42"/>
      <c r="C40" s="43">
        <v>7882345</v>
      </c>
      <c r="D40" s="43"/>
      <c r="E40" s="44">
        <v>-563935</v>
      </c>
      <c r="F40" s="45">
        <v>-563935</v>
      </c>
      <c r="G40" s="45">
        <v>19935131</v>
      </c>
      <c r="H40" s="45">
        <v>22300486</v>
      </c>
      <c r="I40" s="45">
        <v>5631557</v>
      </c>
      <c r="J40" s="45">
        <v>5631557</v>
      </c>
      <c r="K40" s="45">
        <v>3957833</v>
      </c>
      <c r="L40" s="45">
        <v>-7306887</v>
      </c>
      <c r="M40" s="45">
        <v>2585830</v>
      </c>
      <c r="N40" s="45">
        <v>2585830</v>
      </c>
      <c r="O40" s="45"/>
      <c r="P40" s="45"/>
      <c r="Q40" s="45"/>
      <c r="R40" s="45"/>
      <c r="S40" s="45"/>
      <c r="T40" s="45"/>
      <c r="U40" s="45"/>
      <c r="V40" s="45"/>
      <c r="W40" s="45">
        <v>2585830</v>
      </c>
      <c r="X40" s="45">
        <v>-46471</v>
      </c>
      <c r="Y40" s="45">
        <v>2632301</v>
      </c>
      <c r="Z40" s="46">
        <v>-5664.39</v>
      </c>
      <c r="AA40" s="47">
        <v>-563935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5722798</v>
      </c>
      <c r="D6" s="17"/>
      <c r="E6" s="18">
        <v>13649762</v>
      </c>
      <c r="F6" s="19">
        <v>13649762</v>
      </c>
      <c r="G6" s="19">
        <v>677718</v>
      </c>
      <c r="H6" s="19">
        <v>793560</v>
      </c>
      <c r="I6" s="19">
        <v>775083</v>
      </c>
      <c r="J6" s="19">
        <v>2246361</v>
      </c>
      <c r="K6" s="19">
        <v>1423137</v>
      </c>
      <c r="L6" s="19">
        <v>749895</v>
      </c>
      <c r="M6" s="19">
        <v>522112</v>
      </c>
      <c r="N6" s="19">
        <v>2695144</v>
      </c>
      <c r="O6" s="19"/>
      <c r="P6" s="19"/>
      <c r="Q6" s="19"/>
      <c r="R6" s="19"/>
      <c r="S6" s="19"/>
      <c r="T6" s="19"/>
      <c r="U6" s="19"/>
      <c r="V6" s="19"/>
      <c r="W6" s="19">
        <v>4941505</v>
      </c>
      <c r="X6" s="19">
        <v>6824880</v>
      </c>
      <c r="Y6" s="19">
        <v>-1883375</v>
      </c>
      <c r="Z6" s="20">
        <v>-27.6</v>
      </c>
      <c r="AA6" s="21">
        <v>13649762</v>
      </c>
    </row>
    <row r="7" spans="1:27" ht="13.5">
      <c r="A7" s="22" t="s">
        <v>34</v>
      </c>
      <c r="B7" s="16"/>
      <c r="C7" s="17">
        <v>34434487</v>
      </c>
      <c r="D7" s="17"/>
      <c r="E7" s="18">
        <v>84203092</v>
      </c>
      <c r="F7" s="19">
        <v>84203092</v>
      </c>
      <c r="G7" s="19">
        <v>7689674</v>
      </c>
      <c r="H7" s="19">
        <v>4046193</v>
      </c>
      <c r="I7" s="19">
        <v>6331791</v>
      </c>
      <c r="J7" s="19">
        <v>18067658</v>
      </c>
      <c r="K7" s="19">
        <v>6275913</v>
      </c>
      <c r="L7" s="19">
        <v>3623022</v>
      </c>
      <c r="M7" s="19">
        <v>1471285</v>
      </c>
      <c r="N7" s="19">
        <v>11370220</v>
      </c>
      <c r="O7" s="19"/>
      <c r="P7" s="19"/>
      <c r="Q7" s="19"/>
      <c r="R7" s="19"/>
      <c r="S7" s="19"/>
      <c r="T7" s="19"/>
      <c r="U7" s="19"/>
      <c r="V7" s="19"/>
      <c r="W7" s="19">
        <v>29437878</v>
      </c>
      <c r="X7" s="19">
        <v>42156246</v>
      </c>
      <c r="Y7" s="19">
        <v>-12718368</v>
      </c>
      <c r="Z7" s="20">
        <v>-30.17</v>
      </c>
      <c r="AA7" s="21">
        <v>84203092</v>
      </c>
    </row>
    <row r="8" spans="1:27" ht="13.5">
      <c r="A8" s="22" t="s">
        <v>35</v>
      </c>
      <c r="B8" s="16"/>
      <c r="C8" s="17">
        <v>3453072</v>
      </c>
      <c r="D8" s="17"/>
      <c r="E8" s="18">
        <v>12603301</v>
      </c>
      <c r="F8" s="19">
        <v>12603301</v>
      </c>
      <c r="G8" s="19">
        <v>93091</v>
      </c>
      <c r="H8" s="19">
        <v>54275</v>
      </c>
      <c r="I8" s="19">
        <v>64217</v>
      </c>
      <c r="J8" s="19">
        <v>211583</v>
      </c>
      <c r="K8" s="19">
        <v>68641</v>
      </c>
      <c r="L8" s="19">
        <v>60843</v>
      </c>
      <c r="M8" s="19">
        <v>56244</v>
      </c>
      <c r="N8" s="19">
        <v>185728</v>
      </c>
      <c r="O8" s="19"/>
      <c r="P8" s="19"/>
      <c r="Q8" s="19"/>
      <c r="R8" s="19"/>
      <c r="S8" s="19"/>
      <c r="T8" s="19"/>
      <c r="U8" s="19"/>
      <c r="V8" s="19"/>
      <c r="W8" s="19">
        <v>397311</v>
      </c>
      <c r="X8" s="19">
        <v>6301644</v>
      </c>
      <c r="Y8" s="19">
        <v>-5904333</v>
      </c>
      <c r="Z8" s="20">
        <v>-93.7</v>
      </c>
      <c r="AA8" s="21">
        <v>12603301</v>
      </c>
    </row>
    <row r="9" spans="1:27" ht="13.5">
      <c r="A9" s="22" t="s">
        <v>36</v>
      </c>
      <c r="B9" s="16"/>
      <c r="C9" s="17">
        <v>108160756</v>
      </c>
      <c r="D9" s="17"/>
      <c r="E9" s="18">
        <v>80793950</v>
      </c>
      <c r="F9" s="19">
        <v>80793950</v>
      </c>
      <c r="G9" s="19">
        <v>31171000</v>
      </c>
      <c r="H9" s="19">
        <v>2498000</v>
      </c>
      <c r="I9" s="19"/>
      <c r="J9" s="19">
        <v>33669000</v>
      </c>
      <c r="K9" s="19"/>
      <c r="L9" s="19"/>
      <c r="M9" s="19">
        <v>24863000</v>
      </c>
      <c r="N9" s="19">
        <v>24863000</v>
      </c>
      <c r="O9" s="19"/>
      <c r="P9" s="19"/>
      <c r="Q9" s="19"/>
      <c r="R9" s="19"/>
      <c r="S9" s="19"/>
      <c r="T9" s="19"/>
      <c r="U9" s="19"/>
      <c r="V9" s="19"/>
      <c r="W9" s="19">
        <v>58532000</v>
      </c>
      <c r="X9" s="19">
        <v>61408231</v>
      </c>
      <c r="Y9" s="19">
        <v>-2876231</v>
      </c>
      <c r="Z9" s="20">
        <v>-4.68</v>
      </c>
      <c r="AA9" s="21">
        <v>80793950</v>
      </c>
    </row>
    <row r="10" spans="1:27" ht="13.5">
      <c r="A10" s="22" t="s">
        <v>37</v>
      </c>
      <c r="B10" s="16"/>
      <c r="C10" s="17"/>
      <c r="D10" s="17"/>
      <c r="E10" s="18">
        <v>58621050</v>
      </c>
      <c r="F10" s="19">
        <v>58621050</v>
      </c>
      <c r="G10" s="19"/>
      <c r="H10" s="19">
        <v>11927000</v>
      </c>
      <c r="I10" s="19"/>
      <c r="J10" s="19">
        <v>11927000</v>
      </c>
      <c r="K10" s="19"/>
      <c r="L10" s="19">
        <v>15157000</v>
      </c>
      <c r="M10" s="19"/>
      <c r="N10" s="19">
        <v>15157000</v>
      </c>
      <c r="O10" s="19"/>
      <c r="P10" s="19"/>
      <c r="Q10" s="19"/>
      <c r="R10" s="19"/>
      <c r="S10" s="19"/>
      <c r="T10" s="19"/>
      <c r="U10" s="19"/>
      <c r="V10" s="19"/>
      <c r="W10" s="19">
        <v>27084000</v>
      </c>
      <c r="X10" s="19">
        <v>49085629</v>
      </c>
      <c r="Y10" s="19">
        <v>-22001629</v>
      </c>
      <c r="Z10" s="20">
        <v>-44.82</v>
      </c>
      <c r="AA10" s="21">
        <v>58621050</v>
      </c>
    </row>
    <row r="11" spans="1:27" ht="13.5">
      <c r="A11" s="22" t="s">
        <v>38</v>
      </c>
      <c r="B11" s="16"/>
      <c r="C11" s="17">
        <v>28113476</v>
      </c>
      <c r="D11" s="17"/>
      <c r="E11" s="18">
        <v>22070048</v>
      </c>
      <c r="F11" s="19">
        <v>22070048</v>
      </c>
      <c r="G11" s="19">
        <v>8004</v>
      </c>
      <c r="H11" s="19">
        <v>37972</v>
      </c>
      <c r="I11" s="19"/>
      <c r="J11" s="19">
        <v>45976</v>
      </c>
      <c r="K11" s="19">
        <v>42104</v>
      </c>
      <c r="L11" s="19">
        <v>17457</v>
      </c>
      <c r="M11" s="19">
        <v>967</v>
      </c>
      <c r="N11" s="19">
        <v>60528</v>
      </c>
      <c r="O11" s="19"/>
      <c r="P11" s="19"/>
      <c r="Q11" s="19"/>
      <c r="R11" s="19"/>
      <c r="S11" s="19"/>
      <c r="T11" s="19"/>
      <c r="U11" s="19"/>
      <c r="V11" s="19"/>
      <c r="W11" s="19">
        <v>106504</v>
      </c>
      <c r="X11" s="19">
        <v>10885002</v>
      </c>
      <c r="Y11" s="19">
        <v>-10778498</v>
      </c>
      <c r="Z11" s="20">
        <v>-99.02</v>
      </c>
      <c r="AA11" s="21">
        <v>22070048</v>
      </c>
    </row>
    <row r="12" spans="1:27" ht="13.5">
      <c r="A12" s="22" t="s">
        <v>39</v>
      </c>
      <c r="B12" s="16"/>
      <c r="C12" s="17">
        <v>33675</v>
      </c>
      <c r="D12" s="17"/>
      <c r="E12" s="18">
        <v>33675</v>
      </c>
      <c r="F12" s="19">
        <v>33675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33675</v>
      </c>
      <c r="Y12" s="19">
        <v>-33675</v>
      </c>
      <c r="Z12" s="20">
        <v>-100</v>
      </c>
      <c r="AA12" s="21">
        <v>33675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-142596558</v>
      </c>
      <c r="D14" s="17"/>
      <c r="E14" s="18">
        <v>-162679193</v>
      </c>
      <c r="F14" s="19">
        <v>-162679193</v>
      </c>
      <c r="G14" s="19">
        <v>-26319994</v>
      </c>
      <c r="H14" s="19">
        <v>-7773271</v>
      </c>
      <c r="I14" s="19">
        <v>-15981646</v>
      </c>
      <c r="J14" s="19">
        <v>-50074911</v>
      </c>
      <c r="K14" s="19">
        <v>-7825908</v>
      </c>
      <c r="L14" s="19">
        <v>-10922157</v>
      </c>
      <c r="M14" s="19">
        <v>-7191253</v>
      </c>
      <c r="N14" s="19">
        <v>-25939318</v>
      </c>
      <c r="O14" s="19"/>
      <c r="P14" s="19"/>
      <c r="Q14" s="19"/>
      <c r="R14" s="19"/>
      <c r="S14" s="19"/>
      <c r="T14" s="19"/>
      <c r="U14" s="19"/>
      <c r="V14" s="19"/>
      <c r="W14" s="19">
        <v>-76014229</v>
      </c>
      <c r="X14" s="19">
        <v>-101114422</v>
      </c>
      <c r="Y14" s="19">
        <v>25100193</v>
      </c>
      <c r="Z14" s="20">
        <v>-24.82</v>
      </c>
      <c r="AA14" s="21">
        <v>-162679193</v>
      </c>
    </row>
    <row r="15" spans="1:27" ht="13.5">
      <c r="A15" s="22" t="s">
        <v>42</v>
      </c>
      <c r="B15" s="16"/>
      <c r="C15" s="17">
        <v>-213716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-22522</v>
      </c>
      <c r="D16" s="17"/>
      <c r="E16" s="18"/>
      <c r="F16" s="19"/>
      <c r="G16" s="19"/>
      <c r="H16" s="19"/>
      <c r="I16" s="19">
        <v>-3000</v>
      </c>
      <c r="J16" s="19">
        <v>-3000</v>
      </c>
      <c r="K16" s="19">
        <v>-9000</v>
      </c>
      <c r="L16" s="19"/>
      <c r="M16" s="19">
        <v>-6600</v>
      </c>
      <c r="N16" s="19">
        <v>-15600</v>
      </c>
      <c r="O16" s="19"/>
      <c r="P16" s="19"/>
      <c r="Q16" s="19"/>
      <c r="R16" s="19"/>
      <c r="S16" s="19"/>
      <c r="T16" s="19"/>
      <c r="U16" s="19"/>
      <c r="V16" s="19"/>
      <c r="W16" s="19">
        <v>-18600</v>
      </c>
      <c r="X16" s="19"/>
      <c r="Y16" s="19">
        <v>-18600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37085468</v>
      </c>
      <c r="D17" s="25">
        <f>SUM(D6:D16)</f>
        <v>0</v>
      </c>
      <c r="E17" s="26">
        <f t="shared" si="0"/>
        <v>109295685</v>
      </c>
      <c r="F17" s="27">
        <f t="shared" si="0"/>
        <v>109295685</v>
      </c>
      <c r="G17" s="27">
        <f t="shared" si="0"/>
        <v>13319493</v>
      </c>
      <c r="H17" s="27">
        <f t="shared" si="0"/>
        <v>11583729</v>
      </c>
      <c r="I17" s="27">
        <f t="shared" si="0"/>
        <v>-8813555</v>
      </c>
      <c r="J17" s="27">
        <f t="shared" si="0"/>
        <v>16089667</v>
      </c>
      <c r="K17" s="27">
        <f t="shared" si="0"/>
        <v>-25113</v>
      </c>
      <c r="L17" s="27">
        <f t="shared" si="0"/>
        <v>8686060</v>
      </c>
      <c r="M17" s="27">
        <f t="shared" si="0"/>
        <v>19715755</v>
      </c>
      <c r="N17" s="27">
        <f t="shared" si="0"/>
        <v>28376702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44466369</v>
      </c>
      <c r="X17" s="27">
        <f t="shared" si="0"/>
        <v>75580885</v>
      </c>
      <c r="Y17" s="27">
        <f t="shared" si="0"/>
        <v>-31114516</v>
      </c>
      <c r="Z17" s="28">
        <f>+IF(X17&lt;&gt;0,+(Y17/X17)*100,0)</f>
        <v>-41.16717606574731</v>
      </c>
      <c r="AA17" s="29">
        <f>SUM(AA6:AA16)</f>
        <v>109295685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-34330704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-2889232</v>
      </c>
      <c r="H24" s="19">
        <v>-7128724</v>
      </c>
      <c r="I24" s="19">
        <v>6944921</v>
      </c>
      <c r="J24" s="19">
        <v>-3073035</v>
      </c>
      <c r="K24" s="19">
        <v>4474000</v>
      </c>
      <c r="L24" s="19">
        <v>182513</v>
      </c>
      <c r="M24" s="19">
        <v>499033</v>
      </c>
      <c r="N24" s="19">
        <v>5155546</v>
      </c>
      <c r="O24" s="19"/>
      <c r="P24" s="19"/>
      <c r="Q24" s="19"/>
      <c r="R24" s="19"/>
      <c r="S24" s="19"/>
      <c r="T24" s="19"/>
      <c r="U24" s="19"/>
      <c r="V24" s="19"/>
      <c r="W24" s="19">
        <v>2082511</v>
      </c>
      <c r="X24" s="19"/>
      <c r="Y24" s="19">
        <v>2082511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-63848274</v>
      </c>
      <c r="F26" s="19">
        <v>-63848274</v>
      </c>
      <c r="G26" s="19">
        <v>-9353486</v>
      </c>
      <c r="H26" s="19">
        <v>-5170929</v>
      </c>
      <c r="I26" s="19">
        <v>-4543662</v>
      </c>
      <c r="J26" s="19">
        <v>-19068077</v>
      </c>
      <c r="K26" s="19">
        <v>-4125247</v>
      </c>
      <c r="L26" s="19">
        <v>-8744354</v>
      </c>
      <c r="M26" s="19">
        <v>-6420672</v>
      </c>
      <c r="N26" s="19">
        <v>-19290273</v>
      </c>
      <c r="O26" s="19"/>
      <c r="P26" s="19"/>
      <c r="Q26" s="19"/>
      <c r="R26" s="19"/>
      <c r="S26" s="19"/>
      <c r="T26" s="19"/>
      <c r="U26" s="19"/>
      <c r="V26" s="19"/>
      <c r="W26" s="19">
        <v>-38358350</v>
      </c>
      <c r="X26" s="19">
        <v>-36396991</v>
      </c>
      <c r="Y26" s="19">
        <v>-1961359</v>
      </c>
      <c r="Z26" s="20">
        <v>5.39</v>
      </c>
      <c r="AA26" s="21">
        <v>-63848274</v>
      </c>
    </row>
    <row r="27" spans="1:27" ht="13.5">
      <c r="A27" s="23" t="s">
        <v>51</v>
      </c>
      <c r="B27" s="24"/>
      <c r="C27" s="25">
        <f aca="true" t="shared" si="1" ref="C27:Y27">SUM(C21:C26)</f>
        <v>-34330704</v>
      </c>
      <c r="D27" s="25">
        <f>SUM(D21:D26)</f>
        <v>0</v>
      </c>
      <c r="E27" s="26">
        <f t="shared" si="1"/>
        <v>-63848274</v>
      </c>
      <c r="F27" s="27">
        <f t="shared" si="1"/>
        <v>-63848274</v>
      </c>
      <c r="G27" s="27">
        <f t="shared" si="1"/>
        <v>-12242718</v>
      </c>
      <c r="H27" s="27">
        <f t="shared" si="1"/>
        <v>-12299653</v>
      </c>
      <c r="I27" s="27">
        <f t="shared" si="1"/>
        <v>2401259</v>
      </c>
      <c r="J27" s="27">
        <f t="shared" si="1"/>
        <v>-22141112</v>
      </c>
      <c r="K27" s="27">
        <f t="shared" si="1"/>
        <v>348753</v>
      </c>
      <c r="L27" s="27">
        <f t="shared" si="1"/>
        <v>-8561841</v>
      </c>
      <c r="M27" s="27">
        <f t="shared" si="1"/>
        <v>-5921639</v>
      </c>
      <c r="N27" s="27">
        <f t="shared" si="1"/>
        <v>-14134727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-36275839</v>
      </c>
      <c r="X27" s="27">
        <f t="shared" si="1"/>
        <v>-36396991</v>
      </c>
      <c r="Y27" s="27">
        <f t="shared" si="1"/>
        <v>121152</v>
      </c>
      <c r="Z27" s="28">
        <f>+IF(X27&lt;&gt;0,+(Y27/X27)*100,0)</f>
        <v>-0.3328626808738118</v>
      </c>
      <c r="AA27" s="29">
        <f>SUM(AA21:AA26)</f>
        <v>-63848274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-1604258</v>
      </c>
      <c r="H33" s="36">
        <v>8045</v>
      </c>
      <c r="I33" s="36">
        <v>-5697</v>
      </c>
      <c r="J33" s="36">
        <v>-1601910</v>
      </c>
      <c r="K33" s="19">
        <v>740</v>
      </c>
      <c r="L33" s="19">
        <v>2142</v>
      </c>
      <c r="M33" s="19">
        <v>-1179</v>
      </c>
      <c r="N33" s="19">
        <v>1703</v>
      </c>
      <c r="O33" s="36"/>
      <c r="P33" s="36"/>
      <c r="Q33" s="36"/>
      <c r="R33" s="19"/>
      <c r="S33" s="19"/>
      <c r="T33" s="19"/>
      <c r="U33" s="19"/>
      <c r="V33" s="36"/>
      <c r="W33" s="36">
        <v>-1600207</v>
      </c>
      <c r="X33" s="36"/>
      <c r="Y33" s="19">
        <v>-1600207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-412501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-412501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-1604258</v>
      </c>
      <c r="H36" s="27">
        <f t="shared" si="2"/>
        <v>8045</v>
      </c>
      <c r="I36" s="27">
        <f t="shared" si="2"/>
        <v>-5697</v>
      </c>
      <c r="J36" s="27">
        <f t="shared" si="2"/>
        <v>-1601910</v>
      </c>
      <c r="K36" s="27">
        <f t="shared" si="2"/>
        <v>740</v>
      </c>
      <c r="L36" s="27">
        <f t="shared" si="2"/>
        <v>2142</v>
      </c>
      <c r="M36" s="27">
        <f t="shared" si="2"/>
        <v>-1179</v>
      </c>
      <c r="N36" s="27">
        <f t="shared" si="2"/>
        <v>1703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-1600207</v>
      </c>
      <c r="X36" s="27">
        <f t="shared" si="2"/>
        <v>0</v>
      </c>
      <c r="Y36" s="27">
        <f t="shared" si="2"/>
        <v>-1600207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2342263</v>
      </c>
      <c r="D38" s="31">
        <f>+D17+D27+D36</f>
        <v>0</v>
      </c>
      <c r="E38" s="32">
        <f t="shared" si="3"/>
        <v>45447411</v>
      </c>
      <c r="F38" s="33">
        <f t="shared" si="3"/>
        <v>45447411</v>
      </c>
      <c r="G38" s="33">
        <f t="shared" si="3"/>
        <v>-527483</v>
      </c>
      <c r="H38" s="33">
        <f t="shared" si="3"/>
        <v>-707879</v>
      </c>
      <c r="I38" s="33">
        <f t="shared" si="3"/>
        <v>-6417993</v>
      </c>
      <c r="J38" s="33">
        <f t="shared" si="3"/>
        <v>-7653355</v>
      </c>
      <c r="K38" s="33">
        <f t="shared" si="3"/>
        <v>324380</v>
      </c>
      <c r="L38" s="33">
        <f t="shared" si="3"/>
        <v>126361</v>
      </c>
      <c r="M38" s="33">
        <f t="shared" si="3"/>
        <v>13792937</v>
      </c>
      <c r="N38" s="33">
        <f t="shared" si="3"/>
        <v>14243678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6590323</v>
      </c>
      <c r="X38" s="33">
        <f t="shared" si="3"/>
        <v>39183894</v>
      </c>
      <c r="Y38" s="33">
        <f t="shared" si="3"/>
        <v>-32593571</v>
      </c>
      <c r="Z38" s="34">
        <f>+IF(X38&lt;&gt;0,+(Y38/X38)*100,0)</f>
        <v>-83.18104116961933</v>
      </c>
      <c r="AA38" s="35">
        <f>+AA17+AA27+AA36</f>
        <v>45447411</v>
      </c>
    </row>
    <row r="39" spans="1:27" ht="13.5">
      <c r="A39" s="22" t="s">
        <v>59</v>
      </c>
      <c r="B39" s="16"/>
      <c r="C39" s="31">
        <v>1187207</v>
      </c>
      <c r="D39" s="31"/>
      <c r="E39" s="32">
        <v>100000</v>
      </c>
      <c r="F39" s="33">
        <v>100000</v>
      </c>
      <c r="G39" s="33">
        <v>2270535</v>
      </c>
      <c r="H39" s="33">
        <v>1743052</v>
      </c>
      <c r="I39" s="33">
        <v>1035173</v>
      </c>
      <c r="J39" s="33">
        <v>2270535</v>
      </c>
      <c r="K39" s="33">
        <v>-5382820</v>
      </c>
      <c r="L39" s="33">
        <v>-5058440</v>
      </c>
      <c r="M39" s="33">
        <v>-4932079</v>
      </c>
      <c r="N39" s="33">
        <v>-5382820</v>
      </c>
      <c r="O39" s="33"/>
      <c r="P39" s="33"/>
      <c r="Q39" s="33"/>
      <c r="R39" s="33"/>
      <c r="S39" s="33"/>
      <c r="T39" s="33"/>
      <c r="U39" s="33"/>
      <c r="V39" s="33"/>
      <c r="W39" s="33">
        <v>2270535</v>
      </c>
      <c r="X39" s="33">
        <v>100000</v>
      </c>
      <c r="Y39" s="33">
        <v>2170535</v>
      </c>
      <c r="Z39" s="34">
        <v>2170.53</v>
      </c>
      <c r="AA39" s="35">
        <v>100000</v>
      </c>
    </row>
    <row r="40" spans="1:27" ht="13.5">
      <c r="A40" s="41" t="s">
        <v>60</v>
      </c>
      <c r="B40" s="42"/>
      <c r="C40" s="43">
        <v>3529470</v>
      </c>
      <c r="D40" s="43"/>
      <c r="E40" s="44">
        <v>45547411</v>
      </c>
      <c r="F40" s="45">
        <v>45547411</v>
      </c>
      <c r="G40" s="45">
        <v>1743052</v>
      </c>
      <c r="H40" s="45">
        <v>1035173</v>
      </c>
      <c r="I40" s="45">
        <v>-5382820</v>
      </c>
      <c r="J40" s="45">
        <v>-5382820</v>
      </c>
      <c r="K40" s="45">
        <v>-5058440</v>
      </c>
      <c r="L40" s="45">
        <v>-4932079</v>
      </c>
      <c r="M40" s="45">
        <v>8860858</v>
      </c>
      <c r="N40" s="45">
        <v>8860858</v>
      </c>
      <c r="O40" s="45"/>
      <c r="P40" s="45"/>
      <c r="Q40" s="45"/>
      <c r="R40" s="45"/>
      <c r="S40" s="45"/>
      <c r="T40" s="45"/>
      <c r="U40" s="45"/>
      <c r="V40" s="45"/>
      <c r="W40" s="45">
        <v>8860858</v>
      </c>
      <c r="X40" s="45">
        <v>39283894</v>
      </c>
      <c r="Y40" s="45">
        <v>-30423036</v>
      </c>
      <c r="Z40" s="46">
        <v>-77.44</v>
      </c>
      <c r="AA40" s="47">
        <v>45547411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4791596</v>
      </c>
      <c r="D8" s="17"/>
      <c r="E8" s="18">
        <v>4689577</v>
      </c>
      <c r="F8" s="19">
        <v>4689577</v>
      </c>
      <c r="G8" s="19">
        <v>75172</v>
      </c>
      <c r="H8" s="19">
        <v>97692</v>
      </c>
      <c r="I8" s="19">
        <v>674408</v>
      </c>
      <c r="J8" s="19">
        <v>847272</v>
      </c>
      <c r="K8" s="19">
        <v>130798</v>
      </c>
      <c r="L8" s="19">
        <v>574180</v>
      </c>
      <c r="M8" s="19">
        <v>459165</v>
      </c>
      <c r="N8" s="19">
        <v>1164143</v>
      </c>
      <c r="O8" s="19"/>
      <c r="P8" s="19"/>
      <c r="Q8" s="19"/>
      <c r="R8" s="19"/>
      <c r="S8" s="19"/>
      <c r="T8" s="19"/>
      <c r="U8" s="19"/>
      <c r="V8" s="19"/>
      <c r="W8" s="19">
        <v>2011415</v>
      </c>
      <c r="X8" s="19">
        <v>20000</v>
      </c>
      <c r="Y8" s="19">
        <v>1991415</v>
      </c>
      <c r="Z8" s="20">
        <v>9957.08</v>
      </c>
      <c r="AA8" s="21">
        <v>4689577</v>
      </c>
    </row>
    <row r="9" spans="1:27" ht="13.5">
      <c r="A9" s="22" t="s">
        <v>36</v>
      </c>
      <c r="B9" s="16"/>
      <c r="C9" s="17">
        <v>113780700</v>
      </c>
      <c r="D9" s="17"/>
      <c r="E9" s="18">
        <v>120482400</v>
      </c>
      <c r="F9" s="19">
        <v>120482400</v>
      </c>
      <c r="G9" s="19">
        <v>48710000</v>
      </c>
      <c r="H9" s="19">
        <v>3299000</v>
      </c>
      <c r="I9" s="19">
        <v>2068417</v>
      </c>
      <c r="J9" s="19">
        <v>54077417</v>
      </c>
      <c r="K9" s="19">
        <v>2766949</v>
      </c>
      <c r="L9" s="19">
        <v>7867668</v>
      </c>
      <c r="M9" s="19">
        <v>37881015</v>
      </c>
      <c r="N9" s="19">
        <v>48515632</v>
      </c>
      <c r="O9" s="19"/>
      <c r="P9" s="19"/>
      <c r="Q9" s="19"/>
      <c r="R9" s="19"/>
      <c r="S9" s="19"/>
      <c r="T9" s="19"/>
      <c r="U9" s="19"/>
      <c r="V9" s="19"/>
      <c r="W9" s="19">
        <v>102593049</v>
      </c>
      <c r="X9" s="19">
        <v>85747000</v>
      </c>
      <c r="Y9" s="19">
        <v>16846049</v>
      </c>
      <c r="Z9" s="20">
        <v>19.65</v>
      </c>
      <c r="AA9" s="21">
        <v>120482400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897865</v>
      </c>
      <c r="D11" s="17"/>
      <c r="E11" s="18">
        <v>1129901</v>
      </c>
      <c r="F11" s="19">
        <v>1129901</v>
      </c>
      <c r="G11" s="19">
        <v>72785</v>
      </c>
      <c r="H11" s="19">
        <v>75990</v>
      </c>
      <c r="I11" s="19">
        <v>156449</v>
      </c>
      <c r="J11" s="19">
        <v>305224</v>
      </c>
      <c r="K11" s="19">
        <v>150480</v>
      </c>
      <c r="L11" s="19">
        <v>87058</v>
      </c>
      <c r="M11" s="19">
        <v>103342</v>
      </c>
      <c r="N11" s="19">
        <v>340880</v>
      </c>
      <c r="O11" s="19"/>
      <c r="P11" s="19"/>
      <c r="Q11" s="19"/>
      <c r="R11" s="19"/>
      <c r="S11" s="19"/>
      <c r="T11" s="19"/>
      <c r="U11" s="19"/>
      <c r="V11" s="19"/>
      <c r="W11" s="19">
        <v>646104</v>
      </c>
      <c r="X11" s="19">
        <v>564975</v>
      </c>
      <c r="Y11" s="19">
        <v>81129</v>
      </c>
      <c r="Z11" s="20">
        <v>14.36</v>
      </c>
      <c r="AA11" s="21">
        <v>1129901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-117810229</v>
      </c>
      <c r="D14" s="17"/>
      <c r="E14" s="18">
        <v>-115183398</v>
      </c>
      <c r="F14" s="19">
        <v>-115183398</v>
      </c>
      <c r="G14" s="19">
        <v>-12578203</v>
      </c>
      <c r="H14" s="19">
        <v>-7874387</v>
      </c>
      <c r="I14" s="19">
        <v>-12681269</v>
      </c>
      <c r="J14" s="19">
        <v>-33133859</v>
      </c>
      <c r="K14" s="19">
        <v>-13123947</v>
      </c>
      <c r="L14" s="19">
        <v>-10798804</v>
      </c>
      <c r="M14" s="19">
        <v>-16448772</v>
      </c>
      <c r="N14" s="19">
        <v>-40371523</v>
      </c>
      <c r="O14" s="19"/>
      <c r="P14" s="19"/>
      <c r="Q14" s="19"/>
      <c r="R14" s="19"/>
      <c r="S14" s="19"/>
      <c r="T14" s="19"/>
      <c r="U14" s="19"/>
      <c r="V14" s="19"/>
      <c r="W14" s="19">
        <v>-73505382</v>
      </c>
      <c r="X14" s="19">
        <v>-54042442</v>
      </c>
      <c r="Y14" s="19">
        <v>-19462940</v>
      </c>
      <c r="Z14" s="20">
        <v>36.01</v>
      </c>
      <c r="AA14" s="21">
        <v>-115183398</v>
      </c>
    </row>
    <row r="15" spans="1:27" ht="13.5">
      <c r="A15" s="22" t="s">
        <v>42</v>
      </c>
      <c r="B15" s="16"/>
      <c r="C15" s="17">
        <v>-28159</v>
      </c>
      <c r="D15" s="17"/>
      <c r="E15" s="18">
        <v>-85734</v>
      </c>
      <c r="F15" s="19">
        <v>-85734</v>
      </c>
      <c r="G15" s="19">
        <v>-7127</v>
      </c>
      <c r="H15" s="19">
        <v>-4053</v>
      </c>
      <c r="I15" s="19">
        <v>-6754</v>
      </c>
      <c r="J15" s="19">
        <v>-17934</v>
      </c>
      <c r="K15" s="19">
        <v>-12904</v>
      </c>
      <c r="L15" s="19">
        <v>-11259</v>
      </c>
      <c r="M15" s="19">
        <v>-10721</v>
      </c>
      <c r="N15" s="19">
        <v>-34884</v>
      </c>
      <c r="O15" s="19"/>
      <c r="P15" s="19"/>
      <c r="Q15" s="19"/>
      <c r="R15" s="19"/>
      <c r="S15" s="19"/>
      <c r="T15" s="19"/>
      <c r="U15" s="19"/>
      <c r="V15" s="19"/>
      <c r="W15" s="19">
        <v>-52818</v>
      </c>
      <c r="X15" s="19">
        <v>-46910</v>
      </c>
      <c r="Y15" s="19">
        <v>-5908</v>
      </c>
      <c r="Z15" s="20">
        <v>12.59</v>
      </c>
      <c r="AA15" s="21">
        <v>-85734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1631773</v>
      </c>
      <c r="D17" s="25">
        <f>SUM(D6:D16)</f>
        <v>0</v>
      </c>
      <c r="E17" s="26">
        <f t="shared" si="0"/>
        <v>11032746</v>
      </c>
      <c r="F17" s="27">
        <f t="shared" si="0"/>
        <v>11032746</v>
      </c>
      <c r="G17" s="27">
        <f t="shared" si="0"/>
        <v>36272627</v>
      </c>
      <c r="H17" s="27">
        <f t="shared" si="0"/>
        <v>-4405758</v>
      </c>
      <c r="I17" s="27">
        <f t="shared" si="0"/>
        <v>-9788749</v>
      </c>
      <c r="J17" s="27">
        <f t="shared" si="0"/>
        <v>22078120</v>
      </c>
      <c r="K17" s="27">
        <f t="shared" si="0"/>
        <v>-10088624</v>
      </c>
      <c r="L17" s="27">
        <f t="shared" si="0"/>
        <v>-2281157</v>
      </c>
      <c r="M17" s="27">
        <f t="shared" si="0"/>
        <v>21984029</v>
      </c>
      <c r="N17" s="27">
        <f t="shared" si="0"/>
        <v>9614248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31692368</v>
      </c>
      <c r="X17" s="27">
        <f t="shared" si="0"/>
        <v>32242623</v>
      </c>
      <c r="Y17" s="27">
        <f t="shared" si="0"/>
        <v>-550255</v>
      </c>
      <c r="Z17" s="28">
        <f>+IF(X17&lt;&gt;0,+(Y17/X17)*100,0)</f>
        <v>-1.7066074307912231</v>
      </c>
      <c r="AA17" s="29">
        <f>SUM(AA6:AA16)</f>
        <v>11032746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-721825</v>
      </c>
      <c r="D26" s="17"/>
      <c r="E26" s="18">
        <v>-800000</v>
      </c>
      <c r="F26" s="19">
        <v>-800000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-650000</v>
      </c>
      <c r="Y26" s="19">
        <v>650000</v>
      </c>
      <c r="Z26" s="20">
        <v>-100</v>
      </c>
      <c r="AA26" s="21">
        <v>-800000</v>
      </c>
    </row>
    <row r="27" spans="1:27" ht="13.5">
      <c r="A27" s="23" t="s">
        <v>51</v>
      </c>
      <c r="B27" s="24"/>
      <c r="C27" s="25">
        <f aca="true" t="shared" si="1" ref="C27:Y27">SUM(C21:C26)</f>
        <v>-721825</v>
      </c>
      <c r="D27" s="25">
        <f>SUM(D21:D26)</f>
        <v>0</v>
      </c>
      <c r="E27" s="26">
        <f t="shared" si="1"/>
        <v>-800000</v>
      </c>
      <c r="F27" s="27">
        <f t="shared" si="1"/>
        <v>-800000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-650000</v>
      </c>
      <c r="Y27" s="27">
        <f t="shared" si="1"/>
        <v>650000</v>
      </c>
      <c r="Z27" s="28">
        <f>+IF(X27&lt;&gt;0,+(Y27/X27)*100,0)</f>
        <v>-100</v>
      </c>
      <c r="AA27" s="29">
        <f>SUM(AA21:AA26)</f>
        <v>-800000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-386516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-386516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523432</v>
      </c>
      <c r="D38" s="31">
        <f>+D17+D27+D36</f>
        <v>0</v>
      </c>
      <c r="E38" s="32">
        <f t="shared" si="3"/>
        <v>10232746</v>
      </c>
      <c r="F38" s="33">
        <f t="shared" si="3"/>
        <v>10232746</v>
      </c>
      <c r="G38" s="33">
        <f t="shared" si="3"/>
        <v>36272627</v>
      </c>
      <c r="H38" s="33">
        <f t="shared" si="3"/>
        <v>-4405758</v>
      </c>
      <c r="I38" s="33">
        <f t="shared" si="3"/>
        <v>-9788749</v>
      </c>
      <c r="J38" s="33">
        <f t="shared" si="3"/>
        <v>22078120</v>
      </c>
      <c r="K38" s="33">
        <f t="shared" si="3"/>
        <v>-10088624</v>
      </c>
      <c r="L38" s="33">
        <f t="shared" si="3"/>
        <v>-2281157</v>
      </c>
      <c r="M38" s="33">
        <f t="shared" si="3"/>
        <v>21984029</v>
      </c>
      <c r="N38" s="33">
        <f t="shared" si="3"/>
        <v>9614248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31692368</v>
      </c>
      <c r="X38" s="33">
        <f t="shared" si="3"/>
        <v>31592623</v>
      </c>
      <c r="Y38" s="33">
        <f t="shared" si="3"/>
        <v>99745</v>
      </c>
      <c r="Z38" s="34">
        <f>+IF(X38&lt;&gt;0,+(Y38/X38)*100,0)</f>
        <v>0.31572243938086436</v>
      </c>
      <c r="AA38" s="35">
        <f>+AA17+AA27+AA36</f>
        <v>10232746</v>
      </c>
    </row>
    <row r="39" spans="1:27" ht="13.5">
      <c r="A39" s="22" t="s">
        <v>59</v>
      </c>
      <c r="B39" s="16"/>
      <c r="C39" s="31">
        <v>249450</v>
      </c>
      <c r="D39" s="31"/>
      <c r="E39" s="32"/>
      <c r="F39" s="33"/>
      <c r="G39" s="33">
        <v>770466</v>
      </c>
      <c r="H39" s="33">
        <v>37043093</v>
      </c>
      <c r="I39" s="33">
        <v>32637335</v>
      </c>
      <c r="J39" s="33">
        <v>770466</v>
      </c>
      <c r="K39" s="33">
        <v>22848586</v>
      </c>
      <c r="L39" s="33">
        <v>12759962</v>
      </c>
      <c r="M39" s="33">
        <v>10478805</v>
      </c>
      <c r="N39" s="33">
        <v>22848586</v>
      </c>
      <c r="O39" s="33"/>
      <c r="P39" s="33"/>
      <c r="Q39" s="33"/>
      <c r="R39" s="33"/>
      <c r="S39" s="33"/>
      <c r="T39" s="33"/>
      <c r="U39" s="33"/>
      <c r="V39" s="33"/>
      <c r="W39" s="33">
        <v>770466</v>
      </c>
      <c r="X39" s="33"/>
      <c r="Y39" s="33">
        <v>770466</v>
      </c>
      <c r="Z39" s="34"/>
      <c r="AA39" s="35"/>
    </row>
    <row r="40" spans="1:27" ht="13.5">
      <c r="A40" s="41" t="s">
        <v>60</v>
      </c>
      <c r="B40" s="42"/>
      <c r="C40" s="43">
        <v>772882</v>
      </c>
      <c r="D40" s="43"/>
      <c r="E40" s="44">
        <v>10232746</v>
      </c>
      <c r="F40" s="45">
        <v>10232746</v>
      </c>
      <c r="G40" s="45">
        <v>37043093</v>
      </c>
      <c r="H40" s="45">
        <v>32637335</v>
      </c>
      <c r="I40" s="45">
        <v>22848586</v>
      </c>
      <c r="J40" s="45">
        <v>22848586</v>
      </c>
      <c r="K40" s="45">
        <v>12759962</v>
      </c>
      <c r="L40" s="45">
        <v>10478805</v>
      </c>
      <c r="M40" s="45">
        <v>32462834</v>
      </c>
      <c r="N40" s="45">
        <v>32462834</v>
      </c>
      <c r="O40" s="45"/>
      <c r="P40" s="45"/>
      <c r="Q40" s="45"/>
      <c r="R40" s="45"/>
      <c r="S40" s="45"/>
      <c r="T40" s="45"/>
      <c r="U40" s="45"/>
      <c r="V40" s="45"/>
      <c r="W40" s="45">
        <v>32462834</v>
      </c>
      <c r="X40" s="45">
        <v>31592623</v>
      </c>
      <c r="Y40" s="45">
        <v>870211</v>
      </c>
      <c r="Z40" s="46">
        <v>2.75</v>
      </c>
      <c r="AA40" s="47">
        <v>10232746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958288907</v>
      </c>
      <c r="F6" s="19">
        <v>958288907</v>
      </c>
      <c r="G6" s="19">
        <v>147444463</v>
      </c>
      <c r="H6" s="19">
        <v>83286895</v>
      </c>
      <c r="I6" s="19">
        <v>87286926</v>
      </c>
      <c r="J6" s="19">
        <v>318018284</v>
      </c>
      <c r="K6" s="19">
        <v>85361284</v>
      </c>
      <c r="L6" s="19">
        <v>121244728</v>
      </c>
      <c r="M6" s="19">
        <v>76936045</v>
      </c>
      <c r="N6" s="19">
        <v>283542057</v>
      </c>
      <c r="O6" s="19"/>
      <c r="P6" s="19"/>
      <c r="Q6" s="19"/>
      <c r="R6" s="19"/>
      <c r="S6" s="19"/>
      <c r="T6" s="19"/>
      <c r="U6" s="19"/>
      <c r="V6" s="19"/>
      <c r="W6" s="19">
        <v>601560341</v>
      </c>
      <c r="X6" s="19">
        <v>455187231</v>
      </c>
      <c r="Y6" s="19">
        <v>146373110</v>
      </c>
      <c r="Z6" s="20">
        <v>32.16</v>
      </c>
      <c r="AA6" s="21">
        <v>958288907</v>
      </c>
    </row>
    <row r="7" spans="1:27" ht="13.5">
      <c r="A7" s="22" t="s">
        <v>34</v>
      </c>
      <c r="B7" s="16"/>
      <c r="C7" s="17">
        <v>3645307251</v>
      </c>
      <c r="D7" s="17"/>
      <c r="E7" s="18">
        <v>3110390252</v>
      </c>
      <c r="F7" s="19">
        <v>3110390252</v>
      </c>
      <c r="G7" s="19">
        <v>267491386</v>
      </c>
      <c r="H7" s="19">
        <v>365006083</v>
      </c>
      <c r="I7" s="19">
        <v>310362464</v>
      </c>
      <c r="J7" s="19">
        <v>942859933</v>
      </c>
      <c r="K7" s="19">
        <v>314911012</v>
      </c>
      <c r="L7" s="19">
        <v>272209331</v>
      </c>
      <c r="M7" s="19">
        <v>244830199</v>
      </c>
      <c r="N7" s="19">
        <v>831950542</v>
      </c>
      <c r="O7" s="19"/>
      <c r="P7" s="19"/>
      <c r="Q7" s="19"/>
      <c r="R7" s="19"/>
      <c r="S7" s="19"/>
      <c r="T7" s="19"/>
      <c r="U7" s="19"/>
      <c r="V7" s="19"/>
      <c r="W7" s="19">
        <v>1774810475</v>
      </c>
      <c r="X7" s="19">
        <v>1489633261</v>
      </c>
      <c r="Y7" s="19">
        <v>285177214</v>
      </c>
      <c r="Z7" s="20">
        <v>19.14</v>
      </c>
      <c r="AA7" s="21">
        <v>3110390252</v>
      </c>
    </row>
    <row r="8" spans="1:27" ht="13.5">
      <c r="A8" s="22" t="s">
        <v>35</v>
      </c>
      <c r="B8" s="16"/>
      <c r="C8" s="17"/>
      <c r="D8" s="17"/>
      <c r="E8" s="18">
        <v>197990761</v>
      </c>
      <c r="F8" s="19">
        <v>197990761</v>
      </c>
      <c r="G8" s="19">
        <v>65986236</v>
      </c>
      <c r="H8" s="19">
        <v>193957604</v>
      </c>
      <c r="I8" s="19">
        <v>64215134</v>
      </c>
      <c r="J8" s="19">
        <v>324158974</v>
      </c>
      <c r="K8" s="19">
        <v>181969578</v>
      </c>
      <c r="L8" s="19">
        <v>61281865</v>
      </c>
      <c r="M8" s="19">
        <v>142379267</v>
      </c>
      <c r="N8" s="19">
        <v>385630710</v>
      </c>
      <c r="O8" s="19"/>
      <c r="P8" s="19"/>
      <c r="Q8" s="19"/>
      <c r="R8" s="19"/>
      <c r="S8" s="19"/>
      <c r="T8" s="19"/>
      <c r="U8" s="19"/>
      <c r="V8" s="19"/>
      <c r="W8" s="19">
        <v>709789684</v>
      </c>
      <c r="X8" s="19">
        <v>91798308</v>
      </c>
      <c r="Y8" s="19">
        <v>617991376</v>
      </c>
      <c r="Z8" s="20">
        <v>673.21</v>
      </c>
      <c r="AA8" s="21">
        <v>197990761</v>
      </c>
    </row>
    <row r="9" spans="1:27" ht="13.5">
      <c r="A9" s="22" t="s">
        <v>36</v>
      </c>
      <c r="B9" s="16"/>
      <c r="C9" s="17">
        <v>1006194825</v>
      </c>
      <c r="D9" s="17"/>
      <c r="E9" s="18">
        <v>1005957207</v>
      </c>
      <c r="F9" s="19">
        <v>1005957207</v>
      </c>
      <c r="G9" s="19">
        <v>284792000</v>
      </c>
      <c r="H9" s="19">
        <v>107717000</v>
      </c>
      <c r="I9" s="19"/>
      <c r="J9" s="19">
        <v>392509000</v>
      </c>
      <c r="K9" s="19"/>
      <c r="L9" s="19"/>
      <c r="M9" s="19">
        <v>102765000</v>
      </c>
      <c r="N9" s="19">
        <v>102765000</v>
      </c>
      <c r="O9" s="19"/>
      <c r="P9" s="19"/>
      <c r="Q9" s="19"/>
      <c r="R9" s="19"/>
      <c r="S9" s="19"/>
      <c r="T9" s="19"/>
      <c r="U9" s="19"/>
      <c r="V9" s="19"/>
      <c r="W9" s="19">
        <v>495274000</v>
      </c>
      <c r="X9" s="19">
        <v>475419939</v>
      </c>
      <c r="Y9" s="19">
        <v>19854061</v>
      </c>
      <c r="Z9" s="20">
        <v>4.18</v>
      </c>
      <c r="AA9" s="21">
        <v>1005957207</v>
      </c>
    </row>
    <row r="10" spans="1:27" ht="13.5">
      <c r="A10" s="22" t="s">
        <v>37</v>
      </c>
      <c r="B10" s="16"/>
      <c r="C10" s="17">
        <v>1020965174</v>
      </c>
      <c r="D10" s="17"/>
      <c r="E10" s="18">
        <v>1033466339</v>
      </c>
      <c r="F10" s="19">
        <v>1033466339</v>
      </c>
      <c r="G10" s="19">
        <v>219959000</v>
      </c>
      <c r="H10" s="19">
        <v>3604000</v>
      </c>
      <c r="I10" s="19"/>
      <c r="J10" s="19">
        <v>223563000</v>
      </c>
      <c r="K10" s="19">
        <v>7725000</v>
      </c>
      <c r="L10" s="19">
        <v>318876000</v>
      </c>
      <c r="M10" s="19">
        <v>52491000</v>
      </c>
      <c r="N10" s="19">
        <v>379092000</v>
      </c>
      <c r="O10" s="19"/>
      <c r="P10" s="19"/>
      <c r="Q10" s="19"/>
      <c r="R10" s="19"/>
      <c r="S10" s="19"/>
      <c r="T10" s="19"/>
      <c r="U10" s="19"/>
      <c r="V10" s="19"/>
      <c r="W10" s="19">
        <v>602655000</v>
      </c>
      <c r="X10" s="19">
        <v>455797175</v>
      </c>
      <c r="Y10" s="19">
        <v>146857825</v>
      </c>
      <c r="Z10" s="20">
        <v>32.22</v>
      </c>
      <c r="AA10" s="21">
        <v>1033466339</v>
      </c>
    </row>
    <row r="11" spans="1:27" ht="13.5">
      <c r="A11" s="22" t="s">
        <v>38</v>
      </c>
      <c r="B11" s="16"/>
      <c r="C11" s="17">
        <v>258737578</v>
      </c>
      <c r="D11" s="17"/>
      <c r="E11" s="18">
        <v>127699540</v>
      </c>
      <c r="F11" s="19">
        <v>127699540</v>
      </c>
      <c r="G11" s="19">
        <v>2642346</v>
      </c>
      <c r="H11" s="19">
        <v>2995467</v>
      </c>
      <c r="I11" s="19">
        <v>3575808</v>
      </c>
      <c r="J11" s="19">
        <v>9213621</v>
      </c>
      <c r="K11" s="19">
        <v>3360210</v>
      </c>
      <c r="L11" s="19">
        <v>3434864</v>
      </c>
      <c r="M11" s="19">
        <v>2316766</v>
      </c>
      <c r="N11" s="19">
        <v>9111840</v>
      </c>
      <c r="O11" s="19"/>
      <c r="P11" s="19"/>
      <c r="Q11" s="19"/>
      <c r="R11" s="19"/>
      <c r="S11" s="19"/>
      <c r="T11" s="19"/>
      <c r="U11" s="19"/>
      <c r="V11" s="19"/>
      <c r="W11" s="19">
        <v>18325461</v>
      </c>
      <c r="X11" s="19">
        <v>70812207</v>
      </c>
      <c r="Y11" s="19">
        <v>-52486746</v>
      </c>
      <c r="Z11" s="20">
        <v>-74.12</v>
      </c>
      <c r="AA11" s="21">
        <v>127699540</v>
      </c>
    </row>
    <row r="12" spans="1:27" ht="13.5">
      <c r="A12" s="22" t="s">
        <v>39</v>
      </c>
      <c r="B12" s="16"/>
      <c r="C12" s="17">
        <v>4087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-5036889808</v>
      </c>
      <c r="D14" s="17"/>
      <c r="E14" s="18">
        <v>-5310807112</v>
      </c>
      <c r="F14" s="19">
        <v>-5310807112</v>
      </c>
      <c r="G14" s="19">
        <v>-791711271</v>
      </c>
      <c r="H14" s="19">
        <v>-872739987</v>
      </c>
      <c r="I14" s="19">
        <v>-504327395</v>
      </c>
      <c r="J14" s="19">
        <v>-2168778653</v>
      </c>
      <c r="K14" s="19">
        <v>-618645984</v>
      </c>
      <c r="L14" s="19">
        <v>-457191813</v>
      </c>
      <c r="M14" s="19">
        <v>-586820360</v>
      </c>
      <c r="N14" s="19">
        <v>-1662658157</v>
      </c>
      <c r="O14" s="19"/>
      <c r="P14" s="19"/>
      <c r="Q14" s="19"/>
      <c r="R14" s="19"/>
      <c r="S14" s="19"/>
      <c r="T14" s="19"/>
      <c r="U14" s="19"/>
      <c r="V14" s="19"/>
      <c r="W14" s="19">
        <v>-3831436810</v>
      </c>
      <c r="X14" s="19">
        <v>-2749343584</v>
      </c>
      <c r="Y14" s="19">
        <v>-1082093226</v>
      </c>
      <c r="Z14" s="20">
        <v>39.36</v>
      </c>
      <c r="AA14" s="21">
        <v>-5310807112</v>
      </c>
    </row>
    <row r="15" spans="1:27" ht="13.5">
      <c r="A15" s="22" t="s">
        <v>42</v>
      </c>
      <c r="B15" s="16"/>
      <c r="C15" s="17">
        <v>-126808643</v>
      </c>
      <c r="D15" s="17"/>
      <c r="E15" s="18">
        <v>-154499293</v>
      </c>
      <c r="F15" s="19">
        <v>-154499293</v>
      </c>
      <c r="G15" s="19">
        <v>-31105469</v>
      </c>
      <c r="H15" s="19">
        <v>-2587230</v>
      </c>
      <c r="I15" s="19">
        <v>-1346322</v>
      </c>
      <c r="J15" s="19">
        <v>-35039021</v>
      </c>
      <c r="K15" s="19">
        <v>-3082836</v>
      </c>
      <c r="L15" s="19">
        <v>-1738142</v>
      </c>
      <c r="M15" s="19">
        <v>-24895321</v>
      </c>
      <c r="N15" s="19">
        <v>-29716299</v>
      </c>
      <c r="O15" s="19"/>
      <c r="P15" s="19"/>
      <c r="Q15" s="19"/>
      <c r="R15" s="19"/>
      <c r="S15" s="19"/>
      <c r="T15" s="19"/>
      <c r="U15" s="19"/>
      <c r="V15" s="19"/>
      <c r="W15" s="19">
        <v>-64755320</v>
      </c>
      <c r="X15" s="19"/>
      <c r="Y15" s="19">
        <v>-64755320</v>
      </c>
      <c r="Z15" s="20"/>
      <c r="AA15" s="21">
        <v>-154499293</v>
      </c>
    </row>
    <row r="16" spans="1:27" ht="13.5">
      <c r="A16" s="22" t="s">
        <v>43</v>
      </c>
      <c r="B16" s="16"/>
      <c r="C16" s="17">
        <v>-4468967</v>
      </c>
      <c r="D16" s="17"/>
      <c r="E16" s="18">
        <v>-9245458</v>
      </c>
      <c r="F16" s="19">
        <v>-9245458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-3927172</v>
      </c>
      <c r="Y16" s="19">
        <v>3927172</v>
      </c>
      <c r="Z16" s="20">
        <v>-100</v>
      </c>
      <c r="AA16" s="21">
        <v>-9245458</v>
      </c>
    </row>
    <row r="17" spans="1:27" ht="13.5">
      <c r="A17" s="23" t="s">
        <v>44</v>
      </c>
      <c r="B17" s="24"/>
      <c r="C17" s="25">
        <f aca="true" t="shared" si="0" ref="C17:Y17">SUM(C6:C16)</f>
        <v>763041497</v>
      </c>
      <c r="D17" s="25">
        <f>SUM(D6:D16)</f>
        <v>0</v>
      </c>
      <c r="E17" s="26">
        <f t="shared" si="0"/>
        <v>959241143</v>
      </c>
      <c r="F17" s="27">
        <f t="shared" si="0"/>
        <v>959241143</v>
      </c>
      <c r="G17" s="27">
        <f t="shared" si="0"/>
        <v>165498691</v>
      </c>
      <c r="H17" s="27">
        <f t="shared" si="0"/>
        <v>-118760168</v>
      </c>
      <c r="I17" s="27">
        <f t="shared" si="0"/>
        <v>-40233385</v>
      </c>
      <c r="J17" s="27">
        <f t="shared" si="0"/>
        <v>6505138</v>
      </c>
      <c r="K17" s="27">
        <f t="shared" si="0"/>
        <v>-28401736</v>
      </c>
      <c r="L17" s="27">
        <f t="shared" si="0"/>
        <v>318116833</v>
      </c>
      <c r="M17" s="27">
        <f t="shared" si="0"/>
        <v>10002596</v>
      </c>
      <c r="N17" s="27">
        <f t="shared" si="0"/>
        <v>299717693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306222831</v>
      </c>
      <c r="X17" s="27">
        <f t="shared" si="0"/>
        <v>285377365</v>
      </c>
      <c r="Y17" s="27">
        <f t="shared" si="0"/>
        <v>20845466</v>
      </c>
      <c r="Z17" s="28">
        <f>+IF(X17&lt;&gt;0,+(Y17/X17)*100,0)</f>
        <v>7.304526762309968</v>
      </c>
      <c r="AA17" s="29">
        <f>SUM(AA6:AA16)</f>
        <v>959241143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148805788</v>
      </c>
      <c r="F22" s="36">
        <v>148805788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70682749</v>
      </c>
      <c r="Y22" s="19">
        <v>-70682749</v>
      </c>
      <c r="Z22" s="20">
        <v>-100</v>
      </c>
      <c r="AA22" s="21">
        <v>148805788</v>
      </c>
    </row>
    <row r="23" spans="1:27" ht="13.5">
      <c r="A23" s="22" t="s">
        <v>48</v>
      </c>
      <c r="B23" s="16"/>
      <c r="C23" s="40">
        <v>-2571944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109456423</v>
      </c>
      <c r="D24" s="17"/>
      <c r="E24" s="18">
        <v>9823328</v>
      </c>
      <c r="F24" s="19">
        <v>9823328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4666080</v>
      </c>
      <c r="Y24" s="19">
        <v>-4666080</v>
      </c>
      <c r="Z24" s="20">
        <v>-100</v>
      </c>
      <c r="AA24" s="21">
        <v>9823328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-747766833</v>
      </c>
      <c r="D26" s="17"/>
      <c r="E26" s="18">
        <v>-1022908653</v>
      </c>
      <c r="F26" s="19">
        <v>-1022908653</v>
      </c>
      <c r="G26" s="19">
        <v>-76661166</v>
      </c>
      <c r="H26" s="19">
        <v>-133631322</v>
      </c>
      <c r="I26" s="19">
        <v>-36433097</v>
      </c>
      <c r="J26" s="19">
        <v>-246725585</v>
      </c>
      <c r="K26" s="19">
        <v>-81075273</v>
      </c>
      <c r="L26" s="19">
        <v>-45256624</v>
      </c>
      <c r="M26" s="19">
        <v>-110732162</v>
      </c>
      <c r="N26" s="19">
        <v>-237064059</v>
      </c>
      <c r="O26" s="19"/>
      <c r="P26" s="19"/>
      <c r="Q26" s="19"/>
      <c r="R26" s="19"/>
      <c r="S26" s="19"/>
      <c r="T26" s="19"/>
      <c r="U26" s="19"/>
      <c r="V26" s="19"/>
      <c r="W26" s="19">
        <v>-483789644</v>
      </c>
      <c r="X26" s="19">
        <v>-405776511</v>
      </c>
      <c r="Y26" s="19">
        <v>-78013133</v>
      </c>
      <c r="Z26" s="20">
        <v>19.23</v>
      </c>
      <c r="AA26" s="21">
        <v>-1022908653</v>
      </c>
    </row>
    <row r="27" spans="1:27" ht="13.5">
      <c r="A27" s="23" t="s">
        <v>51</v>
      </c>
      <c r="B27" s="24"/>
      <c r="C27" s="25">
        <f aca="true" t="shared" si="1" ref="C27:Y27">SUM(C21:C26)</f>
        <v>-640882354</v>
      </c>
      <c r="D27" s="25">
        <f>SUM(D21:D26)</f>
        <v>0</v>
      </c>
      <c r="E27" s="26">
        <f t="shared" si="1"/>
        <v>-864279537</v>
      </c>
      <c r="F27" s="27">
        <f t="shared" si="1"/>
        <v>-864279537</v>
      </c>
      <c r="G27" s="27">
        <f t="shared" si="1"/>
        <v>-76661166</v>
      </c>
      <c r="H27" s="27">
        <f t="shared" si="1"/>
        <v>-133631322</v>
      </c>
      <c r="I27" s="27">
        <f t="shared" si="1"/>
        <v>-36433097</v>
      </c>
      <c r="J27" s="27">
        <f t="shared" si="1"/>
        <v>-246725585</v>
      </c>
      <c r="K27" s="27">
        <f t="shared" si="1"/>
        <v>-81075273</v>
      </c>
      <c r="L27" s="27">
        <f t="shared" si="1"/>
        <v>-45256624</v>
      </c>
      <c r="M27" s="27">
        <f t="shared" si="1"/>
        <v>-110732162</v>
      </c>
      <c r="N27" s="27">
        <f t="shared" si="1"/>
        <v>-237064059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-483789644</v>
      </c>
      <c r="X27" s="27">
        <f t="shared" si="1"/>
        <v>-330427682</v>
      </c>
      <c r="Y27" s="27">
        <f t="shared" si="1"/>
        <v>-153361962</v>
      </c>
      <c r="Z27" s="28">
        <f>+IF(X27&lt;&gt;0,+(Y27/X27)*100,0)</f>
        <v>46.41317006848112</v>
      </c>
      <c r="AA27" s="29">
        <f>SUM(AA21:AA26)</f>
        <v>-864279537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-1770526</v>
      </c>
      <c r="D33" s="17"/>
      <c r="E33" s="18">
        <v>-39662752</v>
      </c>
      <c r="F33" s="19">
        <v>-39662752</v>
      </c>
      <c r="G33" s="19">
        <v>40911</v>
      </c>
      <c r="H33" s="36">
        <v>142314</v>
      </c>
      <c r="I33" s="36">
        <v>55365</v>
      </c>
      <c r="J33" s="36">
        <v>238590</v>
      </c>
      <c r="K33" s="19">
        <v>87406</v>
      </c>
      <c r="L33" s="19">
        <v>111890</v>
      </c>
      <c r="M33" s="19">
        <v>77396</v>
      </c>
      <c r="N33" s="19">
        <v>276692</v>
      </c>
      <c r="O33" s="36"/>
      <c r="P33" s="36"/>
      <c r="Q33" s="36"/>
      <c r="R33" s="19"/>
      <c r="S33" s="19"/>
      <c r="T33" s="19"/>
      <c r="U33" s="19"/>
      <c r="V33" s="36"/>
      <c r="W33" s="36">
        <v>515282</v>
      </c>
      <c r="X33" s="36">
        <v>-8011338</v>
      </c>
      <c r="Y33" s="19">
        <v>8526620</v>
      </c>
      <c r="Z33" s="20">
        <v>-106.43</v>
      </c>
      <c r="AA33" s="21">
        <v>-39662752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-102014025</v>
      </c>
      <c r="D35" s="17"/>
      <c r="E35" s="18">
        <v>-96141939</v>
      </c>
      <c r="F35" s="19">
        <v>-96141939</v>
      </c>
      <c r="G35" s="19">
        <v>-54770388</v>
      </c>
      <c r="H35" s="19">
        <v>-14874172</v>
      </c>
      <c r="I35" s="19">
        <v>-9023096</v>
      </c>
      <c r="J35" s="19">
        <v>-78667656</v>
      </c>
      <c r="K35" s="19">
        <v>-15798723</v>
      </c>
      <c r="L35" s="19">
        <v>-11222592</v>
      </c>
      <c r="M35" s="19">
        <v>-16957180</v>
      </c>
      <c r="N35" s="19">
        <v>-43978495</v>
      </c>
      <c r="O35" s="19"/>
      <c r="P35" s="19"/>
      <c r="Q35" s="19"/>
      <c r="R35" s="19"/>
      <c r="S35" s="19"/>
      <c r="T35" s="19"/>
      <c r="U35" s="19"/>
      <c r="V35" s="19"/>
      <c r="W35" s="19">
        <v>-122646151</v>
      </c>
      <c r="X35" s="19"/>
      <c r="Y35" s="19">
        <v>-122646151</v>
      </c>
      <c r="Z35" s="20"/>
      <c r="AA35" s="21">
        <v>-96141939</v>
      </c>
    </row>
    <row r="36" spans="1:27" ht="13.5">
      <c r="A36" s="23" t="s">
        <v>57</v>
      </c>
      <c r="B36" s="24"/>
      <c r="C36" s="25">
        <f aca="true" t="shared" si="2" ref="C36:Y36">SUM(C31:C35)</f>
        <v>-103784551</v>
      </c>
      <c r="D36" s="25">
        <f>SUM(D31:D35)</f>
        <v>0</v>
      </c>
      <c r="E36" s="26">
        <f t="shared" si="2"/>
        <v>-135804691</v>
      </c>
      <c r="F36" s="27">
        <f t="shared" si="2"/>
        <v>-135804691</v>
      </c>
      <c r="G36" s="27">
        <f t="shared" si="2"/>
        <v>-54729477</v>
      </c>
      <c r="H36" s="27">
        <f t="shared" si="2"/>
        <v>-14731858</v>
      </c>
      <c r="I36" s="27">
        <f t="shared" si="2"/>
        <v>-8967731</v>
      </c>
      <c r="J36" s="27">
        <f t="shared" si="2"/>
        <v>-78429066</v>
      </c>
      <c r="K36" s="27">
        <f t="shared" si="2"/>
        <v>-15711317</v>
      </c>
      <c r="L36" s="27">
        <f t="shared" si="2"/>
        <v>-11110702</v>
      </c>
      <c r="M36" s="27">
        <f t="shared" si="2"/>
        <v>-16879784</v>
      </c>
      <c r="N36" s="27">
        <f t="shared" si="2"/>
        <v>-43701803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-122130869</v>
      </c>
      <c r="X36" s="27">
        <f t="shared" si="2"/>
        <v>-8011338</v>
      </c>
      <c r="Y36" s="27">
        <f t="shared" si="2"/>
        <v>-114119531</v>
      </c>
      <c r="Z36" s="28">
        <f>+IF(X36&lt;&gt;0,+(Y36/X36)*100,0)</f>
        <v>1424.4752998812435</v>
      </c>
      <c r="AA36" s="29">
        <f>SUM(AA31:AA35)</f>
        <v>-135804691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18374592</v>
      </c>
      <c r="D38" s="31">
        <f>+D17+D27+D36</f>
        <v>0</v>
      </c>
      <c r="E38" s="32">
        <f t="shared" si="3"/>
        <v>-40843085</v>
      </c>
      <c r="F38" s="33">
        <f t="shared" si="3"/>
        <v>-40843085</v>
      </c>
      <c r="G38" s="33">
        <f t="shared" si="3"/>
        <v>34108048</v>
      </c>
      <c r="H38" s="33">
        <f t="shared" si="3"/>
        <v>-267123348</v>
      </c>
      <c r="I38" s="33">
        <f t="shared" si="3"/>
        <v>-85634213</v>
      </c>
      <c r="J38" s="33">
        <f t="shared" si="3"/>
        <v>-318649513</v>
      </c>
      <c r="K38" s="33">
        <f t="shared" si="3"/>
        <v>-125188326</v>
      </c>
      <c r="L38" s="33">
        <f t="shared" si="3"/>
        <v>261749507</v>
      </c>
      <c r="M38" s="33">
        <f t="shared" si="3"/>
        <v>-117609350</v>
      </c>
      <c r="N38" s="33">
        <f t="shared" si="3"/>
        <v>18951831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-299697682</v>
      </c>
      <c r="X38" s="33">
        <f t="shared" si="3"/>
        <v>-53061655</v>
      </c>
      <c r="Y38" s="33">
        <f t="shared" si="3"/>
        <v>-246636027</v>
      </c>
      <c r="Z38" s="34">
        <f>+IF(X38&lt;&gt;0,+(Y38/X38)*100,0)</f>
        <v>464.81027966428866</v>
      </c>
      <c r="AA38" s="35">
        <f>+AA17+AA27+AA36</f>
        <v>-40843085</v>
      </c>
    </row>
    <row r="39" spans="1:27" ht="13.5">
      <c r="A39" s="22" t="s">
        <v>59</v>
      </c>
      <c r="B39" s="16"/>
      <c r="C39" s="31">
        <v>217527320</v>
      </c>
      <c r="D39" s="31"/>
      <c r="E39" s="32">
        <v>437477058</v>
      </c>
      <c r="F39" s="33">
        <v>437477058</v>
      </c>
      <c r="G39" s="33">
        <v>564829705</v>
      </c>
      <c r="H39" s="33">
        <v>598937753</v>
      </c>
      <c r="I39" s="33">
        <v>331814405</v>
      </c>
      <c r="J39" s="33">
        <v>564829705</v>
      </c>
      <c r="K39" s="33">
        <v>246180192</v>
      </c>
      <c r="L39" s="33">
        <v>120991866</v>
      </c>
      <c r="M39" s="33">
        <v>382741373</v>
      </c>
      <c r="N39" s="33">
        <v>246180192</v>
      </c>
      <c r="O39" s="33"/>
      <c r="P39" s="33"/>
      <c r="Q39" s="33"/>
      <c r="R39" s="33"/>
      <c r="S39" s="33"/>
      <c r="T39" s="33"/>
      <c r="U39" s="33"/>
      <c r="V39" s="33"/>
      <c r="W39" s="33">
        <v>564829705</v>
      </c>
      <c r="X39" s="33">
        <v>437477058</v>
      </c>
      <c r="Y39" s="33">
        <v>127352647</v>
      </c>
      <c r="Z39" s="34">
        <v>29.11</v>
      </c>
      <c r="AA39" s="35">
        <v>437477058</v>
      </c>
    </row>
    <row r="40" spans="1:27" ht="13.5">
      <c r="A40" s="41" t="s">
        <v>60</v>
      </c>
      <c r="B40" s="42"/>
      <c r="C40" s="43">
        <v>235901912</v>
      </c>
      <c r="D40" s="43"/>
      <c r="E40" s="44">
        <v>396633974</v>
      </c>
      <c r="F40" s="45">
        <v>396633974</v>
      </c>
      <c r="G40" s="45">
        <v>598937753</v>
      </c>
      <c r="H40" s="45">
        <v>331814405</v>
      </c>
      <c r="I40" s="45">
        <v>246180192</v>
      </c>
      <c r="J40" s="45">
        <v>246180192</v>
      </c>
      <c r="K40" s="45">
        <v>120991866</v>
      </c>
      <c r="L40" s="45">
        <v>382741373</v>
      </c>
      <c r="M40" s="45">
        <v>265132023</v>
      </c>
      <c r="N40" s="45">
        <v>265132023</v>
      </c>
      <c r="O40" s="45"/>
      <c r="P40" s="45"/>
      <c r="Q40" s="45"/>
      <c r="R40" s="45"/>
      <c r="S40" s="45"/>
      <c r="T40" s="45"/>
      <c r="U40" s="45"/>
      <c r="V40" s="45"/>
      <c r="W40" s="45">
        <v>265132023</v>
      </c>
      <c r="X40" s="45">
        <v>384415404</v>
      </c>
      <c r="Y40" s="45">
        <v>-119283381</v>
      </c>
      <c r="Z40" s="46">
        <v>-31.03</v>
      </c>
      <c r="AA40" s="47">
        <v>396633974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63547000</v>
      </c>
      <c r="F6" s="19">
        <v>63547000</v>
      </c>
      <c r="G6" s="19">
        <v>2670131</v>
      </c>
      <c r="H6" s="19">
        <v>3142122</v>
      </c>
      <c r="I6" s="19">
        <v>4565328</v>
      </c>
      <c r="J6" s="19">
        <v>10377581</v>
      </c>
      <c r="K6" s="19">
        <v>2915888</v>
      </c>
      <c r="L6" s="19">
        <v>2751255</v>
      </c>
      <c r="M6" s="19">
        <v>7150826</v>
      </c>
      <c r="N6" s="19">
        <v>12817969</v>
      </c>
      <c r="O6" s="19"/>
      <c r="P6" s="19"/>
      <c r="Q6" s="19"/>
      <c r="R6" s="19"/>
      <c r="S6" s="19"/>
      <c r="T6" s="19"/>
      <c r="U6" s="19"/>
      <c r="V6" s="19"/>
      <c r="W6" s="19">
        <v>23195550</v>
      </c>
      <c r="X6" s="19">
        <v>31776000</v>
      </c>
      <c r="Y6" s="19">
        <v>-8580450</v>
      </c>
      <c r="Z6" s="20">
        <v>-27</v>
      </c>
      <c r="AA6" s="21">
        <v>63547000</v>
      </c>
    </row>
    <row r="7" spans="1:27" ht="13.5">
      <c r="A7" s="22" t="s">
        <v>34</v>
      </c>
      <c r="B7" s="16"/>
      <c r="C7" s="17">
        <v>418988306</v>
      </c>
      <c r="D7" s="17"/>
      <c r="E7" s="18">
        <v>441162410</v>
      </c>
      <c r="F7" s="19">
        <v>441162410</v>
      </c>
      <c r="G7" s="19">
        <v>30403919</v>
      </c>
      <c r="H7" s="19">
        <v>26873313</v>
      </c>
      <c r="I7" s="19">
        <v>26665563</v>
      </c>
      <c r="J7" s="19">
        <v>83942795</v>
      </c>
      <c r="K7" s="19">
        <v>33417904</v>
      </c>
      <c r="L7" s="19">
        <v>31960426</v>
      </c>
      <c r="M7" s="19">
        <v>22374373</v>
      </c>
      <c r="N7" s="19">
        <v>87752703</v>
      </c>
      <c r="O7" s="19"/>
      <c r="P7" s="19"/>
      <c r="Q7" s="19"/>
      <c r="R7" s="19"/>
      <c r="S7" s="19"/>
      <c r="T7" s="19"/>
      <c r="U7" s="19"/>
      <c r="V7" s="19"/>
      <c r="W7" s="19">
        <v>171695498</v>
      </c>
      <c r="X7" s="19">
        <v>220578050</v>
      </c>
      <c r="Y7" s="19">
        <v>-48882552</v>
      </c>
      <c r="Z7" s="20">
        <v>-22.16</v>
      </c>
      <c r="AA7" s="21">
        <v>441162410</v>
      </c>
    </row>
    <row r="8" spans="1:27" ht="13.5">
      <c r="A8" s="22" t="s">
        <v>35</v>
      </c>
      <c r="B8" s="16"/>
      <c r="C8" s="17">
        <v>13999671</v>
      </c>
      <c r="D8" s="17"/>
      <c r="E8" s="18">
        <v>38220000</v>
      </c>
      <c r="F8" s="19">
        <v>38220000</v>
      </c>
      <c r="G8" s="19">
        <v>941845</v>
      </c>
      <c r="H8" s="19">
        <v>10537206</v>
      </c>
      <c r="I8" s="19">
        <v>7053965</v>
      </c>
      <c r="J8" s="19">
        <v>18533016</v>
      </c>
      <c r="K8" s="19">
        <v>3751689</v>
      </c>
      <c r="L8" s="19">
        <v>17159911</v>
      </c>
      <c r="M8" s="19">
        <v>9764931</v>
      </c>
      <c r="N8" s="19">
        <v>30676531</v>
      </c>
      <c r="O8" s="19"/>
      <c r="P8" s="19"/>
      <c r="Q8" s="19"/>
      <c r="R8" s="19"/>
      <c r="S8" s="19"/>
      <c r="T8" s="19"/>
      <c r="U8" s="19"/>
      <c r="V8" s="19"/>
      <c r="W8" s="19">
        <v>49209547</v>
      </c>
      <c r="X8" s="19">
        <v>19110000</v>
      </c>
      <c r="Y8" s="19">
        <v>30099547</v>
      </c>
      <c r="Z8" s="20">
        <v>157.51</v>
      </c>
      <c r="AA8" s="21">
        <v>38220000</v>
      </c>
    </row>
    <row r="9" spans="1:27" ht="13.5">
      <c r="A9" s="22" t="s">
        <v>36</v>
      </c>
      <c r="B9" s="16"/>
      <c r="C9" s="17">
        <v>243327181</v>
      </c>
      <c r="D9" s="17"/>
      <c r="E9" s="18">
        <v>188359000</v>
      </c>
      <c r="F9" s="19">
        <v>188359000</v>
      </c>
      <c r="G9" s="19">
        <v>77143000</v>
      </c>
      <c r="H9" s="19">
        <v>2465000</v>
      </c>
      <c r="I9" s="19"/>
      <c r="J9" s="19">
        <v>79608000</v>
      </c>
      <c r="K9" s="19"/>
      <c r="L9" s="19">
        <v>37601</v>
      </c>
      <c r="M9" s="19">
        <v>61715000</v>
      </c>
      <c r="N9" s="19">
        <v>61752601</v>
      </c>
      <c r="O9" s="19"/>
      <c r="P9" s="19"/>
      <c r="Q9" s="19"/>
      <c r="R9" s="19"/>
      <c r="S9" s="19"/>
      <c r="T9" s="19"/>
      <c r="U9" s="19"/>
      <c r="V9" s="19"/>
      <c r="W9" s="19">
        <v>141360601</v>
      </c>
      <c r="X9" s="19">
        <v>125572000</v>
      </c>
      <c r="Y9" s="19">
        <v>15788601</v>
      </c>
      <c r="Z9" s="20">
        <v>12.57</v>
      </c>
      <c r="AA9" s="21">
        <v>188359000</v>
      </c>
    </row>
    <row r="10" spans="1:27" ht="13.5">
      <c r="A10" s="22" t="s">
        <v>37</v>
      </c>
      <c r="B10" s="16"/>
      <c r="C10" s="17"/>
      <c r="D10" s="17"/>
      <c r="E10" s="18">
        <v>49410000</v>
      </c>
      <c r="F10" s="19">
        <v>49410000</v>
      </c>
      <c r="G10" s="19">
        <v>24326000</v>
      </c>
      <c r="H10" s="19"/>
      <c r="I10" s="19"/>
      <c r="J10" s="19">
        <v>24326000</v>
      </c>
      <c r="K10" s="19">
        <v>3000000</v>
      </c>
      <c r="L10" s="19">
        <v>37601</v>
      </c>
      <c r="M10" s="19">
        <v>7505000</v>
      </c>
      <c r="N10" s="19">
        <v>10542601</v>
      </c>
      <c r="O10" s="19"/>
      <c r="P10" s="19"/>
      <c r="Q10" s="19"/>
      <c r="R10" s="19"/>
      <c r="S10" s="19"/>
      <c r="T10" s="19"/>
      <c r="U10" s="19"/>
      <c r="V10" s="19"/>
      <c r="W10" s="19">
        <v>34868601</v>
      </c>
      <c r="X10" s="19">
        <v>32940000</v>
      </c>
      <c r="Y10" s="19">
        <v>1928601</v>
      </c>
      <c r="Z10" s="20">
        <v>5.85</v>
      </c>
      <c r="AA10" s="21">
        <v>49410000</v>
      </c>
    </row>
    <row r="11" spans="1:27" ht="13.5">
      <c r="A11" s="22" t="s">
        <v>38</v>
      </c>
      <c r="B11" s="16"/>
      <c r="C11" s="17">
        <v>23564549</v>
      </c>
      <c r="D11" s="17"/>
      <c r="E11" s="18">
        <v>9882000</v>
      </c>
      <c r="F11" s="19">
        <v>9882000</v>
      </c>
      <c r="G11" s="19">
        <v>366319</v>
      </c>
      <c r="H11" s="19">
        <v>154518</v>
      </c>
      <c r="I11" s="19">
        <v>175022</v>
      </c>
      <c r="J11" s="19">
        <v>695859</v>
      </c>
      <c r="K11" s="19">
        <v>196992</v>
      </c>
      <c r="L11" s="19">
        <v>229739</v>
      </c>
      <c r="M11" s="19">
        <v>146844</v>
      </c>
      <c r="N11" s="19">
        <v>573575</v>
      </c>
      <c r="O11" s="19"/>
      <c r="P11" s="19"/>
      <c r="Q11" s="19"/>
      <c r="R11" s="19"/>
      <c r="S11" s="19"/>
      <c r="T11" s="19"/>
      <c r="U11" s="19"/>
      <c r="V11" s="19"/>
      <c r="W11" s="19">
        <v>1269434</v>
      </c>
      <c r="X11" s="19"/>
      <c r="Y11" s="19">
        <v>1269434</v>
      </c>
      <c r="Z11" s="20"/>
      <c r="AA11" s="21">
        <v>9882000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-631292946</v>
      </c>
      <c r="D14" s="17"/>
      <c r="E14" s="18">
        <v>-724212000</v>
      </c>
      <c r="F14" s="19">
        <v>-724212000</v>
      </c>
      <c r="G14" s="19">
        <v>-106384191</v>
      </c>
      <c r="H14" s="19">
        <v>-46197505</v>
      </c>
      <c r="I14" s="19">
        <v>-43250412</v>
      </c>
      <c r="J14" s="19">
        <v>-195832108</v>
      </c>
      <c r="K14" s="19">
        <v>-37270018</v>
      </c>
      <c r="L14" s="19">
        <v>-54903368</v>
      </c>
      <c r="M14" s="19">
        <v>-78519616</v>
      </c>
      <c r="N14" s="19">
        <v>-170693002</v>
      </c>
      <c r="O14" s="19"/>
      <c r="P14" s="19"/>
      <c r="Q14" s="19"/>
      <c r="R14" s="19"/>
      <c r="S14" s="19"/>
      <c r="T14" s="19"/>
      <c r="U14" s="19"/>
      <c r="V14" s="19"/>
      <c r="W14" s="19">
        <v>-366525110</v>
      </c>
      <c r="X14" s="19">
        <v>-362106000</v>
      </c>
      <c r="Y14" s="19">
        <v>-4419110</v>
      </c>
      <c r="Z14" s="20">
        <v>1.22</v>
      </c>
      <c r="AA14" s="21">
        <v>-724212000</v>
      </c>
    </row>
    <row r="15" spans="1:27" ht="13.5">
      <c r="A15" s="22" t="s">
        <v>42</v>
      </c>
      <c r="B15" s="16"/>
      <c r="C15" s="17"/>
      <c r="D15" s="17"/>
      <c r="E15" s="18">
        <v>-2669000</v>
      </c>
      <c r="F15" s="19">
        <v>-2669000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-2669000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68586761</v>
      </c>
      <c r="D17" s="25">
        <f>SUM(D6:D16)</f>
        <v>0</v>
      </c>
      <c r="E17" s="26">
        <f t="shared" si="0"/>
        <v>63699410</v>
      </c>
      <c r="F17" s="27">
        <f t="shared" si="0"/>
        <v>63699410</v>
      </c>
      <c r="G17" s="27">
        <f t="shared" si="0"/>
        <v>29467023</v>
      </c>
      <c r="H17" s="27">
        <f t="shared" si="0"/>
        <v>-3025346</v>
      </c>
      <c r="I17" s="27">
        <f t="shared" si="0"/>
        <v>-4790534</v>
      </c>
      <c r="J17" s="27">
        <f t="shared" si="0"/>
        <v>21651143</v>
      </c>
      <c r="K17" s="27">
        <f t="shared" si="0"/>
        <v>6012455</v>
      </c>
      <c r="L17" s="27">
        <f t="shared" si="0"/>
        <v>-2726835</v>
      </c>
      <c r="M17" s="27">
        <f t="shared" si="0"/>
        <v>30137358</v>
      </c>
      <c r="N17" s="27">
        <f t="shared" si="0"/>
        <v>33422978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55074121</v>
      </c>
      <c r="X17" s="27">
        <f t="shared" si="0"/>
        <v>67870050</v>
      </c>
      <c r="Y17" s="27">
        <f t="shared" si="0"/>
        <v>-12795929</v>
      </c>
      <c r="Z17" s="28">
        <f>+IF(X17&lt;&gt;0,+(Y17/X17)*100,0)</f>
        <v>-18.853572378390762</v>
      </c>
      <c r="AA17" s="29">
        <f>SUM(AA6:AA16)</f>
        <v>63699410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-67935836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-175200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-49410000</v>
      </c>
      <c r="F26" s="19">
        <v>-49410000</v>
      </c>
      <c r="G26" s="19">
        <v>-2940306</v>
      </c>
      <c r="H26" s="19">
        <v>-4392988</v>
      </c>
      <c r="I26" s="19">
        <v>-4008009</v>
      </c>
      <c r="J26" s="19">
        <v>-11341303</v>
      </c>
      <c r="K26" s="19">
        <v>-6570641</v>
      </c>
      <c r="L26" s="19">
        <v>-2555424</v>
      </c>
      <c r="M26" s="19"/>
      <c r="N26" s="19">
        <v>-9126065</v>
      </c>
      <c r="O26" s="19"/>
      <c r="P26" s="19"/>
      <c r="Q26" s="19"/>
      <c r="R26" s="19"/>
      <c r="S26" s="19"/>
      <c r="T26" s="19"/>
      <c r="U26" s="19"/>
      <c r="V26" s="19"/>
      <c r="W26" s="19">
        <v>-20467368</v>
      </c>
      <c r="X26" s="19"/>
      <c r="Y26" s="19">
        <v>-20467368</v>
      </c>
      <c r="Z26" s="20"/>
      <c r="AA26" s="21">
        <v>-49410000</v>
      </c>
    </row>
    <row r="27" spans="1:27" ht="13.5">
      <c r="A27" s="23" t="s">
        <v>51</v>
      </c>
      <c r="B27" s="24"/>
      <c r="C27" s="25">
        <f aca="true" t="shared" si="1" ref="C27:Y27">SUM(C21:C26)</f>
        <v>-68111036</v>
      </c>
      <c r="D27" s="25">
        <f>SUM(D21:D26)</f>
        <v>0</v>
      </c>
      <c r="E27" s="26">
        <f t="shared" si="1"/>
        <v>-49410000</v>
      </c>
      <c r="F27" s="27">
        <f t="shared" si="1"/>
        <v>-49410000</v>
      </c>
      <c r="G27" s="27">
        <f t="shared" si="1"/>
        <v>-2940306</v>
      </c>
      <c r="H27" s="27">
        <f t="shared" si="1"/>
        <v>-4392988</v>
      </c>
      <c r="I27" s="27">
        <f t="shared" si="1"/>
        <v>-4008009</v>
      </c>
      <c r="J27" s="27">
        <f t="shared" si="1"/>
        <v>-11341303</v>
      </c>
      <c r="K27" s="27">
        <f t="shared" si="1"/>
        <v>-6570641</v>
      </c>
      <c r="L27" s="27">
        <f t="shared" si="1"/>
        <v>-2555424</v>
      </c>
      <c r="M27" s="27">
        <f t="shared" si="1"/>
        <v>0</v>
      </c>
      <c r="N27" s="27">
        <f t="shared" si="1"/>
        <v>-9126065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-20467368</v>
      </c>
      <c r="X27" s="27">
        <f t="shared" si="1"/>
        <v>0</v>
      </c>
      <c r="Y27" s="27">
        <f t="shared" si="1"/>
        <v>-20467368</v>
      </c>
      <c r="Z27" s="28">
        <f>+IF(X27&lt;&gt;0,+(Y27/X27)*100,0)</f>
        <v>0</v>
      </c>
      <c r="AA27" s="29">
        <f>SUM(AA21:AA26)</f>
        <v>-49410000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-372345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-3200000</v>
      </c>
      <c r="F35" s="19">
        <v>-3200000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-800000</v>
      </c>
      <c r="Y35" s="19">
        <v>800000</v>
      </c>
      <c r="Z35" s="20">
        <v>-100</v>
      </c>
      <c r="AA35" s="21">
        <v>-3200000</v>
      </c>
    </row>
    <row r="36" spans="1:27" ht="13.5">
      <c r="A36" s="23" t="s">
        <v>57</v>
      </c>
      <c r="B36" s="24"/>
      <c r="C36" s="25">
        <f aca="true" t="shared" si="2" ref="C36:Y36">SUM(C31:C35)</f>
        <v>-372345</v>
      </c>
      <c r="D36" s="25">
        <f>SUM(D31:D35)</f>
        <v>0</v>
      </c>
      <c r="E36" s="26">
        <f t="shared" si="2"/>
        <v>-3200000</v>
      </c>
      <c r="F36" s="27">
        <f t="shared" si="2"/>
        <v>-3200000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-800000</v>
      </c>
      <c r="Y36" s="27">
        <f t="shared" si="2"/>
        <v>800000</v>
      </c>
      <c r="Z36" s="28">
        <f>+IF(X36&lt;&gt;0,+(Y36/X36)*100,0)</f>
        <v>-100</v>
      </c>
      <c r="AA36" s="29">
        <f>SUM(AA31:AA35)</f>
        <v>-3200000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103380</v>
      </c>
      <c r="D38" s="31">
        <f>+D17+D27+D36</f>
        <v>0</v>
      </c>
      <c r="E38" s="32">
        <f t="shared" si="3"/>
        <v>11089410</v>
      </c>
      <c r="F38" s="33">
        <f t="shared" si="3"/>
        <v>11089410</v>
      </c>
      <c r="G38" s="33">
        <f t="shared" si="3"/>
        <v>26526717</v>
      </c>
      <c r="H38" s="33">
        <f t="shared" si="3"/>
        <v>-7418334</v>
      </c>
      <c r="I38" s="33">
        <f t="shared" si="3"/>
        <v>-8798543</v>
      </c>
      <c r="J38" s="33">
        <f t="shared" si="3"/>
        <v>10309840</v>
      </c>
      <c r="K38" s="33">
        <f t="shared" si="3"/>
        <v>-558186</v>
      </c>
      <c r="L38" s="33">
        <f t="shared" si="3"/>
        <v>-5282259</v>
      </c>
      <c r="M38" s="33">
        <f t="shared" si="3"/>
        <v>30137358</v>
      </c>
      <c r="N38" s="33">
        <f t="shared" si="3"/>
        <v>24296913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34606753</v>
      </c>
      <c r="X38" s="33">
        <f t="shared" si="3"/>
        <v>67070050</v>
      </c>
      <c r="Y38" s="33">
        <f t="shared" si="3"/>
        <v>-32463297</v>
      </c>
      <c r="Z38" s="34">
        <f>+IF(X38&lt;&gt;0,+(Y38/X38)*100,0)</f>
        <v>-48.40207663480197</v>
      </c>
      <c r="AA38" s="35">
        <f>+AA17+AA27+AA36</f>
        <v>11089410</v>
      </c>
    </row>
    <row r="39" spans="1:27" ht="13.5">
      <c r="A39" s="22" t="s">
        <v>59</v>
      </c>
      <c r="B39" s="16"/>
      <c r="C39" s="31">
        <v>5145736</v>
      </c>
      <c r="D39" s="31"/>
      <c r="E39" s="32">
        <v>579000</v>
      </c>
      <c r="F39" s="33">
        <v>579000</v>
      </c>
      <c r="G39" s="33">
        <v>4753945</v>
      </c>
      <c r="H39" s="33">
        <v>31280662</v>
      </c>
      <c r="I39" s="33">
        <v>23862328</v>
      </c>
      <c r="J39" s="33">
        <v>4753945</v>
      </c>
      <c r="K39" s="33">
        <v>15063785</v>
      </c>
      <c r="L39" s="33">
        <v>14505599</v>
      </c>
      <c r="M39" s="33">
        <v>9223340</v>
      </c>
      <c r="N39" s="33">
        <v>15063785</v>
      </c>
      <c r="O39" s="33"/>
      <c r="P39" s="33"/>
      <c r="Q39" s="33"/>
      <c r="R39" s="33"/>
      <c r="S39" s="33"/>
      <c r="T39" s="33"/>
      <c r="U39" s="33"/>
      <c r="V39" s="33"/>
      <c r="W39" s="33">
        <v>4753945</v>
      </c>
      <c r="X39" s="33">
        <v>579000</v>
      </c>
      <c r="Y39" s="33">
        <v>4174945</v>
      </c>
      <c r="Z39" s="34">
        <v>721.06</v>
      </c>
      <c r="AA39" s="35">
        <v>579000</v>
      </c>
    </row>
    <row r="40" spans="1:27" ht="13.5">
      <c r="A40" s="41" t="s">
        <v>60</v>
      </c>
      <c r="B40" s="42"/>
      <c r="C40" s="43">
        <v>5249116</v>
      </c>
      <c r="D40" s="43"/>
      <c r="E40" s="44">
        <v>11668410</v>
      </c>
      <c r="F40" s="45">
        <v>11668410</v>
      </c>
      <c r="G40" s="45">
        <v>31280662</v>
      </c>
      <c r="H40" s="45">
        <v>23862328</v>
      </c>
      <c r="I40" s="45">
        <v>15063785</v>
      </c>
      <c r="J40" s="45">
        <v>15063785</v>
      </c>
      <c r="K40" s="45">
        <v>14505599</v>
      </c>
      <c r="L40" s="45">
        <v>9223340</v>
      </c>
      <c r="M40" s="45">
        <v>39360698</v>
      </c>
      <c r="N40" s="45">
        <v>39360698</v>
      </c>
      <c r="O40" s="45"/>
      <c r="P40" s="45"/>
      <c r="Q40" s="45"/>
      <c r="R40" s="45"/>
      <c r="S40" s="45"/>
      <c r="T40" s="45"/>
      <c r="U40" s="45"/>
      <c r="V40" s="45"/>
      <c r="W40" s="45">
        <v>39360698</v>
      </c>
      <c r="X40" s="45">
        <v>67649050</v>
      </c>
      <c r="Y40" s="45">
        <v>-28288352</v>
      </c>
      <c r="Z40" s="46">
        <v>-41.82</v>
      </c>
      <c r="AA40" s="47">
        <v>11668410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76079609</v>
      </c>
      <c r="D6" s="17"/>
      <c r="E6" s="18">
        <v>58743108</v>
      </c>
      <c r="F6" s="19">
        <v>58743108</v>
      </c>
      <c r="G6" s="19">
        <v>3507225</v>
      </c>
      <c r="H6" s="19">
        <v>4044186</v>
      </c>
      <c r="I6" s="19">
        <v>3361513</v>
      </c>
      <c r="J6" s="19">
        <v>10912924</v>
      </c>
      <c r="K6" s="19">
        <v>4584997</v>
      </c>
      <c r="L6" s="19">
        <v>3528209</v>
      </c>
      <c r="M6" s="19">
        <v>1902120</v>
      </c>
      <c r="N6" s="19">
        <v>10015326</v>
      </c>
      <c r="O6" s="19"/>
      <c r="P6" s="19"/>
      <c r="Q6" s="19"/>
      <c r="R6" s="19"/>
      <c r="S6" s="19"/>
      <c r="T6" s="19"/>
      <c r="U6" s="19"/>
      <c r="V6" s="19"/>
      <c r="W6" s="19">
        <v>20928250</v>
      </c>
      <c r="X6" s="19">
        <v>29371554</v>
      </c>
      <c r="Y6" s="19">
        <v>-8443304</v>
      </c>
      <c r="Z6" s="20">
        <v>-28.75</v>
      </c>
      <c r="AA6" s="21">
        <v>58743108</v>
      </c>
    </row>
    <row r="7" spans="1:27" ht="13.5">
      <c r="A7" s="22" t="s">
        <v>34</v>
      </c>
      <c r="B7" s="16"/>
      <c r="C7" s="17">
        <v>193163230</v>
      </c>
      <c r="D7" s="17"/>
      <c r="E7" s="18">
        <v>223183212</v>
      </c>
      <c r="F7" s="19">
        <v>223183212</v>
      </c>
      <c r="G7" s="19">
        <v>14039870</v>
      </c>
      <c r="H7" s="19">
        <v>15344486</v>
      </c>
      <c r="I7" s="19">
        <v>13830578</v>
      </c>
      <c r="J7" s="19">
        <v>43214934</v>
      </c>
      <c r="K7" s="19">
        <v>19119721</v>
      </c>
      <c r="L7" s="19">
        <v>14205603</v>
      </c>
      <c r="M7" s="19">
        <v>10172912</v>
      </c>
      <c r="N7" s="19">
        <v>43498236</v>
      </c>
      <c r="O7" s="19"/>
      <c r="P7" s="19"/>
      <c r="Q7" s="19"/>
      <c r="R7" s="19"/>
      <c r="S7" s="19"/>
      <c r="T7" s="19"/>
      <c r="U7" s="19"/>
      <c r="V7" s="19"/>
      <c r="W7" s="19">
        <v>86713170</v>
      </c>
      <c r="X7" s="19">
        <v>111591606</v>
      </c>
      <c r="Y7" s="19">
        <v>-24878436</v>
      </c>
      <c r="Z7" s="20">
        <v>-22.29</v>
      </c>
      <c r="AA7" s="21">
        <v>223183212</v>
      </c>
    </row>
    <row r="8" spans="1:27" ht="13.5">
      <c r="A8" s="22" t="s">
        <v>35</v>
      </c>
      <c r="B8" s="16"/>
      <c r="C8" s="17">
        <v>5528881</v>
      </c>
      <c r="D8" s="17"/>
      <c r="E8" s="18">
        <v>32440320</v>
      </c>
      <c r="F8" s="19">
        <v>32440320</v>
      </c>
      <c r="G8" s="19">
        <v>1365378</v>
      </c>
      <c r="H8" s="19">
        <v>1854066</v>
      </c>
      <c r="I8" s="19">
        <v>4358952</v>
      </c>
      <c r="J8" s="19">
        <v>7578396</v>
      </c>
      <c r="K8" s="19">
        <v>2690241</v>
      </c>
      <c r="L8" s="19">
        <v>1734362</v>
      </c>
      <c r="M8" s="19">
        <v>7284132</v>
      </c>
      <c r="N8" s="19">
        <v>11708735</v>
      </c>
      <c r="O8" s="19"/>
      <c r="P8" s="19"/>
      <c r="Q8" s="19"/>
      <c r="R8" s="19"/>
      <c r="S8" s="19"/>
      <c r="T8" s="19"/>
      <c r="U8" s="19"/>
      <c r="V8" s="19"/>
      <c r="W8" s="19">
        <v>19287131</v>
      </c>
      <c r="X8" s="19">
        <v>16220160</v>
      </c>
      <c r="Y8" s="19">
        <v>3066971</v>
      </c>
      <c r="Z8" s="20">
        <v>18.91</v>
      </c>
      <c r="AA8" s="21">
        <v>32440320</v>
      </c>
    </row>
    <row r="9" spans="1:27" ht="13.5">
      <c r="A9" s="22" t="s">
        <v>36</v>
      </c>
      <c r="B9" s="16"/>
      <c r="C9" s="17">
        <v>175721300</v>
      </c>
      <c r="D9" s="17"/>
      <c r="E9" s="18">
        <v>194555004</v>
      </c>
      <c r="F9" s="19">
        <v>194555004</v>
      </c>
      <c r="G9" s="19">
        <v>72642000</v>
      </c>
      <c r="H9" s="19">
        <v>5215000</v>
      </c>
      <c r="I9" s="19"/>
      <c r="J9" s="19">
        <v>77857000</v>
      </c>
      <c r="K9" s="19">
        <v>5000000</v>
      </c>
      <c r="L9" s="19"/>
      <c r="M9" s="19">
        <v>45395000</v>
      </c>
      <c r="N9" s="19">
        <v>50395000</v>
      </c>
      <c r="O9" s="19"/>
      <c r="P9" s="19"/>
      <c r="Q9" s="19"/>
      <c r="R9" s="19"/>
      <c r="S9" s="19"/>
      <c r="T9" s="19"/>
      <c r="U9" s="19"/>
      <c r="V9" s="19"/>
      <c r="W9" s="19">
        <v>128252000</v>
      </c>
      <c r="X9" s="19">
        <v>97277502</v>
      </c>
      <c r="Y9" s="19">
        <v>30974498</v>
      </c>
      <c r="Z9" s="20">
        <v>31.84</v>
      </c>
      <c r="AA9" s="21">
        <v>194555004</v>
      </c>
    </row>
    <row r="10" spans="1:27" ht="13.5">
      <c r="A10" s="22" t="s">
        <v>37</v>
      </c>
      <c r="B10" s="16"/>
      <c r="C10" s="17">
        <v>79127913</v>
      </c>
      <c r="D10" s="17"/>
      <c r="E10" s="18">
        <v>102164004</v>
      </c>
      <c r="F10" s="19">
        <v>102164004</v>
      </c>
      <c r="G10" s="19">
        <v>24446000</v>
      </c>
      <c r="H10" s="19">
        <v>14000000</v>
      </c>
      <c r="I10" s="19"/>
      <c r="J10" s="19">
        <v>38446000</v>
      </c>
      <c r="K10" s="19">
        <v>8500000</v>
      </c>
      <c r="L10" s="19">
        <v>26000000</v>
      </c>
      <c r="M10" s="19">
        <v>2064000</v>
      </c>
      <c r="N10" s="19">
        <v>36564000</v>
      </c>
      <c r="O10" s="19"/>
      <c r="P10" s="19"/>
      <c r="Q10" s="19"/>
      <c r="R10" s="19"/>
      <c r="S10" s="19"/>
      <c r="T10" s="19"/>
      <c r="U10" s="19"/>
      <c r="V10" s="19"/>
      <c r="W10" s="19">
        <v>75010000</v>
      </c>
      <c r="X10" s="19">
        <v>51080502</v>
      </c>
      <c r="Y10" s="19">
        <v>23929498</v>
      </c>
      <c r="Z10" s="20">
        <v>46.85</v>
      </c>
      <c r="AA10" s="21">
        <v>102164004</v>
      </c>
    </row>
    <row r="11" spans="1:27" ht="13.5">
      <c r="A11" s="22" t="s">
        <v>38</v>
      </c>
      <c r="B11" s="16"/>
      <c r="C11" s="17">
        <v>1629275</v>
      </c>
      <c r="D11" s="17"/>
      <c r="E11" s="18">
        <v>6142128</v>
      </c>
      <c r="F11" s="19">
        <v>6142128</v>
      </c>
      <c r="G11" s="19">
        <v>514370</v>
      </c>
      <c r="H11" s="19">
        <v>430741</v>
      </c>
      <c r="I11" s="19">
        <v>524018</v>
      </c>
      <c r="J11" s="19">
        <v>1469129</v>
      </c>
      <c r="K11" s="19">
        <v>469895</v>
      </c>
      <c r="L11" s="19">
        <v>449059</v>
      </c>
      <c r="M11" s="19">
        <v>317670</v>
      </c>
      <c r="N11" s="19">
        <v>1236624</v>
      </c>
      <c r="O11" s="19"/>
      <c r="P11" s="19"/>
      <c r="Q11" s="19"/>
      <c r="R11" s="19"/>
      <c r="S11" s="19"/>
      <c r="T11" s="19"/>
      <c r="U11" s="19"/>
      <c r="V11" s="19"/>
      <c r="W11" s="19">
        <v>2705753</v>
      </c>
      <c r="X11" s="19">
        <v>3071064</v>
      </c>
      <c r="Y11" s="19">
        <v>-365311</v>
      </c>
      <c r="Z11" s="20">
        <v>-11.9</v>
      </c>
      <c r="AA11" s="21">
        <v>6142128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-407284921</v>
      </c>
      <c r="D14" s="17"/>
      <c r="E14" s="18">
        <v>-582811392</v>
      </c>
      <c r="F14" s="19">
        <v>-582811392</v>
      </c>
      <c r="G14" s="19">
        <v>-71742994</v>
      </c>
      <c r="H14" s="19">
        <v>-35891010</v>
      </c>
      <c r="I14" s="19">
        <v>-30667549</v>
      </c>
      <c r="J14" s="19">
        <v>-138301553</v>
      </c>
      <c r="K14" s="19">
        <v>-34279598</v>
      </c>
      <c r="L14" s="19">
        <v>-42980392</v>
      </c>
      <c r="M14" s="19">
        <v>-56740121</v>
      </c>
      <c r="N14" s="19">
        <v>-134000111</v>
      </c>
      <c r="O14" s="19"/>
      <c r="P14" s="19"/>
      <c r="Q14" s="19"/>
      <c r="R14" s="19"/>
      <c r="S14" s="19"/>
      <c r="T14" s="19"/>
      <c r="U14" s="19"/>
      <c r="V14" s="19"/>
      <c r="W14" s="19">
        <v>-272301664</v>
      </c>
      <c r="X14" s="19">
        <v>-291405696</v>
      </c>
      <c r="Y14" s="19">
        <v>19104032</v>
      </c>
      <c r="Z14" s="20">
        <v>-6.56</v>
      </c>
      <c r="AA14" s="21">
        <v>-582811392</v>
      </c>
    </row>
    <row r="15" spans="1:27" ht="13.5">
      <c r="A15" s="22" t="s">
        <v>42</v>
      </c>
      <c r="B15" s="16"/>
      <c r="C15" s="17">
        <v>-35674690</v>
      </c>
      <c r="D15" s="17"/>
      <c r="E15" s="18">
        <v>-631200</v>
      </c>
      <c r="F15" s="19">
        <v>-631200</v>
      </c>
      <c r="G15" s="19">
        <v>-553</v>
      </c>
      <c r="H15" s="19"/>
      <c r="I15" s="19"/>
      <c r="J15" s="19">
        <v>-553</v>
      </c>
      <c r="K15" s="19">
        <v>-7327</v>
      </c>
      <c r="L15" s="19">
        <v>-5522</v>
      </c>
      <c r="M15" s="19"/>
      <c r="N15" s="19">
        <v>-12849</v>
      </c>
      <c r="O15" s="19"/>
      <c r="P15" s="19"/>
      <c r="Q15" s="19"/>
      <c r="R15" s="19"/>
      <c r="S15" s="19"/>
      <c r="T15" s="19"/>
      <c r="U15" s="19"/>
      <c r="V15" s="19"/>
      <c r="W15" s="19">
        <v>-13402</v>
      </c>
      <c r="X15" s="19">
        <v>-315600</v>
      </c>
      <c r="Y15" s="19">
        <v>302198</v>
      </c>
      <c r="Z15" s="20">
        <v>-95.75</v>
      </c>
      <c r="AA15" s="21">
        <v>-631200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88290597</v>
      </c>
      <c r="D17" s="25">
        <f>SUM(D6:D16)</f>
        <v>0</v>
      </c>
      <c r="E17" s="26">
        <f t="shared" si="0"/>
        <v>33785184</v>
      </c>
      <c r="F17" s="27">
        <f t="shared" si="0"/>
        <v>33785184</v>
      </c>
      <c r="G17" s="27">
        <f t="shared" si="0"/>
        <v>44771296</v>
      </c>
      <c r="H17" s="27">
        <f t="shared" si="0"/>
        <v>4997469</v>
      </c>
      <c r="I17" s="27">
        <f t="shared" si="0"/>
        <v>-8592488</v>
      </c>
      <c r="J17" s="27">
        <f t="shared" si="0"/>
        <v>41176277</v>
      </c>
      <c r="K17" s="27">
        <f t="shared" si="0"/>
        <v>6077929</v>
      </c>
      <c r="L17" s="27">
        <f t="shared" si="0"/>
        <v>2931319</v>
      </c>
      <c r="M17" s="27">
        <f t="shared" si="0"/>
        <v>10395713</v>
      </c>
      <c r="N17" s="27">
        <f t="shared" si="0"/>
        <v>19404961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60581238</v>
      </c>
      <c r="X17" s="27">
        <f t="shared" si="0"/>
        <v>16891092</v>
      </c>
      <c r="Y17" s="27">
        <f t="shared" si="0"/>
        <v>43690146</v>
      </c>
      <c r="Z17" s="28">
        <f>+IF(X17&lt;&gt;0,+(Y17/X17)*100,0)</f>
        <v>258.657912703335</v>
      </c>
      <c r="AA17" s="29">
        <f>SUM(AA6:AA16)</f>
        <v>33785184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-84750177</v>
      </c>
      <c r="D26" s="17"/>
      <c r="E26" s="18">
        <v>-102164004</v>
      </c>
      <c r="F26" s="19">
        <v>-102164004</v>
      </c>
      <c r="G26" s="19">
        <v>-8439605</v>
      </c>
      <c r="H26" s="19">
        <v>-11065887</v>
      </c>
      <c r="I26" s="19">
        <v>-13108441</v>
      </c>
      <c r="J26" s="19">
        <v>-32613933</v>
      </c>
      <c r="K26" s="19"/>
      <c r="L26" s="19">
        <v>-7151378</v>
      </c>
      <c r="M26" s="19">
        <v>-6373490</v>
      </c>
      <c r="N26" s="19">
        <v>-13524868</v>
      </c>
      <c r="O26" s="19"/>
      <c r="P26" s="19"/>
      <c r="Q26" s="19"/>
      <c r="R26" s="19"/>
      <c r="S26" s="19"/>
      <c r="T26" s="19"/>
      <c r="U26" s="19"/>
      <c r="V26" s="19"/>
      <c r="W26" s="19">
        <v>-46138801</v>
      </c>
      <c r="X26" s="19">
        <v>-51080502</v>
      </c>
      <c r="Y26" s="19">
        <v>4941701</v>
      </c>
      <c r="Z26" s="20">
        <v>-9.67</v>
      </c>
      <c r="AA26" s="21">
        <v>-102164004</v>
      </c>
    </row>
    <row r="27" spans="1:27" ht="13.5">
      <c r="A27" s="23" t="s">
        <v>51</v>
      </c>
      <c r="B27" s="24"/>
      <c r="C27" s="25">
        <f aca="true" t="shared" si="1" ref="C27:Y27">SUM(C21:C26)</f>
        <v>-84750177</v>
      </c>
      <c r="D27" s="25">
        <f>SUM(D21:D26)</f>
        <v>0</v>
      </c>
      <c r="E27" s="26">
        <f t="shared" si="1"/>
        <v>-102164004</v>
      </c>
      <c r="F27" s="27">
        <f t="shared" si="1"/>
        <v>-102164004</v>
      </c>
      <c r="G27" s="27">
        <f t="shared" si="1"/>
        <v>-8439605</v>
      </c>
      <c r="H27" s="27">
        <f t="shared" si="1"/>
        <v>-11065887</v>
      </c>
      <c r="I27" s="27">
        <f t="shared" si="1"/>
        <v>-13108441</v>
      </c>
      <c r="J27" s="27">
        <f t="shared" si="1"/>
        <v>-32613933</v>
      </c>
      <c r="K27" s="27">
        <f t="shared" si="1"/>
        <v>0</v>
      </c>
      <c r="L27" s="27">
        <f t="shared" si="1"/>
        <v>-7151378</v>
      </c>
      <c r="M27" s="27">
        <f t="shared" si="1"/>
        <v>-6373490</v>
      </c>
      <c r="N27" s="27">
        <f t="shared" si="1"/>
        <v>-13524868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-46138801</v>
      </c>
      <c r="X27" s="27">
        <f t="shared" si="1"/>
        <v>-51080502</v>
      </c>
      <c r="Y27" s="27">
        <f t="shared" si="1"/>
        <v>4941701</v>
      </c>
      <c r="Z27" s="28">
        <f>+IF(X27&lt;&gt;0,+(Y27/X27)*100,0)</f>
        <v>-9.674339144121959</v>
      </c>
      <c r="AA27" s="29">
        <f>SUM(AA21:AA26)</f>
        <v>-102164004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-1047392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-1047392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2493028</v>
      </c>
      <c r="D38" s="31">
        <f>+D17+D27+D36</f>
        <v>0</v>
      </c>
      <c r="E38" s="32">
        <f t="shared" si="3"/>
        <v>-68378820</v>
      </c>
      <c r="F38" s="33">
        <f t="shared" si="3"/>
        <v>-68378820</v>
      </c>
      <c r="G38" s="33">
        <f t="shared" si="3"/>
        <v>36331691</v>
      </c>
      <c r="H38" s="33">
        <f t="shared" si="3"/>
        <v>-6068418</v>
      </c>
      <c r="I38" s="33">
        <f t="shared" si="3"/>
        <v>-21700929</v>
      </c>
      <c r="J38" s="33">
        <f t="shared" si="3"/>
        <v>8562344</v>
      </c>
      <c r="K38" s="33">
        <f t="shared" si="3"/>
        <v>6077929</v>
      </c>
      <c r="L38" s="33">
        <f t="shared" si="3"/>
        <v>-4220059</v>
      </c>
      <c r="M38" s="33">
        <f t="shared" si="3"/>
        <v>4022223</v>
      </c>
      <c r="N38" s="33">
        <f t="shared" si="3"/>
        <v>5880093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14442437</v>
      </c>
      <c r="X38" s="33">
        <f t="shared" si="3"/>
        <v>-34189410</v>
      </c>
      <c r="Y38" s="33">
        <f t="shared" si="3"/>
        <v>48631847</v>
      </c>
      <c r="Z38" s="34">
        <f>+IF(X38&lt;&gt;0,+(Y38/X38)*100,0)</f>
        <v>-142.24242828407978</v>
      </c>
      <c r="AA38" s="35">
        <f>+AA17+AA27+AA36</f>
        <v>-68378820</v>
      </c>
    </row>
    <row r="39" spans="1:27" ht="13.5">
      <c r="A39" s="22" t="s">
        <v>59</v>
      </c>
      <c r="B39" s="16"/>
      <c r="C39" s="31">
        <v>3780791</v>
      </c>
      <c r="D39" s="31"/>
      <c r="E39" s="32">
        <v>1565370</v>
      </c>
      <c r="F39" s="33">
        <v>1565370</v>
      </c>
      <c r="G39" s="33">
        <v>4181999</v>
      </c>
      <c r="H39" s="33">
        <v>40513690</v>
      </c>
      <c r="I39" s="33">
        <v>34445272</v>
      </c>
      <c r="J39" s="33">
        <v>4181999</v>
      </c>
      <c r="K39" s="33">
        <v>12744343</v>
      </c>
      <c r="L39" s="33">
        <v>18822272</v>
      </c>
      <c r="M39" s="33">
        <v>14602213</v>
      </c>
      <c r="N39" s="33">
        <v>12744343</v>
      </c>
      <c r="O39" s="33"/>
      <c r="P39" s="33"/>
      <c r="Q39" s="33"/>
      <c r="R39" s="33"/>
      <c r="S39" s="33"/>
      <c r="T39" s="33"/>
      <c r="U39" s="33"/>
      <c r="V39" s="33"/>
      <c r="W39" s="33">
        <v>4181999</v>
      </c>
      <c r="X39" s="33">
        <v>1565370</v>
      </c>
      <c r="Y39" s="33">
        <v>2616629</v>
      </c>
      <c r="Z39" s="34">
        <v>167.16</v>
      </c>
      <c r="AA39" s="35">
        <v>1565370</v>
      </c>
    </row>
    <row r="40" spans="1:27" ht="13.5">
      <c r="A40" s="41" t="s">
        <v>60</v>
      </c>
      <c r="B40" s="42"/>
      <c r="C40" s="43">
        <v>6273819</v>
      </c>
      <c r="D40" s="43"/>
      <c r="E40" s="44">
        <v>-66813450</v>
      </c>
      <c r="F40" s="45">
        <v>-66813450</v>
      </c>
      <c r="G40" s="45">
        <v>40513690</v>
      </c>
      <c r="H40" s="45">
        <v>34445272</v>
      </c>
      <c r="I40" s="45">
        <v>12744343</v>
      </c>
      <c r="J40" s="45">
        <v>12744343</v>
      </c>
      <c r="K40" s="45">
        <v>18822272</v>
      </c>
      <c r="L40" s="45">
        <v>14602213</v>
      </c>
      <c r="M40" s="45">
        <v>18624436</v>
      </c>
      <c r="N40" s="45">
        <v>18624436</v>
      </c>
      <c r="O40" s="45"/>
      <c r="P40" s="45"/>
      <c r="Q40" s="45"/>
      <c r="R40" s="45"/>
      <c r="S40" s="45"/>
      <c r="T40" s="45"/>
      <c r="U40" s="45"/>
      <c r="V40" s="45"/>
      <c r="W40" s="45">
        <v>18624436</v>
      </c>
      <c r="X40" s="45">
        <v>-32624040</v>
      </c>
      <c r="Y40" s="45">
        <v>51248476</v>
      </c>
      <c r="Z40" s="46">
        <v>-157.09</v>
      </c>
      <c r="AA40" s="47">
        <v>-66813450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100874554</v>
      </c>
      <c r="D6" s="17"/>
      <c r="E6" s="18">
        <v>116201000</v>
      </c>
      <c r="F6" s="19">
        <v>116201000</v>
      </c>
      <c r="G6" s="19">
        <v>8416513</v>
      </c>
      <c r="H6" s="19">
        <v>10050762</v>
      </c>
      <c r="I6" s="19">
        <v>8510243</v>
      </c>
      <c r="J6" s="19">
        <v>26977518</v>
      </c>
      <c r="K6" s="19">
        <v>12000115</v>
      </c>
      <c r="L6" s="19">
        <v>8267001</v>
      </c>
      <c r="M6" s="19">
        <v>9722887</v>
      </c>
      <c r="N6" s="19">
        <v>29990003</v>
      </c>
      <c r="O6" s="19"/>
      <c r="P6" s="19"/>
      <c r="Q6" s="19"/>
      <c r="R6" s="19"/>
      <c r="S6" s="19"/>
      <c r="T6" s="19"/>
      <c r="U6" s="19"/>
      <c r="V6" s="19"/>
      <c r="W6" s="19">
        <v>56967521</v>
      </c>
      <c r="X6" s="19">
        <v>61373000</v>
      </c>
      <c r="Y6" s="19">
        <v>-4405479</v>
      </c>
      <c r="Z6" s="20">
        <v>-7.18</v>
      </c>
      <c r="AA6" s="21">
        <v>116201000</v>
      </c>
    </row>
    <row r="7" spans="1:27" ht="13.5">
      <c r="A7" s="22" t="s">
        <v>34</v>
      </c>
      <c r="B7" s="16"/>
      <c r="C7" s="17">
        <v>484006458</v>
      </c>
      <c r="D7" s="17"/>
      <c r="E7" s="18">
        <v>626800000</v>
      </c>
      <c r="F7" s="19">
        <v>626800000</v>
      </c>
      <c r="G7" s="19">
        <v>42469223</v>
      </c>
      <c r="H7" s="19">
        <v>45076999</v>
      </c>
      <c r="I7" s="19">
        <v>38545298</v>
      </c>
      <c r="J7" s="19">
        <v>126091520</v>
      </c>
      <c r="K7" s="19">
        <v>54960956</v>
      </c>
      <c r="L7" s="19">
        <v>36712684</v>
      </c>
      <c r="M7" s="19">
        <v>48822368</v>
      </c>
      <c r="N7" s="19">
        <v>140496008</v>
      </c>
      <c r="O7" s="19"/>
      <c r="P7" s="19"/>
      <c r="Q7" s="19"/>
      <c r="R7" s="19"/>
      <c r="S7" s="19"/>
      <c r="T7" s="19"/>
      <c r="U7" s="19"/>
      <c r="V7" s="19"/>
      <c r="W7" s="19">
        <v>266587528</v>
      </c>
      <c r="X7" s="19">
        <v>319014000</v>
      </c>
      <c r="Y7" s="19">
        <v>-52426472</v>
      </c>
      <c r="Z7" s="20">
        <v>-16.43</v>
      </c>
      <c r="AA7" s="21">
        <v>626800000</v>
      </c>
    </row>
    <row r="8" spans="1:27" ht="13.5">
      <c r="A8" s="22" t="s">
        <v>35</v>
      </c>
      <c r="B8" s="16"/>
      <c r="C8" s="17">
        <v>15817142</v>
      </c>
      <c r="D8" s="17"/>
      <c r="E8" s="18">
        <v>19487000</v>
      </c>
      <c r="F8" s="19">
        <v>19487000</v>
      </c>
      <c r="G8" s="19">
        <v>9635690</v>
      </c>
      <c r="H8" s="19">
        <v>10647114</v>
      </c>
      <c r="I8" s="19">
        <v>7911822</v>
      </c>
      <c r="J8" s="19">
        <v>28194626</v>
      </c>
      <c r="K8" s="19">
        <v>26081662</v>
      </c>
      <c r="L8" s="19">
        <v>13173188</v>
      </c>
      <c r="M8" s="19">
        <v>3913964</v>
      </c>
      <c r="N8" s="19">
        <v>43168814</v>
      </c>
      <c r="O8" s="19"/>
      <c r="P8" s="19"/>
      <c r="Q8" s="19"/>
      <c r="R8" s="19"/>
      <c r="S8" s="19"/>
      <c r="T8" s="19"/>
      <c r="U8" s="19"/>
      <c r="V8" s="19"/>
      <c r="W8" s="19">
        <v>71363440</v>
      </c>
      <c r="X8" s="19">
        <v>9396000</v>
      </c>
      <c r="Y8" s="19">
        <v>61967440</v>
      </c>
      <c r="Z8" s="20">
        <v>659.51</v>
      </c>
      <c r="AA8" s="21">
        <v>19487000</v>
      </c>
    </row>
    <row r="9" spans="1:27" ht="13.5">
      <c r="A9" s="22" t="s">
        <v>36</v>
      </c>
      <c r="B9" s="16"/>
      <c r="C9" s="17">
        <v>150550684</v>
      </c>
      <c r="D9" s="17"/>
      <c r="E9" s="18">
        <v>168541000</v>
      </c>
      <c r="F9" s="19">
        <v>168541000</v>
      </c>
      <c r="G9" s="19">
        <v>68040000</v>
      </c>
      <c r="H9" s="19">
        <v>2020000</v>
      </c>
      <c r="I9" s="19"/>
      <c r="J9" s="19">
        <v>70060000</v>
      </c>
      <c r="K9" s="19"/>
      <c r="L9" s="19">
        <v>450000</v>
      </c>
      <c r="M9" s="19">
        <v>50974000</v>
      </c>
      <c r="N9" s="19">
        <v>51424000</v>
      </c>
      <c r="O9" s="19"/>
      <c r="P9" s="19"/>
      <c r="Q9" s="19"/>
      <c r="R9" s="19"/>
      <c r="S9" s="19"/>
      <c r="T9" s="19"/>
      <c r="U9" s="19"/>
      <c r="V9" s="19"/>
      <c r="W9" s="19">
        <v>121484000</v>
      </c>
      <c r="X9" s="19">
        <v>140622000</v>
      </c>
      <c r="Y9" s="19">
        <v>-19138000</v>
      </c>
      <c r="Z9" s="20">
        <v>-13.61</v>
      </c>
      <c r="AA9" s="21">
        <v>168541000</v>
      </c>
    </row>
    <row r="10" spans="1:27" ht="13.5">
      <c r="A10" s="22" t="s">
        <v>37</v>
      </c>
      <c r="B10" s="16"/>
      <c r="C10" s="17">
        <v>94001652</v>
      </c>
      <c r="D10" s="17"/>
      <c r="E10" s="18">
        <v>68247000</v>
      </c>
      <c r="F10" s="19">
        <v>68247000</v>
      </c>
      <c r="G10" s="19">
        <v>26542870</v>
      </c>
      <c r="H10" s="19">
        <v>5974200</v>
      </c>
      <c r="I10" s="19"/>
      <c r="J10" s="19">
        <v>32517070</v>
      </c>
      <c r="K10" s="19">
        <v>11562680</v>
      </c>
      <c r="L10" s="19">
        <v>2492770</v>
      </c>
      <c r="M10" s="19">
        <v>12276000</v>
      </c>
      <c r="N10" s="19">
        <v>26331450</v>
      </c>
      <c r="O10" s="19"/>
      <c r="P10" s="19"/>
      <c r="Q10" s="19"/>
      <c r="R10" s="19"/>
      <c r="S10" s="19"/>
      <c r="T10" s="19"/>
      <c r="U10" s="19"/>
      <c r="V10" s="19"/>
      <c r="W10" s="19">
        <v>58848520</v>
      </c>
      <c r="X10" s="19">
        <v>45360000</v>
      </c>
      <c r="Y10" s="19">
        <v>13488520</v>
      </c>
      <c r="Z10" s="20">
        <v>29.74</v>
      </c>
      <c r="AA10" s="21">
        <v>68247000</v>
      </c>
    </row>
    <row r="11" spans="1:27" ht="13.5">
      <c r="A11" s="22" t="s">
        <v>38</v>
      </c>
      <c r="B11" s="16"/>
      <c r="C11" s="17">
        <v>36489834</v>
      </c>
      <c r="D11" s="17"/>
      <c r="E11" s="18">
        <v>26507000</v>
      </c>
      <c r="F11" s="19">
        <v>26507000</v>
      </c>
      <c r="G11" s="19">
        <v>458617</v>
      </c>
      <c r="H11" s="19">
        <v>479687</v>
      </c>
      <c r="I11" s="19">
        <v>385470</v>
      </c>
      <c r="J11" s="19">
        <v>1323774</v>
      </c>
      <c r="K11" s="19">
        <v>415894</v>
      </c>
      <c r="L11" s="19">
        <v>379805</v>
      </c>
      <c r="M11" s="19">
        <v>321021</v>
      </c>
      <c r="N11" s="19">
        <v>1116720</v>
      </c>
      <c r="O11" s="19"/>
      <c r="P11" s="19"/>
      <c r="Q11" s="19"/>
      <c r="R11" s="19"/>
      <c r="S11" s="19"/>
      <c r="T11" s="19"/>
      <c r="U11" s="19"/>
      <c r="V11" s="19"/>
      <c r="W11" s="19">
        <v>2440494</v>
      </c>
      <c r="X11" s="19">
        <v>13148000</v>
      </c>
      <c r="Y11" s="19">
        <v>-10707506</v>
      </c>
      <c r="Z11" s="20">
        <v>-81.44</v>
      </c>
      <c r="AA11" s="21">
        <v>26507000</v>
      </c>
    </row>
    <row r="12" spans="1:27" ht="13.5">
      <c r="A12" s="22" t="s">
        <v>39</v>
      </c>
      <c r="B12" s="16"/>
      <c r="C12" s="17">
        <v>106973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-779431055</v>
      </c>
      <c r="D14" s="17"/>
      <c r="E14" s="18">
        <v>-921622000</v>
      </c>
      <c r="F14" s="19">
        <v>-921622000</v>
      </c>
      <c r="G14" s="19">
        <v>-100039506</v>
      </c>
      <c r="H14" s="19">
        <v>-122019673</v>
      </c>
      <c r="I14" s="19">
        <v>-83416020</v>
      </c>
      <c r="J14" s="19">
        <v>-305475199</v>
      </c>
      <c r="K14" s="19">
        <v>-72922371</v>
      </c>
      <c r="L14" s="19">
        <v>-56290044</v>
      </c>
      <c r="M14" s="19">
        <v>-79536261</v>
      </c>
      <c r="N14" s="19">
        <v>-208748676</v>
      </c>
      <c r="O14" s="19"/>
      <c r="P14" s="19"/>
      <c r="Q14" s="19"/>
      <c r="R14" s="19"/>
      <c r="S14" s="19"/>
      <c r="T14" s="19"/>
      <c r="U14" s="19"/>
      <c r="V14" s="19"/>
      <c r="W14" s="19">
        <v>-514223875</v>
      </c>
      <c r="X14" s="19">
        <v>-483301000</v>
      </c>
      <c r="Y14" s="19">
        <v>-30922875</v>
      </c>
      <c r="Z14" s="20">
        <v>6.4</v>
      </c>
      <c r="AA14" s="21">
        <v>-921622000</v>
      </c>
    </row>
    <row r="15" spans="1:27" ht="13.5">
      <c r="A15" s="22" t="s">
        <v>42</v>
      </c>
      <c r="B15" s="16"/>
      <c r="C15" s="17">
        <v>-4023939</v>
      </c>
      <c r="D15" s="17"/>
      <c r="E15" s="18">
        <v>-2715000</v>
      </c>
      <c r="F15" s="19">
        <v>-2715000</v>
      </c>
      <c r="G15" s="19">
        <v>-7234</v>
      </c>
      <c r="H15" s="19">
        <v>-323687</v>
      </c>
      <c r="I15" s="19">
        <v>-171420</v>
      </c>
      <c r="J15" s="19">
        <v>-502341</v>
      </c>
      <c r="K15" s="19">
        <v>-124655</v>
      </c>
      <c r="L15" s="19">
        <v>-92243</v>
      </c>
      <c r="M15" s="19">
        <v>-319392</v>
      </c>
      <c r="N15" s="19">
        <v>-536290</v>
      </c>
      <c r="O15" s="19"/>
      <c r="P15" s="19"/>
      <c r="Q15" s="19"/>
      <c r="R15" s="19"/>
      <c r="S15" s="19"/>
      <c r="T15" s="19"/>
      <c r="U15" s="19"/>
      <c r="V15" s="19"/>
      <c r="W15" s="19">
        <v>-1038631</v>
      </c>
      <c r="X15" s="19">
        <v>-1356000</v>
      </c>
      <c r="Y15" s="19">
        <v>317369</v>
      </c>
      <c r="Z15" s="20">
        <v>-23.4</v>
      </c>
      <c r="AA15" s="21">
        <v>-2715000</v>
      </c>
    </row>
    <row r="16" spans="1:27" ht="13.5">
      <c r="A16" s="22" t="s">
        <v>43</v>
      </c>
      <c r="B16" s="16"/>
      <c r="C16" s="17">
        <v>-9000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98383303</v>
      </c>
      <c r="D17" s="25">
        <f>SUM(D6:D16)</f>
        <v>0</v>
      </c>
      <c r="E17" s="26">
        <f t="shared" si="0"/>
        <v>101446000</v>
      </c>
      <c r="F17" s="27">
        <f t="shared" si="0"/>
        <v>101446000</v>
      </c>
      <c r="G17" s="27">
        <f t="shared" si="0"/>
        <v>55516173</v>
      </c>
      <c r="H17" s="27">
        <f t="shared" si="0"/>
        <v>-48094598</v>
      </c>
      <c r="I17" s="27">
        <f t="shared" si="0"/>
        <v>-28234607</v>
      </c>
      <c r="J17" s="27">
        <f t="shared" si="0"/>
        <v>-20813032</v>
      </c>
      <c r="K17" s="27">
        <f t="shared" si="0"/>
        <v>31974281</v>
      </c>
      <c r="L17" s="27">
        <f t="shared" si="0"/>
        <v>5093161</v>
      </c>
      <c r="M17" s="27">
        <f t="shared" si="0"/>
        <v>46174587</v>
      </c>
      <c r="N17" s="27">
        <f t="shared" si="0"/>
        <v>83242029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62428997</v>
      </c>
      <c r="X17" s="27">
        <f t="shared" si="0"/>
        <v>104256000</v>
      </c>
      <c r="Y17" s="27">
        <f t="shared" si="0"/>
        <v>-41827003</v>
      </c>
      <c r="Z17" s="28">
        <f>+IF(X17&lt;&gt;0,+(Y17/X17)*100,0)</f>
        <v>-40.119516382750156</v>
      </c>
      <c r="AA17" s="29">
        <f>SUM(AA6:AA16)</f>
        <v>101446000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200000</v>
      </c>
      <c r="F22" s="36">
        <v>200000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101000</v>
      </c>
      <c r="Y22" s="19">
        <v>-101000</v>
      </c>
      <c r="Z22" s="20">
        <v>-100</v>
      </c>
      <c r="AA22" s="21">
        <v>200000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-86656286</v>
      </c>
      <c r="D26" s="17"/>
      <c r="E26" s="18">
        <v>-96368000</v>
      </c>
      <c r="F26" s="19">
        <v>-96368000</v>
      </c>
      <c r="G26" s="19">
        <v>-2855414</v>
      </c>
      <c r="H26" s="19">
        <v>-8735695</v>
      </c>
      <c r="I26" s="19">
        <v>-7116905</v>
      </c>
      <c r="J26" s="19">
        <v>-18708014</v>
      </c>
      <c r="K26" s="19">
        <v>-8455384</v>
      </c>
      <c r="L26" s="19">
        <v>-5683886</v>
      </c>
      <c r="M26" s="19">
        <v>-7550071</v>
      </c>
      <c r="N26" s="19">
        <v>-21689341</v>
      </c>
      <c r="O26" s="19"/>
      <c r="P26" s="19"/>
      <c r="Q26" s="19"/>
      <c r="R26" s="19"/>
      <c r="S26" s="19"/>
      <c r="T26" s="19"/>
      <c r="U26" s="19"/>
      <c r="V26" s="19"/>
      <c r="W26" s="19">
        <v>-40397355</v>
      </c>
      <c r="X26" s="19">
        <v>-30000000</v>
      </c>
      <c r="Y26" s="19">
        <v>-10397355</v>
      </c>
      <c r="Z26" s="20">
        <v>34.66</v>
      </c>
      <c r="AA26" s="21">
        <v>-96368000</v>
      </c>
    </row>
    <row r="27" spans="1:27" ht="13.5">
      <c r="A27" s="23" t="s">
        <v>51</v>
      </c>
      <c r="B27" s="24"/>
      <c r="C27" s="25">
        <f aca="true" t="shared" si="1" ref="C27:Y27">SUM(C21:C26)</f>
        <v>-86656286</v>
      </c>
      <c r="D27" s="25">
        <f>SUM(D21:D26)</f>
        <v>0</v>
      </c>
      <c r="E27" s="26">
        <f t="shared" si="1"/>
        <v>-96168000</v>
      </c>
      <c r="F27" s="27">
        <f t="shared" si="1"/>
        <v>-96168000</v>
      </c>
      <c r="G27" s="27">
        <f t="shared" si="1"/>
        <v>-2855414</v>
      </c>
      <c r="H27" s="27">
        <f t="shared" si="1"/>
        <v>-8735695</v>
      </c>
      <c r="I27" s="27">
        <f t="shared" si="1"/>
        <v>-7116905</v>
      </c>
      <c r="J27" s="27">
        <f t="shared" si="1"/>
        <v>-18708014</v>
      </c>
      <c r="K27" s="27">
        <f t="shared" si="1"/>
        <v>-8455384</v>
      </c>
      <c r="L27" s="27">
        <f t="shared" si="1"/>
        <v>-5683886</v>
      </c>
      <c r="M27" s="27">
        <f t="shared" si="1"/>
        <v>-7550071</v>
      </c>
      <c r="N27" s="27">
        <f t="shared" si="1"/>
        <v>-21689341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-40397355</v>
      </c>
      <c r="X27" s="27">
        <f t="shared" si="1"/>
        <v>-29899000</v>
      </c>
      <c r="Y27" s="27">
        <f t="shared" si="1"/>
        <v>-10498355</v>
      </c>
      <c r="Z27" s="28">
        <f>+IF(X27&lt;&gt;0,+(Y27/X27)*100,0)</f>
        <v>35.11272952272651</v>
      </c>
      <c r="AA27" s="29">
        <f>SUM(AA21:AA26)</f>
        <v>-96168000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250417</v>
      </c>
      <c r="H33" s="36">
        <v>232598</v>
      </c>
      <c r="I33" s="36">
        <v>118977</v>
      </c>
      <c r="J33" s="36">
        <v>601992</v>
      </c>
      <c r="K33" s="19">
        <v>85244</v>
      </c>
      <c r="L33" s="19">
        <v>131422</v>
      </c>
      <c r="M33" s="19"/>
      <c r="N33" s="19">
        <v>216666</v>
      </c>
      <c r="O33" s="36"/>
      <c r="P33" s="36"/>
      <c r="Q33" s="36"/>
      <c r="R33" s="19"/>
      <c r="S33" s="19"/>
      <c r="T33" s="19"/>
      <c r="U33" s="19"/>
      <c r="V33" s="36"/>
      <c r="W33" s="36">
        <v>818658</v>
      </c>
      <c r="X33" s="36"/>
      <c r="Y33" s="19">
        <v>818658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-3311718</v>
      </c>
      <c r="D35" s="17"/>
      <c r="E35" s="18">
        <v>-5511000</v>
      </c>
      <c r="F35" s="19">
        <v>-5511000</v>
      </c>
      <c r="G35" s="19"/>
      <c r="H35" s="19">
        <v>-518475</v>
      </c>
      <c r="I35" s="19">
        <v>-261946</v>
      </c>
      <c r="J35" s="19">
        <v>-780421</v>
      </c>
      <c r="K35" s="19">
        <v>-266864</v>
      </c>
      <c r="L35" s="19">
        <v>-266483</v>
      </c>
      <c r="M35" s="19">
        <v>-1278191</v>
      </c>
      <c r="N35" s="19">
        <v>-1811538</v>
      </c>
      <c r="O35" s="19"/>
      <c r="P35" s="19"/>
      <c r="Q35" s="19"/>
      <c r="R35" s="19"/>
      <c r="S35" s="19"/>
      <c r="T35" s="19"/>
      <c r="U35" s="19"/>
      <c r="V35" s="19"/>
      <c r="W35" s="19">
        <v>-2591959</v>
      </c>
      <c r="X35" s="19">
        <v>-2754000</v>
      </c>
      <c r="Y35" s="19">
        <v>162041</v>
      </c>
      <c r="Z35" s="20">
        <v>-5.88</v>
      </c>
      <c r="AA35" s="21">
        <v>-5511000</v>
      </c>
    </row>
    <row r="36" spans="1:27" ht="13.5">
      <c r="A36" s="23" t="s">
        <v>57</v>
      </c>
      <c r="B36" s="24"/>
      <c r="C36" s="25">
        <f aca="true" t="shared" si="2" ref="C36:Y36">SUM(C31:C35)</f>
        <v>-3311718</v>
      </c>
      <c r="D36" s="25">
        <f>SUM(D31:D35)</f>
        <v>0</v>
      </c>
      <c r="E36" s="26">
        <f t="shared" si="2"/>
        <v>-5511000</v>
      </c>
      <c r="F36" s="27">
        <f t="shared" si="2"/>
        <v>-5511000</v>
      </c>
      <c r="G36" s="27">
        <f t="shared" si="2"/>
        <v>250417</v>
      </c>
      <c r="H36" s="27">
        <f t="shared" si="2"/>
        <v>-285877</v>
      </c>
      <c r="I36" s="27">
        <f t="shared" si="2"/>
        <v>-142969</v>
      </c>
      <c r="J36" s="27">
        <f t="shared" si="2"/>
        <v>-178429</v>
      </c>
      <c r="K36" s="27">
        <f t="shared" si="2"/>
        <v>-181620</v>
      </c>
      <c r="L36" s="27">
        <f t="shared" si="2"/>
        <v>-135061</v>
      </c>
      <c r="M36" s="27">
        <f t="shared" si="2"/>
        <v>-1278191</v>
      </c>
      <c r="N36" s="27">
        <f t="shared" si="2"/>
        <v>-1594872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-1773301</v>
      </c>
      <c r="X36" s="27">
        <f t="shared" si="2"/>
        <v>-2754000</v>
      </c>
      <c r="Y36" s="27">
        <f t="shared" si="2"/>
        <v>980699</v>
      </c>
      <c r="Z36" s="28">
        <f>+IF(X36&lt;&gt;0,+(Y36/X36)*100,0)</f>
        <v>-35.60998547567175</v>
      </c>
      <c r="AA36" s="29">
        <f>SUM(AA31:AA35)</f>
        <v>-5511000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8415299</v>
      </c>
      <c r="D38" s="31">
        <f>+D17+D27+D36</f>
        <v>0</v>
      </c>
      <c r="E38" s="32">
        <f t="shared" si="3"/>
        <v>-233000</v>
      </c>
      <c r="F38" s="33">
        <f t="shared" si="3"/>
        <v>-233000</v>
      </c>
      <c r="G38" s="33">
        <f t="shared" si="3"/>
        <v>52911176</v>
      </c>
      <c r="H38" s="33">
        <f t="shared" si="3"/>
        <v>-57116170</v>
      </c>
      <c r="I38" s="33">
        <f t="shared" si="3"/>
        <v>-35494481</v>
      </c>
      <c r="J38" s="33">
        <f t="shared" si="3"/>
        <v>-39699475</v>
      </c>
      <c r="K38" s="33">
        <f t="shared" si="3"/>
        <v>23337277</v>
      </c>
      <c r="L38" s="33">
        <f t="shared" si="3"/>
        <v>-725786</v>
      </c>
      <c r="M38" s="33">
        <f t="shared" si="3"/>
        <v>37346325</v>
      </c>
      <c r="N38" s="33">
        <f t="shared" si="3"/>
        <v>59957816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20258341</v>
      </c>
      <c r="X38" s="33">
        <f t="shared" si="3"/>
        <v>71603000</v>
      </c>
      <c r="Y38" s="33">
        <f t="shared" si="3"/>
        <v>-51344659</v>
      </c>
      <c r="Z38" s="34">
        <f>+IF(X38&lt;&gt;0,+(Y38/X38)*100,0)</f>
        <v>-71.7074130972166</v>
      </c>
      <c r="AA38" s="35">
        <f>+AA17+AA27+AA36</f>
        <v>-233000</v>
      </c>
    </row>
    <row r="39" spans="1:27" ht="13.5">
      <c r="A39" s="22" t="s">
        <v>59</v>
      </c>
      <c r="B39" s="16"/>
      <c r="C39" s="31">
        <v>12627595</v>
      </c>
      <c r="D39" s="31"/>
      <c r="E39" s="32">
        <v>12628000</v>
      </c>
      <c r="F39" s="33">
        <v>12628000</v>
      </c>
      <c r="G39" s="33">
        <v>6228970</v>
      </c>
      <c r="H39" s="33">
        <v>59140146</v>
      </c>
      <c r="I39" s="33">
        <v>2023976</v>
      </c>
      <c r="J39" s="33">
        <v>6228970</v>
      </c>
      <c r="K39" s="33">
        <v>-33470505</v>
      </c>
      <c r="L39" s="33">
        <v>-10133228</v>
      </c>
      <c r="M39" s="33">
        <v>-10859014</v>
      </c>
      <c r="N39" s="33">
        <v>-33470505</v>
      </c>
      <c r="O39" s="33"/>
      <c r="P39" s="33"/>
      <c r="Q39" s="33"/>
      <c r="R39" s="33"/>
      <c r="S39" s="33"/>
      <c r="T39" s="33"/>
      <c r="U39" s="33"/>
      <c r="V39" s="33"/>
      <c r="W39" s="33">
        <v>6228970</v>
      </c>
      <c r="X39" s="33">
        <v>12628000</v>
      </c>
      <c r="Y39" s="33">
        <v>-6399030</v>
      </c>
      <c r="Z39" s="34">
        <v>-50.67</v>
      </c>
      <c r="AA39" s="35">
        <v>12628000</v>
      </c>
    </row>
    <row r="40" spans="1:27" ht="13.5">
      <c r="A40" s="41" t="s">
        <v>60</v>
      </c>
      <c r="B40" s="42"/>
      <c r="C40" s="43">
        <v>21042894</v>
      </c>
      <c r="D40" s="43"/>
      <c r="E40" s="44">
        <v>12395000</v>
      </c>
      <c r="F40" s="45">
        <v>12395000</v>
      </c>
      <c r="G40" s="45">
        <v>59140146</v>
      </c>
      <c r="H40" s="45">
        <v>2023976</v>
      </c>
      <c r="I40" s="45">
        <v>-33470505</v>
      </c>
      <c r="J40" s="45">
        <v>-33470505</v>
      </c>
      <c r="K40" s="45">
        <v>-10133228</v>
      </c>
      <c r="L40" s="45">
        <v>-10859014</v>
      </c>
      <c r="M40" s="45">
        <v>26487311</v>
      </c>
      <c r="N40" s="45">
        <v>26487311</v>
      </c>
      <c r="O40" s="45"/>
      <c r="P40" s="45"/>
      <c r="Q40" s="45"/>
      <c r="R40" s="45"/>
      <c r="S40" s="45"/>
      <c r="T40" s="45"/>
      <c r="U40" s="45"/>
      <c r="V40" s="45"/>
      <c r="W40" s="45">
        <v>26487311</v>
      </c>
      <c r="X40" s="45">
        <v>84231000</v>
      </c>
      <c r="Y40" s="45">
        <v>-57743689</v>
      </c>
      <c r="Z40" s="46">
        <v>-68.55</v>
      </c>
      <c r="AA40" s="47">
        <v>12395000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25782667</v>
      </c>
      <c r="F6" s="19">
        <v>25782667</v>
      </c>
      <c r="G6" s="19">
        <v>1522252</v>
      </c>
      <c r="H6" s="19">
        <v>1126169</v>
      </c>
      <c r="I6" s="19">
        <v>917112</v>
      </c>
      <c r="J6" s="19">
        <v>3565533</v>
      </c>
      <c r="K6" s="19">
        <v>1415599</v>
      </c>
      <c r="L6" s="19">
        <v>1415599</v>
      </c>
      <c r="M6" s="19">
        <v>1415599</v>
      </c>
      <c r="N6" s="19">
        <v>4246797</v>
      </c>
      <c r="O6" s="19"/>
      <c r="P6" s="19"/>
      <c r="Q6" s="19"/>
      <c r="R6" s="19"/>
      <c r="S6" s="19"/>
      <c r="T6" s="19"/>
      <c r="U6" s="19"/>
      <c r="V6" s="19"/>
      <c r="W6" s="19">
        <v>7812330</v>
      </c>
      <c r="X6" s="19">
        <v>12839333</v>
      </c>
      <c r="Y6" s="19">
        <v>-5027003</v>
      </c>
      <c r="Z6" s="20">
        <v>-39.15</v>
      </c>
      <c r="AA6" s="21">
        <v>25782667</v>
      </c>
    </row>
    <row r="7" spans="1:27" ht="13.5">
      <c r="A7" s="22" t="s">
        <v>34</v>
      </c>
      <c r="B7" s="16"/>
      <c r="C7" s="17"/>
      <c r="D7" s="17"/>
      <c r="E7" s="18">
        <v>42298000</v>
      </c>
      <c r="F7" s="19">
        <v>42298000</v>
      </c>
      <c r="G7" s="19">
        <v>1058460</v>
      </c>
      <c r="H7" s="19">
        <v>1587820</v>
      </c>
      <c r="I7" s="19">
        <v>1006736</v>
      </c>
      <c r="J7" s="19">
        <v>3653016</v>
      </c>
      <c r="K7" s="19">
        <v>1421441</v>
      </c>
      <c r="L7" s="19">
        <v>1421441</v>
      </c>
      <c r="M7" s="19">
        <v>1421441</v>
      </c>
      <c r="N7" s="19">
        <v>4264323</v>
      </c>
      <c r="O7" s="19"/>
      <c r="P7" s="19"/>
      <c r="Q7" s="19"/>
      <c r="R7" s="19"/>
      <c r="S7" s="19"/>
      <c r="T7" s="19"/>
      <c r="U7" s="19"/>
      <c r="V7" s="19"/>
      <c r="W7" s="19">
        <v>7917339</v>
      </c>
      <c r="X7" s="19">
        <v>8644147</v>
      </c>
      <c r="Y7" s="19">
        <v>-726808</v>
      </c>
      <c r="Z7" s="20">
        <v>-8.41</v>
      </c>
      <c r="AA7" s="21">
        <v>42298000</v>
      </c>
    </row>
    <row r="8" spans="1:27" ht="13.5">
      <c r="A8" s="22" t="s">
        <v>35</v>
      </c>
      <c r="B8" s="16"/>
      <c r="C8" s="17"/>
      <c r="D8" s="17"/>
      <c r="E8" s="18">
        <v>3129002</v>
      </c>
      <c r="F8" s="19">
        <v>3129002</v>
      </c>
      <c r="G8" s="19">
        <v>244639</v>
      </c>
      <c r="H8" s="19">
        <v>280223</v>
      </c>
      <c r="I8" s="19">
        <v>176588</v>
      </c>
      <c r="J8" s="19">
        <v>701450</v>
      </c>
      <c r="K8" s="19">
        <v>1181185</v>
      </c>
      <c r="L8" s="19">
        <v>1181185</v>
      </c>
      <c r="M8" s="19">
        <v>1181185</v>
      </c>
      <c r="N8" s="19">
        <v>3543555</v>
      </c>
      <c r="O8" s="19"/>
      <c r="P8" s="19"/>
      <c r="Q8" s="19"/>
      <c r="R8" s="19"/>
      <c r="S8" s="19"/>
      <c r="T8" s="19"/>
      <c r="U8" s="19"/>
      <c r="V8" s="19"/>
      <c r="W8" s="19">
        <v>4245005</v>
      </c>
      <c r="X8" s="19">
        <v>1490913</v>
      </c>
      <c r="Y8" s="19">
        <v>2754092</v>
      </c>
      <c r="Z8" s="20">
        <v>184.73</v>
      </c>
      <c r="AA8" s="21">
        <v>3129002</v>
      </c>
    </row>
    <row r="9" spans="1:27" ht="13.5">
      <c r="A9" s="22" t="s">
        <v>36</v>
      </c>
      <c r="B9" s="16"/>
      <c r="C9" s="17"/>
      <c r="D9" s="17"/>
      <c r="E9" s="18">
        <v>88779000</v>
      </c>
      <c r="F9" s="19">
        <v>88779000</v>
      </c>
      <c r="G9" s="19">
        <v>8000000</v>
      </c>
      <c r="H9" s="19">
        <v>38365000</v>
      </c>
      <c r="I9" s="19"/>
      <c r="J9" s="19">
        <v>46365000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46365000</v>
      </c>
      <c r="X9" s="19">
        <v>56335000</v>
      </c>
      <c r="Y9" s="19">
        <v>-9970000</v>
      </c>
      <c r="Z9" s="20">
        <v>-17.7</v>
      </c>
      <c r="AA9" s="21">
        <v>88779000</v>
      </c>
    </row>
    <row r="10" spans="1:27" ht="13.5">
      <c r="A10" s="22" t="s">
        <v>37</v>
      </c>
      <c r="B10" s="16"/>
      <c r="C10" s="17"/>
      <c r="D10" s="17"/>
      <c r="E10" s="18">
        <v>37064000</v>
      </c>
      <c r="F10" s="19">
        <v>37064000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10000000</v>
      </c>
      <c r="Y10" s="19">
        <v>-10000000</v>
      </c>
      <c r="Z10" s="20">
        <v>-100</v>
      </c>
      <c r="AA10" s="21">
        <v>37064000</v>
      </c>
    </row>
    <row r="11" spans="1:27" ht="13.5">
      <c r="A11" s="22" t="s">
        <v>38</v>
      </c>
      <c r="B11" s="16"/>
      <c r="C11" s="17"/>
      <c r="D11" s="17"/>
      <c r="E11" s="18">
        <v>20695000</v>
      </c>
      <c r="F11" s="19">
        <v>20695000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10606942</v>
      </c>
      <c r="Y11" s="19">
        <v>-10606942</v>
      </c>
      <c r="Z11" s="20">
        <v>-100</v>
      </c>
      <c r="AA11" s="21">
        <v>20695000</v>
      </c>
    </row>
    <row r="12" spans="1:27" ht="13.5">
      <c r="A12" s="22" t="s">
        <v>39</v>
      </c>
      <c r="B12" s="16"/>
      <c r="C12" s="17"/>
      <c r="D12" s="17"/>
      <c r="E12" s="18">
        <v>2655000</v>
      </c>
      <c r="F12" s="19">
        <v>2655000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1319667</v>
      </c>
      <c r="Y12" s="19">
        <v>-1319667</v>
      </c>
      <c r="Z12" s="20">
        <v>-100</v>
      </c>
      <c r="AA12" s="21">
        <v>2655000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-175477132</v>
      </c>
      <c r="F14" s="19">
        <v>-175477132</v>
      </c>
      <c r="G14" s="19">
        <v>-17126492</v>
      </c>
      <c r="H14" s="19">
        <v>-48913892</v>
      </c>
      <c r="I14" s="19">
        <v>-15198936</v>
      </c>
      <c r="J14" s="19">
        <v>-81239320</v>
      </c>
      <c r="K14" s="19">
        <v>-13362399</v>
      </c>
      <c r="L14" s="19">
        <v>-13362399</v>
      </c>
      <c r="M14" s="19">
        <v>-13362399</v>
      </c>
      <c r="N14" s="19">
        <v>-40087197</v>
      </c>
      <c r="O14" s="19"/>
      <c r="P14" s="19"/>
      <c r="Q14" s="19"/>
      <c r="R14" s="19"/>
      <c r="S14" s="19"/>
      <c r="T14" s="19"/>
      <c r="U14" s="19"/>
      <c r="V14" s="19"/>
      <c r="W14" s="19">
        <v>-121326517</v>
      </c>
      <c r="X14" s="19">
        <v>-72496636</v>
      </c>
      <c r="Y14" s="19">
        <v>-48829881</v>
      </c>
      <c r="Z14" s="20">
        <v>67.35</v>
      </c>
      <c r="AA14" s="21">
        <v>-175477132</v>
      </c>
    </row>
    <row r="15" spans="1:27" ht="13.5">
      <c r="A15" s="22" t="s">
        <v>42</v>
      </c>
      <c r="B15" s="16"/>
      <c r="C15" s="17"/>
      <c r="D15" s="17"/>
      <c r="E15" s="18">
        <v>-3000000</v>
      </c>
      <c r="F15" s="19">
        <v>-3000000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-1181195</v>
      </c>
      <c r="Y15" s="19">
        <v>1181195</v>
      </c>
      <c r="Z15" s="20">
        <v>-100</v>
      </c>
      <c r="AA15" s="21">
        <v>-3000000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41925537</v>
      </c>
      <c r="F17" s="27">
        <f t="shared" si="0"/>
        <v>41925537</v>
      </c>
      <c r="G17" s="27">
        <f t="shared" si="0"/>
        <v>-6301141</v>
      </c>
      <c r="H17" s="27">
        <f t="shared" si="0"/>
        <v>-7554680</v>
      </c>
      <c r="I17" s="27">
        <f t="shared" si="0"/>
        <v>-13098500</v>
      </c>
      <c r="J17" s="27">
        <f t="shared" si="0"/>
        <v>-26954321</v>
      </c>
      <c r="K17" s="27">
        <f t="shared" si="0"/>
        <v>-9344174</v>
      </c>
      <c r="L17" s="27">
        <f t="shared" si="0"/>
        <v>-9344174</v>
      </c>
      <c r="M17" s="27">
        <f t="shared" si="0"/>
        <v>-9344174</v>
      </c>
      <c r="N17" s="27">
        <f t="shared" si="0"/>
        <v>-28032522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-54986843</v>
      </c>
      <c r="X17" s="27">
        <f t="shared" si="0"/>
        <v>27558171</v>
      </c>
      <c r="Y17" s="27">
        <f t="shared" si="0"/>
        <v>-82545014</v>
      </c>
      <c r="Z17" s="28">
        <f>+IF(X17&lt;&gt;0,+(Y17/X17)*100,0)</f>
        <v>-299.5300885534094</v>
      </c>
      <c r="AA17" s="29">
        <f>SUM(AA6:AA16)</f>
        <v>41925537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6371000</v>
      </c>
      <c r="H24" s="19">
        <v>7299000</v>
      </c>
      <c r="I24" s="19">
        <v>15016000</v>
      </c>
      <c r="J24" s="19">
        <v>28686000</v>
      </c>
      <c r="K24" s="19">
        <v>9306000</v>
      </c>
      <c r="L24" s="19">
        <v>9306000</v>
      </c>
      <c r="M24" s="19">
        <v>9306000</v>
      </c>
      <c r="N24" s="19">
        <v>27918000</v>
      </c>
      <c r="O24" s="19"/>
      <c r="P24" s="19"/>
      <c r="Q24" s="19"/>
      <c r="R24" s="19"/>
      <c r="S24" s="19"/>
      <c r="T24" s="19"/>
      <c r="U24" s="19"/>
      <c r="V24" s="19"/>
      <c r="W24" s="19">
        <v>56604000</v>
      </c>
      <c r="X24" s="19"/>
      <c r="Y24" s="19">
        <v>56604000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-42060800</v>
      </c>
      <c r="F26" s="19">
        <v>-42060800</v>
      </c>
      <c r="G26" s="19"/>
      <c r="H26" s="19"/>
      <c r="I26" s="19">
        <v>-1664403</v>
      </c>
      <c r="J26" s="19">
        <v>-1664403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-1664403</v>
      </c>
      <c r="X26" s="19">
        <v>-12763000</v>
      </c>
      <c r="Y26" s="19">
        <v>11098597</v>
      </c>
      <c r="Z26" s="20">
        <v>-86.96</v>
      </c>
      <c r="AA26" s="21">
        <v>-42060800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-42060800</v>
      </c>
      <c r="F27" s="27">
        <f t="shared" si="1"/>
        <v>-42060800</v>
      </c>
      <c r="G27" s="27">
        <f t="shared" si="1"/>
        <v>6371000</v>
      </c>
      <c r="H27" s="27">
        <f t="shared" si="1"/>
        <v>7299000</v>
      </c>
      <c r="I27" s="27">
        <f t="shared" si="1"/>
        <v>13351597</v>
      </c>
      <c r="J27" s="27">
        <f t="shared" si="1"/>
        <v>27021597</v>
      </c>
      <c r="K27" s="27">
        <f t="shared" si="1"/>
        <v>9306000</v>
      </c>
      <c r="L27" s="27">
        <f t="shared" si="1"/>
        <v>9306000</v>
      </c>
      <c r="M27" s="27">
        <f t="shared" si="1"/>
        <v>9306000</v>
      </c>
      <c r="N27" s="27">
        <f t="shared" si="1"/>
        <v>27918000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54939597</v>
      </c>
      <c r="X27" s="27">
        <f t="shared" si="1"/>
        <v>-12763000</v>
      </c>
      <c r="Y27" s="27">
        <f t="shared" si="1"/>
        <v>67702597</v>
      </c>
      <c r="Z27" s="28">
        <f>+IF(X27&lt;&gt;0,+(Y27/X27)*100,0)</f>
        <v>-530.4598997100995</v>
      </c>
      <c r="AA27" s="29">
        <f>SUM(AA21:AA26)</f>
        <v>-42060800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-50000</v>
      </c>
      <c r="H35" s="19">
        <v>-50000</v>
      </c>
      <c r="I35" s="19">
        <v>-50000</v>
      </c>
      <c r="J35" s="19">
        <v>-150000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-150000</v>
      </c>
      <c r="X35" s="19"/>
      <c r="Y35" s="19">
        <v>-150000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-50000</v>
      </c>
      <c r="H36" s="27">
        <f t="shared" si="2"/>
        <v>-50000</v>
      </c>
      <c r="I36" s="27">
        <f t="shared" si="2"/>
        <v>-50000</v>
      </c>
      <c r="J36" s="27">
        <f t="shared" si="2"/>
        <v>-150000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-150000</v>
      </c>
      <c r="X36" s="27">
        <f t="shared" si="2"/>
        <v>0</v>
      </c>
      <c r="Y36" s="27">
        <f t="shared" si="2"/>
        <v>-150000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-135263</v>
      </c>
      <c r="F38" s="33">
        <f t="shared" si="3"/>
        <v>-135263</v>
      </c>
      <c r="G38" s="33">
        <f t="shared" si="3"/>
        <v>19859</v>
      </c>
      <c r="H38" s="33">
        <f t="shared" si="3"/>
        <v>-305680</v>
      </c>
      <c r="I38" s="33">
        <f t="shared" si="3"/>
        <v>203097</v>
      </c>
      <c r="J38" s="33">
        <f t="shared" si="3"/>
        <v>-82724</v>
      </c>
      <c r="K38" s="33">
        <f t="shared" si="3"/>
        <v>-38174</v>
      </c>
      <c r="L38" s="33">
        <f t="shared" si="3"/>
        <v>-38174</v>
      </c>
      <c r="M38" s="33">
        <f t="shared" si="3"/>
        <v>-38174</v>
      </c>
      <c r="N38" s="33">
        <f t="shared" si="3"/>
        <v>-114522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-197246</v>
      </c>
      <c r="X38" s="33">
        <f t="shared" si="3"/>
        <v>14795171</v>
      </c>
      <c r="Y38" s="33">
        <f t="shared" si="3"/>
        <v>-14992417</v>
      </c>
      <c r="Z38" s="34">
        <f>+IF(X38&lt;&gt;0,+(Y38/X38)*100,0)</f>
        <v>-101.33317823768309</v>
      </c>
      <c r="AA38" s="35">
        <f>+AA17+AA27+AA36</f>
        <v>-135263</v>
      </c>
    </row>
    <row r="39" spans="1:27" ht="13.5">
      <c r="A39" s="22" t="s">
        <v>59</v>
      </c>
      <c r="B39" s="16"/>
      <c r="C39" s="31"/>
      <c r="D39" s="31"/>
      <c r="E39" s="32">
        <v>528000</v>
      </c>
      <c r="F39" s="33">
        <v>528000</v>
      </c>
      <c r="G39" s="33">
        <v>348368</v>
      </c>
      <c r="H39" s="33">
        <v>368227</v>
      </c>
      <c r="I39" s="33">
        <v>62547</v>
      </c>
      <c r="J39" s="33">
        <v>348368</v>
      </c>
      <c r="K39" s="33">
        <v>265644</v>
      </c>
      <c r="L39" s="33">
        <v>227470</v>
      </c>
      <c r="M39" s="33">
        <v>189296</v>
      </c>
      <c r="N39" s="33">
        <v>265644</v>
      </c>
      <c r="O39" s="33"/>
      <c r="P39" s="33"/>
      <c r="Q39" s="33"/>
      <c r="R39" s="33"/>
      <c r="S39" s="33"/>
      <c r="T39" s="33"/>
      <c r="U39" s="33"/>
      <c r="V39" s="33"/>
      <c r="W39" s="33">
        <v>348368</v>
      </c>
      <c r="X39" s="33">
        <v>528000</v>
      </c>
      <c r="Y39" s="33">
        <v>-179632</v>
      </c>
      <c r="Z39" s="34">
        <v>-34.02</v>
      </c>
      <c r="AA39" s="35">
        <v>528000</v>
      </c>
    </row>
    <row r="40" spans="1:27" ht="13.5">
      <c r="A40" s="41" t="s">
        <v>60</v>
      </c>
      <c r="B40" s="42"/>
      <c r="C40" s="43"/>
      <c r="D40" s="43"/>
      <c r="E40" s="44">
        <v>392737</v>
      </c>
      <c r="F40" s="45">
        <v>392737</v>
      </c>
      <c r="G40" s="45">
        <v>368227</v>
      </c>
      <c r="H40" s="45">
        <v>62547</v>
      </c>
      <c r="I40" s="45">
        <v>265644</v>
      </c>
      <c r="J40" s="45">
        <v>265644</v>
      </c>
      <c r="K40" s="45">
        <v>227470</v>
      </c>
      <c r="L40" s="45">
        <v>189296</v>
      </c>
      <c r="M40" s="45">
        <v>151122</v>
      </c>
      <c r="N40" s="45">
        <v>151122</v>
      </c>
      <c r="O40" s="45"/>
      <c r="P40" s="45"/>
      <c r="Q40" s="45"/>
      <c r="R40" s="45"/>
      <c r="S40" s="45"/>
      <c r="T40" s="45"/>
      <c r="U40" s="45"/>
      <c r="V40" s="45"/>
      <c r="W40" s="45">
        <v>151122</v>
      </c>
      <c r="X40" s="45">
        <v>15323171</v>
      </c>
      <c r="Y40" s="45">
        <v>-15172049</v>
      </c>
      <c r="Z40" s="46">
        <v>-99.01</v>
      </c>
      <c r="AA40" s="47">
        <v>392737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2492780</v>
      </c>
      <c r="D8" s="17"/>
      <c r="E8" s="18">
        <v>1012000</v>
      </c>
      <c r="F8" s="19">
        <v>1012000</v>
      </c>
      <c r="G8" s="19">
        <v>2438</v>
      </c>
      <c r="H8" s="19">
        <v>2260</v>
      </c>
      <c r="I8" s="19">
        <v>102947</v>
      </c>
      <c r="J8" s="19">
        <v>107645</v>
      </c>
      <c r="K8" s="19">
        <v>114991</v>
      </c>
      <c r="L8" s="19">
        <v>9404</v>
      </c>
      <c r="M8" s="19">
        <v>1500</v>
      </c>
      <c r="N8" s="19">
        <v>125895</v>
      </c>
      <c r="O8" s="19"/>
      <c r="P8" s="19"/>
      <c r="Q8" s="19"/>
      <c r="R8" s="19"/>
      <c r="S8" s="19"/>
      <c r="T8" s="19"/>
      <c r="U8" s="19"/>
      <c r="V8" s="19"/>
      <c r="W8" s="19">
        <v>233540</v>
      </c>
      <c r="X8" s="19">
        <v>506000</v>
      </c>
      <c r="Y8" s="19">
        <v>-272460</v>
      </c>
      <c r="Z8" s="20">
        <v>-53.85</v>
      </c>
      <c r="AA8" s="21">
        <v>1012000</v>
      </c>
    </row>
    <row r="9" spans="1:27" ht="13.5">
      <c r="A9" s="22" t="s">
        <v>36</v>
      </c>
      <c r="B9" s="16"/>
      <c r="C9" s="17">
        <v>147115777</v>
      </c>
      <c r="D9" s="17"/>
      <c r="E9" s="18">
        <v>152376000</v>
      </c>
      <c r="F9" s="19">
        <v>152376000</v>
      </c>
      <c r="G9" s="19">
        <v>62162000</v>
      </c>
      <c r="H9" s="19">
        <v>2532000</v>
      </c>
      <c r="I9" s="19"/>
      <c r="J9" s="19">
        <v>64694000</v>
      </c>
      <c r="K9" s="19"/>
      <c r="L9" s="19"/>
      <c r="M9" s="19">
        <v>48064000</v>
      </c>
      <c r="N9" s="19">
        <v>48064000</v>
      </c>
      <c r="O9" s="19"/>
      <c r="P9" s="19"/>
      <c r="Q9" s="19"/>
      <c r="R9" s="19"/>
      <c r="S9" s="19"/>
      <c r="T9" s="19"/>
      <c r="U9" s="19"/>
      <c r="V9" s="19"/>
      <c r="W9" s="19">
        <v>112758000</v>
      </c>
      <c r="X9" s="19">
        <v>101584000</v>
      </c>
      <c r="Y9" s="19">
        <v>11174000</v>
      </c>
      <c r="Z9" s="20">
        <v>11</v>
      </c>
      <c r="AA9" s="21">
        <v>152376000</v>
      </c>
    </row>
    <row r="10" spans="1:27" ht="13.5">
      <c r="A10" s="22" t="s">
        <v>37</v>
      </c>
      <c r="B10" s="16"/>
      <c r="C10" s="17">
        <v>30980223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6738354</v>
      </c>
      <c r="D11" s="17"/>
      <c r="E11" s="18">
        <v>8837163</v>
      </c>
      <c r="F11" s="19">
        <v>8837163</v>
      </c>
      <c r="G11" s="19">
        <v>267963</v>
      </c>
      <c r="H11" s="19">
        <v>557374</v>
      </c>
      <c r="I11" s="19">
        <v>263649</v>
      </c>
      <c r="J11" s="19">
        <v>1088986</v>
      </c>
      <c r="K11" s="19">
        <v>212371</v>
      </c>
      <c r="L11" s="19">
        <v>1645919</v>
      </c>
      <c r="M11" s="19">
        <v>303388</v>
      </c>
      <c r="N11" s="19">
        <v>2161678</v>
      </c>
      <c r="O11" s="19"/>
      <c r="P11" s="19"/>
      <c r="Q11" s="19"/>
      <c r="R11" s="19"/>
      <c r="S11" s="19"/>
      <c r="T11" s="19"/>
      <c r="U11" s="19"/>
      <c r="V11" s="19"/>
      <c r="W11" s="19">
        <v>3250664</v>
      </c>
      <c r="X11" s="19">
        <v>4418502</v>
      </c>
      <c r="Y11" s="19">
        <v>-1167838</v>
      </c>
      <c r="Z11" s="20">
        <v>-26.43</v>
      </c>
      <c r="AA11" s="21">
        <v>8837163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-144194288</v>
      </c>
      <c r="D14" s="17"/>
      <c r="E14" s="18">
        <v>-153687156</v>
      </c>
      <c r="F14" s="19">
        <v>-153687156</v>
      </c>
      <c r="G14" s="19">
        <v>-9713621</v>
      </c>
      <c r="H14" s="19">
        <v>-8578090</v>
      </c>
      <c r="I14" s="19">
        <v>-9126248</v>
      </c>
      <c r="J14" s="19">
        <v>-27417959</v>
      </c>
      <c r="K14" s="19">
        <v>-11635924</v>
      </c>
      <c r="L14" s="19">
        <v>-12950912</v>
      </c>
      <c r="M14" s="19">
        <v>-11405733</v>
      </c>
      <c r="N14" s="19">
        <v>-35992569</v>
      </c>
      <c r="O14" s="19"/>
      <c r="P14" s="19"/>
      <c r="Q14" s="19"/>
      <c r="R14" s="19"/>
      <c r="S14" s="19"/>
      <c r="T14" s="19"/>
      <c r="U14" s="19"/>
      <c r="V14" s="19"/>
      <c r="W14" s="19">
        <v>-63410528</v>
      </c>
      <c r="X14" s="19">
        <v>-77411498</v>
      </c>
      <c r="Y14" s="19">
        <v>14000970</v>
      </c>
      <c r="Z14" s="20">
        <v>-18.09</v>
      </c>
      <c r="AA14" s="21">
        <v>-153687156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-21536946</v>
      </c>
      <c r="D16" s="17"/>
      <c r="E16" s="18"/>
      <c r="F16" s="19"/>
      <c r="G16" s="19">
        <v>-29450</v>
      </c>
      <c r="H16" s="19">
        <v>-1765320</v>
      </c>
      <c r="I16" s="19"/>
      <c r="J16" s="19">
        <v>-1794770</v>
      </c>
      <c r="K16" s="19">
        <v>-2049505</v>
      </c>
      <c r="L16" s="19">
        <v>-469406</v>
      </c>
      <c r="M16" s="19">
        <v>-776276</v>
      </c>
      <c r="N16" s="19">
        <v>-3295187</v>
      </c>
      <c r="O16" s="19"/>
      <c r="P16" s="19"/>
      <c r="Q16" s="19"/>
      <c r="R16" s="19"/>
      <c r="S16" s="19"/>
      <c r="T16" s="19"/>
      <c r="U16" s="19"/>
      <c r="V16" s="19"/>
      <c r="W16" s="19">
        <v>-5089957</v>
      </c>
      <c r="X16" s="19"/>
      <c r="Y16" s="19">
        <v>-5089957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21595900</v>
      </c>
      <c r="D17" s="25">
        <f>SUM(D6:D16)</f>
        <v>0</v>
      </c>
      <c r="E17" s="26">
        <f t="shared" si="0"/>
        <v>8538007</v>
      </c>
      <c r="F17" s="27">
        <f t="shared" si="0"/>
        <v>8538007</v>
      </c>
      <c r="G17" s="27">
        <f t="shared" si="0"/>
        <v>52689330</v>
      </c>
      <c r="H17" s="27">
        <f t="shared" si="0"/>
        <v>-7251776</v>
      </c>
      <c r="I17" s="27">
        <f t="shared" si="0"/>
        <v>-8759652</v>
      </c>
      <c r="J17" s="27">
        <f t="shared" si="0"/>
        <v>36677902</v>
      </c>
      <c r="K17" s="27">
        <f t="shared" si="0"/>
        <v>-13358067</v>
      </c>
      <c r="L17" s="27">
        <f t="shared" si="0"/>
        <v>-11764995</v>
      </c>
      <c r="M17" s="27">
        <f t="shared" si="0"/>
        <v>36186879</v>
      </c>
      <c r="N17" s="27">
        <f t="shared" si="0"/>
        <v>11063817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47741719</v>
      </c>
      <c r="X17" s="27">
        <f t="shared" si="0"/>
        <v>29097004</v>
      </c>
      <c r="Y17" s="27">
        <f t="shared" si="0"/>
        <v>18644715</v>
      </c>
      <c r="Z17" s="28">
        <f>+IF(X17&lt;&gt;0,+(Y17/X17)*100,0)</f>
        <v>64.0777827160487</v>
      </c>
      <c r="AA17" s="29">
        <f>SUM(AA6:AA16)</f>
        <v>8538007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-463289</v>
      </c>
      <c r="D26" s="17"/>
      <c r="E26" s="18">
        <v>-2850000</v>
      </c>
      <c r="F26" s="19">
        <v>-2850000</v>
      </c>
      <c r="G26" s="19"/>
      <c r="H26" s="19"/>
      <c r="I26" s="19"/>
      <c r="J26" s="19"/>
      <c r="K26" s="19"/>
      <c r="L26" s="19">
        <v>-218963</v>
      </c>
      <c r="M26" s="19"/>
      <c r="N26" s="19">
        <v>-218963</v>
      </c>
      <c r="O26" s="19"/>
      <c r="P26" s="19"/>
      <c r="Q26" s="19"/>
      <c r="R26" s="19"/>
      <c r="S26" s="19"/>
      <c r="T26" s="19"/>
      <c r="U26" s="19"/>
      <c r="V26" s="19"/>
      <c r="W26" s="19">
        <v>-218963</v>
      </c>
      <c r="X26" s="19">
        <v>-2600000</v>
      </c>
      <c r="Y26" s="19">
        <v>2381037</v>
      </c>
      <c r="Z26" s="20">
        <v>-91.58</v>
      </c>
      <c r="AA26" s="21">
        <v>-2850000</v>
      </c>
    </row>
    <row r="27" spans="1:27" ht="13.5">
      <c r="A27" s="23" t="s">
        <v>51</v>
      </c>
      <c r="B27" s="24"/>
      <c r="C27" s="25">
        <f aca="true" t="shared" si="1" ref="C27:Y27">SUM(C21:C26)</f>
        <v>-463289</v>
      </c>
      <c r="D27" s="25">
        <f>SUM(D21:D26)</f>
        <v>0</v>
      </c>
      <c r="E27" s="26">
        <f t="shared" si="1"/>
        <v>-2850000</v>
      </c>
      <c r="F27" s="27">
        <f t="shared" si="1"/>
        <v>-2850000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-218963</v>
      </c>
      <c r="M27" s="27">
        <f t="shared" si="1"/>
        <v>0</v>
      </c>
      <c r="N27" s="27">
        <f t="shared" si="1"/>
        <v>-218963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-218963</v>
      </c>
      <c r="X27" s="27">
        <f t="shared" si="1"/>
        <v>-2600000</v>
      </c>
      <c r="Y27" s="27">
        <f t="shared" si="1"/>
        <v>2381037</v>
      </c>
      <c r="Z27" s="28">
        <f>+IF(X27&lt;&gt;0,+(Y27/X27)*100,0)</f>
        <v>-91.57834615384616</v>
      </c>
      <c r="AA27" s="29">
        <f>SUM(AA21:AA26)</f>
        <v>-2850000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21132611</v>
      </c>
      <c r="D38" s="31">
        <f>+D17+D27+D36</f>
        <v>0</v>
      </c>
      <c r="E38" s="32">
        <f t="shared" si="3"/>
        <v>5688007</v>
      </c>
      <c r="F38" s="33">
        <f t="shared" si="3"/>
        <v>5688007</v>
      </c>
      <c r="G38" s="33">
        <f t="shared" si="3"/>
        <v>52689330</v>
      </c>
      <c r="H38" s="33">
        <f t="shared" si="3"/>
        <v>-7251776</v>
      </c>
      <c r="I38" s="33">
        <f t="shared" si="3"/>
        <v>-8759652</v>
      </c>
      <c r="J38" s="33">
        <f t="shared" si="3"/>
        <v>36677902</v>
      </c>
      <c r="K38" s="33">
        <f t="shared" si="3"/>
        <v>-13358067</v>
      </c>
      <c r="L38" s="33">
        <f t="shared" si="3"/>
        <v>-11983958</v>
      </c>
      <c r="M38" s="33">
        <f t="shared" si="3"/>
        <v>36186879</v>
      </c>
      <c r="N38" s="33">
        <f t="shared" si="3"/>
        <v>10844854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47522756</v>
      </c>
      <c r="X38" s="33">
        <f t="shared" si="3"/>
        <v>26497004</v>
      </c>
      <c r="Y38" s="33">
        <f t="shared" si="3"/>
        <v>21025752</v>
      </c>
      <c r="Z38" s="34">
        <f>+IF(X38&lt;&gt;0,+(Y38/X38)*100,0)</f>
        <v>79.35143158071757</v>
      </c>
      <c r="AA38" s="35">
        <f>+AA17+AA27+AA36</f>
        <v>5688007</v>
      </c>
    </row>
    <row r="39" spans="1:27" ht="13.5">
      <c r="A39" s="22" t="s">
        <v>59</v>
      </c>
      <c r="B39" s="16"/>
      <c r="C39" s="31">
        <v>68268983</v>
      </c>
      <c r="D39" s="31"/>
      <c r="E39" s="32">
        <v>52000000</v>
      </c>
      <c r="F39" s="33">
        <v>52000000</v>
      </c>
      <c r="G39" s="33">
        <v>87615830</v>
      </c>
      <c r="H39" s="33">
        <v>140305160</v>
      </c>
      <c r="I39" s="33">
        <v>133053384</v>
      </c>
      <c r="J39" s="33">
        <v>87615830</v>
      </c>
      <c r="K39" s="33">
        <v>124293732</v>
      </c>
      <c r="L39" s="33">
        <v>110935665</v>
      </c>
      <c r="M39" s="33">
        <v>98951707</v>
      </c>
      <c r="N39" s="33">
        <v>124293732</v>
      </c>
      <c r="O39" s="33"/>
      <c r="P39" s="33"/>
      <c r="Q39" s="33"/>
      <c r="R39" s="33"/>
      <c r="S39" s="33"/>
      <c r="T39" s="33"/>
      <c r="U39" s="33"/>
      <c r="V39" s="33"/>
      <c r="W39" s="33">
        <v>87615830</v>
      </c>
      <c r="X39" s="33">
        <v>52000000</v>
      </c>
      <c r="Y39" s="33">
        <v>35615830</v>
      </c>
      <c r="Z39" s="34">
        <v>68.49</v>
      </c>
      <c r="AA39" s="35">
        <v>52000000</v>
      </c>
    </row>
    <row r="40" spans="1:27" ht="13.5">
      <c r="A40" s="41" t="s">
        <v>60</v>
      </c>
      <c r="B40" s="42"/>
      <c r="C40" s="43">
        <v>89401594</v>
      </c>
      <c r="D40" s="43"/>
      <c r="E40" s="44">
        <v>57688007</v>
      </c>
      <c r="F40" s="45">
        <v>57688007</v>
      </c>
      <c r="G40" s="45">
        <v>140305160</v>
      </c>
      <c r="H40" s="45">
        <v>133053384</v>
      </c>
      <c r="I40" s="45">
        <v>124293732</v>
      </c>
      <c r="J40" s="45">
        <v>124293732</v>
      </c>
      <c r="K40" s="45">
        <v>110935665</v>
      </c>
      <c r="L40" s="45">
        <v>98951707</v>
      </c>
      <c r="M40" s="45">
        <v>135138586</v>
      </c>
      <c r="N40" s="45">
        <v>135138586</v>
      </c>
      <c r="O40" s="45"/>
      <c r="P40" s="45"/>
      <c r="Q40" s="45"/>
      <c r="R40" s="45"/>
      <c r="S40" s="45"/>
      <c r="T40" s="45"/>
      <c r="U40" s="45"/>
      <c r="V40" s="45"/>
      <c r="W40" s="45">
        <v>135138586</v>
      </c>
      <c r="X40" s="45">
        <v>78497004</v>
      </c>
      <c r="Y40" s="45">
        <v>56641582</v>
      </c>
      <c r="Z40" s="46">
        <v>72.16</v>
      </c>
      <c r="AA40" s="47">
        <v>57688007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6216405</v>
      </c>
      <c r="D6" s="17"/>
      <c r="E6" s="18">
        <v>14253955</v>
      </c>
      <c r="F6" s="19">
        <v>14253955</v>
      </c>
      <c r="G6" s="19">
        <v>485487</v>
      </c>
      <c r="H6" s="19">
        <v>372046</v>
      </c>
      <c r="I6" s="19">
        <v>1010815</v>
      </c>
      <c r="J6" s="19">
        <v>1868348</v>
      </c>
      <c r="K6" s="19">
        <v>424008</v>
      </c>
      <c r="L6" s="19">
        <v>388584</v>
      </c>
      <c r="M6" s="19">
        <v>509341</v>
      </c>
      <c r="N6" s="19">
        <v>1321933</v>
      </c>
      <c r="O6" s="19"/>
      <c r="P6" s="19"/>
      <c r="Q6" s="19"/>
      <c r="R6" s="19"/>
      <c r="S6" s="19"/>
      <c r="T6" s="19"/>
      <c r="U6" s="19"/>
      <c r="V6" s="19"/>
      <c r="W6" s="19">
        <v>3190281</v>
      </c>
      <c r="X6" s="19">
        <v>6928998</v>
      </c>
      <c r="Y6" s="19">
        <v>-3738717</v>
      </c>
      <c r="Z6" s="20">
        <v>-53.96</v>
      </c>
      <c r="AA6" s="21">
        <v>14253955</v>
      </c>
    </row>
    <row r="7" spans="1:27" ht="13.5">
      <c r="A7" s="22" t="s">
        <v>34</v>
      </c>
      <c r="B7" s="16"/>
      <c r="C7" s="17">
        <v>27672554</v>
      </c>
      <c r="D7" s="17"/>
      <c r="E7" s="18">
        <v>40302891</v>
      </c>
      <c r="F7" s="19">
        <v>40302891</v>
      </c>
      <c r="G7" s="19">
        <v>2080951</v>
      </c>
      <c r="H7" s="19">
        <v>2159816</v>
      </c>
      <c r="I7" s="19">
        <v>2173502</v>
      </c>
      <c r="J7" s="19">
        <v>6414269</v>
      </c>
      <c r="K7" s="19">
        <v>1835824</v>
      </c>
      <c r="L7" s="19">
        <v>2005396</v>
      </c>
      <c r="M7" s="19">
        <v>1699122</v>
      </c>
      <c r="N7" s="19">
        <v>5540342</v>
      </c>
      <c r="O7" s="19"/>
      <c r="P7" s="19"/>
      <c r="Q7" s="19"/>
      <c r="R7" s="19"/>
      <c r="S7" s="19"/>
      <c r="T7" s="19"/>
      <c r="U7" s="19"/>
      <c r="V7" s="19"/>
      <c r="W7" s="19">
        <v>11954611</v>
      </c>
      <c r="X7" s="19">
        <v>18777072</v>
      </c>
      <c r="Y7" s="19">
        <v>-6822461</v>
      </c>
      <c r="Z7" s="20">
        <v>-36.33</v>
      </c>
      <c r="AA7" s="21">
        <v>40302891</v>
      </c>
    </row>
    <row r="8" spans="1:27" ht="13.5">
      <c r="A8" s="22" t="s">
        <v>35</v>
      </c>
      <c r="B8" s="16"/>
      <c r="C8" s="17"/>
      <c r="D8" s="17"/>
      <c r="E8" s="18">
        <v>2564796</v>
      </c>
      <c r="F8" s="19">
        <v>2564796</v>
      </c>
      <c r="G8" s="19">
        <v>21835</v>
      </c>
      <c r="H8" s="19">
        <v>18648</v>
      </c>
      <c r="I8" s="19">
        <v>32487</v>
      </c>
      <c r="J8" s="19">
        <v>72970</v>
      </c>
      <c r="K8" s="19">
        <v>14591</v>
      </c>
      <c r="L8" s="19">
        <v>23577</v>
      </c>
      <c r="M8" s="19">
        <v>10934</v>
      </c>
      <c r="N8" s="19">
        <v>49102</v>
      </c>
      <c r="O8" s="19"/>
      <c r="P8" s="19"/>
      <c r="Q8" s="19"/>
      <c r="R8" s="19"/>
      <c r="S8" s="19"/>
      <c r="T8" s="19"/>
      <c r="U8" s="19"/>
      <c r="V8" s="19"/>
      <c r="W8" s="19">
        <v>122072</v>
      </c>
      <c r="X8" s="19">
        <v>1282398</v>
      </c>
      <c r="Y8" s="19">
        <v>-1160326</v>
      </c>
      <c r="Z8" s="20">
        <v>-90.48</v>
      </c>
      <c r="AA8" s="21">
        <v>2564796</v>
      </c>
    </row>
    <row r="9" spans="1:27" ht="13.5">
      <c r="A9" s="22" t="s">
        <v>36</v>
      </c>
      <c r="B9" s="16"/>
      <c r="C9" s="17">
        <v>93649000</v>
      </c>
      <c r="D9" s="17"/>
      <c r="E9" s="18">
        <v>61052000</v>
      </c>
      <c r="F9" s="19">
        <v>61052000</v>
      </c>
      <c r="G9" s="19">
        <v>19701000</v>
      </c>
      <c r="H9" s="19">
        <v>1970000</v>
      </c>
      <c r="I9" s="19"/>
      <c r="J9" s="19">
        <v>21671000</v>
      </c>
      <c r="K9" s="19">
        <v>250000</v>
      </c>
      <c r="L9" s="19"/>
      <c r="M9" s="19">
        <v>15311000</v>
      </c>
      <c r="N9" s="19">
        <v>15561000</v>
      </c>
      <c r="O9" s="19"/>
      <c r="P9" s="19"/>
      <c r="Q9" s="19"/>
      <c r="R9" s="19"/>
      <c r="S9" s="19"/>
      <c r="T9" s="19"/>
      <c r="U9" s="19"/>
      <c r="V9" s="19"/>
      <c r="W9" s="19">
        <v>37232000</v>
      </c>
      <c r="X9" s="19">
        <v>43550000</v>
      </c>
      <c r="Y9" s="19">
        <v>-6318000</v>
      </c>
      <c r="Z9" s="20">
        <v>-14.51</v>
      </c>
      <c r="AA9" s="21">
        <v>61052000</v>
      </c>
    </row>
    <row r="10" spans="1:27" ht="13.5">
      <c r="A10" s="22" t="s">
        <v>37</v>
      </c>
      <c r="B10" s="16"/>
      <c r="C10" s="17"/>
      <c r="D10" s="17"/>
      <c r="E10" s="18">
        <v>49949000</v>
      </c>
      <c r="F10" s="19">
        <v>49949000</v>
      </c>
      <c r="G10" s="19">
        <v>10636000</v>
      </c>
      <c r="H10" s="19">
        <v>6357000</v>
      </c>
      <c r="I10" s="19"/>
      <c r="J10" s="19">
        <v>16993000</v>
      </c>
      <c r="K10" s="19">
        <v>5451000</v>
      </c>
      <c r="L10" s="19"/>
      <c r="M10" s="19"/>
      <c r="N10" s="19">
        <v>5451000</v>
      </c>
      <c r="O10" s="19"/>
      <c r="P10" s="19"/>
      <c r="Q10" s="19"/>
      <c r="R10" s="19"/>
      <c r="S10" s="19"/>
      <c r="T10" s="19"/>
      <c r="U10" s="19"/>
      <c r="V10" s="19"/>
      <c r="W10" s="19">
        <v>22444000</v>
      </c>
      <c r="X10" s="19">
        <v>43584000</v>
      </c>
      <c r="Y10" s="19">
        <v>-21140000</v>
      </c>
      <c r="Z10" s="20">
        <v>-48.5</v>
      </c>
      <c r="AA10" s="21">
        <v>49949000</v>
      </c>
    </row>
    <row r="11" spans="1:27" ht="13.5">
      <c r="A11" s="22" t="s">
        <v>38</v>
      </c>
      <c r="B11" s="16"/>
      <c r="C11" s="17">
        <v>512557</v>
      </c>
      <c r="D11" s="17"/>
      <c r="E11" s="18">
        <v>4711044</v>
      </c>
      <c r="F11" s="19">
        <v>4711044</v>
      </c>
      <c r="G11" s="19">
        <v>669168</v>
      </c>
      <c r="H11" s="19">
        <v>314562</v>
      </c>
      <c r="I11" s="19">
        <v>545011</v>
      </c>
      <c r="J11" s="19">
        <v>1528741</v>
      </c>
      <c r="K11" s="19"/>
      <c r="L11" s="19">
        <v>23162</v>
      </c>
      <c r="M11" s="19"/>
      <c r="N11" s="19">
        <v>23162</v>
      </c>
      <c r="O11" s="19"/>
      <c r="P11" s="19"/>
      <c r="Q11" s="19"/>
      <c r="R11" s="19"/>
      <c r="S11" s="19"/>
      <c r="T11" s="19"/>
      <c r="U11" s="19"/>
      <c r="V11" s="19"/>
      <c r="W11" s="19">
        <v>1551903</v>
      </c>
      <c r="X11" s="19">
        <v>2355522</v>
      </c>
      <c r="Y11" s="19">
        <v>-803619</v>
      </c>
      <c r="Z11" s="20">
        <v>-34.12</v>
      </c>
      <c r="AA11" s="21">
        <v>4711044</v>
      </c>
    </row>
    <row r="12" spans="1:27" ht="13.5">
      <c r="A12" s="22" t="s">
        <v>39</v>
      </c>
      <c r="B12" s="16"/>
      <c r="C12" s="17">
        <v>3569</v>
      </c>
      <c r="D12" s="17"/>
      <c r="E12" s="18">
        <v>33828</v>
      </c>
      <c r="F12" s="19">
        <v>33828</v>
      </c>
      <c r="G12" s="19"/>
      <c r="H12" s="19"/>
      <c r="I12" s="19"/>
      <c r="J12" s="19"/>
      <c r="K12" s="19"/>
      <c r="L12" s="19"/>
      <c r="M12" s="19">
        <v>1080</v>
      </c>
      <c r="N12" s="19">
        <v>1080</v>
      </c>
      <c r="O12" s="19"/>
      <c r="P12" s="19"/>
      <c r="Q12" s="19"/>
      <c r="R12" s="19"/>
      <c r="S12" s="19"/>
      <c r="T12" s="19"/>
      <c r="U12" s="19"/>
      <c r="V12" s="19"/>
      <c r="W12" s="19">
        <v>1080</v>
      </c>
      <c r="X12" s="19">
        <v>16914</v>
      </c>
      <c r="Y12" s="19">
        <v>-15834</v>
      </c>
      <c r="Z12" s="20">
        <v>-93.61</v>
      </c>
      <c r="AA12" s="21">
        <v>33828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-96254006</v>
      </c>
      <c r="D14" s="17"/>
      <c r="E14" s="18">
        <v>-120166007</v>
      </c>
      <c r="F14" s="19">
        <v>-120166007</v>
      </c>
      <c r="G14" s="19">
        <v>-11482301</v>
      </c>
      <c r="H14" s="19">
        <v>-9133892</v>
      </c>
      <c r="I14" s="19">
        <v>-6263485</v>
      </c>
      <c r="J14" s="19">
        <v>-26879678</v>
      </c>
      <c r="K14" s="19">
        <v>-8504907</v>
      </c>
      <c r="L14" s="19">
        <v>-6460834</v>
      </c>
      <c r="M14" s="19">
        <v>-4593763</v>
      </c>
      <c r="N14" s="19">
        <v>-19559504</v>
      </c>
      <c r="O14" s="19"/>
      <c r="P14" s="19"/>
      <c r="Q14" s="19"/>
      <c r="R14" s="19"/>
      <c r="S14" s="19"/>
      <c r="T14" s="19"/>
      <c r="U14" s="19"/>
      <c r="V14" s="19"/>
      <c r="W14" s="19">
        <v>-46439182</v>
      </c>
      <c r="X14" s="19">
        <v>-51735018</v>
      </c>
      <c r="Y14" s="19">
        <v>5295836</v>
      </c>
      <c r="Z14" s="20">
        <v>-10.24</v>
      </c>
      <c r="AA14" s="21">
        <v>-120166007</v>
      </c>
    </row>
    <row r="15" spans="1:27" ht="13.5">
      <c r="A15" s="22" t="s">
        <v>42</v>
      </c>
      <c r="B15" s="16"/>
      <c r="C15" s="17">
        <v>-2334853</v>
      </c>
      <c r="D15" s="17"/>
      <c r="E15" s="18">
        <v>-52848</v>
      </c>
      <c r="F15" s="19">
        <v>-52848</v>
      </c>
      <c r="G15" s="19">
        <v>-48173</v>
      </c>
      <c r="H15" s="19">
        <v>-7489</v>
      </c>
      <c r="I15" s="19">
        <v>-44230</v>
      </c>
      <c r="J15" s="19">
        <v>-99892</v>
      </c>
      <c r="K15" s="19"/>
      <c r="L15" s="19">
        <v>-81558</v>
      </c>
      <c r="M15" s="19"/>
      <c r="N15" s="19">
        <v>-81558</v>
      </c>
      <c r="O15" s="19"/>
      <c r="P15" s="19"/>
      <c r="Q15" s="19"/>
      <c r="R15" s="19"/>
      <c r="S15" s="19"/>
      <c r="T15" s="19"/>
      <c r="U15" s="19"/>
      <c r="V15" s="19"/>
      <c r="W15" s="19">
        <v>-181450</v>
      </c>
      <c r="X15" s="19">
        <v>-26424</v>
      </c>
      <c r="Y15" s="19">
        <v>-155026</v>
      </c>
      <c r="Z15" s="20">
        <v>586.69</v>
      </c>
      <c r="AA15" s="21">
        <v>-52848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29465226</v>
      </c>
      <c r="D17" s="25">
        <f>SUM(D6:D16)</f>
        <v>0</v>
      </c>
      <c r="E17" s="26">
        <f t="shared" si="0"/>
        <v>52648659</v>
      </c>
      <c r="F17" s="27">
        <f t="shared" si="0"/>
        <v>52648659</v>
      </c>
      <c r="G17" s="27">
        <f t="shared" si="0"/>
        <v>22063967</v>
      </c>
      <c r="H17" s="27">
        <f t="shared" si="0"/>
        <v>2050691</v>
      </c>
      <c r="I17" s="27">
        <f t="shared" si="0"/>
        <v>-2545900</v>
      </c>
      <c r="J17" s="27">
        <f t="shared" si="0"/>
        <v>21568758</v>
      </c>
      <c r="K17" s="27">
        <f t="shared" si="0"/>
        <v>-529484</v>
      </c>
      <c r="L17" s="27">
        <f t="shared" si="0"/>
        <v>-4101673</v>
      </c>
      <c r="M17" s="27">
        <f t="shared" si="0"/>
        <v>12937714</v>
      </c>
      <c r="N17" s="27">
        <f t="shared" si="0"/>
        <v>8306557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29875315</v>
      </c>
      <c r="X17" s="27">
        <f t="shared" si="0"/>
        <v>64733462</v>
      </c>
      <c r="Y17" s="27">
        <f t="shared" si="0"/>
        <v>-34858147</v>
      </c>
      <c r="Z17" s="28">
        <f>+IF(X17&lt;&gt;0,+(Y17/X17)*100,0)</f>
        <v>-53.848729734244706</v>
      </c>
      <c r="AA17" s="29">
        <f>SUM(AA6:AA16)</f>
        <v>52648659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1368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-417795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-25753447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-49949000</v>
      </c>
      <c r="F26" s="19">
        <v>-49949000</v>
      </c>
      <c r="G26" s="19">
        <v>-5086665</v>
      </c>
      <c r="H26" s="19">
        <v>-1861882</v>
      </c>
      <c r="I26" s="19">
        <v>-1727515</v>
      </c>
      <c r="J26" s="19">
        <v>-8676062</v>
      </c>
      <c r="K26" s="19">
        <v>-907414</v>
      </c>
      <c r="L26" s="19">
        <v>-524019</v>
      </c>
      <c r="M26" s="19">
        <v>-7661229</v>
      </c>
      <c r="N26" s="19">
        <v>-9092662</v>
      </c>
      <c r="O26" s="19"/>
      <c r="P26" s="19"/>
      <c r="Q26" s="19"/>
      <c r="R26" s="19"/>
      <c r="S26" s="19"/>
      <c r="T26" s="19"/>
      <c r="U26" s="19"/>
      <c r="V26" s="19"/>
      <c r="W26" s="19">
        <v>-17768724</v>
      </c>
      <c r="X26" s="19">
        <v>-24478000</v>
      </c>
      <c r="Y26" s="19">
        <v>6709276</v>
      </c>
      <c r="Z26" s="20">
        <v>-27.41</v>
      </c>
      <c r="AA26" s="21">
        <v>-49949000</v>
      </c>
    </row>
    <row r="27" spans="1:27" ht="13.5">
      <c r="A27" s="23" t="s">
        <v>51</v>
      </c>
      <c r="B27" s="24"/>
      <c r="C27" s="25">
        <f aca="true" t="shared" si="1" ref="C27:Y27">SUM(C21:C26)</f>
        <v>-26169874</v>
      </c>
      <c r="D27" s="25">
        <f>SUM(D21:D26)</f>
        <v>0</v>
      </c>
      <c r="E27" s="26">
        <f t="shared" si="1"/>
        <v>-49949000</v>
      </c>
      <c r="F27" s="27">
        <f t="shared" si="1"/>
        <v>-49949000</v>
      </c>
      <c r="G27" s="27">
        <f t="shared" si="1"/>
        <v>-5086665</v>
      </c>
      <c r="H27" s="27">
        <f t="shared" si="1"/>
        <v>-1861882</v>
      </c>
      <c r="I27" s="27">
        <f t="shared" si="1"/>
        <v>-1727515</v>
      </c>
      <c r="J27" s="27">
        <f t="shared" si="1"/>
        <v>-8676062</v>
      </c>
      <c r="K27" s="27">
        <f t="shared" si="1"/>
        <v>-907414</v>
      </c>
      <c r="L27" s="27">
        <f t="shared" si="1"/>
        <v>-524019</v>
      </c>
      <c r="M27" s="27">
        <f t="shared" si="1"/>
        <v>-7661229</v>
      </c>
      <c r="N27" s="27">
        <f t="shared" si="1"/>
        <v>-9092662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-17768724</v>
      </c>
      <c r="X27" s="27">
        <f t="shared" si="1"/>
        <v>-24478000</v>
      </c>
      <c r="Y27" s="27">
        <f t="shared" si="1"/>
        <v>6709276</v>
      </c>
      <c r="Z27" s="28">
        <f>+IF(X27&lt;&gt;0,+(Y27/X27)*100,0)</f>
        <v>-27.409412533703737</v>
      </c>
      <c r="AA27" s="29">
        <f>SUM(AA21:AA26)</f>
        <v>-49949000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3295352</v>
      </c>
      <c r="D38" s="31">
        <f>+D17+D27+D36</f>
        <v>0</v>
      </c>
      <c r="E38" s="32">
        <f t="shared" si="3"/>
        <v>2699659</v>
      </c>
      <c r="F38" s="33">
        <f t="shared" si="3"/>
        <v>2699659</v>
      </c>
      <c r="G38" s="33">
        <f t="shared" si="3"/>
        <v>16977302</v>
      </c>
      <c r="H38" s="33">
        <f t="shared" si="3"/>
        <v>188809</v>
      </c>
      <c r="I38" s="33">
        <f t="shared" si="3"/>
        <v>-4273415</v>
      </c>
      <c r="J38" s="33">
        <f t="shared" si="3"/>
        <v>12892696</v>
      </c>
      <c r="K38" s="33">
        <f t="shared" si="3"/>
        <v>-1436898</v>
      </c>
      <c r="L38" s="33">
        <f t="shared" si="3"/>
        <v>-4625692</v>
      </c>
      <c r="M38" s="33">
        <f t="shared" si="3"/>
        <v>5276485</v>
      </c>
      <c r="N38" s="33">
        <f t="shared" si="3"/>
        <v>-786105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12106591</v>
      </c>
      <c r="X38" s="33">
        <f t="shared" si="3"/>
        <v>40255462</v>
      </c>
      <c r="Y38" s="33">
        <f t="shared" si="3"/>
        <v>-28148871</v>
      </c>
      <c r="Z38" s="34">
        <f>+IF(X38&lt;&gt;0,+(Y38/X38)*100,0)</f>
        <v>-69.92559419638508</v>
      </c>
      <c r="AA38" s="35">
        <f>+AA17+AA27+AA36</f>
        <v>2699659</v>
      </c>
    </row>
    <row r="39" spans="1:27" ht="13.5">
      <c r="A39" s="22" t="s">
        <v>59</v>
      </c>
      <c r="B39" s="16"/>
      <c r="C39" s="31">
        <v>512819</v>
      </c>
      <c r="D39" s="31"/>
      <c r="E39" s="32">
        <v>282000</v>
      </c>
      <c r="F39" s="33">
        <v>282000</v>
      </c>
      <c r="G39" s="33">
        <v>2646779</v>
      </c>
      <c r="H39" s="33">
        <v>19624081</v>
      </c>
      <c r="I39" s="33">
        <v>19812890</v>
      </c>
      <c r="J39" s="33">
        <v>2646779</v>
      </c>
      <c r="K39" s="33">
        <v>15539475</v>
      </c>
      <c r="L39" s="33">
        <v>14102577</v>
      </c>
      <c r="M39" s="33">
        <v>9476885</v>
      </c>
      <c r="N39" s="33">
        <v>15539475</v>
      </c>
      <c r="O39" s="33"/>
      <c r="P39" s="33"/>
      <c r="Q39" s="33"/>
      <c r="R39" s="33"/>
      <c r="S39" s="33"/>
      <c r="T39" s="33"/>
      <c r="U39" s="33"/>
      <c r="V39" s="33"/>
      <c r="W39" s="33">
        <v>2646779</v>
      </c>
      <c r="X39" s="33">
        <v>282000</v>
      </c>
      <c r="Y39" s="33">
        <v>2364779</v>
      </c>
      <c r="Z39" s="34">
        <v>838.57</v>
      </c>
      <c r="AA39" s="35">
        <v>282000</v>
      </c>
    </row>
    <row r="40" spans="1:27" ht="13.5">
      <c r="A40" s="41" t="s">
        <v>60</v>
      </c>
      <c r="B40" s="42"/>
      <c r="C40" s="43">
        <v>3808171</v>
      </c>
      <c r="D40" s="43"/>
      <c r="E40" s="44">
        <v>2981660</v>
      </c>
      <c r="F40" s="45">
        <v>2981660</v>
      </c>
      <c r="G40" s="45">
        <v>19624081</v>
      </c>
      <c r="H40" s="45">
        <v>19812890</v>
      </c>
      <c r="I40" s="45">
        <v>15539475</v>
      </c>
      <c r="J40" s="45">
        <v>15539475</v>
      </c>
      <c r="K40" s="45">
        <v>14102577</v>
      </c>
      <c r="L40" s="45">
        <v>9476885</v>
      </c>
      <c r="M40" s="45">
        <v>14753370</v>
      </c>
      <c r="N40" s="45">
        <v>14753370</v>
      </c>
      <c r="O40" s="45"/>
      <c r="P40" s="45"/>
      <c r="Q40" s="45"/>
      <c r="R40" s="45"/>
      <c r="S40" s="45"/>
      <c r="T40" s="45"/>
      <c r="U40" s="45"/>
      <c r="V40" s="45"/>
      <c r="W40" s="45">
        <v>14753370</v>
      </c>
      <c r="X40" s="45">
        <v>40537463</v>
      </c>
      <c r="Y40" s="45">
        <v>-25784093</v>
      </c>
      <c r="Z40" s="46">
        <v>-63.61</v>
      </c>
      <c r="AA40" s="47">
        <v>2981660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15152076</v>
      </c>
      <c r="F6" s="19">
        <v>15152076</v>
      </c>
      <c r="G6" s="19">
        <v>529598</v>
      </c>
      <c r="H6" s="19"/>
      <c r="I6" s="19"/>
      <c r="J6" s="19">
        <v>529598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529598</v>
      </c>
      <c r="X6" s="19">
        <v>7576038</v>
      </c>
      <c r="Y6" s="19">
        <v>-7046440</v>
      </c>
      <c r="Z6" s="20">
        <v>-93.01</v>
      </c>
      <c r="AA6" s="21">
        <v>15152076</v>
      </c>
    </row>
    <row r="7" spans="1:27" ht="13.5">
      <c r="A7" s="22" t="s">
        <v>34</v>
      </c>
      <c r="B7" s="16"/>
      <c r="C7" s="17">
        <v>76923086</v>
      </c>
      <c r="D7" s="17"/>
      <c r="E7" s="18">
        <v>15540508</v>
      </c>
      <c r="F7" s="19">
        <v>15540508</v>
      </c>
      <c r="G7" s="19">
        <v>1847147</v>
      </c>
      <c r="H7" s="19"/>
      <c r="I7" s="19"/>
      <c r="J7" s="19">
        <v>1847147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1847147</v>
      </c>
      <c r="X7" s="19">
        <v>7770246</v>
      </c>
      <c r="Y7" s="19">
        <v>-5923099</v>
      </c>
      <c r="Z7" s="20">
        <v>-76.23</v>
      </c>
      <c r="AA7" s="21">
        <v>15540508</v>
      </c>
    </row>
    <row r="8" spans="1:27" ht="13.5">
      <c r="A8" s="22" t="s">
        <v>35</v>
      </c>
      <c r="B8" s="16"/>
      <c r="C8" s="17"/>
      <c r="D8" s="17"/>
      <c r="E8" s="18">
        <v>2112766</v>
      </c>
      <c r="F8" s="19">
        <v>2112766</v>
      </c>
      <c r="G8" s="19">
        <v>5206661</v>
      </c>
      <c r="H8" s="19"/>
      <c r="I8" s="19"/>
      <c r="J8" s="19">
        <v>5206661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5206661</v>
      </c>
      <c r="X8" s="19">
        <v>1056388</v>
      </c>
      <c r="Y8" s="19">
        <v>4150273</v>
      </c>
      <c r="Z8" s="20">
        <v>392.87</v>
      </c>
      <c r="AA8" s="21">
        <v>2112766</v>
      </c>
    </row>
    <row r="9" spans="1:27" ht="13.5">
      <c r="A9" s="22" t="s">
        <v>36</v>
      </c>
      <c r="B9" s="16"/>
      <c r="C9" s="17">
        <v>123380272</v>
      </c>
      <c r="D9" s="17"/>
      <c r="E9" s="18">
        <v>80580000</v>
      </c>
      <c r="F9" s="19">
        <v>80580000</v>
      </c>
      <c r="G9" s="19">
        <v>28917000</v>
      </c>
      <c r="H9" s="19"/>
      <c r="I9" s="19"/>
      <c r="J9" s="19">
        <v>28917000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28917000</v>
      </c>
      <c r="X9" s="19">
        <v>40290000</v>
      </c>
      <c r="Y9" s="19">
        <v>-11373000</v>
      </c>
      <c r="Z9" s="20">
        <v>-28.23</v>
      </c>
      <c r="AA9" s="21">
        <v>80580000</v>
      </c>
    </row>
    <row r="10" spans="1:27" ht="13.5">
      <c r="A10" s="22" t="s">
        <v>37</v>
      </c>
      <c r="B10" s="16"/>
      <c r="C10" s="17"/>
      <c r="D10" s="17"/>
      <c r="E10" s="18">
        <v>44201004</v>
      </c>
      <c r="F10" s="19">
        <v>44201004</v>
      </c>
      <c r="G10" s="19">
        <v>550000</v>
      </c>
      <c r="H10" s="19"/>
      <c r="I10" s="19"/>
      <c r="J10" s="19">
        <v>550000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550000</v>
      </c>
      <c r="X10" s="19">
        <v>22100502</v>
      </c>
      <c r="Y10" s="19">
        <v>-21550502</v>
      </c>
      <c r="Z10" s="20">
        <v>-97.51</v>
      </c>
      <c r="AA10" s="21">
        <v>44201004</v>
      </c>
    </row>
    <row r="11" spans="1:27" ht="13.5">
      <c r="A11" s="22" t="s">
        <v>38</v>
      </c>
      <c r="B11" s="16"/>
      <c r="C11" s="17">
        <v>10673400</v>
      </c>
      <c r="D11" s="17"/>
      <c r="E11" s="18">
        <v>5548649</v>
      </c>
      <c r="F11" s="19">
        <v>5548649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2774333</v>
      </c>
      <c r="Y11" s="19">
        <v>-2774333</v>
      </c>
      <c r="Z11" s="20">
        <v>-100</v>
      </c>
      <c r="AA11" s="21">
        <v>5548649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-173275340</v>
      </c>
      <c r="D14" s="17"/>
      <c r="E14" s="18">
        <v>-216812257</v>
      </c>
      <c r="F14" s="19">
        <v>-216812257</v>
      </c>
      <c r="G14" s="19">
        <v>-30481266</v>
      </c>
      <c r="H14" s="19"/>
      <c r="I14" s="19"/>
      <c r="J14" s="19">
        <v>-30481266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-30481266</v>
      </c>
      <c r="X14" s="19">
        <v>-108406135</v>
      </c>
      <c r="Y14" s="19">
        <v>77924869</v>
      </c>
      <c r="Z14" s="20">
        <v>-71.88</v>
      </c>
      <c r="AA14" s="21">
        <v>-216812257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37701418</v>
      </c>
      <c r="D17" s="25">
        <f>SUM(D6:D16)</f>
        <v>0</v>
      </c>
      <c r="E17" s="26">
        <f t="shared" si="0"/>
        <v>-53677254</v>
      </c>
      <c r="F17" s="27">
        <f t="shared" si="0"/>
        <v>-53677254</v>
      </c>
      <c r="G17" s="27">
        <f t="shared" si="0"/>
        <v>6569140</v>
      </c>
      <c r="H17" s="27">
        <f t="shared" si="0"/>
        <v>0</v>
      </c>
      <c r="I17" s="27">
        <f t="shared" si="0"/>
        <v>0</v>
      </c>
      <c r="J17" s="27">
        <f t="shared" si="0"/>
        <v>6569140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6569140</v>
      </c>
      <c r="X17" s="27">
        <f t="shared" si="0"/>
        <v>-26838628</v>
      </c>
      <c r="Y17" s="27">
        <f t="shared" si="0"/>
        <v>33407768</v>
      </c>
      <c r="Z17" s="28">
        <f>+IF(X17&lt;&gt;0,+(Y17/X17)*100,0)</f>
        <v>-124.47643746915827</v>
      </c>
      <c r="AA17" s="29">
        <f>SUM(AA6:AA16)</f>
        <v>-53677254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-44201004</v>
      </c>
      <c r="F26" s="19">
        <v>-44201004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-22100502</v>
      </c>
      <c r="Y26" s="19">
        <v>22100502</v>
      </c>
      <c r="Z26" s="20">
        <v>-100</v>
      </c>
      <c r="AA26" s="21">
        <v>-44201004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-44201004</v>
      </c>
      <c r="F27" s="27">
        <f t="shared" si="1"/>
        <v>-44201004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-22100502</v>
      </c>
      <c r="Y27" s="27">
        <f t="shared" si="1"/>
        <v>22100502</v>
      </c>
      <c r="Z27" s="28">
        <f>+IF(X27&lt;&gt;0,+(Y27/X27)*100,0)</f>
        <v>-100</v>
      </c>
      <c r="AA27" s="29">
        <f>SUM(AA21:AA26)</f>
        <v>-44201004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37701418</v>
      </c>
      <c r="D38" s="31">
        <f>+D17+D27+D36</f>
        <v>0</v>
      </c>
      <c r="E38" s="32">
        <f t="shared" si="3"/>
        <v>-97878258</v>
      </c>
      <c r="F38" s="33">
        <f t="shared" si="3"/>
        <v>-97878258</v>
      </c>
      <c r="G38" s="33">
        <f t="shared" si="3"/>
        <v>6569140</v>
      </c>
      <c r="H38" s="33">
        <f t="shared" si="3"/>
        <v>0</v>
      </c>
      <c r="I38" s="33">
        <f t="shared" si="3"/>
        <v>0</v>
      </c>
      <c r="J38" s="33">
        <f t="shared" si="3"/>
        <v>6569140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6569140</v>
      </c>
      <c r="X38" s="33">
        <f t="shared" si="3"/>
        <v>-48939130</v>
      </c>
      <c r="Y38" s="33">
        <f t="shared" si="3"/>
        <v>55508270</v>
      </c>
      <c r="Z38" s="34">
        <f>+IF(X38&lt;&gt;0,+(Y38/X38)*100,0)</f>
        <v>-113.42308291953698</v>
      </c>
      <c r="AA38" s="35">
        <f>+AA17+AA27+AA36</f>
        <v>-97878258</v>
      </c>
    </row>
    <row r="39" spans="1:27" ht="13.5">
      <c r="A39" s="22" t="s">
        <v>59</v>
      </c>
      <c r="B39" s="16"/>
      <c r="C39" s="31"/>
      <c r="D39" s="31"/>
      <c r="E39" s="32">
        <v>912567</v>
      </c>
      <c r="F39" s="33">
        <v>912567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912567</v>
      </c>
      <c r="Y39" s="33">
        <v>-912567</v>
      </c>
      <c r="Z39" s="34">
        <v>-100</v>
      </c>
      <c r="AA39" s="35">
        <v>912567</v>
      </c>
    </row>
    <row r="40" spans="1:27" ht="13.5">
      <c r="A40" s="41" t="s">
        <v>60</v>
      </c>
      <c r="B40" s="42"/>
      <c r="C40" s="43">
        <v>37701418</v>
      </c>
      <c r="D40" s="43"/>
      <c r="E40" s="44">
        <v>-96965691</v>
      </c>
      <c r="F40" s="45">
        <v>-96965691</v>
      </c>
      <c r="G40" s="45">
        <v>6569140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-48026563</v>
      </c>
      <c r="Y40" s="45">
        <v>48026563</v>
      </c>
      <c r="Z40" s="46">
        <v>-100</v>
      </c>
      <c r="AA40" s="47">
        <v>-96965691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3990507</v>
      </c>
      <c r="F6" s="19">
        <v>3990507</v>
      </c>
      <c r="G6" s="19">
        <v>310915</v>
      </c>
      <c r="H6" s="19"/>
      <c r="I6" s="19"/>
      <c r="J6" s="19">
        <v>310915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310915</v>
      </c>
      <c r="X6" s="19">
        <v>2885945</v>
      </c>
      <c r="Y6" s="19">
        <v>-2575030</v>
      </c>
      <c r="Z6" s="20">
        <v>-89.23</v>
      </c>
      <c r="AA6" s="21">
        <v>3990507</v>
      </c>
    </row>
    <row r="7" spans="1:27" ht="13.5">
      <c r="A7" s="22" t="s">
        <v>34</v>
      </c>
      <c r="B7" s="16"/>
      <c r="C7" s="17">
        <v>-6363443</v>
      </c>
      <c r="D7" s="17"/>
      <c r="E7" s="18">
        <v>35836861</v>
      </c>
      <c r="F7" s="19">
        <v>35836861</v>
      </c>
      <c r="G7" s="19">
        <v>342057</v>
      </c>
      <c r="H7" s="19"/>
      <c r="I7" s="19"/>
      <c r="J7" s="19">
        <v>342057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342057</v>
      </c>
      <c r="X7" s="19">
        <v>19955454</v>
      </c>
      <c r="Y7" s="19">
        <v>-19613397</v>
      </c>
      <c r="Z7" s="20">
        <v>-98.29</v>
      </c>
      <c r="AA7" s="21">
        <v>35836861</v>
      </c>
    </row>
    <row r="8" spans="1:27" ht="13.5">
      <c r="A8" s="22" t="s">
        <v>35</v>
      </c>
      <c r="B8" s="16"/>
      <c r="C8" s="17">
        <v>54411684</v>
      </c>
      <c r="D8" s="17"/>
      <c r="E8" s="18">
        <v>26914265</v>
      </c>
      <c r="F8" s="19">
        <v>26914265</v>
      </c>
      <c r="G8" s="19">
        <v>89300</v>
      </c>
      <c r="H8" s="19"/>
      <c r="I8" s="19"/>
      <c r="J8" s="19">
        <v>89300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89300</v>
      </c>
      <c r="X8" s="19">
        <v>14680743</v>
      </c>
      <c r="Y8" s="19">
        <v>-14591443</v>
      </c>
      <c r="Z8" s="20">
        <v>-99.39</v>
      </c>
      <c r="AA8" s="21">
        <v>26914265</v>
      </c>
    </row>
    <row r="9" spans="1:27" ht="13.5">
      <c r="A9" s="22" t="s">
        <v>36</v>
      </c>
      <c r="B9" s="16"/>
      <c r="C9" s="17">
        <v>58955000</v>
      </c>
      <c r="D9" s="17"/>
      <c r="E9" s="18">
        <v>66393000</v>
      </c>
      <c r="F9" s="19">
        <v>66393000</v>
      </c>
      <c r="G9" s="19">
        <v>21771000</v>
      </c>
      <c r="H9" s="19"/>
      <c r="I9" s="19"/>
      <c r="J9" s="19">
        <v>21771000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21771000</v>
      </c>
      <c r="X9" s="19">
        <v>48466890</v>
      </c>
      <c r="Y9" s="19">
        <v>-26695890</v>
      </c>
      <c r="Z9" s="20">
        <v>-55.08</v>
      </c>
      <c r="AA9" s="21">
        <v>66393000</v>
      </c>
    </row>
    <row r="10" spans="1:27" ht="13.5">
      <c r="A10" s="22" t="s">
        <v>37</v>
      </c>
      <c r="B10" s="16"/>
      <c r="C10" s="17">
        <v>63341995</v>
      </c>
      <c r="D10" s="17"/>
      <c r="E10" s="18">
        <v>104708000</v>
      </c>
      <c r="F10" s="19">
        <v>104708000</v>
      </c>
      <c r="G10" s="19">
        <v>17500000</v>
      </c>
      <c r="H10" s="19"/>
      <c r="I10" s="19"/>
      <c r="J10" s="19">
        <v>17500000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17500000</v>
      </c>
      <c r="X10" s="19">
        <v>68060200</v>
      </c>
      <c r="Y10" s="19">
        <v>-50560200</v>
      </c>
      <c r="Z10" s="20">
        <v>-74.29</v>
      </c>
      <c r="AA10" s="21">
        <v>104708000</v>
      </c>
    </row>
    <row r="11" spans="1:27" ht="13.5">
      <c r="A11" s="22" t="s">
        <v>38</v>
      </c>
      <c r="B11" s="16"/>
      <c r="C11" s="17">
        <v>3206029</v>
      </c>
      <c r="D11" s="17"/>
      <c r="E11" s="18">
        <v>4835156</v>
      </c>
      <c r="F11" s="19">
        <v>4835156</v>
      </c>
      <c r="G11" s="19">
        <v>11506</v>
      </c>
      <c r="H11" s="19"/>
      <c r="I11" s="19"/>
      <c r="J11" s="19">
        <v>11506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11506</v>
      </c>
      <c r="X11" s="19">
        <v>2024064</v>
      </c>
      <c r="Y11" s="19">
        <v>-2012558</v>
      </c>
      <c r="Z11" s="20">
        <v>-99.43</v>
      </c>
      <c r="AA11" s="21">
        <v>4835156</v>
      </c>
    </row>
    <row r="12" spans="1:27" ht="13.5">
      <c r="A12" s="22" t="s">
        <v>39</v>
      </c>
      <c r="B12" s="16"/>
      <c r="C12" s="17"/>
      <c r="D12" s="17"/>
      <c r="E12" s="18">
        <v>10000</v>
      </c>
      <c r="F12" s="19">
        <v>10000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7232</v>
      </c>
      <c r="Y12" s="19">
        <v>-7232</v>
      </c>
      <c r="Z12" s="20">
        <v>-100</v>
      </c>
      <c r="AA12" s="21">
        <v>10000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-115116217</v>
      </c>
      <c r="D14" s="17"/>
      <c r="E14" s="18">
        <v>-141892783</v>
      </c>
      <c r="F14" s="19">
        <v>-141892783</v>
      </c>
      <c r="G14" s="19">
        <v>-4336886</v>
      </c>
      <c r="H14" s="19"/>
      <c r="I14" s="19"/>
      <c r="J14" s="19">
        <v>-4336886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-4336886</v>
      </c>
      <c r="X14" s="19">
        <v>-70523036</v>
      </c>
      <c r="Y14" s="19">
        <v>66186150</v>
      </c>
      <c r="Z14" s="20">
        <v>-93.85</v>
      </c>
      <c r="AA14" s="21">
        <v>-141892783</v>
      </c>
    </row>
    <row r="15" spans="1:27" ht="13.5">
      <c r="A15" s="22" t="s">
        <v>42</v>
      </c>
      <c r="B15" s="16"/>
      <c r="C15" s="17">
        <v>-8393805</v>
      </c>
      <c r="D15" s="17"/>
      <c r="E15" s="18">
        <v>-4879000</v>
      </c>
      <c r="F15" s="19">
        <v>-4879000</v>
      </c>
      <c r="G15" s="19">
        <v>-117</v>
      </c>
      <c r="H15" s="19"/>
      <c r="I15" s="19"/>
      <c r="J15" s="19">
        <v>-117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-117</v>
      </c>
      <c r="X15" s="19">
        <v>-2424943</v>
      </c>
      <c r="Y15" s="19">
        <v>2424826</v>
      </c>
      <c r="Z15" s="20">
        <v>-100</v>
      </c>
      <c r="AA15" s="21">
        <v>-4879000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50041243</v>
      </c>
      <c r="D17" s="25">
        <f>SUM(D6:D16)</f>
        <v>0</v>
      </c>
      <c r="E17" s="26">
        <f t="shared" si="0"/>
        <v>95916006</v>
      </c>
      <c r="F17" s="27">
        <f t="shared" si="0"/>
        <v>95916006</v>
      </c>
      <c r="G17" s="27">
        <f t="shared" si="0"/>
        <v>35687775</v>
      </c>
      <c r="H17" s="27">
        <f t="shared" si="0"/>
        <v>0</v>
      </c>
      <c r="I17" s="27">
        <f t="shared" si="0"/>
        <v>0</v>
      </c>
      <c r="J17" s="27">
        <f t="shared" si="0"/>
        <v>35687775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35687775</v>
      </c>
      <c r="X17" s="27">
        <f t="shared" si="0"/>
        <v>83132549</v>
      </c>
      <c r="Y17" s="27">
        <f t="shared" si="0"/>
        <v>-47444774</v>
      </c>
      <c r="Z17" s="28">
        <f>+IF(X17&lt;&gt;0,+(Y17/X17)*100,0)</f>
        <v>-57.07123692309736</v>
      </c>
      <c r="AA17" s="29">
        <f>SUM(AA6:AA16)</f>
        <v>95916006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-61479893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-96598600</v>
      </c>
      <c r="F26" s="19">
        <v>-96598600</v>
      </c>
      <c r="G26" s="19">
        <v>-8178485</v>
      </c>
      <c r="H26" s="19"/>
      <c r="I26" s="19"/>
      <c r="J26" s="19">
        <v>-8178485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-8178485</v>
      </c>
      <c r="X26" s="19">
        <v>-48011083</v>
      </c>
      <c r="Y26" s="19">
        <v>39832598</v>
      </c>
      <c r="Z26" s="20">
        <v>-82.97</v>
      </c>
      <c r="AA26" s="21">
        <v>-96598600</v>
      </c>
    </row>
    <row r="27" spans="1:27" ht="13.5">
      <c r="A27" s="23" t="s">
        <v>51</v>
      </c>
      <c r="B27" s="24"/>
      <c r="C27" s="25">
        <f aca="true" t="shared" si="1" ref="C27:Y27">SUM(C21:C26)</f>
        <v>-61479893</v>
      </c>
      <c r="D27" s="25">
        <f>SUM(D21:D26)</f>
        <v>0</v>
      </c>
      <c r="E27" s="26">
        <f t="shared" si="1"/>
        <v>-96598600</v>
      </c>
      <c r="F27" s="27">
        <f t="shared" si="1"/>
        <v>-96598600</v>
      </c>
      <c r="G27" s="27">
        <f t="shared" si="1"/>
        <v>-8178485</v>
      </c>
      <c r="H27" s="27">
        <f t="shared" si="1"/>
        <v>0</v>
      </c>
      <c r="I27" s="27">
        <f t="shared" si="1"/>
        <v>0</v>
      </c>
      <c r="J27" s="27">
        <f t="shared" si="1"/>
        <v>-8178485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-8178485</v>
      </c>
      <c r="X27" s="27">
        <f t="shared" si="1"/>
        <v>-48011083</v>
      </c>
      <c r="Y27" s="27">
        <f t="shared" si="1"/>
        <v>39832598</v>
      </c>
      <c r="Z27" s="28">
        <f>+IF(X27&lt;&gt;0,+(Y27/X27)*100,0)</f>
        <v>-82.96542279623228</v>
      </c>
      <c r="AA27" s="29">
        <f>SUM(AA21:AA26)</f>
        <v>-96598600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63803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63803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-11374847</v>
      </c>
      <c r="D38" s="31">
        <f>+D17+D27+D36</f>
        <v>0</v>
      </c>
      <c r="E38" s="32">
        <f t="shared" si="3"/>
        <v>-682594</v>
      </c>
      <c r="F38" s="33">
        <f t="shared" si="3"/>
        <v>-682594</v>
      </c>
      <c r="G38" s="33">
        <f t="shared" si="3"/>
        <v>27509290</v>
      </c>
      <c r="H38" s="33">
        <f t="shared" si="3"/>
        <v>0</v>
      </c>
      <c r="I38" s="33">
        <f t="shared" si="3"/>
        <v>0</v>
      </c>
      <c r="J38" s="33">
        <f t="shared" si="3"/>
        <v>27509290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27509290</v>
      </c>
      <c r="X38" s="33">
        <f t="shared" si="3"/>
        <v>35121466</v>
      </c>
      <c r="Y38" s="33">
        <f t="shared" si="3"/>
        <v>-7612176</v>
      </c>
      <c r="Z38" s="34">
        <f>+IF(X38&lt;&gt;0,+(Y38/X38)*100,0)</f>
        <v>-21.67385609700916</v>
      </c>
      <c r="AA38" s="35">
        <f>+AA17+AA27+AA36</f>
        <v>-682594</v>
      </c>
    </row>
    <row r="39" spans="1:27" ht="13.5">
      <c r="A39" s="22" t="s">
        <v>59</v>
      </c>
      <c r="B39" s="16"/>
      <c r="C39" s="31">
        <v>15953253</v>
      </c>
      <c r="D39" s="31"/>
      <c r="E39" s="32">
        <v>900196</v>
      </c>
      <c r="F39" s="33">
        <v>900196</v>
      </c>
      <c r="G39" s="33">
        <v>-2324881</v>
      </c>
      <c r="H39" s="33"/>
      <c r="I39" s="33"/>
      <c r="J39" s="33">
        <v>-2324881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-2324881</v>
      </c>
      <c r="X39" s="33">
        <v>900196</v>
      </c>
      <c r="Y39" s="33">
        <v>-3225077</v>
      </c>
      <c r="Z39" s="34">
        <v>-358.26</v>
      </c>
      <c r="AA39" s="35">
        <v>900196</v>
      </c>
    </row>
    <row r="40" spans="1:27" ht="13.5">
      <c r="A40" s="41" t="s">
        <v>60</v>
      </c>
      <c r="B40" s="42"/>
      <c r="C40" s="43">
        <v>4578406</v>
      </c>
      <c r="D40" s="43"/>
      <c r="E40" s="44">
        <v>217602</v>
      </c>
      <c r="F40" s="45">
        <v>217602</v>
      </c>
      <c r="G40" s="45">
        <v>25184409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36021662</v>
      </c>
      <c r="Y40" s="45">
        <v>-36021662</v>
      </c>
      <c r="Z40" s="46">
        <v>-100</v>
      </c>
      <c r="AA40" s="47">
        <v>217602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-957252</v>
      </c>
      <c r="D8" s="17"/>
      <c r="E8" s="18">
        <v>506532</v>
      </c>
      <c r="F8" s="19">
        <v>506532</v>
      </c>
      <c r="G8" s="19"/>
      <c r="H8" s="19">
        <v>18226</v>
      </c>
      <c r="I8" s="19">
        <v>13130</v>
      </c>
      <c r="J8" s="19">
        <v>31356</v>
      </c>
      <c r="K8" s="19">
        <v>6920</v>
      </c>
      <c r="L8" s="19">
        <v>3730</v>
      </c>
      <c r="M8" s="19">
        <v>900</v>
      </c>
      <c r="N8" s="19">
        <v>11550</v>
      </c>
      <c r="O8" s="19"/>
      <c r="P8" s="19"/>
      <c r="Q8" s="19"/>
      <c r="R8" s="19"/>
      <c r="S8" s="19"/>
      <c r="T8" s="19"/>
      <c r="U8" s="19"/>
      <c r="V8" s="19"/>
      <c r="W8" s="19">
        <v>42906</v>
      </c>
      <c r="X8" s="19">
        <v>253266</v>
      </c>
      <c r="Y8" s="19">
        <v>-210360</v>
      </c>
      <c r="Z8" s="20">
        <v>-83.06</v>
      </c>
      <c r="AA8" s="21">
        <v>506532</v>
      </c>
    </row>
    <row r="9" spans="1:27" ht="13.5">
      <c r="A9" s="22" t="s">
        <v>36</v>
      </c>
      <c r="B9" s="16"/>
      <c r="C9" s="17">
        <v>56785501</v>
      </c>
      <c r="D9" s="17"/>
      <c r="E9" s="18">
        <v>65041992</v>
      </c>
      <c r="F9" s="19">
        <v>65041992</v>
      </c>
      <c r="G9" s="19">
        <v>17893000</v>
      </c>
      <c r="H9" s="19">
        <v>3082000</v>
      </c>
      <c r="I9" s="19"/>
      <c r="J9" s="19">
        <v>20975000</v>
      </c>
      <c r="K9" s="19">
        <v>50244</v>
      </c>
      <c r="L9" s="19">
        <v>469375</v>
      </c>
      <c r="M9" s="19">
        <v>12819000</v>
      </c>
      <c r="N9" s="19">
        <v>13338619</v>
      </c>
      <c r="O9" s="19"/>
      <c r="P9" s="19"/>
      <c r="Q9" s="19"/>
      <c r="R9" s="19"/>
      <c r="S9" s="19"/>
      <c r="T9" s="19"/>
      <c r="U9" s="19"/>
      <c r="V9" s="19"/>
      <c r="W9" s="19">
        <v>34313619</v>
      </c>
      <c r="X9" s="19">
        <v>32520996</v>
      </c>
      <c r="Y9" s="19">
        <v>1792623</v>
      </c>
      <c r="Z9" s="20">
        <v>5.51</v>
      </c>
      <c r="AA9" s="21">
        <v>65041992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254537</v>
      </c>
      <c r="D11" s="17"/>
      <c r="E11" s="18"/>
      <c r="F11" s="19"/>
      <c r="G11" s="19">
        <v>20712</v>
      </c>
      <c r="H11" s="19">
        <v>60301</v>
      </c>
      <c r="I11" s="19">
        <v>49028</v>
      </c>
      <c r="J11" s="19">
        <v>130041</v>
      </c>
      <c r="K11" s="19">
        <v>31052</v>
      </c>
      <c r="L11" s="19">
        <v>10166</v>
      </c>
      <c r="M11" s="19">
        <v>28139</v>
      </c>
      <c r="N11" s="19">
        <v>69357</v>
      </c>
      <c r="O11" s="19"/>
      <c r="P11" s="19"/>
      <c r="Q11" s="19"/>
      <c r="R11" s="19"/>
      <c r="S11" s="19"/>
      <c r="T11" s="19"/>
      <c r="U11" s="19"/>
      <c r="V11" s="19"/>
      <c r="W11" s="19">
        <v>199398</v>
      </c>
      <c r="X11" s="19"/>
      <c r="Y11" s="19">
        <v>199398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-52629329</v>
      </c>
      <c r="D14" s="17"/>
      <c r="E14" s="18">
        <v>-64668012</v>
      </c>
      <c r="F14" s="19">
        <v>-64668012</v>
      </c>
      <c r="G14" s="19">
        <v>-6018403</v>
      </c>
      <c r="H14" s="19">
        <v>-5549295</v>
      </c>
      <c r="I14" s="19">
        <v>-4169396</v>
      </c>
      <c r="J14" s="19">
        <v>-15737094</v>
      </c>
      <c r="K14" s="19">
        <v>-4387343</v>
      </c>
      <c r="L14" s="19">
        <v>-4521614</v>
      </c>
      <c r="M14" s="19">
        <v>-6271418</v>
      </c>
      <c r="N14" s="19">
        <v>-15180375</v>
      </c>
      <c r="O14" s="19"/>
      <c r="P14" s="19"/>
      <c r="Q14" s="19"/>
      <c r="R14" s="19"/>
      <c r="S14" s="19"/>
      <c r="T14" s="19"/>
      <c r="U14" s="19"/>
      <c r="V14" s="19"/>
      <c r="W14" s="19">
        <v>-30917469</v>
      </c>
      <c r="X14" s="19">
        <v>-32334006</v>
      </c>
      <c r="Y14" s="19">
        <v>1416537</v>
      </c>
      <c r="Z14" s="20">
        <v>-4.38</v>
      </c>
      <c r="AA14" s="21">
        <v>-64668012</v>
      </c>
    </row>
    <row r="15" spans="1:27" ht="13.5">
      <c r="A15" s="22" t="s">
        <v>42</v>
      </c>
      <c r="B15" s="16"/>
      <c r="C15" s="17">
        <v>-357041</v>
      </c>
      <c r="D15" s="17"/>
      <c r="E15" s="18">
        <v>-600000</v>
      </c>
      <c r="F15" s="19">
        <v>-600000</v>
      </c>
      <c r="G15" s="19">
        <v>-482226</v>
      </c>
      <c r="H15" s="19"/>
      <c r="I15" s="19">
        <v>-2201</v>
      </c>
      <c r="J15" s="19">
        <v>-484427</v>
      </c>
      <c r="K15" s="19"/>
      <c r="L15" s="19">
        <v>-7957</v>
      </c>
      <c r="M15" s="19">
        <v>-830</v>
      </c>
      <c r="N15" s="19">
        <v>-8787</v>
      </c>
      <c r="O15" s="19"/>
      <c r="P15" s="19"/>
      <c r="Q15" s="19"/>
      <c r="R15" s="19"/>
      <c r="S15" s="19"/>
      <c r="T15" s="19"/>
      <c r="U15" s="19"/>
      <c r="V15" s="19"/>
      <c r="W15" s="19">
        <v>-493214</v>
      </c>
      <c r="X15" s="19">
        <v>-300000</v>
      </c>
      <c r="Y15" s="19">
        <v>-193214</v>
      </c>
      <c r="Z15" s="20">
        <v>64.4</v>
      </c>
      <c r="AA15" s="21">
        <v>-600000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3096416</v>
      </c>
      <c r="D17" s="25">
        <f>SUM(D6:D16)</f>
        <v>0</v>
      </c>
      <c r="E17" s="26">
        <f t="shared" si="0"/>
        <v>280512</v>
      </c>
      <c r="F17" s="27">
        <f t="shared" si="0"/>
        <v>280512</v>
      </c>
      <c r="G17" s="27">
        <f t="shared" si="0"/>
        <v>11413083</v>
      </c>
      <c r="H17" s="27">
        <f t="shared" si="0"/>
        <v>-2388768</v>
      </c>
      <c r="I17" s="27">
        <f t="shared" si="0"/>
        <v>-4109439</v>
      </c>
      <c r="J17" s="27">
        <f t="shared" si="0"/>
        <v>4914876</v>
      </c>
      <c r="K17" s="27">
        <f t="shared" si="0"/>
        <v>-4299127</v>
      </c>
      <c r="L17" s="27">
        <f t="shared" si="0"/>
        <v>-4046300</v>
      </c>
      <c r="M17" s="27">
        <f t="shared" si="0"/>
        <v>6575791</v>
      </c>
      <c r="N17" s="27">
        <f t="shared" si="0"/>
        <v>-1769636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3145240</v>
      </c>
      <c r="X17" s="27">
        <f t="shared" si="0"/>
        <v>140256</v>
      </c>
      <c r="Y17" s="27">
        <f t="shared" si="0"/>
        <v>3004984</v>
      </c>
      <c r="Z17" s="28">
        <f>+IF(X17&lt;&gt;0,+(Y17/X17)*100,0)</f>
        <v>2142.499429614419</v>
      </c>
      <c r="AA17" s="29">
        <f>SUM(AA6:AA16)</f>
        <v>280512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-10000000</v>
      </c>
      <c r="H24" s="19"/>
      <c r="I24" s="19">
        <v>3000000</v>
      </c>
      <c r="J24" s="19">
        <v>-7000000</v>
      </c>
      <c r="K24" s="19">
        <v>4100000</v>
      </c>
      <c r="L24" s="19">
        <v>3000000</v>
      </c>
      <c r="M24" s="19">
        <v>-6000000</v>
      </c>
      <c r="N24" s="19">
        <v>1100000</v>
      </c>
      <c r="O24" s="19"/>
      <c r="P24" s="19"/>
      <c r="Q24" s="19"/>
      <c r="R24" s="19"/>
      <c r="S24" s="19"/>
      <c r="T24" s="19"/>
      <c r="U24" s="19"/>
      <c r="V24" s="19"/>
      <c r="W24" s="19">
        <v>-5900000</v>
      </c>
      <c r="X24" s="19"/>
      <c r="Y24" s="19">
        <v>-5900000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-1635302</v>
      </c>
      <c r="D26" s="17"/>
      <c r="E26" s="18">
        <v>-280500</v>
      </c>
      <c r="F26" s="19">
        <v>-280500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-140250</v>
      </c>
      <c r="Y26" s="19">
        <v>140250</v>
      </c>
      <c r="Z26" s="20">
        <v>-100</v>
      </c>
      <c r="AA26" s="21">
        <v>-280500</v>
      </c>
    </row>
    <row r="27" spans="1:27" ht="13.5">
      <c r="A27" s="23" t="s">
        <v>51</v>
      </c>
      <c r="B27" s="24"/>
      <c r="C27" s="25">
        <f aca="true" t="shared" si="1" ref="C27:Y27">SUM(C21:C26)</f>
        <v>-1635302</v>
      </c>
      <c r="D27" s="25">
        <f>SUM(D21:D26)</f>
        <v>0</v>
      </c>
      <c r="E27" s="26">
        <f t="shared" si="1"/>
        <v>-280500</v>
      </c>
      <c r="F27" s="27">
        <f t="shared" si="1"/>
        <v>-280500</v>
      </c>
      <c r="G27" s="27">
        <f t="shared" si="1"/>
        <v>-10000000</v>
      </c>
      <c r="H27" s="27">
        <f t="shared" si="1"/>
        <v>0</v>
      </c>
      <c r="I27" s="27">
        <f t="shared" si="1"/>
        <v>3000000</v>
      </c>
      <c r="J27" s="27">
        <f t="shared" si="1"/>
        <v>-7000000</v>
      </c>
      <c r="K27" s="27">
        <f t="shared" si="1"/>
        <v>4100000</v>
      </c>
      <c r="L27" s="27">
        <f t="shared" si="1"/>
        <v>3000000</v>
      </c>
      <c r="M27" s="27">
        <f t="shared" si="1"/>
        <v>-6000000</v>
      </c>
      <c r="N27" s="27">
        <f t="shared" si="1"/>
        <v>1100000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-5900000</v>
      </c>
      <c r="X27" s="27">
        <f t="shared" si="1"/>
        <v>-140250</v>
      </c>
      <c r="Y27" s="27">
        <f t="shared" si="1"/>
        <v>-5759750</v>
      </c>
      <c r="Z27" s="28">
        <f>+IF(X27&lt;&gt;0,+(Y27/X27)*100,0)</f>
        <v>4106.773618538325</v>
      </c>
      <c r="AA27" s="29">
        <f>SUM(AA21:AA26)</f>
        <v>-280500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-440904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-440904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1020210</v>
      </c>
      <c r="D38" s="31">
        <f>+D17+D27+D36</f>
        <v>0</v>
      </c>
      <c r="E38" s="32">
        <f t="shared" si="3"/>
        <v>12</v>
      </c>
      <c r="F38" s="33">
        <f t="shared" si="3"/>
        <v>12</v>
      </c>
      <c r="G38" s="33">
        <f t="shared" si="3"/>
        <v>1413083</v>
      </c>
      <c r="H38" s="33">
        <f t="shared" si="3"/>
        <v>-2388768</v>
      </c>
      <c r="I38" s="33">
        <f t="shared" si="3"/>
        <v>-1109439</v>
      </c>
      <c r="J38" s="33">
        <f t="shared" si="3"/>
        <v>-2085124</v>
      </c>
      <c r="K38" s="33">
        <f t="shared" si="3"/>
        <v>-199127</v>
      </c>
      <c r="L38" s="33">
        <f t="shared" si="3"/>
        <v>-1046300</v>
      </c>
      <c r="M38" s="33">
        <f t="shared" si="3"/>
        <v>575791</v>
      </c>
      <c r="N38" s="33">
        <f t="shared" si="3"/>
        <v>-669636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-2754760</v>
      </c>
      <c r="X38" s="33">
        <f t="shared" si="3"/>
        <v>6</v>
      </c>
      <c r="Y38" s="33">
        <f t="shared" si="3"/>
        <v>-2754766</v>
      </c>
      <c r="Z38" s="34">
        <f>+IF(X38&lt;&gt;0,+(Y38/X38)*100,0)</f>
        <v>-45912766.66666667</v>
      </c>
      <c r="AA38" s="35">
        <f>+AA17+AA27+AA36</f>
        <v>12</v>
      </c>
    </row>
    <row r="39" spans="1:27" ht="13.5">
      <c r="A39" s="22" t="s">
        <v>59</v>
      </c>
      <c r="B39" s="16"/>
      <c r="C39" s="31">
        <v>1888698</v>
      </c>
      <c r="D39" s="31"/>
      <c r="E39" s="32"/>
      <c r="F39" s="33"/>
      <c r="G39" s="33">
        <v>2822430</v>
      </c>
      <c r="H39" s="33">
        <v>4235513</v>
      </c>
      <c r="I39" s="33">
        <v>1846745</v>
      </c>
      <c r="J39" s="33">
        <v>2822430</v>
      </c>
      <c r="K39" s="33">
        <v>737306</v>
      </c>
      <c r="L39" s="33">
        <v>538179</v>
      </c>
      <c r="M39" s="33">
        <v>-508121</v>
      </c>
      <c r="N39" s="33">
        <v>737306</v>
      </c>
      <c r="O39" s="33"/>
      <c r="P39" s="33"/>
      <c r="Q39" s="33"/>
      <c r="R39" s="33"/>
      <c r="S39" s="33"/>
      <c r="T39" s="33"/>
      <c r="U39" s="33"/>
      <c r="V39" s="33"/>
      <c r="W39" s="33">
        <v>2822430</v>
      </c>
      <c r="X39" s="33"/>
      <c r="Y39" s="33">
        <v>2822430</v>
      </c>
      <c r="Z39" s="34"/>
      <c r="AA39" s="35"/>
    </row>
    <row r="40" spans="1:27" ht="13.5">
      <c r="A40" s="41" t="s">
        <v>60</v>
      </c>
      <c r="B40" s="42"/>
      <c r="C40" s="43">
        <v>2908908</v>
      </c>
      <c r="D40" s="43"/>
      <c r="E40" s="44">
        <v>12</v>
      </c>
      <c r="F40" s="45">
        <v>12</v>
      </c>
      <c r="G40" s="45">
        <v>4235513</v>
      </c>
      <c r="H40" s="45">
        <v>1846745</v>
      </c>
      <c r="I40" s="45">
        <v>737306</v>
      </c>
      <c r="J40" s="45">
        <v>737306</v>
      </c>
      <c r="K40" s="45">
        <v>538179</v>
      </c>
      <c r="L40" s="45">
        <v>-508121</v>
      </c>
      <c r="M40" s="45">
        <v>67670</v>
      </c>
      <c r="N40" s="45">
        <v>67670</v>
      </c>
      <c r="O40" s="45"/>
      <c r="P40" s="45"/>
      <c r="Q40" s="45"/>
      <c r="R40" s="45"/>
      <c r="S40" s="45"/>
      <c r="T40" s="45"/>
      <c r="U40" s="45"/>
      <c r="V40" s="45"/>
      <c r="W40" s="45">
        <v>67670</v>
      </c>
      <c r="X40" s="45">
        <v>6</v>
      </c>
      <c r="Y40" s="45">
        <v>67664</v>
      </c>
      <c r="Z40" s="46">
        <v>1127733.33</v>
      </c>
      <c r="AA40" s="47">
        <v>12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28892730</v>
      </c>
      <c r="F6" s="19">
        <v>28892730</v>
      </c>
      <c r="G6" s="19">
        <v>1651419</v>
      </c>
      <c r="H6" s="19">
        <v>939663</v>
      </c>
      <c r="I6" s="19">
        <v>3188611</v>
      </c>
      <c r="J6" s="19">
        <v>5779693</v>
      </c>
      <c r="K6" s="19">
        <v>2372592</v>
      </c>
      <c r="L6" s="19">
        <v>714587</v>
      </c>
      <c r="M6" s="19">
        <v>468016</v>
      </c>
      <c r="N6" s="19">
        <v>3555195</v>
      </c>
      <c r="O6" s="19"/>
      <c r="P6" s="19"/>
      <c r="Q6" s="19"/>
      <c r="R6" s="19"/>
      <c r="S6" s="19"/>
      <c r="T6" s="19"/>
      <c r="U6" s="19"/>
      <c r="V6" s="19"/>
      <c r="W6" s="19">
        <v>9334888</v>
      </c>
      <c r="X6" s="19">
        <v>9051624</v>
      </c>
      <c r="Y6" s="19">
        <v>283264</v>
      </c>
      <c r="Z6" s="20">
        <v>3.13</v>
      </c>
      <c r="AA6" s="21">
        <v>28892730</v>
      </c>
    </row>
    <row r="7" spans="1:27" ht="13.5">
      <c r="A7" s="22" t="s">
        <v>34</v>
      </c>
      <c r="B7" s="16"/>
      <c r="C7" s="17"/>
      <c r="D7" s="17"/>
      <c r="E7" s="18">
        <v>73522984</v>
      </c>
      <c r="F7" s="19">
        <v>73522984</v>
      </c>
      <c r="G7" s="19">
        <v>2502862</v>
      </c>
      <c r="H7" s="19">
        <v>2370798</v>
      </c>
      <c r="I7" s="19">
        <v>2217130</v>
      </c>
      <c r="J7" s="19">
        <v>7090790</v>
      </c>
      <c r="K7" s="19">
        <v>3098546</v>
      </c>
      <c r="L7" s="19">
        <v>1547268</v>
      </c>
      <c r="M7" s="19">
        <v>1171379</v>
      </c>
      <c r="N7" s="19">
        <v>5817193</v>
      </c>
      <c r="O7" s="19"/>
      <c r="P7" s="19"/>
      <c r="Q7" s="19"/>
      <c r="R7" s="19"/>
      <c r="S7" s="19"/>
      <c r="T7" s="19"/>
      <c r="U7" s="19"/>
      <c r="V7" s="19"/>
      <c r="W7" s="19">
        <v>12907983</v>
      </c>
      <c r="X7" s="19">
        <v>29855198</v>
      </c>
      <c r="Y7" s="19">
        <v>-16947215</v>
      </c>
      <c r="Z7" s="20">
        <v>-56.76</v>
      </c>
      <c r="AA7" s="21">
        <v>73522984</v>
      </c>
    </row>
    <row r="8" spans="1:27" ht="13.5">
      <c r="A8" s="22" t="s">
        <v>35</v>
      </c>
      <c r="B8" s="16"/>
      <c r="C8" s="17"/>
      <c r="D8" s="17"/>
      <c r="E8" s="18">
        <v>756732</v>
      </c>
      <c r="F8" s="19">
        <v>756732</v>
      </c>
      <c r="G8" s="19">
        <v>3700</v>
      </c>
      <c r="H8" s="19">
        <v>49255</v>
      </c>
      <c r="I8" s="19">
        <v>1778</v>
      </c>
      <c r="J8" s="19">
        <v>54733</v>
      </c>
      <c r="K8" s="19">
        <v>41020</v>
      </c>
      <c r="L8" s="19">
        <v>4123</v>
      </c>
      <c r="M8" s="19">
        <v>2000</v>
      </c>
      <c r="N8" s="19">
        <v>47143</v>
      </c>
      <c r="O8" s="19"/>
      <c r="P8" s="19"/>
      <c r="Q8" s="19"/>
      <c r="R8" s="19"/>
      <c r="S8" s="19"/>
      <c r="T8" s="19"/>
      <c r="U8" s="19"/>
      <c r="V8" s="19"/>
      <c r="W8" s="19">
        <v>101876</v>
      </c>
      <c r="X8" s="19">
        <v>1158358</v>
      </c>
      <c r="Y8" s="19">
        <v>-1056482</v>
      </c>
      <c r="Z8" s="20">
        <v>-91.21</v>
      </c>
      <c r="AA8" s="21">
        <v>756732</v>
      </c>
    </row>
    <row r="9" spans="1:27" ht="13.5">
      <c r="A9" s="22" t="s">
        <v>36</v>
      </c>
      <c r="B9" s="16"/>
      <c r="C9" s="17"/>
      <c r="D9" s="17"/>
      <c r="E9" s="18">
        <v>110412000</v>
      </c>
      <c r="F9" s="19">
        <v>110412000</v>
      </c>
      <c r="G9" s="19">
        <v>44768000</v>
      </c>
      <c r="H9" s="19">
        <v>2220000</v>
      </c>
      <c r="I9" s="19"/>
      <c r="J9" s="19">
        <v>46988000</v>
      </c>
      <c r="K9" s="19"/>
      <c r="L9" s="19">
        <v>400000</v>
      </c>
      <c r="M9" s="19">
        <v>27453000</v>
      </c>
      <c r="N9" s="19">
        <v>27853000</v>
      </c>
      <c r="O9" s="19"/>
      <c r="P9" s="19"/>
      <c r="Q9" s="19"/>
      <c r="R9" s="19"/>
      <c r="S9" s="19"/>
      <c r="T9" s="19"/>
      <c r="U9" s="19"/>
      <c r="V9" s="19"/>
      <c r="W9" s="19">
        <v>74841000</v>
      </c>
      <c r="X9" s="19">
        <v>73379666</v>
      </c>
      <c r="Y9" s="19">
        <v>1461334</v>
      </c>
      <c r="Z9" s="20">
        <v>1.99</v>
      </c>
      <c r="AA9" s="21">
        <v>110412000</v>
      </c>
    </row>
    <row r="10" spans="1:27" ht="13.5">
      <c r="A10" s="22" t="s">
        <v>37</v>
      </c>
      <c r="B10" s="16"/>
      <c r="C10" s="17"/>
      <c r="D10" s="17"/>
      <c r="E10" s="18">
        <v>24019000</v>
      </c>
      <c r="F10" s="19">
        <v>24019000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16346000</v>
      </c>
      <c r="Y10" s="19">
        <v>-16346000</v>
      </c>
      <c r="Z10" s="20">
        <v>-100</v>
      </c>
      <c r="AA10" s="21">
        <v>24019000</v>
      </c>
    </row>
    <row r="11" spans="1:27" ht="13.5">
      <c r="A11" s="22" t="s">
        <v>38</v>
      </c>
      <c r="B11" s="16"/>
      <c r="C11" s="17"/>
      <c r="D11" s="17"/>
      <c r="E11" s="18">
        <v>3849821</v>
      </c>
      <c r="F11" s="19">
        <v>3849821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2117120</v>
      </c>
      <c r="Y11" s="19">
        <v>-2117120</v>
      </c>
      <c r="Z11" s="20">
        <v>-100</v>
      </c>
      <c r="AA11" s="21">
        <v>3849821</v>
      </c>
    </row>
    <row r="12" spans="1:27" ht="13.5">
      <c r="A12" s="22" t="s">
        <v>39</v>
      </c>
      <c r="B12" s="16"/>
      <c r="C12" s="17"/>
      <c r="D12" s="17"/>
      <c r="E12" s="18">
        <v>7500</v>
      </c>
      <c r="F12" s="19">
        <v>7500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7500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-192092352</v>
      </c>
      <c r="F14" s="19">
        <v>-192092352</v>
      </c>
      <c r="G14" s="19">
        <v>-27528628</v>
      </c>
      <c r="H14" s="19">
        <v>-17544860</v>
      </c>
      <c r="I14" s="19">
        <v>-13069646</v>
      </c>
      <c r="J14" s="19">
        <v>-58143134</v>
      </c>
      <c r="K14" s="19">
        <v>-10172680</v>
      </c>
      <c r="L14" s="19">
        <v>-2751376</v>
      </c>
      <c r="M14" s="19">
        <v>-16440009</v>
      </c>
      <c r="N14" s="19">
        <v>-29364065</v>
      </c>
      <c r="O14" s="19"/>
      <c r="P14" s="19"/>
      <c r="Q14" s="19"/>
      <c r="R14" s="19"/>
      <c r="S14" s="19"/>
      <c r="T14" s="19"/>
      <c r="U14" s="19"/>
      <c r="V14" s="19"/>
      <c r="W14" s="19">
        <v>-87507199</v>
      </c>
      <c r="X14" s="19">
        <v>-114511067</v>
      </c>
      <c r="Y14" s="19">
        <v>27003868</v>
      </c>
      <c r="Z14" s="20">
        <v>-23.58</v>
      </c>
      <c r="AA14" s="21">
        <v>-192092352</v>
      </c>
    </row>
    <row r="15" spans="1:27" ht="13.5">
      <c r="A15" s="22" t="s">
        <v>42</v>
      </c>
      <c r="B15" s="16"/>
      <c r="C15" s="17"/>
      <c r="D15" s="17"/>
      <c r="E15" s="18">
        <v>-1405544</v>
      </c>
      <c r="F15" s="19">
        <v>-1405544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-787805</v>
      </c>
      <c r="Y15" s="19">
        <v>787805</v>
      </c>
      <c r="Z15" s="20">
        <v>-100</v>
      </c>
      <c r="AA15" s="21">
        <v>-1405544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47962871</v>
      </c>
      <c r="F17" s="27">
        <f t="shared" si="0"/>
        <v>47962871</v>
      </c>
      <c r="G17" s="27">
        <f t="shared" si="0"/>
        <v>21397353</v>
      </c>
      <c r="H17" s="27">
        <f t="shared" si="0"/>
        <v>-11965144</v>
      </c>
      <c r="I17" s="27">
        <f t="shared" si="0"/>
        <v>-7662127</v>
      </c>
      <c r="J17" s="27">
        <f t="shared" si="0"/>
        <v>1770082</v>
      </c>
      <c r="K17" s="27">
        <f t="shared" si="0"/>
        <v>-4660522</v>
      </c>
      <c r="L17" s="27">
        <f t="shared" si="0"/>
        <v>-85398</v>
      </c>
      <c r="M17" s="27">
        <f t="shared" si="0"/>
        <v>12654386</v>
      </c>
      <c r="N17" s="27">
        <f t="shared" si="0"/>
        <v>7908466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9678548</v>
      </c>
      <c r="X17" s="27">
        <f t="shared" si="0"/>
        <v>16609094</v>
      </c>
      <c r="Y17" s="27">
        <f t="shared" si="0"/>
        <v>-6930546</v>
      </c>
      <c r="Z17" s="28">
        <f>+IF(X17&lt;&gt;0,+(Y17/X17)*100,0)</f>
        <v>-41.72741752199126</v>
      </c>
      <c r="AA17" s="29">
        <f>SUM(AA6:AA16)</f>
        <v>47962871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-20678108</v>
      </c>
      <c r="H23" s="36">
        <v>12342507</v>
      </c>
      <c r="I23" s="36">
        <v>8215806</v>
      </c>
      <c r="J23" s="19">
        <v>-119795</v>
      </c>
      <c r="K23" s="36">
        <v>438726</v>
      </c>
      <c r="L23" s="36">
        <v>430245</v>
      </c>
      <c r="M23" s="19">
        <v>-7177504</v>
      </c>
      <c r="N23" s="36">
        <v>-6308533</v>
      </c>
      <c r="O23" s="36"/>
      <c r="P23" s="36"/>
      <c r="Q23" s="19"/>
      <c r="R23" s="36"/>
      <c r="S23" s="36"/>
      <c r="T23" s="19"/>
      <c r="U23" s="36"/>
      <c r="V23" s="36"/>
      <c r="W23" s="36">
        <v>-6428328</v>
      </c>
      <c r="X23" s="19"/>
      <c r="Y23" s="36">
        <v>-6428328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-34018998</v>
      </c>
      <c r="F26" s="19">
        <v>-34018998</v>
      </c>
      <c r="G26" s="19">
        <v>-396363</v>
      </c>
      <c r="H26" s="19">
        <v>-396363</v>
      </c>
      <c r="I26" s="19"/>
      <c r="J26" s="19">
        <v>-792726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-792726</v>
      </c>
      <c r="X26" s="19">
        <v>-27214659</v>
      </c>
      <c r="Y26" s="19">
        <v>26421933</v>
      </c>
      <c r="Z26" s="20">
        <v>-97.09</v>
      </c>
      <c r="AA26" s="21">
        <v>-34018998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-34018998</v>
      </c>
      <c r="F27" s="27">
        <f t="shared" si="1"/>
        <v>-34018998</v>
      </c>
      <c r="G27" s="27">
        <f t="shared" si="1"/>
        <v>-21074471</v>
      </c>
      <c r="H27" s="27">
        <f t="shared" si="1"/>
        <v>11946144</v>
      </c>
      <c r="I27" s="27">
        <f t="shared" si="1"/>
        <v>8215806</v>
      </c>
      <c r="J27" s="27">
        <f t="shared" si="1"/>
        <v>-912521</v>
      </c>
      <c r="K27" s="27">
        <f t="shared" si="1"/>
        <v>438726</v>
      </c>
      <c r="L27" s="27">
        <f t="shared" si="1"/>
        <v>430245</v>
      </c>
      <c r="M27" s="27">
        <f t="shared" si="1"/>
        <v>-7177504</v>
      </c>
      <c r="N27" s="27">
        <f t="shared" si="1"/>
        <v>-6308533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-7221054</v>
      </c>
      <c r="X27" s="27">
        <f t="shared" si="1"/>
        <v>-27214659</v>
      </c>
      <c r="Y27" s="27">
        <f t="shared" si="1"/>
        <v>19993605</v>
      </c>
      <c r="Z27" s="28">
        <f>+IF(X27&lt;&gt;0,+(Y27/X27)*100,0)</f>
        <v>-73.4663072574233</v>
      </c>
      <c r="AA27" s="29">
        <f>SUM(AA21:AA26)</f>
        <v>-34018998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-783000</v>
      </c>
      <c r="F35" s="19">
        <v>-783000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-391500</v>
      </c>
      <c r="Y35" s="19">
        <v>391500</v>
      </c>
      <c r="Z35" s="20">
        <v>-100</v>
      </c>
      <c r="AA35" s="21">
        <v>-783000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-783000</v>
      </c>
      <c r="F36" s="27">
        <f t="shared" si="2"/>
        <v>-783000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-391500</v>
      </c>
      <c r="Y36" s="27">
        <f t="shared" si="2"/>
        <v>391500</v>
      </c>
      <c r="Z36" s="28">
        <f>+IF(X36&lt;&gt;0,+(Y36/X36)*100,0)</f>
        <v>-100</v>
      </c>
      <c r="AA36" s="29">
        <f>SUM(AA31:AA35)</f>
        <v>-783000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13160873</v>
      </c>
      <c r="F38" s="33">
        <f t="shared" si="3"/>
        <v>13160873</v>
      </c>
      <c r="G38" s="33">
        <f t="shared" si="3"/>
        <v>322882</v>
      </c>
      <c r="H38" s="33">
        <f t="shared" si="3"/>
        <v>-19000</v>
      </c>
      <c r="I38" s="33">
        <f t="shared" si="3"/>
        <v>553679</v>
      </c>
      <c r="J38" s="33">
        <f t="shared" si="3"/>
        <v>857561</v>
      </c>
      <c r="K38" s="33">
        <f t="shared" si="3"/>
        <v>-4221796</v>
      </c>
      <c r="L38" s="33">
        <f t="shared" si="3"/>
        <v>344847</v>
      </c>
      <c r="M38" s="33">
        <f t="shared" si="3"/>
        <v>5476882</v>
      </c>
      <c r="N38" s="33">
        <f t="shared" si="3"/>
        <v>1599933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2457494</v>
      </c>
      <c r="X38" s="33">
        <f t="shared" si="3"/>
        <v>-10997065</v>
      </c>
      <c r="Y38" s="33">
        <f t="shared" si="3"/>
        <v>13454559</v>
      </c>
      <c r="Z38" s="34">
        <f>+IF(X38&lt;&gt;0,+(Y38/X38)*100,0)</f>
        <v>-122.34681708255795</v>
      </c>
      <c r="AA38" s="35">
        <f>+AA17+AA27+AA36</f>
        <v>13160873</v>
      </c>
    </row>
    <row r="39" spans="1:27" ht="13.5">
      <c r="A39" s="22" t="s">
        <v>59</v>
      </c>
      <c r="B39" s="16"/>
      <c r="C39" s="31"/>
      <c r="D39" s="31"/>
      <c r="E39" s="32">
        <v>650000</v>
      </c>
      <c r="F39" s="33">
        <v>650000</v>
      </c>
      <c r="G39" s="33"/>
      <c r="H39" s="33">
        <v>322882</v>
      </c>
      <c r="I39" s="33">
        <v>303882</v>
      </c>
      <c r="J39" s="33"/>
      <c r="K39" s="33">
        <v>857561</v>
      </c>
      <c r="L39" s="33">
        <v>-3364235</v>
      </c>
      <c r="M39" s="33">
        <v>-3019388</v>
      </c>
      <c r="N39" s="33">
        <v>857561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650000</v>
      </c>
      <c r="Y39" s="33">
        <v>-650000</v>
      </c>
      <c r="Z39" s="34">
        <v>-100</v>
      </c>
      <c r="AA39" s="35">
        <v>650000</v>
      </c>
    </row>
    <row r="40" spans="1:27" ht="13.5">
      <c r="A40" s="41" t="s">
        <v>60</v>
      </c>
      <c r="B40" s="42"/>
      <c r="C40" s="43"/>
      <c r="D40" s="43"/>
      <c r="E40" s="44">
        <v>13810873</v>
      </c>
      <c r="F40" s="45">
        <v>13810873</v>
      </c>
      <c r="G40" s="45">
        <v>322882</v>
      </c>
      <c r="H40" s="45">
        <v>303882</v>
      </c>
      <c r="I40" s="45">
        <v>857561</v>
      </c>
      <c r="J40" s="45">
        <v>857561</v>
      </c>
      <c r="K40" s="45">
        <v>-3364235</v>
      </c>
      <c r="L40" s="45">
        <v>-3019388</v>
      </c>
      <c r="M40" s="45">
        <v>2457494</v>
      </c>
      <c r="N40" s="45">
        <v>2457494</v>
      </c>
      <c r="O40" s="45"/>
      <c r="P40" s="45"/>
      <c r="Q40" s="45"/>
      <c r="R40" s="45"/>
      <c r="S40" s="45"/>
      <c r="T40" s="45"/>
      <c r="U40" s="45"/>
      <c r="V40" s="45"/>
      <c r="W40" s="45">
        <v>2457494</v>
      </c>
      <c r="X40" s="45">
        <v>-10347065</v>
      </c>
      <c r="Y40" s="45">
        <v>12804559</v>
      </c>
      <c r="Z40" s="46">
        <v>-123.75</v>
      </c>
      <c r="AA40" s="47">
        <v>13810873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1453734</v>
      </c>
      <c r="D6" s="17"/>
      <c r="E6" s="18">
        <v>2948328</v>
      </c>
      <c r="F6" s="19">
        <v>2948328</v>
      </c>
      <c r="G6" s="19">
        <v>225977</v>
      </c>
      <c r="H6" s="19">
        <v>238683</v>
      </c>
      <c r="I6" s="19">
        <v>427503</v>
      </c>
      <c r="J6" s="19">
        <v>892163</v>
      </c>
      <c r="K6" s="19">
        <v>323905</v>
      </c>
      <c r="L6" s="19"/>
      <c r="M6" s="19">
        <v>136255</v>
      </c>
      <c r="N6" s="19">
        <v>460160</v>
      </c>
      <c r="O6" s="19"/>
      <c r="P6" s="19"/>
      <c r="Q6" s="19"/>
      <c r="R6" s="19"/>
      <c r="S6" s="19"/>
      <c r="T6" s="19"/>
      <c r="U6" s="19"/>
      <c r="V6" s="19"/>
      <c r="W6" s="19">
        <v>1352323</v>
      </c>
      <c r="X6" s="19">
        <v>1474164</v>
      </c>
      <c r="Y6" s="19">
        <v>-121841</v>
      </c>
      <c r="Z6" s="20">
        <v>-8.27</v>
      </c>
      <c r="AA6" s="21">
        <v>2948328</v>
      </c>
    </row>
    <row r="7" spans="1:27" ht="13.5">
      <c r="A7" s="22" t="s">
        <v>34</v>
      </c>
      <c r="B7" s="16"/>
      <c r="C7" s="17">
        <v>13145800</v>
      </c>
      <c r="D7" s="17"/>
      <c r="E7" s="18">
        <v>25034124</v>
      </c>
      <c r="F7" s="19">
        <v>25034124</v>
      </c>
      <c r="G7" s="19">
        <v>1639296</v>
      </c>
      <c r="H7" s="19">
        <v>2766406</v>
      </c>
      <c r="I7" s="19">
        <v>2232834</v>
      </c>
      <c r="J7" s="19">
        <v>6638536</v>
      </c>
      <c r="K7" s="19">
        <v>1781459</v>
      </c>
      <c r="L7" s="19">
        <v>2037040</v>
      </c>
      <c r="M7" s="19">
        <v>1140615</v>
      </c>
      <c r="N7" s="19">
        <v>4959114</v>
      </c>
      <c r="O7" s="19"/>
      <c r="P7" s="19"/>
      <c r="Q7" s="19"/>
      <c r="R7" s="19"/>
      <c r="S7" s="19"/>
      <c r="T7" s="19"/>
      <c r="U7" s="19"/>
      <c r="V7" s="19"/>
      <c r="W7" s="19">
        <v>11597650</v>
      </c>
      <c r="X7" s="19">
        <v>12367062</v>
      </c>
      <c r="Y7" s="19">
        <v>-769412</v>
      </c>
      <c r="Z7" s="20">
        <v>-6.22</v>
      </c>
      <c r="AA7" s="21">
        <v>25034124</v>
      </c>
    </row>
    <row r="8" spans="1:27" ht="13.5">
      <c r="A8" s="22" t="s">
        <v>35</v>
      </c>
      <c r="B8" s="16"/>
      <c r="C8" s="17"/>
      <c r="D8" s="17"/>
      <c r="E8" s="18">
        <v>559860</v>
      </c>
      <c r="F8" s="19">
        <v>559860</v>
      </c>
      <c r="G8" s="19">
        <v>70202</v>
      </c>
      <c r="H8" s="19">
        <v>63562</v>
      </c>
      <c r="I8" s="19">
        <v>10993</v>
      </c>
      <c r="J8" s="19">
        <v>144757</v>
      </c>
      <c r="K8" s="19">
        <v>103444</v>
      </c>
      <c r="L8" s="19">
        <v>20185</v>
      </c>
      <c r="M8" s="19">
        <v>288021</v>
      </c>
      <c r="N8" s="19">
        <v>411650</v>
      </c>
      <c r="O8" s="19"/>
      <c r="P8" s="19"/>
      <c r="Q8" s="19"/>
      <c r="R8" s="19"/>
      <c r="S8" s="19"/>
      <c r="T8" s="19"/>
      <c r="U8" s="19"/>
      <c r="V8" s="19"/>
      <c r="W8" s="19">
        <v>556407</v>
      </c>
      <c r="X8" s="19">
        <v>279930</v>
      </c>
      <c r="Y8" s="19">
        <v>276477</v>
      </c>
      <c r="Z8" s="20">
        <v>98.77</v>
      </c>
      <c r="AA8" s="21">
        <v>559860</v>
      </c>
    </row>
    <row r="9" spans="1:27" ht="13.5">
      <c r="A9" s="22" t="s">
        <v>36</v>
      </c>
      <c r="B9" s="16"/>
      <c r="C9" s="17">
        <v>46174000</v>
      </c>
      <c r="D9" s="17"/>
      <c r="E9" s="18">
        <v>53175050</v>
      </c>
      <c r="F9" s="19">
        <v>53175050</v>
      </c>
      <c r="G9" s="19">
        <v>20689034</v>
      </c>
      <c r="H9" s="19"/>
      <c r="I9" s="19"/>
      <c r="J9" s="19">
        <v>20689034</v>
      </c>
      <c r="K9" s="19"/>
      <c r="L9" s="19"/>
      <c r="M9" s="19">
        <v>5595000</v>
      </c>
      <c r="N9" s="19">
        <v>5595000</v>
      </c>
      <c r="O9" s="19"/>
      <c r="P9" s="19"/>
      <c r="Q9" s="19"/>
      <c r="R9" s="19"/>
      <c r="S9" s="19"/>
      <c r="T9" s="19"/>
      <c r="U9" s="19"/>
      <c r="V9" s="19"/>
      <c r="W9" s="19">
        <v>26284034</v>
      </c>
      <c r="X9" s="19">
        <v>40827559</v>
      </c>
      <c r="Y9" s="19">
        <v>-14543525</v>
      </c>
      <c r="Z9" s="20">
        <v>-35.62</v>
      </c>
      <c r="AA9" s="21">
        <v>53175050</v>
      </c>
    </row>
    <row r="10" spans="1:27" ht="13.5">
      <c r="A10" s="22" t="s">
        <v>37</v>
      </c>
      <c r="B10" s="16"/>
      <c r="C10" s="17">
        <v>132554155</v>
      </c>
      <c r="D10" s="17"/>
      <c r="E10" s="18">
        <v>125085956</v>
      </c>
      <c r="F10" s="19">
        <v>125085956</v>
      </c>
      <c r="G10" s="19">
        <v>12587323</v>
      </c>
      <c r="H10" s="19">
        <v>18592161</v>
      </c>
      <c r="I10" s="19">
        <v>1837970</v>
      </c>
      <c r="J10" s="19">
        <v>33017454</v>
      </c>
      <c r="K10" s="19">
        <v>5100000</v>
      </c>
      <c r="L10" s="19">
        <v>12076774</v>
      </c>
      <c r="M10" s="19">
        <v>6173453</v>
      </c>
      <c r="N10" s="19">
        <v>23350227</v>
      </c>
      <c r="O10" s="19"/>
      <c r="P10" s="19"/>
      <c r="Q10" s="19"/>
      <c r="R10" s="19"/>
      <c r="S10" s="19"/>
      <c r="T10" s="19"/>
      <c r="U10" s="19"/>
      <c r="V10" s="19"/>
      <c r="W10" s="19">
        <v>56367681</v>
      </c>
      <c r="X10" s="19">
        <v>63042978</v>
      </c>
      <c r="Y10" s="19">
        <v>-6675297</v>
      </c>
      <c r="Z10" s="20">
        <v>-10.59</v>
      </c>
      <c r="AA10" s="21">
        <v>125085956</v>
      </c>
    </row>
    <row r="11" spans="1:27" ht="13.5">
      <c r="A11" s="22" t="s">
        <v>38</v>
      </c>
      <c r="B11" s="16"/>
      <c r="C11" s="17">
        <v>633738</v>
      </c>
      <c r="D11" s="17"/>
      <c r="E11" s="18">
        <v>8375316</v>
      </c>
      <c r="F11" s="19">
        <v>8375316</v>
      </c>
      <c r="G11" s="19"/>
      <c r="H11" s="19">
        <v>45863</v>
      </c>
      <c r="I11" s="19">
        <v>45863</v>
      </c>
      <c r="J11" s="19">
        <v>91726</v>
      </c>
      <c r="K11" s="19">
        <v>55718</v>
      </c>
      <c r="L11" s="19">
        <v>1241922</v>
      </c>
      <c r="M11" s="19"/>
      <c r="N11" s="19">
        <v>1297640</v>
      </c>
      <c r="O11" s="19"/>
      <c r="P11" s="19"/>
      <c r="Q11" s="19"/>
      <c r="R11" s="19"/>
      <c r="S11" s="19"/>
      <c r="T11" s="19"/>
      <c r="U11" s="19"/>
      <c r="V11" s="19"/>
      <c r="W11" s="19">
        <v>1389366</v>
      </c>
      <c r="X11" s="19">
        <v>4187658</v>
      </c>
      <c r="Y11" s="19">
        <v>-2798292</v>
      </c>
      <c r="Z11" s="20">
        <v>-66.82</v>
      </c>
      <c r="AA11" s="21">
        <v>8375316</v>
      </c>
    </row>
    <row r="12" spans="1:27" ht="13.5">
      <c r="A12" s="22" t="s">
        <v>39</v>
      </c>
      <c r="B12" s="16"/>
      <c r="C12" s="17">
        <v>11325</v>
      </c>
      <c r="D12" s="17"/>
      <c r="E12" s="18">
        <v>5400</v>
      </c>
      <c r="F12" s="19">
        <v>5400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2700</v>
      </c>
      <c r="Y12" s="19">
        <v>-2700</v>
      </c>
      <c r="Z12" s="20">
        <v>-100</v>
      </c>
      <c r="AA12" s="21">
        <v>5400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-72247653</v>
      </c>
      <c r="D14" s="17"/>
      <c r="E14" s="18">
        <v>-102013183</v>
      </c>
      <c r="F14" s="19">
        <v>-102013183</v>
      </c>
      <c r="G14" s="19">
        <v>-5885365</v>
      </c>
      <c r="H14" s="19">
        <v>-6747353</v>
      </c>
      <c r="I14" s="19">
        <v>-7956090</v>
      </c>
      <c r="J14" s="19">
        <v>-20588808</v>
      </c>
      <c r="K14" s="19">
        <v>-6207150</v>
      </c>
      <c r="L14" s="19">
        <v>-13969504</v>
      </c>
      <c r="M14" s="19">
        <v>-6864913</v>
      </c>
      <c r="N14" s="19">
        <v>-27041567</v>
      </c>
      <c r="O14" s="19"/>
      <c r="P14" s="19"/>
      <c r="Q14" s="19"/>
      <c r="R14" s="19"/>
      <c r="S14" s="19"/>
      <c r="T14" s="19"/>
      <c r="U14" s="19"/>
      <c r="V14" s="19"/>
      <c r="W14" s="19">
        <v>-47630375</v>
      </c>
      <c r="X14" s="19">
        <v>-50431921</v>
      </c>
      <c r="Y14" s="19">
        <v>2801546</v>
      </c>
      <c r="Z14" s="20">
        <v>-5.56</v>
      </c>
      <c r="AA14" s="21">
        <v>-102013183</v>
      </c>
    </row>
    <row r="15" spans="1:27" ht="13.5">
      <c r="A15" s="22" t="s">
        <v>42</v>
      </c>
      <c r="B15" s="16"/>
      <c r="C15" s="17">
        <v>-4091783</v>
      </c>
      <c r="D15" s="17"/>
      <c r="E15" s="18">
        <v>-420000</v>
      </c>
      <c r="F15" s="19">
        <v>-420000</v>
      </c>
      <c r="G15" s="19">
        <v>-69410</v>
      </c>
      <c r="H15" s="19">
        <v>-545</v>
      </c>
      <c r="I15" s="19">
        <v>-152689</v>
      </c>
      <c r="J15" s="19">
        <v>-222644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-222644</v>
      </c>
      <c r="X15" s="19">
        <v>-210000</v>
      </c>
      <c r="Y15" s="19">
        <v>-12644</v>
      </c>
      <c r="Z15" s="20">
        <v>6.02</v>
      </c>
      <c r="AA15" s="21">
        <v>-420000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-292065</v>
      </c>
      <c r="H16" s="19">
        <v>-395088</v>
      </c>
      <c r="I16" s="19">
        <v>-137500</v>
      </c>
      <c r="J16" s="19">
        <v>-824653</v>
      </c>
      <c r="K16" s="19">
        <v>-424239</v>
      </c>
      <c r="L16" s="19">
        <v>-198654</v>
      </c>
      <c r="M16" s="19">
        <v>-199897</v>
      </c>
      <c r="N16" s="19">
        <v>-822790</v>
      </c>
      <c r="O16" s="19"/>
      <c r="P16" s="19"/>
      <c r="Q16" s="19"/>
      <c r="R16" s="19"/>
      <c r="S16" s="19"/>
      <c r="T16" s="19"/>
      <c r="U16" s="19"/>
      <c r="V16" s="19"/>
      <c r="W16" s="19">
        <v>-1647443</v>
      </c>
      <c r="X16" s="19"/>
      <c r="Y16" s="19">
        <v>-1647443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117633316</v>
      </c>
      <c r="D17" s="25">
        <f>SUM(D6:D16)</f>
        <v>0</v>
      </c>
      <c r="E17" s="26">
        <f t="shared" si="0"/>
        <v>112750851</v>
      </c>
      <c r="F17" s="27">
        <f t="shared" si="0"/>
        <v>112750851</v>
      </c>
      <c r="G17" s="27">
        <f t="shared" si="0"/>
        <v>28964992</v>
      </c>
      <c r="H17" s="27">
        <f t="shared" si="0"/>
        <v>14563689</v>
      </c>
      <c r="I17" s="27">
        <f t="shared" si="0"/>
        <v>-3691116</v>
      </c>
      <c r="J17" s="27">
        <f t="shared" si="0"/>
        <v>39837565</v>
      </c>
      <c r="K17" s="27">
        <f t="shared" si="0"/>
        <v>733137</v>
      </c>
      <c r="L17" s="27">
        <f t="shared" si="0"/>
        <v>1207763</v>
      </c>
      <c r="M17" s="27">
        <f t="shared" si="0"/>
        <v>6268534</v>
      </c>
      <c r="N17" s="27">
        <f t="shared" si="0"/>
        <v>8209434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48046999</v>
      </c>
      <c r="X17" s="27">
        <f t="shared" si="0"/>
        <v>71540130</v>
      </c>
      <c r="Y17" s="27">
        <f t="shared" si="0"/>
        <v>-23493131</v>
      </c>
      <c r="Z17" s="28">
        <f>+IF(X17&lt;&gt;0,+(Y17/X17)*100,0)</f>
        <v>-32.839094645201236</v>
      </c>
      <c r="AA17" s="29">
        <f>SUM(AA6:AA16)</f>
        <v>112750851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549891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-108908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52746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-105097372</v>
      </c>
      <c r="D26" s="17"/>
      <c r="E26" s="18">
        <v>-125585956</v>
      </c>
      <c r="F26" s="19">
        <v>-125585956</v>
      </c>
      <c r="G26" s="19">
        <v>-14831491</v>
      </c>
      <c r="H26" s="19">
        <v>-12762922</v>
      </c>
      <c r="I26" s="19">
        <v>-7948185</v>
      </c>
      <c r="J26" s="19">
        <v>-35542598</v>
      </c>
      <c r="K26" s="19">
        <v>-5128053</v>
      </c>
      <c r="L26" s="19">
        <v>-12076774</v>
      </c>
      <c r="M26" s="19">
        <v>-8370949</v>
      </c>
      <c r="N26" s="19">
        <v>-25575776</v>
      </c>
      <c r="O26" s="19"/>
      <c r="P26" s="19"/>
      <c r="Q26" s="19"/>
      <c r="R26" s="19"/>
      <c r="S26" s="19"/>
      <c r="T26" s="19"/>
      <c r="U26" s="19"/>
      <c r="V26" s="19"/>
      <c r="W26" s="19">
        <v>-61118374</v>
      </c>
      <c r="X26" s="19">
        <v>-63042978</v>
      </c>
      <c r="Y26" s="19">
        <v>1924604</v>
      </c>
      <c r="Z26" s="20">
        <v>-3.05</v>
      </c>
      <c r="AA26" s="21">
        <v>-125585956</v>
      </c>
    </row>
    <row r="27" spans="1:27" ht="13.5">
      <c r="A27" s="23" t="s">
        <v>51</v>
      </c>
      <c r="B27" s="24"/>
      <c r="C27" s="25">
        <f aca="true" t="shared" si="1" ref="C27:Y27">SUM(C21:C26)</f>
        <v>-104603643</v>
      </c>
      <c r="D27" s="25">
        <f>SUM(D21:D26)</f>
        <v>0</v>
      </c>
      <c r="E27" s="26">
        <f t="shared" si="1"/>
        <v>-125585956</v>
      </c>
      <c r="F27" s="27">
        <f t="shared" si="1"/>
        <v>-125585956</v>
      </c>
      <c r="G27" s="27">
        <f t="shared" si="1"/>
        <v>-14831491</v>
      </c>
      <c r="H27" s="27">
        <f t="shared" si="1"/>
        <v>-12762922</v>
      </c>
      <c r="I27" s="27">
        <f t="shared" si="1"/>
        <v>-7948185</v>
      </c>
      <c r="J27" s="27">
        <f t="shared" si="1"/>
        <v>-35542598</v>
      </c>
      <c r="K27" s="27">
        <f t="shared" si="1"/>
        <v>-5128053</v>
      </c>
      <c r="L27" s="27">
        <f t="shared" si="1"/>
        <v>-12076774</v>
      </c>
      <c r="M27" s="27">
        <f t="shared" si="1"/>
        <v>-8370949</v>
      </c>
      <c r="N27" s="27">
        <f t="shared" si="1"/>
        <v>-25575776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-61118374</v>
      </c>
      <c r="X27" s="27">
        <f t="shared" si="1"/>
        <v>-63042978</v>
      </c>
      <c r="Y27" s="27">
        <f t="shared" si="1"/>
        <v>1924604</v>
      </c>
      <c r="Z27" s="28">
        <f>+IF(X27&lt;&gt;0,+(Y27/X27)*100,0)</f>
        <v>-3.052844362777406</v>
      </c>
      <c r="AA27" s="29">
        <f>SUM(AA21:AA26)</f>
        <v>-125585956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13029673</v>
      </c>
      <c r="D38" s="31">
        <f>+D17+D27+D36</f>
        <v>0</v>
      </c>
      <c r="E38" s="32">
        <f t="shared" si="3"/>
        <v>-12835105</v>
      </c>
      <c r="F38" s="33">
        <f t="shared" si="3"/>
        <v>-12835105</v>
      </c>
      <c r="G38" s="33">
        <f t="shared" si="3"/>
        <v>14133501</v>
      </c>
      <c r="H38" s="33">
        <f t="shared" si="3"/>
        <v>1800767</v>
      </c>
      <c r="I38" s="33">
        <f t="shared" si="3"/>
        <v>-11639301</v>
      </c>
      <c r="J38" s="33">
        <f t="shared" si="3"/>
        <v>4294967</v>
      </c>
      <c r="K38" s="33">
        <f t="shared" si="3"/>
        <v>-4394916</v>
      </c>
      <c r="L38" s="33">
        <f t="shared" si="3"/>
        <v>-10869011</v>
      </c>
      <c r="M38" s="33">
        <f t="shared" si="3"/>
        <v>-2102415</v>
      </c>
      <c r="N38" s="33">
        <f t="shared" si="3"/>
        <v>-17366342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-13071375</v>
      </c>
      <c r="X38" s="33">
        <f t="shared" si="3"/>
        <v>8497152</v>
      </c>
      <c r="Y38" s="33">
        <f t="shared" si="3"/>
        <v>-21568527</v>
      </c>
      <c r="Z38" s="34">
        <f>+IF(X38&lt;&gt;0,+(Y38/X38)*100,0)</f>
        <v>-253.83242526437093</v>
      </c>
      <c r="AA38" s="35">
        <f>+AA17+AA27+AA36</f>
        <v>-12835105</v>
      </c>
    </row>
    <row r="39" spans="1:27" ht="13.5">
      <c r="A39" s="22" t="s">
        <v>59</v>
      </c>
      <c r="B39" s="16"/>
      <c r="C39" s="31">
        <v>-7861403</v>
      </c>
      <c r="D39" s="31"/>
      <c r="E39" s="32">
        <v>4766101</v>
      </c>
      <c r="F39" s="33">
        <v>4766101</v>
      </c>
      <c r="G39" s="33">
        <v>5202218</v>
      </c>
      <c r="H39" s="33">
        <v>19335719</v>
      </c>
      <c r="I39" s="33">
        <v>21136486</v>
      </c>
      <c r="J39" s="33">
        <v>5202218</v>
      </c>
      <c r="K39" s="33">
        <v>9497185</v>
      </c>
      <c r="L39" s="33">
        <v>5102269</v>
      </c>
      <c r="M39" s="33">
        <v>-5766742</v>
      </c>
      <c r="N39" s="33">
        <v>9497185</v>
      </c>
      <c r="O39" s="33"/>
      <c r="P39" s="33"/>
      <c r="Q39" s="33"/>
      <c r="R39" s="33"/>
      <c r="S39" s="33"/>
      <c r="T39" s="33"/>
      <c r="U39" s="33"/>
      <c r="V39" s="33"/>
      <c r="W39" s="33">
        <v>5202218</v>
      </c>
      <c r="X39" s="33">
        <v>4766101</v>
      </c>
      <c r="Y39" s="33">
        <v>436117</v>
      </c>
      <c r="Z39" s="34">
        <v>9.15</v>
      </c>
      <c r="AA39" s="35">
        <v>4766101</v>
      </c>
    </row>
    <row r="40" spans="1:27" ht="13.5">
      <c r="A40" s="41" t="s">
        <v>60</v>
      </c>
      <c r="B40" s="42"/>
      <c r="C40" s="43">
        <v>5168270</v>
      </c>
      <c r="D40" s="43"/>
      <c r="E40" s="44">
        <v>-8069003</v>
      </c>
      <c r="F40" s="45">
        <v>-8069003</v>
      </c>
      <c r="G40" s="45">
        <v>19335719</v>
      </c>
      <c r="H40" s="45">
        <v>21136486</v>
      </c>
      <c r="I40" s="45">
        <v>9497185</v>
      </c>
      <c r="J40" s="45">
        <v>9497185</v>
      </c>
      <c r="K40" s="45">
        <v>5102269</v>
      </c>
      <c r="L40" s="45">
        <v>-5766742</v>
      </c>
      <c r="M40" s="45">
        <v>-7869157</v>
      </c>
      <c r="N40" s="45">
        <v>-7869157</v>
      </c>
      <c r="O40" s="45"/>
      <c r="P40" s="45"/>
      <c r="Q40" s="45"/>
      <c r="R40" s="45"/>
      <c r="S40" s="45"/>
      <c r="T40" s="45"/>
      <c r="U40" s="45"/>
      <c r="V40" s="45"/>
      <c r="W40" s="45">
        <v>-7869157</v>
      </c>
      <c r="X40" s="45">
        <v>13263254</v>
      </c>
      <c r="Y40" s="45">
        <v>-21132411</v>
      </c>
      <c r="Z40" s="46">
        <v>-159.33</v>
      </c>
      <c r="AA40" s="47">
        <v>-8069003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15371916</v>
      </c>
      <c r="F6" s="19">
        <v>15371916</v>
      </c>
      <c r="G6" s="19">
        <v>708897</v>
      </c>
      <c r="H6" s="19">
        <v>557130</v>
      </c>
      <c r="I6" s="19"/>
      <c r="J6" s="19">
        <v>1266027</v>
      </c>
      <c r="K6" s="19">
        <v>675008</v>
      </c>
      <c r="L6" s="19">
        <v>688370</v>
      </c>
      <c r="M6" s="19">
        <v>456181</v>
      </c>
      <c r="N6" s="19">
        <v>1819559</v>
      </c>
      <c r="O6" s="19"/>
      <c r="P6" s="19"/>
      <c r="Q6" s="19"/>
      <c r="R6" s="19"/>
      <c r="S6" s="19"/>
      <c r="T6" s="19"/>
      <c r="U6" s="19"/>
      <c r="V6" s="19"/>
      <c r="W6" s="19">
        <v>3085586</v>
      </c>
      <c r="X6" s="19">
        <v>7685958</v>
      </c>
      <c r="Y6" s="19">
        <v>-4600372</v>
      </c>
      <c r="Z6" s="20">
        <v>-59.85</v>
      </c>
      <c r="AA6" s="21">
        <v>15371916</v>
      </c>
    </row>
    <row r="7" spans="1:27" ht="13.5">
      <c r="A7" s="22" t="s">
        <v>34</v>
      </c>
      <c r="B7" s="16"/>
      <c r="C7" s="17">
        <v>55624283</v>
      </c>
      <c r="D7" s="17"/>
      <c r="E7" s="18">
        <v>49641048</v>
      </c>
      <c r="F7" s="19">
        <v>49641048</v>
      </c>
      <c r="G7" s="19">
        <v>4491643</v>
      </c>
      <c r="H7" s="19">
        <v>3499013</v>
      </c>
      <c r="I7" s="19"/>
      <c r="J7" s="19">
        <v>7990656</v>
      </c>
      <c r="K7" s="19">
        <v>4367716</v>
      </c>
      <c r="L7" s="19">
        <v>4084330</v>
      </c>
      <c r="M7" s="19">
        <v>3452390</v>
      </c>
      <c r="N7" s="19">
        <v>11904436</v>
      </c>
      <c r="O7" s="19"/>
      <c r="P7" s="19"/>
      <c r="Q7" s="19"/>
      <c r="R7" s="19"/>
      <c r="S7" s="19"/>
      <c r="T7" s="19"/>
      <c r="U7" s="19"/>
      <c r="V7" s="19"/>
      <c r="W7" s="19">
        <v>19895092</v>
      </c>
      <c r="X7" s="19">
        <v>23910024</v>
      </c>
      <c r="Y7" s="19">
        <v>-4014932</v>
      </c>
      <c r="Z7" s="20">
        <v>-16.79</v>
      </c>
      <c r="AA7" s="21">
        <v>49641048</v>
      </c>
    </row>
    <row r="8" spans="1:27" ht="13.5">
      <c r="A8" s="22" t="s">
        <v>35</v>
      </c>
      <c r="B8" s="16"/>
      <c r="C8" s="17">
        <v>2182374</v>
      </c>
      <c r="D8" s="17"/>
      <c r="E8" s="18">
        <v>3881072</v>
      </c>
      <c r="F8" s="19">
        <v>3881072</v>
      </c>
      <c r="G8" s="19">
        <v>871263</v>
      </c>
      <c r="H8" s="19">
        <v>3949589</v>
      </c>
      <c r="I8" s="19"/>
      <c r="J8" s="19">
        <v>4820852</v>
      </c>
      <c r="K8" s="19">
        <v>845026</v>
      </c>
      <c r="L8" s="19">
        <v>957561</v>
      </c>
      <c r="M8" s="19">
        <v>592571</v>
      </c>
      <c r="N8" s="19">
        <v>2395158</v>
      </c>
      <c r="O8" s="19"/>
      <c r="P8" s="19"/>
      <c r="Q8" s="19"/>
      <c r="R8" s="19"/>
      <c r="S8" s="19"/>
      <c r="T8" s="19"/>
      <c r="U8" s="19"/>
      <c r="V8" s="19"/>
      <c r="W8" s="19">
        <v>7216010</v>
      </c>
      <c r="X8" s="19">
        <v>1617036</v>
      </c>
      <c r="Y8" s="19">
        <v>5598974</v>
      </c>
      <c r="Z8" s="20">
        <v>346.25</v>
      </c>
      <c r="AA8" s="21">
        <v>3881072</v>
      </c>
    </row>
    <row r="9" spans="1:27" ht="13.5">
      <c r="A9" s="22" t="s">
        <v>36</v>
      </c>
      <c r="B9" s="16"/>
      <c r="C9" s="17">
        <v>102088786</v>
      </c>
      <c r="D9" s="17"/>
      <c r="E9" s="18">
        <v>70039000</v>
      </c>
      <c r="F9" s="19">
        <v>70039000</v>
      </c>
      <c r="G9" s="19">
        <v>27925000</v>
      </c>
      <c r="H9" s="19">
        <v>3220000</v>
      </c>
      <c r="I9" s="19"/>
      <c r="J9" s="19">
        <v>31145000</v>
      </c>
      <c r="K9" s="19">
        <v>427348</v>
      </c>
      <c r="L9" s="19">
        <v>450000</v>
      </c>
      <c r="M9" s="19">
        <v>22287000</v>
      </c>
      <c r="N9" s="19">
        <v>23164348</v>
      </c>
      <c r="O9" s="19"/>
      <c r="P9" s="19"/>
      <c r="Q9" s="19"/>
      <c r="R9" s="19"/>
      <c r="S9" s="19"/>
      <c r="T9" s="19"/>
      <c r="U9" s="19"/>
      <c r="V9" s="19"/>
      <c r="W9" s="19">
        <v>54309348</v>
      </c>
      <c r="X9" s="19"/>
      <c r="Y9" s="19">
        <v>54309348</v>
      </c>
      <c r="Z9" s="20"/>
      <c r="AA9" s="21">
        <v>70039000</v>
      </c>
    </row>
    <row r="10" spans="1:27" ht="13.5">
      <c r="A10" s="22" t="s">
        <v>37</v>
      </c>
      <c r="B10" s="16"/>
      <c r="C10" s="17"/>
      <c r="D10" s="17"/>
      <c r="E10" s="18">
        <v>23837000</v>
      </c>
      <c r="F10" s="19">
        <v>23837000</v>
      </c>
      <c r="G10" s="19">
        <v>15287000</v>
      </c>
      <c r="H10" s="19"/>
      <c r="I10" s="19"/>
      <c r="J10" s="19">
        <v>15287000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15287000</v>
      </c>
      <c r="X10" s="19"/>
      <c r="Y10" s="19">
        <v>15287000</v>
      </c>
      <c r="Z10" s="20"/>
      <c r="AA10" s="21">
        <v>23837000</v>
      </c>
    </row>
    <row r="11" spans="1:27" ht="13.5">
      <c r="A11" s="22" t="s">
        <v>38</v>
      </c>
      <c r="B11" s="16"/>
      <c r="C11" s="17">
        <v>1222069</v>
      </c>
      <c r="D11" s="17"/>
      <c r="E11" s="18">
        <v>1599996</v>
      </c>
      <c r="F11" s="19">
        <v>1599996</v>
      </c>
      <c r="G11" s="19">
        <v>47477</v>
      </c>
      <c r="H11" s="19">
        <v>8155</v>
      </c>
      <c r="I11" s="19"/>
      <c r="J11" s="19">
        <v>55632</v>
      </c>
      <c r="K11" s="19">
        <v>3406</v>
      </c>
      <c r="L11" s="19">
        <v>7460</v>
      </c>
      <c r="M11" s="19"/>
      <c r="N11" s="19">
        <v>10866</v>
      </c>
      <c r="O11" s="19"/>
      <c r="P11" s="19"/>
      <c r="Q11" s="19"/>
      <c r="R11" s="19"/>
      <c r="S11" s="19"/>
      <c r="T11" s="19"/>
      <c r="U11" s="19"/>
      <c r="V11" s="19"/>
      <c r="W11" s="19">
        <v>66498</v>
      </c>
      <c r="X11" s="19">
        <v>799998</v>
      </c>
      <c r="Y11" s="19">
        <v>-733500</v>
      </c>
      <c r="Z11" s="20">
        <v>-91.69</v>
      </c>
      <c r="AA11" s="21">
        <v>1599996</v>
      </c>
    </row>
    <row r="12" spans="1:27" ht="13.5">
      <c r="A12" s="22" t="s">
        <v>39</v>
      </c>
      <c r="B12" s="16"/>
      <c r="C12" s="17">
        <v>51428</v>
      </c>
      <c r="D12" s="17"/>
      <c r="E12" s="18">
        <v>50004</v>
      </c>
      <c r="F12" s="19">
        <v>50004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25002</v>
      </c>
      <c r="Y12" s="19">
        <v>-25002</v>
      </c>
      <c r="Z12" s="20">
        <v>-100</v>
      </c>
      <c r="AA12" s="21">
        <v>50004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-114807226</v>
      </c>
      <c r="D14" s="17"/>
      <c r="E14" s="18">
        <v>-148681776</v>
      </c>
      <c r="F14" s="19">
        <v>-148681776</v>
      </c>
      <c r="G14" s="19">
        <v>-8163456</v>
      </c>
      <c r="H14" s="19">
        <v>-6692160</v>
      </c>
      <c r="I14" s="19"/>
      <c r="J14" s="19">
        <v>-14855616</v>
      </c>
      <c r="K14" s="19">
        <v>-11082457</v>
      </c>
      <c r="L14" s="19">
        <v>-10460914</v>
      </c>
      <c r="M14" s="19">
        <v>-10541661</v>
      </c>
      <c r="N14" s="19">
        <v>-32085032</v>
      </c>
      <c r="O14" s="19"/>
      <c r="P14" s="19"/>
      <c r="Q14" s="19"/>
      <c r="R14" s="19"/>
      <c r="S14" s="19"/>
      <c r="T14" s="19"/>
      <c r="U14" s="19"/>
      <c r="V14" s="19"/>
      <c r="W14" s="19">
        <v>-46940648</v>
      </c>
      <c r="X14" s="19">
        <v>-70533888</v>
      </c>
      <c r="Y14" s="19">
        <v>23593240</v>
      </c>
      <c r="Z14" s="20">
        <v>-33.45</v>
      </c>
      <c r="AA14" s="21">
        <v>-148681776</v>
      </c>
    </row>
    <row r="15" spans="1:27" ht="13.5">
      <c r="A15" s="22" t="s">
        <v>42</v>
      </c>
      <c r="B15" s="16"/>
      <c r="C15" s="17">
        <v>-7778958</v>
      </c>
      <c r="D15" s="17"/>
      <c r="E15" s="18"/>
      <c r="F15" s="19"/>
      <c r="G15" s="19">
        <v>-554524</v>
      </c>
      <c r="H15" s="19">
        <v>-234</v>
      </c>
      <c r="I15" s="19"/>
      <c r="J15" s="19">
        <v>-554758</v>
      </c>
      <c r="K15" s="19">
        <v>-573851</v>
      </c>
      <c r="L15" s="19">
        <v>-10314</v>
      </c>
      <c r="M15" s="19">
        <v>-8690</v>
      </c>
      <c r="N15" s="19">
        <v>-592855</v>
      </c>
      <c r="O15" s="19"/>
      <c r="P15" s="19"/>
      <c r="Q15" s="19"/>
      <c r="R15" s="19"/>
      <c r="S15" s="19"/>
      <c r="T15" s="19"/>
      <c r="U15" s="19"/>
      <c r="V15" s="19"/>
      <c r="W15" s="19">
        <v>-1147613</v>
      </c>
      <c r="X15" s="19"/>
      <c r="Y15" s="19">
        <v>-1147613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-213385</v>
      </c>
      <c r="H16" s="19">
        <v>-179869</v>
      </c>
      <c r="I16" s="19"/>
      <c r="J16" s="19">
        <v>-393254</v>
      </c>
      <c r="K16" s="19">
        <v>-323855</v>
      </c>
      <c r="L16" s="19">
        <v>-293833</v>
      </c>
      <c r="M16" s="19">
        <v>-174952</v>
      </c>
      <c r="N16" s="19">
        <v>-792640</v>
      </c>
      <c r="O16" s="19"/>
      <c r="P16" s="19"/>
      <c r="Q16" s="19"/>
      <c r="R16" s="19"/>
      <c r="S16" s="19"/>
      <c r="T16" s="19"/>
      <c r="U16" s="19"/>
      <c r="V16" s="19"/>
      <c r="W16" s="19">
        <v>-1185894</v>
      </c>
      <c r="X16" s="19"/>
      <c r="Y16" s="19">
        <v>-1185894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38582756</v>
      </c>
      <c r="D17" s="25">
        <f>SUM(D6:D16)</f>
        <v>0</v>
      </c>
      <c r="E17" s="26">
        <f t="shared" si="0"/>
        <v>15738260</v>
      </c>
      <c r="F17" s="27">
        <f t="shared" si="0"/>
        <v>15738260</v>
      </c>
      <c r="G17" s="27">
        <f t="shared" si="0"/>
        <v>40399915</v>
      </c>
      <c r="H17" s="27">
        <f t="shared" si="0"/>
        <v>4361624</v>
      </c>
      <c r="I17" s="27">
        <f t="shared" si="0"/>
        <v>0</v>
      </c>
      <c r="J17" s="27">
        <f t="shared" si="0"/>
        <v>44761539</v>
      </c>
      <c r="K17" s="27">
        <f t="shared" si="0"/>
        <v>-5661659</v>
      </c>
      <c r="L17" s="27">
        <f t="shared" si="0"/>
        <v>-4577340</v>
      </c>
      <c r="M17" s="27">
        <f t="shared" si="0"/>
        <v>16062839</v>
      </c>
      <c r="N17" s="27">
        <f t="shared" si="0"/>
        <v>5823840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50585379</v>
      </c>
      <c r="X17" s="27">
        <f t="shared" si="0"/>
        <v>-36495870</v>
      </c>
      <c r="Y17" s="27">
        <f t="shared" si="0"/>
        <v>87081249</v>
      </c>
      <c r="Z17" s="28">
        <f>+IF(X17&lt;&gt;0,+(Y17/X17)*100,0)</f>
        <v>-238.60576278904983</v>
      </c>
      <c r="AA17" s="29">
        <f>SUM(AA6:AA16)</f>
        <v>15738260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-31056101</v>
      </c>
      <c r="D26" s="17"/>
      <c r="E26" s="18">
        <v>-23837000</v>
      </c>
      <c r="F26" s="19">
        <v>-23837000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-23837000</v>
      </c>
      <c r="Y26" s="19">
        <v>23837000</v>
      </c>
      <c r="Z26" s="20">
        <v>-100</v>
      </c>
      <c r="AA26" s="21">
        <v>-23837000</v>
      </c>
    </row>
    <row r="27" spans="1:27" ht="13.5">
      <c r="A27" s="23" t="s">
        <v>51</v>
      </c>
      <c r="B27" s="24"/>
      <c r="C27" s="25">
        <f aca="true" t="shared" si="1" ref="C27:Y27">SUM(C21:C26)</f>
        <v>-31056101</v>
      </c>
      <c r="D27" s="25">
        <f>SUM(D21:D26)</f>
        <v>0</v>
      </c>
      <c r="E27" s="26">
        <f t="shared" si="1"/>
        <v>-23837000</v>
      </c>
      <c r="F27" s="27">
        <f t="shared" si="1"/>
        <v>-23837000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-23837000</v>
      </c>
      <c r="Y27" s="27">
        <f t="shared" si="1"/>
        <v>23837000</v>
      </c>
      <c r="Z27" s="28">
        <f>+IF(X27&lt;&gt;0,+(Y27/X27)*100,0)</f>
        <v>-100</v>
      </c>
      <c r="AA27" s="29">
        <f>SUM(AA21:AA26)</f>
        <v>-23837000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-1465685</v>
      </c>
      <c r="D35" s="17"/>
      <c r="E35" s="18">
        <v>-830000</v>
      </c>
      <c r="F35" s="19">
        <v>-830000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-415000</v>
      </c>
      <c r="Y35" s="19">
        <v>415000</v>
      </c>
      <c r="Z35" s="20">
        <v>-100</v>
      </c>
      <c r="AA35" s="21">
        <v>-830000</v>
      </c>
    </row>
    <row r="36" spans="1:27" ht="13.5">
      <c r="A36" s="23" t="s">
        <v>57</v>
      </c>
      <c r="B36" s="24"/>
      <c r="C36" s="25">
        <f aca="true" t="shared" si="2" ref="C36:Y36">SUM(C31:C35)</f>
        <v>-1465685</v>
      </c>
      <c r="D36" s="25">
        <f>SUM(D31:D35)</f>
        <v>0</v>
      </c>
      <c r="E36" s="26">
        <f t="shared" si="2"/>
        <v>-830000</v>
      </c>
      <c r="F36" s="27">
        <f t="shared" si="2"/>
        <v>-830000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-415000</v>
      </c>
      <c r="Y36" s="27">
        <f t="shared" si="2"/>
        <v>415000</v>
      </c>
      <c r="Z36" s="28">
        <f>+IF(X36&lt;&gt;0,+(Y36/X36)*100,0)</f>
        <v>-100</v>
      </c>
      <c r="AA36" s="29">
        <f>SUM(AA31:AA35)</f>
        <v>-830000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6060970</v>
      </c>
      <c r="D38" s="31">
        <f>+D17+D27+D36</f>
        <v>0</v>
      </c>
      <c r="E38" s="32">
        <f t="shared" si="3"/>
        <v>-8928740</v>
      </c>
      <c r="F38" s="33">
        <f t="shared" si="3"/>
        <v>-8928740</v>
      </c>
      <c r="G38" s="33">
        <f t="shared" si="3"/>
        <v>40399915</v>
      </c>
      <c r="H38" s="33">
        <f t="shared" si="3"/>
        <v>4361624</v>
      </c>
      <c r="I38" s="33">
        <f t="shared" si="3"/>
        <v>0</v>
      </c>
      <c r="J38" s="33">
        <f t="shared" si="3"/>
        <v>44761539</v>
      </c>
      <c r="K38" s="33">
        <f t="shared" si="3"/>
        <v>-5661659</v>
      </c>
      <c r="L38" s="33">
        <f t="shared" si="3"/>
        <v>-4577340</v>
      </c>
      <c r="M38" s="33">
        <f t="shared" si="3"/>
        <v>16062839</v>
      </c>
      <c r="N38" s="33">
        <f t="shared" si="3"/>
        <v>5823840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50585379</v>
      </c>
      <c r="X38" s="33">
        <f t="shared" si="3"/>
        <v>-60747870</v>
      </c>
      <c r="Y38" s="33">
        <f t="shared" si="3"/>
        <v>111333249</v>
      </c>
      <c r="Z38" s="34">
        <f>+IF(X38&lt;&gt;0,+(Y38/X38)*100,0)</f>
        <v>-183.2710332065964</v>
      </c>
      <c r="AA38" s="35">
        <f>+AA17+AA27+AA36</f>
        <v>-8928740</v>
      </c>
    </row>
    <row r="39" spans="1:27" ht="13.5">
      <c r="A39" s="22" t="s">
        <v>59</v>
      </c>
      <c r="B39" s="16"/>
      <c r="C39" s="31">
        <v>5074425</v>
      </c>
      <c r="D39" s="31"/>
      <c r="E39" s="32">
        <v>7916000</v>
      </c>
      <c r="F39" s="33">
        <v>7916000</v>
      </c>
      <c r="G39" s="33">
        <v>3300338</v>
      </c>
      <c r="H39" s="33">
        <v>43700253</v>
      </c>
      <c r="I39" s="33">
        <v>48061877</v>
      </c>
      <c r="J39" s="33">
        <v>3300338</v>
      </c>
      <c r="K39" s="33">
        <v>48061877</v>
      </c>
      <c r="L39" s="33">
        <v>42400218</v>
      </c>
      <c r="M39" s="33">
        <v>37822878</v>
      </c>
      <c r="N39" s="33">
        <v>48061877</v>
      </c>
      <c r="O39" s="33"/>
      <c r="P39" s="33"/>
      <c r="Q39" s="33"/>
      <c r="R39" s="33"/>
      <c r="S39" s="33"/>
      <c r="T39" s="33"/>
      <c r="U39" s="33"/>
      <c r="V39" s="33"/>
      <c r="W39" s="33">
        <v>3300338</v>
      </c>
      <c r="X39" s="33">
        <v>7916000</v>
      </c>
      <c r="Y39" s="33">
        <v>-4615662</v>
      </c>
      <c r="Z39" s="34">
        <v>-58.31</v>
      </c>
      <c r="AA39" s="35">
        <v>7916000</v>
      </c>
    </row>
    <row r="40" spans="1:27" ht="13.5">
      <c r="A40" s="41" t="s">
        <v>60</v>
      </c>
      <c r="B40" s="42"/>
      <c r="C40" s="43">
        <v>11135395</v>
      </c>
      <c r="D40" s="43"/>
      <c r="E40" s="44">
        <v>-1012740</v>
      </c>
      <c r="F40" s="45">
        <v>-1012740</v>
      </c>
      <c r="G40" s="45">
        <v>43700253</v>
      </c>
      <c r="H40" s="45">
        <v>48061877</v>
      </c>
      <c r="I40" s="45">
        <v>48061877</v>
      </c>
      <c r="J40" s="45">
        <v>48061877</v>
      </c>
      <c r="K40" s="45">
        <v>42400218</v>
      </c>
      <c r="L40" s="45">
        <v>37822878</v>
      </c>
      <c r="M40" s="45">
        <v>53885717</v>
      </c>
      <c r="N40" s="45">
        <v>53885717</v>
      </c>
      <c r="O40" s="45"/>
      <c r="P40" s="45"/>
      <c r="Q40" s="45"/>
      <c r="R40" s="45"/>
      <c r="S40" s="45"/>
      <c r="T40" s="45"/>
      <c r="U40" s="45"/>
      <c r="V40" s="45"/>
      <c r="W40" s="45">
        <v>53885717</v>
      </c>
      <c r="X40" s="45">
        <v>-52831870</v>
      </c>
      <c r="Y40" s="45">
        <v>106717587</v>
      </c>
      <c r="Z40" s="46">
        <v>-201.99</v>
      </c>
      <c r="AA40" s="47">
        <v>-1012740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2019-01-31T09:59:27Z</dcterms:created>
  <dcterms:modified xsi:type="dcterms:W3CDTF">2019-01-31T10:00:13Z</dcterms:modified>
  <cp:category/>
  <cp:version/>
  <cp:contentType/>
  <cp:contentStatus/>
</cp:coreProperties>
</file>