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'DC21'!$A$1:$AA$43</definedName>
    <definedName name="_xlnm.Print_Area" localSheetId="14">'DC22'!$A$1:$AA$43</definedName>
    <definedName name="_xlnm.Print_Area" localSheetId="18">'DC23'!$A$1:$AA$43</definedName>
    <definedName name="_xlnm.Print_Area" localSheetId="23">'DC24'!$A$1:$AA$43</definedName>
    <definedName name="_xlnm.Print_Area" localSheetId="27">'DC25'!$A$1:$AA$43</definedName>
    <definedName name="_xlnm.Print_Area" localSheetId="33">'DC26'!$A$1:$AA$43</definedName>
    <definedName name="_xlnm.Print_Area" localSheetId="38">'DC27'!$A$1:$AA$43</definedName>
    <definedName name="_xlnm.Print_Area" localSheetId="44">'DC28'!$A$1:$AA$43</definedName>
    <definedName name="_xlnm.Print_Area" localSheetId="49">'DC29'!$A$1:$AA$43</definedName>
    <definedName name="_xlnm.Print_Area" localSheetId="54">'DC43'!$A$1:$AA$43</definedName>
    <definedName name="_xlnm.Print_Area" localSheetId="1">'ETH'!$A$1:$AA$43</definedName>
    <definedName name="_xlnm.Print_Area" localSheetId="2">'KZN212'!$A$1:$AA$43</definedName>
    <definedName name="_xlnm.Print_Area" localSheetId="3">'KZN213'!$A$1:$AA$43</definedName>
    <definedName name="_xlnm.Print_Area" localSheetId="4">'KZN214'!$A$1:$AA$43</definedName>
    <definedName name="_xlnm.Print_Area" localSheetId="5">'KZN216'!$A$1:$AA$43</definedName>
    <definedName name="_xlnm.Print_Area" localSheetId="7">'KZN221'!$A$1:$AA$43</definedName>
    <definedName name="_xlnm.Print_Area" localSheetId="8">'KZN222'!$A$1:$AA$43</definedName>
    <definedName name="_xlnm.Print_Area" localSheetId="9">'KZN223'!$A$1:$AA$43</definedName>
    <definedName name="_xlnm.Print_Area" localSheetId="10">'KZN224'!$A$1:$AA$43</definedName>
    <definedName name="_xlnm.Print_Area" localSheetId="11">'KZN225'!$A$1:$AA$43</definedName>
    <definedName name="_xlnm.Print_Area" localSheetId="12">'KZN226'!$A$1:$AA$43</definedName>
    <definedName name="_xlnm.Print_Area" localSheetId="13">'KZN227'!$A$1:$AA$43</definedName>
    <definedName name="_xlnm.Print_Area" localSheetId="15">'KZN235'!$A$1:$AA$43</definedName>
    <definedName name="_xlnm.Print_Area" localSheetId="16">'KZN237'!$A$1:$AA$43</definedName>
    <definedName name="_xlnm.Print_Area" localSheetId="17">'KZN238'!$A$1:$AA$43</definedName>
    <definedName name="_xlnm.Print_Area" localSheetId="19">'KZN241'!$A$1:$AA$43</definedName>
    <definedName name="_xlnm.Print_Area" localSheetId="20">'KZN242'!$A$1:$AA$43</definedName>
    <definedName name="_xlnm.Print_Area" localSheetId="21">'KZN244'!$A$1:$AA$43</definedName>
    <definedName name="_xlnm.Print_Area" localSheetId="22">'KZN245'!$A$1:$AA$43</definedName>
    <definedName name="_xlnm.Print_Area" localSheetId="24">'KZN252'!$A$1:$AA$43</definedName>
    <definedName name="_xlnm.Print_Area" localSheetId="25">'KZN253'!$A$1:$AA$43</definedName>
    <definedName name="_xlnm.Print_Area" localSheetId="26">'KZN254'!$A$1:$AA$43</definedName>
    <definedName name="_xlnm.Print_Area" localSheetId="28">'KZN261'!$A$1:$AA$43</definedName>
    <definedName name="_xlnm.Print_Area" localSheetId="29">'KZN262'!$A$1:$AA$43</definedName>
    <definedName name="_xlnm.Print_Area" localSheetId="30">'KZN263'!$A$1:$AA$43</definedName>
    <definedName name="_xlnm.Print_Area" localSheetId="31">'KZN265'!$A$1:$AA$43</definedName>
    <definedName name="_xlnm.Print_Area" localSheetId="32">'KZN266'!$A$1:$AA$43</definedName>
    <definedName name="_xlnm.Print_Area" localSheetId="34">'KZN271'!$A$1:$AA$43</definedName>
    <definedName name="_xlnm.Print_Area" localSheetId="35">'KZN272'!$A$1:$AA$43</definedName>
    <definedName name="_xlnm.Print_Area" localSheetId="36">'KZN275'!$A$1:$AA$43</definedName>
    <definedName name="_xlnm.Print_Area" localSheetId="37">'KZN276'!$A$1:$AA$43</definedName>
    <definedName name="_xlnm.Print_Area" localSheetId="39">'KZN281'!$A$1:$AA$43</definedName>
    <definedName name="_xlnm.Print_Area" localSheetId="40">'KZN282'!$A$1:$AA$43</definedName>
    <definedName name="_xlnm.Print_Area" localSheetId="41">'KZN284'!$A$1:$AA$43</definedName>
    <definedName name="_xlnm.Print_Area" localSheetId="42">'KZN285'!$A$1:$AA$43</definedName>
    <definedName name="_xlnm.Print_Area" localSheetId="43">'KZN286'!$A$1:$AA$43</definedName>
    <definedName name="_xlnm.Print_Area" localSheetId="45">'KZN291'!$A$1:$AA$43</definedName>
    <definedName name="_xlnm.Print_Area" localSheetId="46">'KZN292'!$A$1:$AA$43</definedName>
    <definedName name="_xlnm.Print_Area" localSheetId="47">'KZN293'!$A$1:$AA$43</definedName>
    <definedName name="_xlnm.Print_Area" localSheetId="48">'KZN294'!$A$1:$AA$43</definedName>
    <definedName name="_xlnm.Print_Area" localSheetId="50">'KZN433'!$A$1:$AA$43</definedName>
    <definedName name="_xlnm.Print_Area" localSheetId="51">'KZN434'!$A$1:$AA$43</definedName>
    <definedName name="_xlnm.Print_Area" localSheetId="52">'KZN435'!$A$1:$AA$43</definedName>
    <definedName name="_xlnm.Print_Area" localSheetId="53">'KZN436'!$A$1:$AA$43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<sst xmlns="http://schemas.openxmlformats.org/spreadsheetml/2006/main" count="3795" uniqueCount="118">
  <si>
    <t>Kwazulu-Natal: eThekwini(ETH) - Table C7 Quarterly Budget Statement - Cash Flows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</si>
  <si>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</si>
  <si>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</si>
  <si>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</si>
  <si>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</si>
  <si>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</si>
  <si>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</si>
  <si>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</si>
  <si>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</si>
  <si>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</si>
  <si>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</si>
  <si>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</si>
  <si>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</si>
  <si>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</si>
  <si>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</si>
  <si>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</si>
  <si>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</si>
  <si>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</si>
  <si>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</si>
  <si>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</si>
  <si>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</si>
  <si>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</si>
  <si>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</si>
  <si>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</si>
  <si>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</si>
  <si>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</si>
  <si>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</si>
  <si>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</si>
  <si>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</si>
  <si>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</si>
  <si>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</si>
  <si>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</si>
  <si>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</si>
  <si>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</si>
  <si>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</si>
  <si>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</si>
  <si>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</si>
  <si>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</si>
  <si>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</si>
  <si>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</si>
  <si>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</si>
  <si>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</si>
  <si>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</si>
  <si>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</si>
  <si>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</si>
  <si>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</si>
  <si>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</si>
  <si>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</si>
  <si>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</si>
  <si>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</si>
  <si>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</si>
  <si>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</si>
  <si>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</si>
  <si>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</si>
  <si>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</si>
  <si>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</si>
  <si>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</si>
  <si>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</si>
  <si>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</si>
  <si>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</si>
  <si>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</si>
  <si>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C7 Quarterly Budget Statement - Cash Flows for 2nd Quarter ended 31 December 2018 (Figures Finalised as at 2019/01/30)</t>
  </si>
  <si>
    <t>Kwazulu-Natal: Umzumbe(KZN213) - Table C7 Quarterly Budget Statement - Cash Flows for 2nd Quarter ended 31 December 2018 (Figures Finalised as at 2019/01/30)</t>
  </si>
  <si>
    <t>Kwazulu-Natal: uMuziwabantu(KZN214) - Table C7 Quarterly Budget Statement - Cash Flows for 2nd Quarter ended 31 December 2018 (Figures Finalised as at 2019/01/30)</t>
  </si>
  <si>
    <t>Kwazulu-Natal: Ray Nkonyeni(KZN216) - Table C7 Quarterly Budget Statement - Cash Flows for 2nd Quarter ended 31 December 2018 (Figures Finalised as at 2019/01/30)</t>
  </si>
  <si>
    <t>Kwazulu-Natal: Ugu(DC21) - Table C7 Quarterly Budget Statement - Cash Flows for 2nd Quarter ended 31 December 2018 (Figures Finalised as at 2019/01/30)</t>
  </si>
  <si>
    <t>Kwazulu-Natal: uMshwathi(KZN221) - Table C7 Quarterly Budget Statement - Cash Flows for 2nd Quarter ended 31 December 2018 (Figures Finalised as at 2019/01/30)</t>
  </si>
  <si>
    <t>Kwazulu-Natal: uMngeni(KZN222) - Table C7 Quarterly Budget Statement - Cash Flows for 2nd Quarter ended 31 December 2018 (Figures Finalised as at 2019/01/30)</t>
  </si>
  <si>
    <t>Kwazulu-Natal: Mpofana(KZN223) - Table C7 Quarterly Budget Statement - Cash Flows for 2nd Quarter ended 31 December 2018 (Figures Finalised as at 2019/01/30)</t>
  </si>
  <si>
    <t>Kwazulu-Natal: Impendle(KZN224) - Table C7 Quarterly Budget Statement - Cash Flows for 2nd Quarter ended 31 December 2018 (Figures Finalised as at 2019/01/30)</t>
  </si>
  <si>
    <t>Kwazulu-Natal: Msunduzi(KZN225) - Table C7 Quarterly Budget Statement - Cash Flows for 2nd Quarter ended 31 December 2018 (Figures Finalised as at 2019/01/30)</t>
  </si>
  <si>
    <t>Kwazulu-Natal: Mkhambathini(KZN226) - Table C7 Quarterly Budget Statement - Cash Flows for 2nd Quarter ended 31 December 2018 (Figures Finalised as at 2019/01/30)</t>
  </si>
  <si>
    <t>Kwazulu-Natal: Richmond(KZN227) - Table C7 Quarterly Budget Statement - Cash Flows for 2nd Quarter ended 31 December 2018 (Figures Finalised as at 2019/01/30)</t>
  </si>
  <si>
    <t>Kwazulu-Natal: uMgungundlovu(DC22) - Table C7 Quarterly Budget Statement - Cash Flows for 2nd Quarter ended 31 December 2018 (Figures Finalised as at 2019/01/30)</t>
  </si>
  <si>
    <t>Kwazulu-Natal: Okhahlamba(KZN235) - Table C7 Quarterly Budget Statement - Cash Flows for 2nd Quarter ended 31 December 2018 (Figures Finalised as at 2019/01/30)</t>
  </si>
  <si>
    <t>Kwazulu-Natal: Inkosi Langalibalele(KZN237) - Table C7 Quarterly Budget Statement - Cash Flows for 2nd Quarter ended 31 December 2018 (Figures Finalised as at 2019/01/30)</t>
  </si>
  <si>
    <t>Kwazulu-Natal: Alfred Duma(KZN238) - Table C7 Quarterly Budget Statement - Cash Flows for 2nd Quarter ended 31 December 2018 (Figures Finalised as at 2019/01/30)</t>
  </si>
  <si>
    <t>Kwazulu-Natal: Uthukela(DC23) - Table C7 Quarterly Budget Statement - Cash Flows for 2nd Quarter ended 31 December 2018 (Figures Finalised as at 2019/01/30)</t>
  </si>
  <si>
    <t>Kwazulu-Natal: Endumeni(KZN241) - Table C7 Quarterly Budget Statement - Cash Flows for 2nd Quarter ended 31 December 2018 (Figures Finalised as at 2019/01/30)</t>
  </si>
  <si>
    <t>Kwazulu-Natal: Nquthu(KZN242) - Table C7 Quarterly Budget Statement - Cash Flows for 2nd Quarter ended 31 December 2018 (Figures Finalised as at 2019/01/30)</t>
  </si>
  <si>
    <t>Kwazulu-Natal: Msinga(KZN244) - Table C7 Quarterly Budget Statement - Cash Flows for 2nd Quarter ended 31 December 2018 (Figures Finalised as at 2019/01/30)</t>
  </si>
  <si>
    <t>Kwazulu-Natal: Umvoti(KZN245) - Table C7 Quarterly Budget Statement - Cash Flows for 2nd Quarter ended 31 December 2018 (Figures Finalised as at 2019/01/30)</t>
  </si>
  <si>
    <t>Kwazulu-Natal: Umzinyathi(DC24) - Table C7 Quarterly Budget Statement - Cash Flows for 2nd Quarter ended 31 December 2018 (Figures Finalised as at 2019/01/30)</t>
  </si>
  <si>
    <t>Kwazulu-Natal: Newcastle(KZN252) - Table C7 Quarterly Budget Statement - Cash Flows for 2nd Quarter ended 31 December 2018 (Figures Finalised as at 2019/01/30)</t>
  </si>
  <si>
    <t>Kwazulu-Natal: Emadlangeni(KZN253) - Table C7 Quarterly Budget Statement - Cash Flows for 2nd Quarter ended 31 December 2018 (Figures Finalised as at 2019/01/30)</t>
  </si>
  <si>
    <t>Kwazulu-Natal: Dannhauser(KZN254) - Table C7 Quarterly Budget Statement - Cash Flows for 2nd Quarter ended 31 December 2018 (Figures Finalised as at 2019/01/30)</t>
  </si>
  <si>
    <t>Kwazulu-Natal: Amajuba(DC25) - Table C7 Quarterly Budget Statement - Cash Flows for 2nd Quarter ended 31 December 2018 (Figures Finalised as at 2019/01/30)</t>
  </si>
  <si>
    <t>Kwazulu-Natal: eDumbe(KZN261) - Table C7 Quarterly Budget Statement - Cash Flows for 2nd Quarter ended 31 December 2018 (Figures Finalised as at 2019/01/30)</t>
  </si>
  <si>
    <t>Kwazulu-Natal: uPhongolo(KZN262) - Table C7 Quarterly Budget Statement - Cash Flows for 2nd Quarter ended 31 December 2018 (Figures Finalised as at 2019/01/30)</t>
  </si>
  <si>
    <t>Kwazulu-Natal: Abaqulusi(KZN263) - Table C7 Quarterly Budget Statement - Cash Flows for 2nd Quarter ended 31 December 2018 (Figures Finalised as at 2019/01/30)</t>
  </si>
  <si>
    <t>Kwazulu-Natal: Nongoma(KZN265) - Table C7 Quarterly Budget Statement - Cash Flows for 2nd Quarter ended 31 December 2018 (Figures Finalised as at 2019/01/30)</t>
  </si>
  <si>
    <t>Kwazulu-Natal: Ulundi(KZN266) - Table C7 Quarterly Budget Statement - Cash Flows for 2nd Quarter ended 31 December 2018 (Figures Finalised as at 2019/01/30)</t>
  </si>
  <si>
    <t>Kwazulu-Natal: Zululand(DC26) - Table C7 Quarterly Budget Statement - Cash Flows for 2nd Quarter ended 31 December 2018 (Figures Finalised as at 2019/01/30)</t>
  </si>
  <si>
    <t>Kwazulu-Natal: Umhlabuyalingana(KZN271) - Table C7 Quarterly Budget Statement - Cash Flows for 2nd Quarter ended 31 December 2018 (Figures Finalised as at 2019/01/30)</t>
  </si>
  <si>
    <t>Kwazulu-Natal: Jozini(KZN272) - Table C7 Quarterly Budget Statement - Cash Flows for 2nd Quarter ended 31 December 2018 (Figures Finalised as at 2019/01/30)</t>
  </si>
  <si>
    <t>Kwazulu-Natal: Mtubatuba(KZN275) - Table C7 Quarterly Budget Statement - Cash Flows for 2nd Quarter ended 31 December 2018 (Figures Finalised as at 2019/01/30)</t>
  </si>
  <si>
    <t>Kwazulu-Natal: Hlabisa Big Five(KZN276) - Table C7 Quarterly Budget Statement - Cash Flows for 2nd Quarter ended 31 December 2018 (Figures Finalised as at 2019/01/30)</t>
  </si>
  <si>
    <t>Kwazulu-Natal: Umkhanyakude(DC27) - Table C7 Quarterly Budget Statement - Cash Flows for 2nd Quarter ended 31 December 2018 (Figures Finalised as at 2019/01/30)</t>
  </si>
  <si>
    <t>Kwazulu-Natal: Mfolozi(KZN281) - Table C7 Quarterly Budget Statement - Cash Flows for 2nd Quarter ended 31 December 2018 (Figures Finalised as at 2019/01/30)</t>
  </si>
  <si>
    <t>Kwazulu-Natal: uMhlathuze(KZN282) - Table C7 Quarterly Budget Statement - Cash Flows for 2nd Quarter ended 31 December 2018 (Figures Finalised as at 2019/01/30)</t>
  </si>
  <si>
    <t>Kwazulu-Natal: uMlalazi(KZN284) - Table C7 Quarterly Budget Statement - Cash Flows for 2nd Quarter ended 31 December 2018 (Figures Finalised as at 2019/01/30)</t>
  </si>
  <si>
    <t>Kwazulu-Natal: Mthonjaneni(KZN285) - Table C7 Quarterly Budget Statement - Cash Flows for 2nd Quarter ended 31 December 2018 (Figures Finalised as at 2019/01/30)</t>
  </si>
  <si>
    <t>Kwazulu-Natal: Nkandla(KZN286) - Table C7 Quarterly Budget Statement - Cash Flows for 2nd Quarter ended 31 December 2018 (Figures Finalised as at 2019/01/30)</t>
  </si>
  <si>
    <t>Kwazulu-Natal: King Cetshwayo(DC28) - Table C7 Quarterly Budget Statement - Cash Flows for 2nd Quarter ended 31 December 2018 (Figures Finalised as at 2019/01/30)</t>
  </si>
  <si>
    <t>Kwazulu-Natal: Mandeni(KZN291) - Table C7 Quarterly Budget Statement - Cash Flows for 2nd Quarter ended 31 December 2018 (Figures Finalised as at 2019/01/30)</t>
  </si>
  <si>
    <t>Kwazulu-Natal: KwaDukuza(KZN292) - Table C7 Quarterly Budget Statement - Cash Flows for 2nd Quarter ended 31 December 2018 (Figures Finalised as at 2019/01/30)</t>
  </si>
  <si>
    <t>Kwazulu-Natal: Ndwedwe(KZN293) - Table C7 Quarterly Budget Statement - Cash Flows for 2nd Quarter ended 31 December 2018 (Figures Finalised as at 2019/01/30)</t>
  </si>
  <si>
    <t>Kwazulu-Natal: Maphumulo(KZN294) - Table C7 Quarterly Budget Statement - Cash Flows for 2nd Quarter ended 31 December 2018 (Figures Finalised as at 2019/01/30)</t>
  </si>
  <si>
    <t>Kwazulu-Natal: iLembe(DC29) - Table C7 Quarterly Budget Statement - Cash Flows for 2nd Quarter ended 31 December 2018 (Figures Finalised as at 2019/01/30)</t>
  </si>
  <si>
    <t>Kwazulu-Natal: Greater Kokstad(KZN433) - Table C7 Quarterly Budget Statement - Cash Flows for 2nd Quarter ended 31 December 2018 (Figures Finalised as at 2019/01/30)</t>
  </si>
  <si>
    <t>Kwazulu-Natal: Ubuhlebezwe(KZN434) - Table C7 Quarterly Budget Statement - Cash Flows for 2nd Quarter ended 31 December 2018 (Figures Finalised as at 2019/01/30)</t>
  </si>
  <si>
    <t>Kwazulu-Natal: Umzimkhulu(KZN435) - Table C7 Quarterly Budget Statement - Cash Flows for 2nd Quarter ended 31 December 2018 (Figures Finalised as at 2019/01/30)</t>
  </si>
  <si>
    <t>Kwazulu-Natal: Dr Nkosazana Dlamini Zuma(KZN436) - Table C7 Quarterly Budget Statement - Cash Flows for 2nd Quarter ended 31 December 2018 (Figures Finalised as at 2019/01/30)</t>
  </si>
  <si>
    <t>Kwazulu-Natal: Harry Gwala(DC43) - Table C7 Quarterly Budget Statement - Cash Flows for 2nd Quarter ended 31 December 2018 (Figures Finalised as at 2019/01/30)</t>
  </si>
  <si>
    <t>Summary - Table C7 Quarterly Budget Statement - Cash Flows for 2nd Quarter ended 31 December 2018 (Figures Finalised as at 2019/01/30)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</si>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</sst>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79" fontId="2" fillId="0" borderId="22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22" xfId="42" applyNumberFormat="1" applyFont="1" applyFill="1" applyBorder="1" applyAlignment="1" applyProtection="1">
      <alignment/>
      <protection/>
    </xf>
    <xf numFmtId="179" fontId="3" fillId="0" borderId="22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11268328115</v>
      </c>
      <c r="D6" s="17"/>
      <c r="E6" s="18">
        <v>10759113821</v>
      </c>
      <c r="F6" s="19">
        <v>10759113821</v>
      </c>
      <c r="G6" s="19">
        <v>703104826</v>
      </c>
      <c r="H6" s="19">
        <v>817134549</v>
      </c>
      <c r="I6" s="19">
        <v>908304781</v>
      </c>
      <c r="J6" s="19">
        <v>2428544156</v>
      </c>
      <c r="K6" s="19">
        <v>1133522915</v>
      </c>
      <c r="L6" s="19">
        <v>985053091</v>
      </c>
      <c r="M6" s="19">
        <v>793662982</v>
      </c>
      <c r="N6" s="19">
        <v>2912238988</v>
      </c>
      <c r="O6" s="19"/>
      <c r="P6" s="19"/>
      <c r="Q6" s="19"/>
      <c r="R6" s="19"/>
      <c r="S6" s="19"/>
      <c r="T6" s="19"/>
      <c r="U6" s="19"/>
      <c r="V6" s="19"/>
      <c r="W6" s="19">
        <v>5340783144</v>
      </c>
      <c r="X6" s="19">
        <v>5469923166</v>
      </c>
      <c r="Y6" s="19">
        <v>-129140022</v>
      </c>
      <c r="Z6" s="20">
        <v>-2.36</v>
      </c>
      <c r="AA6" s="21">
        <v>10759113821</v>
      </c>
    </row>
    <row r="7" spans="1:27" ht="13.5">
      <c r="A7" s="22" t="s">
        <v>34</v>
      </c>
      <c r="B7" s="16"/>
      <c r="C7" s="17">
        <v>25500343716</v>
      </c>
      <c r="D7" s="17"/>
      <c r="E7" s="18">
        <v>27563098854</v>
      </c>
      <c r="F7" s="19">
        <v>27563098854</v>
      </c>
      <c r="G7" s="19">
        <v>2010631380</v>
      </c>
      <c r="H7" s="19">
        <v>2242836446</v>
      </c>
      <c r="I7" s="19">
        <v>2182170689</v>
      </c>
      <c r="J7" s="19">
        <v>6435638515</v>
      </c>
      <c r="K7" s="19">
        <v>2132260085</v>
      </c>
      <c r="L7" s="19">
        <v>2081040253</v>
      </c>
      <c r="M7" s="19">
        <v>1902036118</v>
      </c>
      <c r="N7" s="19">
        <v>6115336456</v>
      </c>
      <c r="O7" s="19"/>
      <c r="P7" s="19"/>
      <c r="Q7" s="19"/>
      <c r="R7" s="19"/>
      <c r="S7" s="19"/>
      <c r="T7" s="19"/>
      <c r="U7" s="19"/>
      <c r="V7" s="19"/>
      <c r="W7" s="19">
        <v>12550974971</v>
      </c>
      <c r="X7" s="19">
        <v>13109085476</v>
      </c>
      <c r="Y7" s="19">
        <v>-558110505</v>
      </c>
      <c r="Z7" s="20">
        <v>-4.26</v>
      </c>
      <c r="AA7" s="21">
        <v>27563098854</v>
      </c>
    </row>
    <row r="8" spans="1:27" ht="13.5">
      <c r="A8" s="22" t="s">
        <v>35</v>
      </c>
      <c r="B8" s="16"/>
      <c r="C8" s="17">
        <v>2832608041</v>
      </c>
      <c r="D8" s="17"/>
      <c r="E8" s="18">
        <v>2849174298</v>
      </c>
      <c r="F8" s="19">
        <v>2849174298</v>
      </c>
      <c r="G8" s="19">
        <v>524083077</v>
      </c>
      <c r="H8" s="19">
        <v>334197364</v>
      </c>
      <c r="I8" s="19">
        <v>499551444</v>
      </c>
      <c r="J8" s="19">
        <v>1357831885</v>
      </c>
      <c r="K8" s="19">
        <v>562905902</v>
      </c>
      <c r="L8" s="19">
        <v>589769992</v>
      </c>
      <c r="M8" s="19">
        <v>331733586</v>
      </c>
      <c r="N8" s="19">
        <v>1484409480</v>
      </c>
      <c r="O8" s="19"/>
      <c r="P8" s="19"/>
      <c r="Q8" s="19"/>
      <c r="R8" s="19"/>
      <c r="S8" s="19"/>
      <c r="T8" s="19"/>
      <c r="U8" s="19"/>
      <c r="V8" s="19"/>
      <c r="W8" s="19">
        <v>2842241365</v>
      </c>
      <c r="X8" s="19">
        <v>1128236623</v>
      </c>
      <c r="Y8" s="19">
        <v>1714004742</v>
      </c>
      <c r="Z8" s="20">
        <v>151.92</v>
      </c>
      <c r="AA8" s="21">
        <v>2849174298</v>
      </c>
    </row>
    <row r="9" spans="1:27" ht="13.5">
      <c r="A9" s="22" t="s">
        <v>36</v>
      </c>
      <c r="B9" s="16"/>
      <c r="C9" s="17">
        <v>15610501108</v>
      </c>
      <c r="D9" s="17"/>
      <c r="E9" s="18">
        <v>16119093467</v>
      </c>
      <c r="F9" s="19">
        <v>16119093467</v>
      </c>
      <c r="G9" s="19">
        <v>4745938364</v>
      </c>
      <c r="H9" s="19">
        <v>1026867951</v>
      </c>
      <c r="I9" s="19">
        <v>116211808</v>
      </c>
      <c r="J9" s="19">
        <v>5889018123</v>
      </c>
      <c r="K9" s="19">
        <v>142215894</v>
      </c>
      <c r="L9" s="19">
        <v>168044850</v>
      </c>
      <c r="M9" s="19">
        <v>4236745302</v>
      </c>
      <c r="N9" s="19">
        <v>4547006046</v>
      </c>
      <c r="O9" s="19"/>
      <c r="P9" s="19"/>
      <c r="Q9" s="19"/>
      <c r="R9" s="19"/>
      <c r="S9" s="19"/>
      <c r="T9" s="19"/>
      <c r="U9" s="19"/>
      <c r="V9" s="19"/>
      <c r="W9" s="19">
        <v>10436024169</v>
      </c>
      <c r="X9" s="19">
        <v>10126453282</v>
      </c>
      <c r="Y9" s="19">
        <v>309570887</v>
      </c>
      <c r="Z9" s="20">
        <v>3.06</v>
      </c>
      <c r="AA9" s="21">
        <v>16119093467</v>
      </c>
    </row>
    <row r="10" spans="1:27" ht="13.5">
      <c r="A10" s="22" t="s">
        <v>37</v>
      </c>
      <c r="B10" s="16"/>
      <c r="C10" s="17">
        <v>6568626263</v>
      </c>
      <c r="D10" s="17"/>
      <c r="E10" s="18">
        <v>8735269042</v>
      </c>
      <c r="F10" s="19">
        <v>8735269042</v>
      </c>
      <c r="G10" s="19">
        <v>1816833143</v>
      </c>
      <c r="H10" s="19">
        <v>205970467</v>
      </c>
      <c r="I10" s="19">
        <v>67433809</v>
      </c>
      <c r="J10" s="19">
        <v>2090237419</v>
      </c>
      <c r="K10" s="19">
        <v>566790387</v>
      </c>
      <c r="L10" s="19">
        <v>794147213</v>
      </c>
      <c r="M10" s="19">
        <v>1214114946</v>
      </c>
      <c r="N10" s="19">
        <v>2575052546</v>
      </c>
      <c r="O10" s="19"/>
      <c r="P10" s="19"/>
      <c r="Q10" s="19"/>
      <c r="R10" s="19"/>
      <c r="S10" s="19"/>
      <c r="T10" s="19"/>
      <c r="U10" s="19"/>
      <c r="V10" s="19"/>
      <c r="W10" s="19">
        <v>4665289965</v>
      </c>
      <c r="X10" s="19">
        <v>4661077928</v>
      </c>
      <c r="Y10" s="19">
        <v>4212037</v>
      </c>
      <c r="Z10" s="20">
        <v>0.09</v>
      </c>
      <c r="AA10" s="21">
        <v>8735269042</v>
      </c>
    </row>
    <row r="11" spans="1:27" ht="13.5">
      <c r="A11" s="22" t="s">
        <v>38</v>
      </c>
      <c r="B11" s="16"/>
      <c r="C11" s="17">
        <v>1615560389</v>
      </c>
      <c r="D11" s="17"/>
      <c r="E11" s="18">
        <v>1389405454</v>
      </c>
      <c r="F11" s="19">
        <v>1389405454</v>
      </c>
      <c r="G11" s="19">
        <v>19918231</v>
      </c>
      <c r="H11" s="19">
        <v>132810096</v>
      </c>
      <c r="I11" s="19">
        <v>824784818</v>
      </c>
      <c r="J11" s="19">
        <v>977513145</v>
      </c>
      <c r="K11" s="19">
        <v>57664418</v>
      </c>
      <c r="L11" s="19">
        <v>82820880</v>
      </c>
      <c r="M11" s="19">
        <v>204887782</v>
      </c>
      <c r="N11" s="19">
        <v>345373080</v>
      </c>
      <c r="O11" s="19"/>
      <c r="P11" s="19"/>
      <c r="Q11" s="19"/>
      <c r="R11" s="19"/>
      <c r="S11" s="19"/>
      <c r="T11" s="19"/>
      <c r="U11" s="19"/>
      <c r="V11" s="19"/>
      <c r="W11" s="19">
        <v>1322886225</v>
      </c>
      <c r="X11" s="19">
        <v>677782016</v>
      </c>
      <c r="Y11" s="19">
        <v>645104209</v>
      </c>
      <c r="Z11" s="20">
        <v>95.18</v>
      </c>
      <c r="AA11" s="21">
        <v>1389405454</v>
      </c>
    </row>
    <row r="12" spans="1:27" ht="13.5">
      <c r="A12" s="22" t="s">
        <v>39</v>
      </c>
      <c r="B12" s="16"/>
      <c r="C12" s="17">
        <v>3294</v>
      </c>
      <c r="D12" s="17"/>
      <c r="E12" s="18"/>
      <c r="F12" s="19"/>
      <c r="G12" s="19"/>
      <c r="H12" s="19">
        <v>1700</v>
      </c>
      <c r="I12" s="19"/>
      <c r="J12" s="19">
        <v>1700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1700</v>
      </c>
      <c r="X12" s="19"/>
      <c r="Y12" s="19">
        <v>1700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-51088916991</v>
      </c>
      <c r="D14" s="17"/>
      <c r="E14" s="18">
        <v>-53026031988</v>
      </c>
      <c r="F14" s="19">
        <v>-53026031988</v>
      </c>
      <c r="G14" s="19">
        <v>-6174603463</v>
      </c>
      <c r="H14" s="19">
        <v>-5317032080</v>
      </c>
      <c r="I14" s="19">
        <v>-5076382512</v>
      </c>
      <c r="J14" s="19">
        <v>-16568018055</v>
      </c>
      <c r="K14" s="19">
        <v>-4033133713</v>
      </c>
      <c r="L14" s="19">
        <v>-4554519821</v>
      </c>
      <c r="M14" s="19">
        <v>-5153036057</v>
      </c>
      <c r="N14" s="19">
        <v>-13740689591</v>
      </c>
      <c r="O14" s="19"/>
      <c r="P14" s="19"/>
      <c r="Q14" s="19"/>
      <c r="R14" s="19"/>
      <c r="S14" s="19"/>
      <c r="T14" s="19"/>
      <c r="U14" s="19"/>
      <c r="V14" s="19"/>
      <c r="W14" s="19">
        <v>-30308707646</v>
      </c>
      <c r="X14" s="19">
        <v>-25390350232</v>
      </c>
      <c r="Y14" s="19">
        <v>-4918357414</v>
      </c>
      <c r="Z14" s="20">
        <v>19.37</v>
      </c>
      <c r="AA14" s="21">
        <v>-53026031988</v>
      </c>
    </row>
    <row r="15" spans="1:27" ht="13.5">
      <c r="A15" s="22" t="s">
        <v>42</v>
      </c>
      <c r="B15" s="16"/>
      <c r="C15" s="17">
        <v>-1183436192</v>
      </c>
      <c r="D15" s="17"/>
      <c r="E15" s="18">
        <v>-1144782662</v>
      </c>
      <c r="F15" s="19">
        <v>-1144782662</v>
      </c>
      <c r="G15" s="19">
        <v>-115694261</v>
      </c>
      <c r="H15" s="19">
        <v>-8160471</v>
      </c>
      <c r="I15" s="19">
        <v>-18313966</v>
      </c>
      <c r="J15" s="19">
        <v>-142168698</v>
      </c>
      <c r="K15" s="19">
        <v>-10726702</v>
      </c>
      <c r="L15" s="19">
        <v>-24824731</v>
      </c>
      <c r="M15" s="19">
        <v>-267948688</v>
      </c>
      <c r="N15" s="19">
        <v>-303500121</v>
      </c>
      <c r="O15" s="19"/>
      <c r="P15" s="19"/>
      <c r="Q15" s="19"/>
      <c r="R15" s="19"/>
      <c r="S15" s="19"/>
      <c r="T15" s="19"/>
      <c r="U15" s="19"/>
      <c r="V15" s="19"/>
      <c r="W15" s="19">
        <v>-445668819</v>
      </c>
      <c r="X15" s="19">
        <v>-531192729</v>
      </c>
      <c r="Y15" s="19">
        <v>85523910</v>
      </c>
      <c r="Z15" s="20">
        <v>-16.1</v>
      </c>
      <c r="AA15" s="21">
        <v>-1144782662</v>
      </c>
    </row>
    <row r="16" spans="1:27" ht="13.5">
      <c r="A16" s="22" t="s">
        <v>43</v>
      </c>
      <c r="B16" s="16"/>
      <c r="C16" s="17">
        <v>-539030605</v>
      </c>
      <c r="D16" s="17"/>
      <c r="E16" s="18">
        <v>-690635526</v>
      </c>
      <c r="F16" s="19">
        <v>-690635526</v>
      </c>
      <c r="G16" s="19">
        <v>-23415459</v>
      </c>
      <c r="H16" s="19">
        <v>-6738151</v>
      </c>
      <c r="I16" s="19">
        <v>-94981314</v>
      </c>
      <c r="J16" s="19">
        <v>-125134924</v>
      </c>
      <c r="K16" s="19">
        <v>-26649255</v>
      </c>
      <c r="L16" s="19">
        <v>-17660749</v>
      </c>
      <c r="M16" s="19">
        <v>-115222473</v>
      </c>
      <c r="N16" s="19">
        <v>-159532477</v>
      </c>
      <c r="O16" s="19"/>
      <c r="P16" s="19"/>
      <c r="Q16" s="19"/>
      <c r="R16" s="19"/>
      <c r="S16" s="19"/>
      <c r="T16" s="19"/>
      <c r="U16" s="19"/>
      <c r="V16" s="19"/>
      <c r="W16" s="19">
        <v>-284667401</v>
      </c>
      <c r="X16" s="19">
        <v>-357492353</v>
      </c>
      <c r="Y16" s="19">
        <v>72824952</v>
      </c>
      <c r="Z16" s="20">
        <v>-20.37</v>
      </c>
      <c r="AA16" s="21">
        <v>-690635526</v>
      </c>
    </row>
    <row r="17" spans="1:27" ht="13.5">
      <c r="A17" s="23" t="s">
        <v>44</v>
      </c>
      <c r="B17" s="24"/>
      <c r="C17" s="25">
        <f aca="true" t="shared" si="0" ref="C17:Y17">SUM(C6:C16)</f>
        <v>10584587138</v>
      </c>
      <c r="D17" s="25">
        <f>SUM(D6:D16)</f>
        <v>0</v>
      </c>
      <c r="E17" s="26">
        <f t="shared" si="0"/>
        <v>12553704760</v>
      </c>
      <c r="F17" s="27">
        <f t="shared" si="0"/>
        <v>12553704760</v>
      </c>
      <c r="G17" s="27">
        <f t="shared" si="0"/>
        <v>3506795838</v>
      </c>
      <c r="H17" s="27">
        <f t="shared" si="0"/>
        <v>-572112129</v>
      </c>
      <c r="I17" s="27">
        <f t="shared" si="0"/>
        <v>-591220443</v>
      </c>
      <c r="J17" s="27">
        <f t="shared" si="0"/>
        <v>2343463266</v>
      </c>
      <c r="K17" s="27">
        <f t="shared" si="0"/>
        <v>524849931</v>
      </c>
      <c r="L17" s="27">
        <f t="shared" si="0"/>
        <v>103870978</v>
      </c>
      <c r="M17" s="27">
        <f t="shared" si="0"/>
        <v>3146973498</v>
      </c>
      <c r="N17" s="27">
        <f t="shared" si="0"/>
        <v>3775694407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6119157673</v>
      </c>
      <c r="X17" s="27">
        <f t="shared" si="0"/>
        <v>8893523177</v>
      </c>
      <c r="Y17" s="27">
        <f t="shared" si="0"/>
        <v>-2774365504</v>
      </c>
      <c r="Z17" s="28">
        <f>+IF(X17&lt;&gt;0,+(Y17/X17)*100,0)</f>
        <v>-31.19534799408776</v>
      </c>
      <c r="AA17" s="29">
        <f>SUM(AA6:AA16)</f>
        <v>12553704760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342235368</v>
      </c>
      <c r="D21" s="17"/>
      <c r="E21" s="18">
        <v>54716293</v>
      </c>
      <c r="F21" s="19">
        <v>54716293</v>
      </c>
      <c r="G21" s="36">
        <v>95245</v>
      </c>
      <c r="H21" s="36">
        <v>-1222479</v>
      </c>
      <c r="I21" s="36">
        <v>13020488</v>
      </c>
      <c r="J21" s="19">
        <v>11893254</v>
      </c>
      <c r="K21" s="36">
        <v>53000</v>
      </c>
      <c r="L21" s="36">
        <v>209824</v>
      </c>
      <c r="M21" s="19">
        <v>4175863</v>
      </c>
      <c r="N21" s="36">
        <v>4438687</v>
      </c>
      <c r="O21" s="36"/>
      <c r="P21" s="36"/>
      <c r="Q21" s="19"/>
      <c r="R21" s="36"/>
      <c r="S21" s="36"/>
      <c r="T21" s="19"/>
      <c r="U21" s="36"/>
      <c r="V21" s="36"/>
      <c r="W21" s="36">
        <v>16331941</v>
      </c>
      <c r="X21" s="19">
        <v>29106284</v>
      </c>
      <c r="Y21" s="36">
        <v>-12774343</v>
      </c>
      <c r="Z21" s="37">
        <v>-43.89</v>
      </c>
      <c r="AA21" s="38">
        <v>54716293</v>
      </c>
    </row>
    <row r="22" spans="1:27" ht="13.5">
      <c r="A22" s="22" t="s">
        <v>47</v>
      </c>
      <c r="B22" s="16"/>
      <c r="C22" s="17">
        <v>-44710090</v>
      </c>
      <c r="D22" s="17"/>
      <c r="E22" s="39">
        <v>108577995</v>
      </c>
      <c r="F22" s="36">
        <v>108577995</v>
      </c>
      <c r="G22" s="19">
        <v>51805422</v>
      </c>
      <c r="H22" s="19">
        <v>31261826</v>
      </c>
      <c r="I22" s="19">
        <v>13900508</v>
      </c>
      <c r="J22" s="19">
        <v>96967756</v>
      </c>
      <c r="K22" s="19">
        <v>2298077</v>
      </c>
      <c r="L22" s="19"/>
      <c r="M22" s="36">
        <v>17476945</v>
      </c>
      <c r="N22" s="19">
        <v>19775022</v>
      </c>
      <c r="O22" s="19"/>
      <c r="P22" s="19"/>
      <c r="Q22" s="19"/>
      <c r="R22" s="19"/>
      <c r="S22" s="19"/>
      <c r="T22" s="36"/>
      <c r="U22" s="19"/>
      <c r="V22" s="19"/>
      <c r="W22" s="19">
        <v>116742778</v>
      </c>
      <c r="X22" s="19">
        <v>43705281</v>
      </c>
      <c r="Y22" s="19">
        <v>73037497</v>
      </c>
      <c r="Z22" s="20">
        <v>167.11</v>
      </c>
      <c r="AA22" s="21">
        <v>108577995</v>
      </c>
    </row>
    <row r="23" spans="1:27" ht="13.5">
      <c r="A23" s="22" t="s">
        <v>48</v>
      </c>
      <c r="B23" s="16"/>
      <c r="C23" s="40">
        <v>19024497</v>
      </c>
      <c r="D23" s="40"/>
      <c r="E23" s="18">
        <v>81543717</v>
      </c>
      <c r="F23" s="19">
        <v>81543717</v>
      </c>
      <c r="G23" s="36">
        <v>-4658822</v>
      </c>
      <c r="H23" s="36"/>
      <c r="I23" s="36">
        <v>-170000</v>
      </c>
      <c r="J23" s="19">
        <v>-4828822</v>
      </c>
      <c r="K23" s="36"/>
      <c r="L23" s="36"/>
      <c r="M23" s="19">
        <v>-939452000</v>
      </c>
      <c r="N23" s="36">
        <v>-939452000</v>
      </c>
      <c r="O23" s="36"/>
      <c r="P23" s="36"/>
      <c r="Q23" s="19"/>
      <c r="R23" s="36"/>
      <c r="S23" s="36"/>
      <c r="T23" s="19"/>
      <c r="U23" s="36"/>
      <c r="V23" s="36"/>
      <c r="W23" s="36">
        <v>-944280822</v>
      </c>
      <c r="X23" s="19">
        <v>43100141</v>
      </c>
      <c r="Y23" s="36">
        <v>-987380963</v>
      </c>
      <c r="Z23" s="37">
        <v>-2290.9</v>
      </c>
      <c r="AA23" s="38">
        <v>81543717</v>
      </c>
    </row>
    <row r="24" spans="1:27" ht="13.5">
      <c r="A24" s="22" t="s">
        <v>49</v>
      </c>
      <c r="B24" s="16"/>
      <c r="C24" s="17">
        <v>-25654360</v>
      </c>
      <c r="D24" s="17"/>
      <c r="E24" s="18">
        <v>-40123236</v>
      </c>
      <c r="F24" s="19">
        <v>-40123236</v>
      </c>
      <c r="G24" s="19">
        <v>-73898269</v>
      </c>
      <c r="H24" s="19">
        <v>13402470</v>
      </c>
      <c r="I24" s="19">
        <v>-4092209</v>
      </c>
      <c r="J24" s="19">
        <v>-64588008</v>
      </c>
      <c r="K24" s="19">
        <v>30709617</v>
      </c>
      <c r="L24" s="19">
        <v>93237378</v>
      </c>
      <c r="M24" s="19">
        <v>94991436</v>
      </c>
      <c r="N24" s="19">
        <v>218938431</v>
      </c>
      <c r="O24" s="19"/>
      <c r="P24" s="19"/>
      <c r="Q24" s="19"/>
      <c r="R24" s="19"/>
      <c r="S24" s="19"/>
      <c r="T24" s="19"/>
      <c r="U24" s="19"/>
      <c r="V24" s="19"/>
      <c r="W24" s="19">
        <v>154350423</v>
      </c>
      <c r="X24" s="19">
        <v>-25192677</v>
      </c>
      <c r="Y24" s="19">
        <v>179543100</v>
      </c>
      <c r="Z24" s="20">
        <v>-712.68</v>
      </c>
      <c r="AA24" s="21">
        <v>-40123236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-9809264867</v>
      </c>
      <c r="D26" s="17"/>
      <c r="E26" s="18">
        <v>-13673661949</v>
      </c>
      <c r="F26" s="19">
        <v>-13673661949</v>
      </c>
      <c r="G26" s="19">
        <v>-581145273</v>
      </c>
      <c r="H26" s="19">
        <v>-803381504</v>
      </c>
      <c r="I26" s="19">
        <v>-525383421</v>
      </c>
      <c r="J26" s="19">
        <v>-1909910198</v>
      </c>
      <c r="K26" s="19">
        <v>-900508350</v>
      </c>
      <c r="L26" s="19">
        <v>-779985246</v>
      </c>
      <c r="M26" s="19">
        <v>-1145263898</v>
      </c>
      <c r="N26" s="19">
        <v>-2825757494</v>
      </c>
      <c r="O26" s="19"/>
      <c r="P26" s="19"/>
      <c r="Q26" s="19"/>
      <c r="R26" s="19"/>
      <c r="S26" s="19"/>
      <c r="T26" s="19"/>
      <c r="U26" s="19"/>
      <c r="V26" s="19"/>
      <c r="W26" s="19">
        <v>-4735667692</v>
      </c>
      <c r="X26" s="19">
        <v>-5514105224</v>
      </c>
      <c r="Y26" s="19">
        <v>778437532</v>
      </c>
      <c r="Z26" s="20">
        <v>-14.12</v>
      </c>
      <c r="AA26" s="21">
        <v>-13673661949</v>
      </c>
    </row>
    <row r="27" spans="1:27" ht="13.5">
      <c r="A27" s="23" t="s">
        <v>51</v>
      </c>
      <c r="B27" s="24"/>
      <c r="C27" s="25">
        <f aca="true" t="shared" si="1" ref="C27:Y27">SUM(C21:C26)</f>
        <v>-9518369452</v>
      </c>
      <c r="D27" s="25">
        <f>SUM(D21:D26)</f>
        <v>0</v>
      </c>
      <c r="E27" s="26">
        <f t="shared" si="1"/>
        <v>-13468947180</v>
      </c>
      <c r="F27" s="27">
        <f t="shared" si="1"/>
        <v>-13468947180</v>
      </c>
      <c r="G27" s="27">
        <f t="shared" si="1"/>
        <v>-607801697</v>
      </c>
      <c r="H27" s="27">
        <f t="shared" si="1"/>
        <v>-759939687</v>
      </c>
      <c r="I27" s="27">
        <f t="shared" si="1"/>
        <v>-502724634</v>
      </c>
      <c r="J27" s="27">
        <f t="shared" si="1"/>
        <v>-1870466018</v>
      </c>
      <c r="K27" s="27">
        <f t="shared" si="1"/>
        <v>-867447656</v>
      </c>
      <c r="L27" s="27">
        <f t="shared" si="1"/>
        <v>-686538044</v>
      </c>
      <c r="M27" s="27">
        <f t="shared" si="1"/>
        <v>-1968071654</v>
      </c>
      <c r="N27" s="27">
        <f t="shared" si="1"/>
        <v>-3522057354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-5392523372</v>
      </c>
      <c r="X27" s="27">
        <f t="shared" si="1"/>
        <v>-5423386195</v>
      </c>
      <c r="Y27" s="27">
        <f t="shared" si="1"/>
        <v>30862823</v>
      </c>
      <c r="Z27" s="28">
        <f>+IF(X27&lt;&gt;0,+(Y27/X27)*100,0)</f>
        <v>-0.5690692473357967</v>
      </c>
      <c r="AA27" s="29">
        <f>SUM(AA21:AA26)</f>
        <v>-13468947180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679653</v>
      </c>
      <c r="D31" s="17"/>
      <c r="E31" s="18"/>
      <c r="F31" s="19"/>
      <c r="G31" s="19">
        <v>4780714</v>
      </c>
      <c r="H31" s="19">
        <v>519124</v>
      </c>
      <c r="I31" s="19"/>
      <c r="J31" s="19">
        <v>5299838</v>
      </c>
      <c r="K31" s="19">
        <v>7126</v>
      </c>
      <c r="L31" s="19">
        <v>7483</v>
      </c>
      <c r="M31" s="19">
        <v>6951</v>
      </c>
      <c r="N31" s="19">
        <v>21560</v>
      </c>
      <c r="O31" s="19"/>
      <c r="P31" s="19"/>
      <c r="Q31" s="19"/>
      <c r="R31" s="19"/>
      <c r="S31" s="19"/>
      <c r="T31" s="19"/>
      <c r="U31" s="19"/>
      <c r="V31" s="19"/>
      <c r="W31" s="19">
        <v>5321398</v>
      </c>
      <c r="X31" s="19"/>
      <c r="Y31" s="19">
        <v>5321398</v>
      </c>
      <c r="Z31" s="20"/>
      <c r="AA31" s="21"/>
    </row>
    <row r="32" spans="1:27" ht="13.5">
      <c r="A32" s="22" t="s">
        <v>54</v>
      </c>
      <c r="B32" s="16"/>
      <c r="C32" s="17">
        <v>7100902</v>
      </c>
      <c r="D32" s="17"/>
      <c r="E32" s="18">
        <v>1392186000</v>
      </c>
      <c r="F32" s="19">
        <v>1392186000</v>
      </c>
      <c r="G32" s="19">
        <v>1043974022</v>
      </c>
      <c r="H32" s="19">
        <v>151429</v>
      </c>
      <c r="I32" s="19"/>
      <c r="J32" s="19">
        <v>1044125451</v>
      </c>
      <c r="K32" s="19"/>
      <c r="L32" s="19"/>
      <c r="M32" s="19">
        <v>-311366</v>
      </c>
      <c r="N32" s="19">
        <v>-311366</v>
      </c>
      <c r="O32" s="19"/>
      <c r="P32" s="19"/>
      <c r="Q32" s="19"/>
      <c r="R32" s="19"/>
      <c r="S32" s="19"/>
      <c r="T32" s="19"/>
      <c r="U32" s="19"/>
      <c r="V32" s="19"/>
      <c r="W32" s="19">
        <v>1043814085</v>
      </c>
      <c r="X32" s="19">
        <v>375000000</v>
      </c>
      <c r="Y32" s="19">
        <v>668814085</v>
      </c>
      <c r="Z32" s="20">
        <v>178.35</v>
      </c>
      <c r="AA32" s="21">
        <v>1392186000</v>
      </c>
    </row>
    <row r="33" spans="1:27" ht="13.5">
      <c r="A33" s="22" t="s">
        <v>55</v>
      </c>
      <c r="B33" s="16"/>
      <c r="C33" s="17">
        <v>210353945</v>
      </c>
      <c r="D33" s="17"/>
      <c r="E33" s="18">
        <v>89584507</v>
      </c>
      <c r="F33" s="19">
        <v>89584507</v>
      </c>
      <c r="G33" s="19">
        <v>11096110</v>
      </c>
      <c r="H33" s="36">
        <v>7860229</v>
      </c>
      <c r="I33" s="36">
        <v>-116316907</v>
      </c>
      <c r="J33" s="36">
        <v>-97360568</v>
      </c>
      <c r="K33" s="19">
        <v>473262</v>
      </c>
      <c r="L33" s="19">
        <v>1930185</v>
      </c>
      <c r="M33" s="19">
        <v>5859100</v>
      </c>
      <c r="N33" s="19">
        <v>8262547</v>
      </c>
      <c r="O33" s="36"/>
      <c r="P33" s="36"/>
      <c r="Q33" s="36"/>
      <c r="R33" s="19"/>
      <c r="S33" s="19"/>
      <c r="T33" s="19"/>
      <c r="U33" s="19"/>
      <c r="V33" s="36"/>
      <c r="W33" s="36">
        <v>-89098021</v>
      </c>
      <c r="X33" s="36">
        <v>40344254</v>
      </c>
      <c r="Y33" s="19">
        <v>-129442275</v>
      </c>
      <c r="Z33" s="20">
        <v>-320.84</v>
      </c>
      <c r="AA33" s="21">
        <v>89584507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-1088523294</v>
      </c>
      <c r="D35" s="17"/>
      <c r="E35" s="18">
        <v>-1183885281</v>
      </c>
      <c r="F35" s="19">
        <v>-1183885281</v>
      </c>
      <c r="G35" s="19">
        <v>-89346756</v>
      </c>
      <c r="H35" s="19">
        <v>-91959209</v>
      </c>
      <c r="I35" s="19">
        <v>-56060684</v>
      </c>
      <c r="J35" s="19">
        <v>-237366649</v>
      </c>
      <c r="K35" s="19">
        <v>-24484968</v>
      </c>
      <c r="L35" s="19">
        <v>-15436391</v>
      </c>
      <c r="M35" s="19">
        <v>-429736935</v>
      </c>
      <c r="N35" s="19">
        <v>-469658294</v>
      </c>
      <c r="O35" s="19"/>
      <c r="P35" s="19"/>
      <c r="Q35" s="19"/>
      <c r="R35" s="19"/>
      <c r="S35" s="19"/>
      <c r="T35" s="19"/>
      <c r="U35" s="19"/>
      <c r="V35" s="19"/>
      <c r="W35" s="19">
        <v>-707024943</v>
      </c>
      <c r="X35" s="19">
        <v>-612479946</v>
      </c>
      <c r="Y35" s="19">
        <v>-94544997</v>
      </c>
      <c r="Z35" s="20">
        <v>15.44</v>
      </c>
      <c r="AA35" s="21">
        <v>-1183885281</v>
      </c>
    </row>
    <row r="36" spans="1:27" ht="13.5">
      <c r="A36" s="23" t="s">
        <v>57</v>
      </c>
      <c r="B36" s="24"/>
      <c r="C36" s="25">
        <f aca="true" t="shared" si="2" ref="C36:Y36">SUM(C31:C35)</f>
        <v>-870388794</v>
      </c>
      <c r="D36" s="25">
        <f>SUM(D31:D35)</f>
        <v>0</v>
      </c>
      <c r="E36" s="26">
        <f t="shared" si="2"/>
        <v>297885226</v>
      </c>
      <c r="F36" s="27">
        <f t="shared" si="2"/>
        <v>297885226</v>
      </c>
      <c r="G36" s="27">
        <f t="shared" si="2"/>
        <v>970504090</v>
      </c>
      <c r="H36" s="27">
        <f t="shared" si="2"/>
        <v>-83428427</v>
      </c>
      <c r="I36" s="27">
        <f t="shared" si="2"/>
        <v>-172377591</v>
      </c>
      <c r="J36" s="27">
        <f t="shared" si="2"/>
        <v>714698072</v>
      </c>
      <c r="K36" s="27">
        <f t="shared" si="2"/>
        <v>-24004580</v>
      </c>
      <c r="L36" s="27">
        <f t="shared" si="2"/>
        <v>-13498723</v>
      </c>
      <c r="M36" s="27">
        <f t="shared" si="2"/>
        <v>-424182250</v>
      </c>
      <c r="N36" s="27">
        <f t="shared" si="2"/>
        <v>-461685553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253012519</v>
      </c>
      <c r="X36" s="27">
        <f t="shared" si="2"/>
        <v>-197135692</v>
      </c>
      <c r="Y36" s="27">
        <f t="shared" si="2"/>
        <v>450148211</v>
      </c>
      <c r="Z36" s="28">
        <f>+IF(X36&lt;&gt;0,+(Y36/X36)*100,0)</f>
        <v>-228.34434821676024</v>
      </c>
      <c r="AA36" s="29">
        <f>SUM(AA31:AA35)</f>
        <v>297885226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195828892</v>
      </c>
      <c r="D38" s="31">
        <f>+D17+D27+D36</f>
        <v>0</v>
      </c>
      <c r="E38" s="32">
        <f t="shared" si="3"/>
        <v>-617357194</v>
      </c>
      <c r="F38" s="33">
        <f t="shared" si="3"/>
        <v>-617357194</v>
      </c>
      <c r="G38" s="33">
        <f t="shared" si="3"/>
        <v>3869498231</v>
      </c>
      <c r="H38" s="33">
        <f t="shared" si="3"/>
        <v>-1415480243</v>
      </c>
      <c r="I38" s="33">
        <f t="shared" si="3"/>
        <v>-1266322668</v>
      </c>
      <c r="J38" s="33">
        <f t="shared" si="3"/>
        <v>1187695320</v>
      </c>
      <c r="K38" s="33">
        <f t="shared" si="3"/>
        <v>-366602305</v>
      </c>
      <c r="L38" s="33">
        <f t="shared" si="3"/>
        <v>-596165789</v>
      </c>
      <c r="M38" s="33">
        <f t="shared" si="3"/>
        <v>754719594</v>
      </c>
      <c r="N38" s="33">
        <f t="shared" si="3"/>
        <v>-208048500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979646820</v>
      </c>
      <c r="X38" s="33">
        <f t="shared" si="3"/>
        <v>3273001290</v>
      </c>
      <c r="Y38" s="33">
        <f t="shared" si="3"/>
        <v>-2293354470</v>
      </c>
      <c r="Z38" s="34">
        <f>+IF(X38&lt;&gt;0,+(Y38/X38)*100,0)</f>
        <v>-70.06885322675812</v>
      </c>
      <c r="AA38" s="35">
        <f>+AA17+AA27+AA36</f>
        <v>-617357194</v>
      </c>
    </row>
    <row r="39" spans="1:27" ht="13.5">
      <c r="A39" s="22" t="s">
        <v>59</v>
      </c>
      <c r="B39" s="16"/>
      <c r="C39" s="31">
        <v>11417842762</v>
      </c>
      <c r="D39" s="31"/>
      <c r="E39" s="32">
        <v>9927372810</v>
      </c>
      <c r="F39" s="33">
        <v>9927372810</v>
      </c>
      <c r="G39" s="33">
        <v>9566430741</v>
      </c>
      <c r="H39" s="33">
        <v>13435928972</v>
      </c>
      <c r="I39" s="33">
        <v>12020448729</v>
      </c>
      <c r="J39" s="33">
        <v>9566430741</v>
      </c>
      <c r="K39" s="33">
        <v>10754126061</v>
      </c>
      <c r="L39" s="33">
        <v>10304386198</v>
      </c>
      <c r="M39" s="33">
        <v>9708220409</v>
      </c>
      <c r="N39" s="33">
        <v>10754126061</v>
      </c>
      <c r="O39" s="33"/>
      <c r="P39" s="33"/>
      <c r="Q39" s="33"/>
      <c r="R39" s="33"/>
      <c r="S39" s="33"/>
      <c r="T39" s="33"/>
      <c r="U39" s="33"/>
      <c r="V39" s="33"/>
      <c r="W39" s="33">
        <v>9566430741</v>
      </c>
      <c r="X39" s="33">
        <v>9927372810</v>
      </c>
      <c r="Y39" s="33">
        <v>-360942069</v>
      </c>
      <c r="Z39" s="34">
        <v>-3.64</v>
      </c>
      <c r="AA39" s="35">
        <v>9927372810</v>
      </c>
    </row>
    <row r="40" spans="1:27" ht="13.5">
      <c r="A40" s="41" t="s">
        <v>60</v>
      </c>
      <c r="B40" s="42"/>
      <c r="C40" s="43">
        <v>11613671657</v>
      </c>
      <c r="D40" s="43"/>
      <c r="E40" s="44">
        <v>9310015610</v>
      </c>
      <c r="F40" s="45">
        <v>9310015610</v>
      </c>
      <c r="G40" s="45">
        <v>13435928972</v>
      </c>
      <c r="H40" s="45">
        <v>12020448729</v>
      </c>
      <c r="I40" s="45">
        <v>10754126061</v>
      </c>
      <c r="J40" s="45">
        <v>10754126061</v>
      </c>
      <c r="K40" s="45">
        <v>10387523756</v>
      </c>
      <c r="L40" s="45">
        <v>9708220409</v>
      </c>
      <c r="M40" s="45">
        <v>10462940003</v>
      </c>
      <c r="N40" s="45">
        <v>10546077561</v>
      </c>
      <c r="O40" s="45"/>
      <c r="P40" s="45"/>
      <c r="Q40" s="45"/>
      <c r="R40" s="45"/>
      <c r="S40" s="45"/>
      <c r="T40" s="45"/>
      <c r="U40" s="45"/>
      <c r="V40" s="45"/>
      <c r="W40" s="45">
        <v>10546077561</v>
      </c>
      <c r="X40" s="45">
        <v>13200374094</v>
      </c>
      <c r="Y40" s="45">
        <v>-2654296533</v>
      </c>
      <c r="Z40" s="46">
        <v>-20.11</v>
      </c>
      <c r="AA40" s="47">
        <v>9310015610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17556950</v>
      </c>
      <c r="F6" s="19">
        <v>17556950</v>
      </c>
      <c r="G6" s="19">
        <v>1775000</v>
      </c>
      <c r="H6" s="19">
        <v>578268</v>
      </c>
      <c r="I6" s="19">
        <v>941000</v>
      </c>
      <c r="J6" s="19">
        <v>3294268</v>
      </c>
      <c r="K6" s="19">
        <v>1914000</v>
      </c>
      <c r="L6" s="19">
        <v>1534589</v>
      </c>
      <c r="M6" s="19">
        <v>773515</v>
      </c>
      <c r="N6" s="19">
        <v>4222104</v>
      </c>
      <c r="O6" s="19"/>
      <c r="P6" s="19"/>
      <c r="Q6" s="19"/>
      <c r="R6" s="19"/>
      <c r="S6" s="19"/>
      <c r="T6" s="19"/>
      <c r="U6" s="19"/>
      <c r="V6" s="19"/>
      <c r="W6" s="19">
        <v>7516372</v>
      </c>
      <c r="X6" s="19">
        <v>8778000</v>
      </c>
      <c r="Y6" s="19">
        <v>-1261628</v>
      </c>
      <c r="Z6" s="20">
        <v>-14.37</v>
      </c>
      <c r="AA6" s="21">
        <v>17556950</v>
      </c>
    </row>
    <row r="7" spans="1:27" ht="13.5">
      <c r="A7" s="22" t="s">
        <v>34</v>
      </c>
      <c r="B7" s="16"/>
      <c r="C7" s="17">
        <v>66242011</v>
      </c>
      <c r="D7" s="17"/>
      <c r="E7" s="18">
        <v>55414800</v>
      </c>
      <c r="F7" s="19">
        <v>55414800</v>
      </c>
      <c r="G7" s="19">
        <v>5401408</v>
      </c>
      <c r="H7" s="19">
        <v>5540336</v>
      </c>
      <c r="I7" s="19">
        <v>4562000</v>
      </c>
      <c r="J7" s="19">
        <v>15503744</v>
      </c>
      <c r="K7" s="19">
        <v>8259000</v>
      </c>
      <c r="L7" s="19">
        <v>6822229</v>
      </c>
      <c r="M7" s="19">
        <v>2562000</v>
      </c>
      <c r="N7" s="19">
        <v>17643229</v>
      </c>
      <c r="O7" s="19"/>
      <c r="P7" s="19"/>
      <c r="Q7" s="19"/>
      <c r="R7" s="19"/>
      <c r="S7" s="19"/>
      <c r="T7" s="19"/>
      <c r="U7" s="19"/>
      <c r="V7" s="19"/>
      <c r="W7" s="19">
        <v>33146973</v>
      </c>
      <c r="X7" s="19">
        <v>27708000</v>
      </c>
      <c r="Y7" s="19">
        <v>5438973</v>
      </c>
      <c r="Z7" s="20">
        <v>19.63</v>
      </c>
      <c r="AA7" s="21">
        <v>55414800</v>
      </c>
    </row>
    <row r="8" spans="1:27" ht="13.5">
      <c r="A8" s="22" t="s">
        <v>35</v>
      </c>
      <c r="B8" s="16"/>
      <c r="C8" s="17"/>
      <c r="D8" s="17"/>
      <c r="E8" s="18">
        <v>9260200</v>
      </c>
      <c r="F8" s="19">
        <v>9260200</v>
      </c>
      <c r="G8" s="19">
        <v>223196</v>
      </c>
      <c r="H8" s="19">
        <v>500</v>
      </c>
      <c r="I8" s="19">
        <v>824000</v>
      </c>
      <c r="J8" s="19">
        <v>1047696</v>
      </c>
      <c r="K8" s="19"/>
      <c r="L8" s="19"/>
      <c r="M8" s="19">
        <v>717000</v>
      </c>
      <c r="N8" s="19">
        <v>717000</v>
      </c>
      <c r="O8" s="19"/>
      <c r="P8" s="19"/>
      <c r="Q8" s="19"/>
      <c r="R8" s="19"/>
      <c r="S8" s="19"/>
      <c r="T8" s="19"/>
      <c r="U8" s="19"/>
      <c r="V8" s="19"/>
      <c r="W8" s="19">
        <v>1764696</v>
      </c>
      <c r="X8" s="19">
        <v>4629990</v>
      </c>
      <c r="Y8" s="19">
        <v>-2865294</v>
      </c>
      <c r="Z8" s="20">
        <v>-61.89</v>
      </c>
      <c r="AA8" s="21">
        <v>9260200</v>
      </c>
    </row>
    <row r="9" spans="1:27" ht="13.5">
      <c r="A9" s="22" t="s">
        <v>36</v>
      </c>
      <c r="B9" s="16"/>
      <c r="C9" s="17">
        <v>39254905</v>
      </c>
      <c r="D9" s="17"/>
      <c r="E9" s="18">
        <v>44022000</v>
      </c>
      <c r="F9" s="19">
        <v>44022000</v>
      </c>
      <c r="G9" s="19">
        <v>13335000</v>
      </c>
      <c r="H9" s="19">
        <v>2220000</v>
      </c>
      <c r="I9" s="19"/>
      <c r="J9" s="19">
        <v>15555000</v>
      </c>
      <c r="K9" s="19"/>
      <c r="L9" s="19">
        <v>450000</v>
      </c>
      <c r="M9" s="19">
        <v>12652000</v>
      </c>
      <c r="N9" s="19">
        <v>13102000</v>
      </c>
      <c r="O9" s="19"/>
      <c r="P9" s="19"/>
      <c r="Q9" s="19"/>
      <c r="R9" s="19"/>
      <c r="S9" s="19"/>
      <c r="T9" s="19"/>
      <c r="U9" s="19"/>
      <c r="V9" s="19"/>
      <c r="W9" s="19">
        <v>28657000</v>
      </c>
      <c r="X9" s="19">
        <v>31753633</v>
      </c>
      <c r="Y9" s="19">
        <v>-3096633</v>
      </c>
      <c r="Z9" s="20">
        <v>-9.75</v>
      </c>
      <c r="AA9" s="21">
        <v>44022000</v>
      </c>
    </row>
    <row r="10" spans="1:27" ht="13.5">
      <c r="A10" s="22" t="s">
        <v>37</v>
      </c>
      <c r="B10" s="16"/>
      <c r="C10" s="17">
        <v>12164000</v>
      </c>
      <c r="D10" s="17"/>
      <c r="E10" s="18">
        <v>11878000</v>
      </c>
      <c r="F10" s="19">
        <v>11878000</v>
      </c>
      <c r="G10" s="19">
        <v>10000000</v>
      </c>
      <c r="H10" s="19"/>
      <c r="I10" s="19"/>
      <c r="J10" s="19">
        <v>10000000</v>
      </c>
      <c r="K10" s="19"/>
      <c r="L10" s="19"/>
      <c r="M10" s="19">
        <v>1000000</v>
      </c>
      <c r="N10" s="19">
        <v>1000000</v>
      </c>
      <c r="O10" s="19"/>
      <c r="P10" s="19"/>
      <c r="Q10" s="19"/>
      <c r="R10" s="19"/>
      <c r="S10" s="19"/>
      <c r="T10" s="19"/>
      <c r="U10" s="19"/>
      <c r="V10" s="19"/>
      <c r="W10" s="19">
        <v>11000000</v>
      </c>
      <c r="X10" s="19">
        <v>11878000</v>
      </c>
      <c r="Y10" s="19">
        <v>-878000</v>
      </c>
      <c r="Z10" s="20">
        <v>-7.39</v>
      </c>
      <c r="AA10" s="21">
        <v>11878000</v>
      </c>
    </row>
    <row r="11" spans="1:27" ht="13.5">
      <c r="A11" s="22" t="s">
        <v>38</v>
      </c>
      <c r="B11" s="16"/>
      <c r="C11" s="17">
        <v>2253470</v>
      </c>
      <c r="D11" s="17"/>
      <c r="E11" s="18">
        <v>2832000</v>
      </c>
      <c r="F11" s="19">
        <v>2832000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1414500</v>
      </c>
      <c r="Y11" s="19">
        <v>-1414500</v>
      </c>
      <c r="Z11" s="20">
        <v>-100</v>
      </c>
      <c r="AA11" s="21">
        <v>2832000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-104119295</v>
      </c>
      <c r="D14" s="17"/>
      <c r="E14" s="18">
        <v>-178185000</v>
      </c>
      <c r="F14" s="19">
        <v>-178185000</v>
      </c>
      <c r="G14" s="19">
        <v>-20085567</v>
      </c>
      <c r="H14" s="19">
        <v>-15032971</v>
      </c>
      <c r="I14" s="19">
        <v>-9103000</v>
      </c>
      <c r="J14" s="19">
        <v>-44221538</v>
      </c>
      <c r="K14" s="19">
        <v>-14249048</v>
      </c>
      <c r="L14" s="19">
        <v>-9518120</v>
      </c>
      <c r="M14" s="19">
        <v>-9774420</v>
      </c>
      <c r="N14" s="19">
        <v>-33541588</v>
      </c>
      <c r="O14" s="19"/>
      <c r="P14" s="19"/>
      <c r="Q14" s="19"/>
      <c r="R14" s="19"/>
      <c r="S14" s="19"/>
      <c r="T14" s="19"/>
      <c r="U14" s="19"/>
      <c r="V14" s="19"/>
      <c r="W14" s="19">
        <v>-77763126</v>
      </c>
      <c r="X14" s="19">
        <v>-88241994</v>
      </c>
      <c r="Y14" s="19">
        <v>10478868</v>
      </c>
      <c r="Z14" s="20">
        <v>-11.88</v>
      </c>
      <c r="AA14" s="21">
        <v>-178185000</v>
      </c>
    </row>
    <row r="15" spans="1:27" ht="13.5">
      <c r="A15" s="22" t="s">
        <v>42</v>
      </c>
      <c r="B15" s="16"/>
      <c r="C15" s="17">
        <v>-2145214</v>
      </c>
      <c r="D15" s="17"/>
      <c r="E15" s="18">
        <v>-1500000</v>
      </c>
      <c r="F15" s="19">
        <v>-1500000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-750000</v>
      </c>
      <c r="Y15" s="19">
        <v>750000</v>
      </c>
      <c r="Z15" s="20">
        <v>-100</v>
      </c>
      <c r="AA15" s="21">
        <v>-1500000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13649877</v>
      </c>
      <c r="D17" s="25">
        <f>SUM(D6:D16)</f>
        <v>0</v>
      </c>
      <c r="E17" s="26">
        <f t="shared" si="0"/>
        <v>-38721050</v>
      </c>
      <c r="F17" s="27">
        <f t="shared" si="0"/>
        <v>-38721050</v>
      </c>
      <c r="G17" s="27">
        <f t="shared" si="0"/>
        <v>10649037</v>
      </c>
      <c r="H17" s="27">
        <f t="shared" si="0"/>
        <v>-6693867</v>
      </c>
      <c r="I17" s="27">
        <f t="shared" si="0"/>
        <v>-2776000</v>
      </c>
      <c r="J17" s="27">
        <f t="shared" si="0"/>
        <v>1179170</v>
      </c>
      <c r="K17" s="27">
        <f t="shared" si="0"/>
        <v>-4076048</v>
      </c>
      <c r="L17" s="27">
        <f t="shared" si="0"/>
        <v>-711302</v>
      </c>
      <c r="M17" s="27">
        <f t="shared" si="0"/>
        <v>7930095</v>
      </c>
      <c r="N17" s="27">
        <f t="shared" si="0"/>
        <v>3142745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4321915</v>
      </c>
      <c r="X17" s="27">
        <f t="shared" si="0"/>
        <v>-2829871</v>
      </c>
      <c r="Y17" s="27">
        <f t="shared" si="0"/>
        <v>7151786</v>
      </c>
      <c r="Z17" s="28">
        <f>+IF(X17&lt;&gt;0,+(Y17/X17)*100,0)</f>
        <v>-252.7248061837448</v>
      </c>
      <c r="AA17" s="29">
        <f>SUM(AA6:AA16)</f>
        <v>-38721050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-11756832</v>
      </c>
      <c r="D26" s="17"/>
      <c r="E26" s="18">
        <v>-16878000</v>
      </c>
      <c r="F26" s="19">
        <v>-16878000</v>
      </c>
      <c r="G26" s="19"/>
      <c r="H26" s="19">
        <v>-6429588</v>
      </c>
      <c r="I26" s="19">
        <v>-6429588</v>
      </c>
      <c r="J26" s="19">
        <v>-12859176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-12859176</v>
      </c>
      <c r="X26" s="19">
        <v>-10938998</v>
      </c>
      <c r="Y26" s="19">
        <v>-1920178</v>
      </c>
      <c r="Z26" s="20">
        <v>17.55</v>
      </c>
      <c r="AA26" s="21">
        <v>-16878000</v>
      </c>
    </row>
    <row r="27" spans="1:27" ht="13.5">
      <c r="A27" s="23" t="s">
        <v>51</v>
      </c>
      <c r="B27" s="24"/>
      <c r="C27" s="25">
        <f aca="true" t="shared" si="1" ref="C27:Y27">SUM(C21:C26)</f>
        <v>-11756832</v>
      </c>
      <c r="D27" s="25">
        <f>SUM(D21:D26)</f>
        <v>0</v>
      </c>
      <c r="E27" s="26">
        <f t="shared" si="1"/>
        <v>-16878000</v>
      </c>
      <c r="F27" s="27">
        <f t="shared" si="1"/>
        <v>-16878000</v>
      </c>
      <c r="G27" s="27">
        <f t="shared" si="1"/>
        <v>0</v>
      </c>
      <c r="H27" s="27">
        <f t="shared" si="1"/>
        <v>-6429588</v>
      </c>
      <c r="I27" s="27">
        <f t="shared" si="1"/>
        <v>-6429588</v>
      </c>
      <c r="J27" s="27">
        <f t="shared" si="1"/>
        <v>-12859176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-12859176</v>
      </c>
      <c r="X27" s="27">
        <f t="shared" si="1"/>
        <v>-10938998</v>
      </c>
      <c r="Y27" s="27">
        <f t="shared" si="1"/>
        <v>-1920178</v>
      </c>
      <c r="Z27" s="28">
        <f>+IF(X27&lt;&gt;0,+(Y27/X27)*100,0)</f>
        <v>17.55350901426255</v>
      </c>
      <c r="AA27" s="29">
        <f>SUM(AA21:AA26)</f>
        <v>-16878000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-5580000</v>
      </c>
      <c r="F35" s="19">
        <v>-5580000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-2790000</v>
      </c>
      <c r="Y35" s="19">
        <v>2790000</v>
      </c>
      <c r="Z35" s="20">
        <v>-100</v>
      </c>
      <c r="AA35" s="21">
        <v>-5580000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-5580000</v>
      </c>
      <c r="F36" s="27">
        <f t="shared" si="2"/>
        <v>-5580000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-2790000</v>
      </c>
      <c r="Y36" s="27">
        <f t="shared" si="2"/>
        <v>2790000</v>
      </c>
      <c r="Z36" s="28">
        <f>+IF(X36&lt;&gt;0,+(Y36/X36)*100,0)</f>
        <v>-100</v>
      </c>
      <c r="AA36" s="29">
        <f>SUM(AA31:AA35)</f>
        <v>-5580000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1893045</v>
      </c>
      <c r="D38" s="31">
        <f>+D17+D27+D36</f>
        <v>0</v>
      </c>
      <c r="E38" s="32">
        <f t="shared" si="3"/>
        <v>-61179050</v>
      </c>
      <c r="F38" s="33">
        <f t="shared" si="3"/>
        <v>-61179050</v>
      </c>
      <c r="G38" s="33">
        <f t="shared" si="3"/>
        <v>10649037</v>
      </c>
      <c r="H38" s="33">
        <f t="shared" si="3"/>
        <v>-13123455</v>
      </c>
      <c r="I38" s="33">
        <f t="shared" si="3"/>
        <v>-9205588</v>
      </c>
      <c r="J38" s="33">
        <f t="shared" si="3"/>
        <v>-11680006</v>
      </c>
      <c r="K38" s="33">
        <f t="shared" si="3"/>
        <v>-4076048</v>
      </c>
      <c r="L38" s="33">
        <f t="shared" si="3"/>
        <v>-711302</v>
      </c>
      <c r="M38" s="33">
        <f t="shared" si="3"/>
        <v>7930095</v>
      </c>
      <c r="N38" s="33">
        <f t="shared" si="3"/>
        <v>3142745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-8537261</v>
      </c>
      <c r="X38" s="33">
        <f t="shared" si="3"/>
        <v>-16558869</v>
      </c>
      <c r="Y38" s="33">
        <f t="shared" si="3"/>
        <v>8021608</v>
      </c>
      <c r="Z38" s="34">
        <f>+IF(X38&lt;&gt;0,+(Y38/X38)*100,0)</f>
        <v>-48.4429703502093</v>
      </c>
      <c r="AA38" s="35">
        <f>+AA17+AA27+AA36</f>
        <v>-61179050</v>
      </c>
    </row>
    <row r="39" spans="1:27" ht="13.5">
      <c r="A39" s="22" t="s">
        <v>59</v>
      </c>
      <c r="B39" s="16"/>
      <c r="C39" s="31">
        <v>496505</v>
      </c>
      <c r="D39" s="31"/>
      <c r="E39" s="32">
        <v>496505</v>
      </c>
      <c r="F39" s="33">
        <v>496505</v>
      </c>
      <c r="G39" s="33">
        <v>3147267</v>
      </c>
      <c r="H39" s="33">
        <v>13796304</v>
      </c>
      <c r="I39" s="33">
        <v>672849</v>
      </c>
      <c r="J39" s="33">
        <v>3147267</v>
      </c>
      <c r="K39" s="33">
        <v>-8532739</v>
      </c>
      <c r="L39" s="33">
        <v>-12608787</v>
      </c>
      <c r="M39" s="33">
        <v>-13320089</v>
      </c>
      <c r="N39" s="33">
        <v>-8532739</v>
      </c>
      <c r="O39" s="33"/>
      <c r="P39" s="33"/>
      <c r="Q39" s="33"/>
      <c r="R39" s="33"/>
      <c r="S39" s="33"/>
      <c r="T39" s="33"/>
      <c r="U39" s="33"/>
      <c r="V39" s="33"/>
      <c r="W39" s="33">
        <v>3147267</v>
      </c>
      <c r="X39" s="33">
        <v>496505</v>
      </c>
      <c r="Y39" s="33">
        <v>2650762</v>
      </c>
      <c r="Z39" s="34">
        <v>533.88</v>
      </c>
      <c r="AA39" s="35">
        <v>496505</v>
      </c>
    </row>
    <row r="40" spans="1:27" ht="13.5">
      <c r="A40" s="41" t="s">
        <v>60</v>
      </c>
      <c r="B40" s="42"/>
      <c r="C40" s="43">
        <v>2389550</v>
      </c>
      <c r="D40" s="43"/>
      <c r="E40" s="44">
        <v>-60682545</v>
      </c>
      <c r="F40" s="45">
        <v>-60682545</v>
      </c>
      <c r="G40" s="45">
        <v>13796304</v>
      </c>
      <c r="H40" s="45">
        <v>672849</v>
      </c>
      <c r="I40" s="45">
        <v>-8532739</v>
      </c>
      <c r="J40" s="45">
        <v>-8532739</v>
      </c>
      <c r="K40" s="45">
        <v>-12608787</v>
      </c>
      <c r="L40" s="45">
        <v>-13320089</v>
      </c>
      <c r="M40" s="45">
        <v>-5389994</v>
      </c>
      <c r="N40" s="45">
        <v>-5389994</v>
      </c>
      <c r="O40" s="45"/>
      <c r="P40" s="45"/>
      <c r="Q40" s="45"/>
      <c r="R40" s="45"/>
      <c r="S40" s="45"/>
      <c r="T40" s="45"/>
      <c r="U40" s="45"/>
      <c r="V40" s="45"/>
      <c r="W40" s="45">
        <v>-5389994</v>
      </c>
      <c r="X40" s="45">
        <v>-16062364</v>
      </c>
      <c r="Y40" s="45">
        <v>10672370</v>
      </c>
      <c r="Z40" s="46">
        <v>-66.44</v>
      </c>
      <c r="AA40" s="47">
        <v>-60682545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1799693</v>
      </c>
      <c r="D6" s="17"/>
      <c r="E6" s="18">
        <v>3621529</v>
      </c>
      <c r="F6" s="19">
        <v>3621529</v>
      </c>
      <c r="G6" s="19">
        <v>132971</v>
      </c>
      <c r="H6" s="19">
        <v>276759</v>
      </c>
      <c r="I6" s="19">
        <v>1784471</v>
      </c>
      <c r="J6" s="19">
        <v>2194201</v>
      </c>
      <c r="K6" s="19">
        <v>206116</v>
      </c>
      <c r="L6" s="19"/>
      <c r="M6" s="19">
        <v>2363907</v>
      </c>
      <c r="N6" s="19">
        <v>2570023</v>
      </c>
      <c r="O6" s="19"/>
      <c r="P6" s="19"/>
      <c r="Q6" s="19"/>
      <c r="R6" s="19"/>
      <c r="S6" s="19"/>
      <c r="T6" s="19"/>
      <c r="U6" s="19"/>
      <c r="V6" s="19"/>
      <c r="W6" s="19">
        <v>4764224</v>
      </c>
      <c r="X6" s="19">
        <v>2222695</v>
      </c>
      <c r="Y6" s="19">
        <v>2541529</v>
      </c>
      <c r="Z6" s="20">
        <v>114.34</v>
      </c>
      <c r="AA6" s="21">
        <v>3621529</v>
      </c>
    </row>
    <row r="7" spans="1:27" ht="13.5">
      <c r="A7" s="22" t="s">
        <v>34</v>
      </c>
      <c r="B7" s="16"/>
      <c r="C7" s="17">
        <v>66396</v>
      </c>
      <c r="D7" s="17"/>
      <c r="E7" s="18">
        <v>45892</v>
      </c>
      <c r="F7" s="19">
        <v>45892</v>
      </c>
      <c r="G7" s="19">
        <v>2963</v>
      </c>
      <c r="H7" s="19">
        <v>3935</v>
      </c>
      <c r="I7" s="19"/>
      <c r="J7" s="19">
        <v>6898</v>
      </c>
      <c r="K7" s="19">
        <v>1486</v>
      </c>
      <c r="L7" s="19"/>
      <c r="M7" s="19"/>
      <c r="N7" s="19">
        <v>1486</v>
      </c>
      <c r="O7" s="19"/>
      <c r="P7" s="19"/>
      <c r="Q7" s="19"/>
      <c r="R7" s="19"/>
      <c r="S7" s="19"/>
      <c r="T7" s="19"/>
      <c r="U7" s="19"/>
      <c r="V7" s="19"/>
      <c r="W7" s="19">
        <v>8384</v>
      </c>
      <c r="X7" s="19">
        <v>29479</v>
      </c>
      <c r="Y7" s="19">
        <v>-21095</v>
      </c>
      <c r="Z7" s="20">
        <v>-71.56</v>
      </c>
      <c r="AA7" s="21">
        <v>45892</v>
      </c>
    </row>
    <row r="8" spans="1:27" ht="13.5">
      <c r="A8" s="22" t="s">
        <v>35</v>
      </c>
      <c r="B8" s="16"/>
      <c r="C8" s="17">
        <v>609081</v>
      </c>
      <c r="D8" s="17"/>
      <c r="E8" s="18">
        <v>2703139</v>
      </c>
      <c r="F8" s="19">
        <v>2703139</v>
      </c>
      <c r="G8" s="19">
        <v>168473</v>
      </c>
      <c r="H8" s="19">
        <v>234478</v>
      </c>
      <c r="I8" s="19">
        <v>220890</v>
      </c>
      <c r="J8" s="19">
        <v>623841</v>
      </c>
      <c r="K8" s="19">
        <v>7290518</v>
      </c>
      <c r="L8" s="19"/>
      <c r="M8" s="19">
        <v>23833616</v>
      </c>
      <c r="N8" s="19">
        <v>31124134</v>
      </c>
      <c r="O8" s="19"/>
      <c r="P8" s="19"/>
      <c r="Q8" s="19"/>
      <c r="R8" s="19"/>
      <c r="S8" s="19"/>
      <c r="T8" s="19"/>
      <c r="U8" s="19"/>
      <c r="V8" s="19"/>
      <c r="W8" s="19">
        <v>31747975</v>
      </c>
      <c r="X8" s="19">
        <v>579849</v>
      </c>
      <c r="Y8" s="19">
        <v>31168126</v>
      </c>
      <c r="Z8" s="20">
        <v>5375.21</v>
      </c>
      <c r="AA8" s="21">
        <v>2703139</v>
      </c>
    </row>
    <row r="9" spans="1:27" ht="13.5">
      <c r="A9" s="22" t="s">
        <v>36</v>
      </c>
      <c r="B9" s="16"/>
      <c r="C9" s="17"/>
      <c r="D9" s="17"/>
      <c r="E9" s="18">
        <v>37582001</v>
      </c>
      <c r="F9" s="19">
        <v>37582001</v>
      </c>
      <c r="G9" s="19">
        <v>13684000</v>
      </c>
      <c r="H9" s="19">
        <v>2190000</v>
      </c>
      <c r="I9" s="19">
        <v>1873000</v>
      </c>
      <c r="J9" s="19">
        <v>17747000</v>
      </c>
      <c r="K9" s="19">
        <v>38293</v>
      </c>
      <c r="L9" s="19"/>
      <c r="M9" s="19">
        <v>13302536</v>
      </c>
      <c r="N9" s="19">
        <v>13340829</v>
      </c>
      <c r="O9" s="19"/>
      <c r="P9" s="19"/>
      <c r="Q9" s="19"/>
      <c r="R9" s="19"/>
      <c r="S9" s="19"/>
      <c r="T9" s="19"/>
      <c r="U9" s="19"/>
      <c r="V9" s="19"/>
      <c r="W9" s="19">
        <v>31087829</v>
      </c>
      <c r="X9" s="19">
        <v>26312334</v>
      </c>
      <c r="Y9" s="19">
        <v>4775495</v>
      </c>
      <c r="Z9" s="20">
        <v>18.15</v>
      </c>
      <c r="AA9" s="21">
        <v>37582001</v>
      </c>
    </row>
    <row r="10" spans="1:27" ht="13.5">
      <c r="A10" s="22" t="s">
        <v>37</v>
      </c>
      <c r="B10" s="16"/>
      <c r="C10" s="17"/>
      <c r="D10" s="17"/>
      <c r="E10" s="18">
        <v>11571999</v>
      </c>
      <c r="F10" s="19">
        <v>11571999</v>
      </c>
      <c r="G10" s="19">
        <v>5000000</v>
      </c>
      <c r="H10" s="19"/>
      <c r="I10" s="19"/>
      <c r="J10" s="19">
        <v>5000000</v>
      </c>
      <c r="K10" s="19"/>
      <c r="L10" s="19"/>
      <c r="M10" s="19">
        <v>400000</v>
      </c>
      <c r="N10" s="19">
        <v>400000</v>
      </c>
      <c r="O10" s="19"/>
      <c r="P10" s="19"/>
      <c r="Q10" s="19"/>
      <c r="R10" s="19"/>
      <c r="S10" s="19"/>
      <c r="T10" s="19"/>
      <c r="U10" s="19"/>
      <c r="V10" s="19"/>
      <c r="W10" s="19">
        <v>5400000</v>
      </c>
      <c r="X10" s="19">
        <v>7714666</v>
      </c>
      <c r="Y10" s="19">
        <v>-2314666</v>
      </c>
      <c r="Z10" s="20">
        <v>-30</v>
      </c>
      <c r="AA10" s="21">
        <v>11571999</v>
      </c>
    </row>
    <row r="11" spans="1:27" ht="13.5">
      <c r="A11" s="22" t="s">
        <v>38</v>
      </c>
      <c r="B11" s="16"/>
      <c r="C11" s="17">
        <v>904275</v>
      </c>
      <c r="D11" s="17"/>
      <c r="E11" s="18">
        <v>830004</v>
      </c>
      <c r="F11" s="19">
        <v>830004</v>
      </c>
      <c r="G11" s="19">
        <v>3128</v>
      </c>
      <c r="H11" s="19">
        <v>25582</v>
      </c>
      <c r="I11" s="19">
        <v>3764</v>
      </c>
      <c r="J11" s="19">
        <v>32474</v>
      </c>
      <c r="K11" s="19">
        <v>5403</v>
      </c>
      <c r="L11" s="19"/>
      <c r="M11" s="19">
        <v>7884</v>
      </c>
      <c r="N11" s="19">
        <v>13287</v>
      </c>
      <c r="O11" s="19"/>
      <c r="P11" s="19"/>
      <c r="Q11" s="19"/>
      <c r="R11" s="19"/>
      <c r="S11" s="19"/>
      <c r="T11" s="19"/>
      <c r="U11" s="19"/>
      <c r="V11" s="19"/>
      <c r="W11" s="19">
        <v>45761</v>
      </c>
      <c r="X11" s="19">
        <v>415002</v>
      </c>
      <c r="Y11" s="19">
        <v>-369241</v>
      </c>
      <c r="Z11" s="20">
        <v>-88.97</v>
      </c>
      <c r="AA11" s="21">
        <v>830004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-40561644</v>
      </c>
      <c r="D14" s="17"/>
      <c r="E14" s="18">
        <v>-41271717</v>
      </c>
      <c r="F14" s="19">
        <v>-41271717</v>
      </c>
      <c r="G14" s="19">
        <v>-18584217</v>
      </c>
      <c r="H14" s="19">
        <v>-1376794</v>
      </c>
      <c r="I14" s="19">
        <v>-2356744</v>
      </c>
      <c r="J14" s="19">
        <v>-22317755</v>
      </c>
      <c r="K14" s="19">
        <v>-4995046</v>
      </c>
      <c r="L14" s="19"/>
      <c r="M14" s="19">
        <v>-34544561</v>
      </c>
      <c r="N14" s="19">
        <v>-39539607</v>
      </c>
      <c r="O14" s="19"/>
      <c r="P14" s="19"/>
      <c r="Q14" s="19"/>
      <c r="R14" s="19"/>
      <c r="S14" s="19"/>
      <c r="T14" s="19"/>
      <c r="U14" s="19"/>
      <c r="V14" s="19"/>
      <c r="W14" s="19">
        <v>-61857362</v>
      </c>
      <c r="X14" s="19">
        <v>-20283924</v>
      </c>
      <c r="Y14" s="19">
        <v>-41573438</v>
      </c>
      <c r="Z14" s="20">
        <v>204.96</v>
      </c>
      <c r="AA14" s="21">
        <v>-41271717</v>
      </c>
    </row>
    <row r="15" spans="1:27" ht="13.5">
      <c r="A15" s="22" t="s">
        <v>42</v>
      </c>
      <c r="B15" s="16"/>
      <c r="C15" s="17">
        <v>-201950</v>
      </c>
      <c r="D15" s="17"/>
      <c r="E15" s="18">
        <v>-91872</v>
      </c>
      <c r="F15" s="19">
        <v>-91872</v>
      </c>
      <c r="G15" s="19">
        <v>-10199</v>
      </c>
      <c r="H15" s="19">
        <v>-9044</v>
      </c>
      <c r="I15" s="19">
        <v>-9044</v>
      </c>
      <c r="J15" s="19">
        <v>-28287</v>
      </c>
      <c r="K15" s="19">
        <v>-8911</v>
      </c>
      <c r="L15" s="19"/>
      <c r="M15" s="19">
        <v>-8035</v>
      </c>
      <c r="N15" s="19">
        <v>-16946</v>
      </c>
      <c r="O15" s="19"/>
      <c r="P15" s="19"/>
      <c r="Q15" s="19"/>
      <c r="R15" s="19"/>
      <c r="S15" s="19"/>
      <c r="T15" s="19"/>
      <c r="U15" s="19"/>
      <c r="V15" s="19"/>
      <c r="W15" s="19">
        <v>-45233</v>
      </c>
      <c r="X15" s="19">
        <v>-45936</v>
      </c>
      <c r="Y15" s="19">
        <v>703</v>
      </c>
      <c r="Z15" s="20">
        <v>-1.53</v>
      </c>
      <c r="AA15" s="21">
        <v>-91872</v>
      </c>
    </row>
    <row r="16" spans="1:27" ht="13.5">
      <c r="A16" s="22" t="s">
        <v>43</v>
      </c>
      <c r="B16" s="16"/>
      <c r="C16" s="17">
        <v>-22275551</v>
      </c>
      <c r="D16" s="17"/>
      <c r="E16" s="18">
        <v>-3299996</v>
      </c>
      <c r="F16" s="19">
        <v>-3299996</v>
      </c>
      <c r="G16" s="19">
        <v>-324242</v>
      </c>
      <c r="H16" s="19">
        <v>-331972</v>
      </c>
      <c r="I16" s="19">
        <v>-420237</v>
      </c>
      <c r="J16" s="19">
        <v>-1076451</v>
      </c>
      <c r="K16" s="19"/>
      <c r="L16" s="19"/>
      <c r="M16" s="19">
        <v>-1788227</v>
      </c>
      <c r="N16" s="19">
        <v>-1788227</v>
      </c>
      <c r="O16" s="19"/>
      <c r="P16" s="19"/>
      <c r="Q16" s="19"/>
      <c r="R16" s="19"/>
      <c r="S16" s="19"/>
      <c r="T16" s="19"/>
      <c r="U16" s="19"/>
      <c r="V16" s="19"/>
      <c r="W16" s="19">
        <v>-2864678</v>
      </c>
      <c r="X16" s="19">
        <v>-1683198</v>
      </c>
      <c r="Y16" s="19">
        <v>-1181480</v>
      </c>
      <c r="Z16" s="20">
        <v>70.19</v>
      </c>
      <c r="AA16" s="21">
        <v>-3299996</v>
      </c>
    </row>
    <row r="17" spans="1:27" ht="13.5">
      <c r="A17" s="23" t="s">
        <v>44</v>
      </c>
      <c r="B17" s="24"/>
      <c r="C17" s="25">
        <f aca="true" t="shared" si="0" ref="C17:Y17">SUM(C6:C16)</f>
        <v>-59659700</v>
      </c>
      <c r="D17" s="25">
        <f>SUM(D6:D16)</f>
        <v>0</v>
      </c>
      <c r="E17" s="26">
        <f t="shared" si="0"/>
        <v>11690979</v>
      </c>
      <c r="F17" s="27">
        <f t="shared" si="0"/>
        <v>11690979</v>
      </c>
      <c r="G17" s="27">
        <f t="shared" si="0"/>
        <v>72877</v>
      </c>
      <c r="H17" s="27">
        <f t="shared" si="0"/>
        <v>1012944</v>
      </c>
      <c r="I17" s="27">
        <f t="shared" si="0"/>
        <v>1096100</v>
      </c>
      <c r="J17" s="27">
        <f t="shared" si="0"/>
        <v>2181921</v>
      </c>
      <c r="K17" s="27">
        <f t="shared" si="0"/>
        <v>2537859</v>
      </c>
      <c r="L17" s="27">
        <f t="shared" si="0"/>
        <v>0</v>
      </c>
      <c r="M17" s="27">
        <f t="shared" si="0"/>
        <v>3567120</v>
      </c>
      <c r="N17" s="27">
        <f t="shared" si="0"/>
        <v>6104979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8286900</v>
      </c>
      <c r="X17" s="27">
        <f t="shared" si="0"/>
        <v>15260967</v>
      </c>
      <c r="Y17" s="27">
        <f t="shared" si="0"/>
        <v>-6974067</v>
      </c>
      <c r="Z17" s="28">
        <f>+IF(X17&lt;&gt;0,+(Y17/X17)*100,0)</f>
        <v>-45.69872276114613</v>
      </c>
      <c r="AA17" s="29">
        <f>SUM(AA6:AA16)</f>
        <v>11690979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49284193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-13634513</v>
      </c>
      <c r="D26" s="17"/>
      <c r="E26" s="18">
        <v>-12264825</v>
      </c>
      <c r="F26" s="19">
        <v>-12264825</v>
      </c>
      <c r="G26" s="19">
        <v>-1015333</v>
      </c>
      <c r="H26" s="19">
        <v>-369873</v>
      </c>
      <c r="I26" s="19">
        <v>-379074</v>
      </c>
      <c r="J26" s="19">
        <v>-1764280</v>
      </c>
      <c r="K26" s="19">
        <v>-3834889</v>
      </c>
      <c r="L26" s="19"/>
      <c r="M26" s="19">
        <v>-603251</v>
      </c>
      <c r="N26" s="19">
        <v>-4438140</v>
      </c>
      <c r="O26" s="19"/>
      <c r="P26" s="19"/>
      <c r="Q26" s="19"/>
      <c r="R26" s="19"/>
      <c r="S26" s="19"/>
      <c r="T26" s="19"/>
      <c r="U26" s="19"/>
      <c r="V26" s="19"/>
      <c r="W26" s="19">
        <v>-6202420</v>
      </c>
      <c r="X26" s="19">
        <v>-5785998</v>
      </c>
      <c r="Y26" s="19">
        <v>-416422</v>
      </c>
      <c r="Z26" s="20">
        <v>7.2</v>
      </c>
      <c r="AA26" s="21">
        <v>-12264825</v>
      </c>
    </row>
    <row r="27" spans="1:27" ht="13.5">
      <c r="A27" s="23" t="s">
        <v>51</v>
      </c>
      <c r="B27" s="24"/>
      <c r="C27" s="25">
        <f aca="true" t="shared" si="1" ref="C27:Y27">SUM(C21:C26)</f>
        <v>35649680</v>
      </c>
      <c r="D27" s="25">
        <f>SUM(D21:D26)</f>
        <v>0</v>
      </c>
      <c r="E27" s="26">
        <f t="shared" si="1"/>
        <v>-12264825</v>
      </c>
      <c r="F27" s="27">
        <f t="shared" si="1"/>
        <v>-12264825</v>
      </c>
      <c r="G27" s="27">
        <f t="shared" si="1"/>
        <v>-1015333</v>
      </c>
      <c r="H27" s="27">
        <f t="shared" si="1"/>
        <v>-369873</v>
      </c>
      <c r="I27" s="27">
        <f t="shared" si="1"/>
        <v>-379074</v>
      </c>
      <c r="J27" s="27">
        <f t="shared" si="1"/>
        <v>-1764280</v>
      </c>
      <c r="K27" s="27">
        <f t="shared" si="1"/>
        <v>-3834889</v>
      </c>
      <c r="L27" s="27">
        <f t="shared" si="1"/>
        <v>0</v>
      </c>
      <c r="M27" s="27">
        <f t="shared" si="1"/>
        <v>-603251</v>
      </c>
      <c r="N27" s="27">
        <f t="shared" si="1"/>
        <v>-4438140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-6202420</v>
      </c>
      <c r="X27" s="27">
        <f t="shared" si="1"/>
        <v>-5785998</v>
      </c>
      <c r="Y27" s="27">
        <f t="shared" si="1"/>
        <v>-416422</v>
      </c>
      <c r="Z27" s="28">
        <f>+IF(X27&lt;&gt;0,+(Y27/X27)*100,0)</f>
        <v>7.1970643612389775</v>
      </c>
      <c r="AA27" s="29">
        <f>SUM(AA21:AA26)</f>
        <v>-12264825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-603029</v>
      </c>
      <c r="D35" s="17"/>
      <c r="E35" s="18">
        <v>-662825</v>
      </c>
      <c r="F35" s="19">
        <v>-662825</v>
      </c>
      <c r="G35" s="19">
        <v>-52693</v>
      </c>
      <c r="H35" s="19">
        <v>-53848</v>
      </c>
      <c r="I35" s="19">
        <v>-53848</v>
      </c>
      <c r="J35" s="19">
        <v>-160389</v>
      </c>
      <c r="K35" s="19">
        <v>-53980</v>
      </c>
      <c r="L35" s="19"/>
      <c r="M35" s="19">
        <v>-54856</v>
      </c>
      <c r="N35" s="19">
        <v>-108836</v>
      </c>
      <c r="O35" s="19"/>
      <c r="P35" s="19"/>
      <c r="Q35" s="19"/>
      <c r="R35" s="19"/>
      <c r="S35" s="19"/>
      <c r="T35" s="19"/>
      <c r="U35" s="19"/>
      <c r="V35" s="19"/>
      <c r="W35" s="19">
        <v>-269225</v>
      </c>
      <c r="X35" s="19"/>
      <c r="Y35" s="19">
        <v>-269225</v>
      </c>
      <c r="Z35" s="20"/>
      <c r="AA35" s="21">
        <v>-662825</v>
      </c>
    </row>
    <row r="36" spans="1:27" ht="13.5">
      <c r="A36" s="23" t="s">
        <v>57</v>
      </c>
      <c r="B36" s="24"/>
      <c r="C36" s="25">
        <f aca="true" t="shared" si="2" ref="C36:Y36">SUM(C31:C35)</f>
        <v>-603029</v>
      </c>
      <c r="D36" s="25">
        <f>SUM(D31:D35)</f>
        <v>0</v>
      </c>
      <c r="E36" s="26">
        <f t="shared" si="2"/>
        <v>-662825</v>
      </c>
      <c r="F36" s="27">
        <f t="shared" si="2"/>
        <v>-662825</v>
      </c>
      <c r="G36" s="27">
        <f t="shared" si="2"/>
        <v>-52693</v>
      </c>
      <c r="H36" s="27">
        <f t="shared" si="2"/>
        <v>-53848</v>
      </c>
      <c r="I36" s="27">
        <f t="shared" si="2"/>
        <v>-53848</v>
      </c>
      <c r="J36" s="27">
        <f t="shared" si="2"/>
        <v>-160389</v>
      </c>
      <c r="K36" s="27">
        <f t="shared" si="2"/>
        <v>-53980</v>
      </c>
      <c r="L36" s="27">
        <f t="shared" si="2"/>
        <v>0</v>
      </c>
      <c r="M36" s="27">
        <f t="shared" si="2"/>
        <v>-54856</v>
      </c>
      <c r="N36" s="27">
        <f t="shared" si="2"/>
        <v>-108836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-269225</v>
      </c>
      <c r="X36" s="27">
        <f t="shared" si="2"/>
        <v>0</v>
      </c>
      <c r="Y36" s="27">
        <f t="shared" si="2"/>
        <v>-269225</v>
      </c>
      <c r="Z36" s="28">
        <f>+IF(X36&lt;&gt;0,+(Y36/X36)*100,0)</f>
        <v>0</v>
      </c>
      <c r="AA36" s="29">
        <f>SUM(AA31:AA35)</f>
        <v>-662825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-24613049</v>
      </c>
      <c r="D38" s="31">
        <f>+D17+D27+D36</f>
        <v>0</v>
      </c>
      <c r="E38" s="32">
        <f t="shared" si="3"/>
        <v>-1236671</v>
      </c>
      <c r="F38" s="33">
        <f t="shared" si="3"/>
        <v>-1236671</v>
      </c>
      <c r="G38" s="33">
        <f t="shared" si="3"/>
        <v>-995149</v>
      </c>
      <c r="H38" s="33">
        <f t="shared" si="3"/>
        <v>589223</v>
      </c>
      <c r="I38" s="33">
        <f t="shared" si="3"/>
        <v>663178</v>
      </c>
      <c r="J38" s="33">
        <f t="shared" si="3"/>
        <v>257252</v>
      </c>
      <c r="K38" s="33">
        <f t="shared" si="3"/>
        <v>-1351010</v>
      </c>
      <c r="L38" s="33">
        <f t="shared" si="3"/>
        <v>0</v>
      </c>
      <c r="M38" s="33">
        <f t="shared" si="3"/>
        <v>2909013</v>
      </c>
      <c r="N38" s="33">
        <f t="shared" si="3"/>
        <v>1558003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1815255</v>
      </c>
      <c r="X38" s="33">
        <f t="shared" si="3"/>
        <v>9474969</v>
      </c>
      <c r="Y38" s="33">
        <f t="shared" si="3"/>
        <v>-7659714</v>
      </c>
      <c r="Z38" s="34">
        <f>+IF(X38&lt;&gt;0,+(Y38/X38)*100,0)</f>
        <v>-80.84157320198092</v>
      </c>
      <c r="AA38" s="35">
        <f>+AA17+AA27+AA36</f>
        <v>-1236671</v>
      </c>
    </row>
    <row r="39" spans="1:27" ht="13.5">
      <c r="A39" s="22" t="s">
        <v>59</v>
      </c>
      <c r="B39" s="16"/>
      <c r="C39" s="31">
        <v>3272850</v>
      </c>
      <c r="D39" s="31"/>
      <c r="E39" s="32">
        <v>3500000</v>
      </c>
      <c r="F39" s="33">
        <v>3500000</v>
      </c>
      <c r="G39" s="33">
        <v>1401914</v>
      </c>
      <c r="H39" s="33">
        <v>406765</v>
      </c>
      <c r="I39" s="33">
        <v>995988</v>
      </c>
      <c r="J39" s="33">
        <v>1401914</v>
      </c>
      <c r="K39" s="33">
        <v>1659166</v>
      </c>
      <c r="L39" s="33">
        <v>308156</v>
      </c>
      <c r="M39" s="33">
        <v>308156</v>
      </c>
      <c r="N39" s="33">
        <v>1659166</v>
      </c>
      <c r="O39" s="33"/>
      <c r="P39" s="33"/>
      <c r="Q39" s="33"/>
      <c r="R39" s="33"/>
      <c r="S39" s="33"/>
      <c r="T39" s="33"/>
      <c r="U39" s="33"/>
      <c r="V39" s="33"/>
      <c r="W39" s="33">
        <v>1401914</v>
      </c>
      <c r="X39" s="33">
        <v>3500000</v>
      </c>
      <c r="Y39" s="33">
        <v>-2098086</v>
      </c>
      <c r="Z39" s="34">
        <v>-59.95</v>
      </c>
      <c r="AA39" s="35">
        <v>3500000</v>
      </c>
    </row>
    <row r="40" spans="1:27" ht="13.5">
      <c r="A40" s="41" t="s">
        <v>60</v>
      </c>
      <c r="B40" s="42"/>
      <c r="C40" s="43">
        <v>-21340199</v>
      </c>
      <c r="D40" s="43"/>
      <c r="E40" s="44">
        <v>2263328</v>
      </c>
      <c r="F40" s="45">
        <v>2263328</v>
      </c>
      <c r="G40" s="45">
        <v>406765</v>
      </c>
      <c r="H40" s="45">
        <v>995988</v>
      </c>
      <c r="I40" s="45">
        <v>1659166</v>
      </c>
      <c r="J40" s="45">
        <v>1659166</v>
      </c>
      <c r="K40" s="45">
        <v>308156</v>
      </c>
      <c r="L40" s="45">
        <v>308156</v>
      </c>
      <c r="M40" s="45">
        <v>3217169</v>
      </c>
      <c r="N40" s="45">
        <v>3217169</v>
      </c>
      <c r="O40" s="45"/>
      <c r="P40" s="45"/>
      <c r="Q40" s="45"/>
      <c r="R40" s="45"/>
      <c r="S40" s="45"/>
      <c r="T40" s="45"/>
      <c r="U40" s="45"/>
      <c r="V40" s="45"/>
      <c r="W40" s="45">
        <v>3217169</v>
      </c>
      <c r="X40" s="45">
        <v>12974968</v>
      </c>
      <c r="Y40" s="45">
        <v>-9757799</v>
      </c>
      <c r="Z40" s="46">
        <v>-75.2</v>
      </c>
      <c r="AA40" s="47">
        <v>2263328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854116719</v>
      </c>
      <c r="D6" s="17"/>
      <c r="E6" s="18">
        <v>810753276</v>
      </c>
      <c r="F6" s="19">
        <v>810753276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405372000</v>
      </c>
      <c r="Y6" s="19">
        <v>-405372000</v>
      </c>
      <c r="Z6" s="20">
        <v>-100</v>
      </c>
      <c r="AA6" s="21">
        <v>810753276</v>
      </c>
    </row>
    <row r="7" spans="1:27" ht="13.5">
      <c r="A7" s="22" t="s">
        <v>34</v>
      </c>
      <c r="B7" s="16"/>
      <c r="C7" s="17">
        <v>2253415163</v>
      </c>
      <c r="D7" s="17"/>
      <c r="E7" s="18">
        <v>2722393316</v>
      </c>
      <c r="F7" s="19">
        <v>2722393316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1364118000</v>
      </c>
      <c r="Y7" s="19">
        <v>-1364118000</v>
      </c>
      <c r="Z7" s="20">
        <v>-100</v>
      </c>
      <c r="AA7" s="21">
        <v>2722393316</v>
      </c>
    </row>
    <row r="8" spans="1:27" ht="13.5">
      <c r="A8" s="22" t="s">
        <v>35</v>
      </c>
      <c r="B8" s="16"/>
      <c r="C8" s="17">
        <v>253032370</v>
      </c>
      <c r="D8" s="17"/>
      <c r="E8" s="18">
        <v>247998115</v>
      </c>
      <c r="F8" s="19">
        <v>247998115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125754000</v>
      </c>
      <c r="Y8" s="19">
        <v>-125754000</v>
      </c>
      <c r="Z8" s="20">
        <v>-100</v>
      </c>
      <c r="AA8" s="21">
        <v>247998115</v>
      </c>
    </row>
    <row r="9" spans="1:27" ht="13.5">
      <c r="A9" s="22" t="s">
        <v>36</v>
      </c>
      <c r="B9" s="16"/>
      <c r="C9" s="17">
        <v>534424026</v>
      </c>
      <c r="D9" s="17"/>
      <c r="E9" s="18">
        <v>672679073</v>
      </c>
      <c r="F9" s="19">
        <v>672679073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304248000</v>
      </c>
      <c r="Y9" s="19">
        <v>-304248000</v>
      </c>
      <c r="Z9" s="20">
        <v>-100</v>
      </c>
      <c r="AA9" s="21">
        <v>672679073</v>
      </c>
    </row>
    <row r="10" spans="1:27" ht="13.5">
      <c r="A10" s="22" t="s">
        <v>37</v>
      </c>
      <c r="B10" s="16"/>
      <c r="C10" s="17">
        <v>393920683</v>
      </c>
      <c r="D10" s="17"/>
      <c r="E10" s="18">
        <v>404341227</v>
      </c>
      <c r="F10" s="19">
        <v>404341227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202170000</v>
      </c>
      <c r="Y10" s="19">
        <v>-202170000</v>
      </c>
      <c r="Z10" s="20">
        <v>-100</v>
      </c>
      <c r="AA10" s="21">
        <v>404341227</v>
      </c>
    </row>
    <row r="11" spans="1:27" ht="13.5">
      <c r="A11" s="22" t="s">
        <v>38</v>
      </c>
      <c r="B11" s="16"/>
      <c r="C11" s="17">
        <v>231264678</v>
      </c>
      <c r="D11" s="17"/>
      <c r="E11" s="18">
        <v>146283550</v>
      </c>
      <c r="F11" s="19">
        <v>146283550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73092000</v>
      </c>
      <c r="Y11" s="19">
        <v>-73092000</v>
      </c>
      <c r="Z11" s="20">
        <v>-100</v>
      </c>
      <c r="AA11" s="21">
        <v>146283550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-3955129796</v>
      </c>
      <c r="D14" s="17"/>
      <c r="E14" s="18">
        <v>-4063723230</v>
      </c>
      <c r="F14" s="19">
        <v>-4063723230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-2030166000</v>
      </c>
      <c r="Y14" s="19">
        <v>2030166000</v>
      </c>
      <c r="Z14" s="20">
        <v>-100</v>
      </c>
      <c r="AA14" s="21">
        <v>-4063723230</v>
      </c>
    </row>
    <row r="15" spans="1:27" ht="13.5">
      <c r="A15" s="22" t="s">
        <v>42</v>
      </c>
      <c r="B15" s="16"/>
      <c r="C15" s="17">
        <v>-63181252</v>
      </c>
      <c r="D15" s="17"/>
      <c r="E15" s="18">
        <v>-50688170</v>
      </c>
      <c r="F15" s="19">
        <v>-50688170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-25332000</v>
      </c>
      <c r="Y15" s="19">
        <v>25332000</v>
      </c>
      <c r="Z15" s="20">
        <v>-100</v>
      </c>
      <c r="AA15" s="21">
        <v>-50688170</v>
      </c>
    </row>
    <row r="16" spans="1:27" ht="13.5">
      <c r="A16" s="22" t="s">
        <v>43</v>
      </c>
      <c r="B16" s="16"/>
      <c r="C16" s="17">
        <v>-25890640</v>
      </c>
      <c r="D16" s="17"/>
      <c r="E16" s="18">
        <v>-45327566</v>
      </c>
      <c r="F16" s="19">
        <v>-45327566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-28566000</v>
      </c>
      <c r="Y16" s="19">
        <v>28566000</v>
      </c>
      <c r="Z16" s="20">
        <v>-100</v>
      </c>
      <c r="AA16" s="21">
        <v>-45327566</v>
      </c>
    </row>
    <row r="17" spans="1:27" ht="13.5">
      <c r="A17" s="23" t="s">
        <v>44</v>
      </c>
      <c r="B17" s="24"/>
      <c r="C17" s="25">
        <f aca="true" t="shared" si="0" ref="C17:Y17">SUM(C6:C16)</f>
        <v>475971951</v>
      </c>
      <c r="D17" s="25">
        <f>SUM(D6:D16)</f>
        <v>0</v>
      </c>
      <c r="E17" s="26">
        <f t="shared" si="0"/>
        <v>844709591</v>
      </c>
      <c r="F17" s="27">
        <f t="shared" si="0"/>
        <v>844709591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390690000</v>
      </c>
      <c r="Y17" s="27">
        <f t="shared" si="0"/>
        <v>-390690000</v>
      </c>
      <c r="Z17" s="28">
        <f>+IF(X17&lt;&gt;0,+(Y17/X17)*100,0)</f>
        <v>-100</v>
      </c>
      <c r="AA17" s="29">
        <f>SUM(AA6:AA16)</f>
        <v>844709591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-182570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-609087934</v>
      </c>
      <c r="D26" s="17"/>
      <c r="E26" s="18">
        <v>-571382146</v>
      </c>
      <c r="F26" s="19">
        <v>-571382146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-283188000</v>
      </c>
      <c r="Y26" s="19">
        <v>283188000</v>
      </c>
      <c r="Z26" s="20">
        <v>-100</v>
      </c>
      <c r="AA26" s="21">
        <v>-571382146</v>
      </c>
    </row>
    <row r="27" spans="1:27" ht="13.5">
      <c r="A27" s="23" t="s">
        <v>51</v>
      </c>
      <c r="B27" s="24"/>
      <c r="C27" s="25">
        <f aca="true" t="shared" si="1" ref="C27:Y27">SUM(C21:C26)</f>
        <v>-609270504</v>
      </c>
      <c r="D27" s="25">
        <f>SUM(D21:D26)</f>
        <v>0</v>
      </c>
      <c r="E27" s="26">
        <f t="shared" si="1"/>
        <v>-571382146</v>
      </c>
      <c r="F27" s="27">
        <f t="shared" si="1"/>
        <v>-571382146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-283188000</v>
      </c>
      <c r="Y27" s="27">
        <f t="shared" si="1"/>
        <v>283188000</v>
      </c>
      <c r="Z27" s="28">
        <f>+IF(X27&lt;&gt;0,+(Y27/X27)*100,0)</f>
        <v>-100</v>
      </c>
      <c r="AA27" s="29">
        <f>SUM(AA21:AA26)</f>
        <v>-571382146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2332134</v>
      </c>
      <c r="D33" s="17"/>
      <c r="E33" s="18">
        <v>6903494</v>
      </c>
      <c r="F33" s="19">
        <v>6903494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2353464</v>
      </c>
      <c r="Y33" s="19">
        <v>-2353464</v>
      </c>
      <c r="Z33" s="20">
        <v>-100</v>
      </c>
      <c r="AA33" s="21">
        <v>6903494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-79714921</v>
      </c>
      <c r="D35" s="17"/>
      <c r="E35" s="18">
        <v>-83374956</v>
      </c>
      <c r="F35" s="19">
        <v>-83374956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-41604000</v>
      </c>
      <c r="Y35" s="19">
        <v>41604000</v>
      </c>
      <c r="Z35" s="20">
        <v>-100</v>
      </c>
      <c r="AA35" s="21">
        <v>-83374956</v>
      </c>
    </row>
    <row r="36" spans="1:27" ht="13.5">
      <c r="A36" s="23" t="s">
        <v>57</v>
      </c>
      <c r="B36" s="24"/>
      <c r="C36" s="25">
        <f aca="true" t="shared" si="2" ref="C36:Y36">SUM(C31:C35)</f>
        <v>-77382787</v>
      </c>
      <c r="D36" s="25">
        <f>SUM(D31:D35)</f>
        <v>0</v>
      </c>
      <c r="E36" s="26">
        <f t="shared" si="2"/>
        <v>-76471462</v>
      </c>
      <c r="F36" s="27">
        <f t="shared" si="2"/>
        <v>-76471462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-39250536</v>
      </c>
      <c r="Y36" s="27">
        <f t="shared" si="2"/>
        <v>39250536</v>
      </c>
      <c r="Z36" s="28">
        <f>+IF(X36&lt;&gt;0,+(Y36/X36)*100,0)</f>
        <v>-100</v>
      </c>
      <c r="AA36" s="29">
        <f>SUM(AA31:AA35)</f>
        <v>-76471462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-210681340</v>
      </c>
      <c r="D38" s="31">
        <f>+D17+D27+D36</f>
        <v>0</v>
      </c>
      <c r="E38" s="32">
        <f t="shared" si="3"/>
        <v>196855983</v>
      </c>
      <c r="F38" s="33">
        <f t="shared" si="3"/>
        <v>196855983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68251464</v>
      </c>
      <c r="Y38" s="33">
        <f t="shared" si="3"/>
        <v>-68251464</v>
      </c>
      <c r="Z38" s="34">
        <f>+IF(X38&lt;&gt;0,+(Y38/X38)*100,0)</f>
        <v>-100</v>
      </c>
      <c r="AA38" s="35">
        <f>+AA17+AA27+AA36</f>
        <v>196855983</v>
      </c>
    </row>
    <row r="39" spans="1:27" ht="13.5">
      <c r="A39" s="22" t="s">
        <v>59</v>
      </c>
      <c r="B39" s="16"/>
      <c r="C39" s="31">
        <v>674766997</v>
      </c>
      <c r="D39" s="31"/>
      <c r="E39" s="32">
        <v>542571301</v>
      </c>
      <c r="F39" s="33">
        <v>542571301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542571301</v>
      </c>
      <c r="Y39" s="33">
        <v>-542571301</v>
      </c>
      <c r="Z39" s="34">
        <v>-100</v>
      </c>
      <c r="AA39" s="35">
        <v>542571301</v>
      </c>
    </row>
    <row r="40" spans="1:27" ht="13.5">
      <c r="A40" s="41" t="s">
        <v>60</v>
      </c>
      <c r="B40" s="42"/>
      <c r="C40" s="43">
        <v>464085657</v>
      </c>
      <c r="D40" s="43"/>
      <c r="E40" s="44">
        <v>739427284</v>
      </c>
      <c r="F40" s="45">
        <v>739427284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610822765</v>
      </c>
      <c r="Y40" s="45">
        <v>-610822765</v>
      </c>
      <c r="Z40" s="46">
        <v>-100</v>
      </c>
      <c r="AA40" s="47">
        <v>739427284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14717797</v>
      </c>
      <c r="D6" s="17"/>
      <c r="E6" s="18">
        <v>11846103</v>
      </c>
      <c r="F6" s="19">
        <v>11846103</v>
      </c>
      <c r="G6" s="19">
        <v>1305416</v>
      </c>
      <c r="H6" s="19">
        <v>1198047</v>
      </c>
      <c r="I6" s="19">
        <v>771149</v>
      </c>
      <c r="J6" s="19">
        <v>3274612</v>
      </c>
      <c r="K6" s="19">
        <v>771149</v>
      </c>
      <c r="L6" s="19">
        <v>846299</v>
      </c>
      <c r="M6" s="19">
        <v>1048193</v>
      </c>
      <c r="N6" s="19">
        <v>2665641</v>
      </c>
      <c r="O6" s="19"/>
      <c r="P6" s="19"/>
      <c r="Q6" s="19"/>
      <c r="R6" s="19"/>
      <c r="S6" s="19"/>
      <c r="T6" s="19"/>
      <c r="U6" s="19"/>
      <c r="V6" s="19"/>
      <c r="W6" s="19">
        <v>5940253</v>
      </c>
      <c r="X6" s="19">
        <v>6516851</v>
      </c>
      <c r="Y6" s="19">
        <v>-576598</v>
      </c>
      <c r="Z6" s="20">
        <v>-8.85</v>
      </c>
      <c r="AA6" s="21">
        <v>11846103</v>
      </c>
    </row>
    <row r="7" spans="1:27" ht="13.5">
      <c r="A7" s="22" t="s">
        <v>34</v>
      </c>
      <c r="B7" s="16"/>
      <c r="C7" s="17">
        <v>497749</v>
      </c>
      <c r="D7" s="17"/>
      <c r="E7" s="18">
        <v>480793</v>
      </c>
      <c r="F7" s="19">
        <v>480793</v>
      </c>
      <c r="G7" s="19">
        <v>27638</v>
      </c>
      <c r="H7" s="19">
        <v>50493</v>
      </c>
      <c r="I7" s="19">
        <v>35558</v>
      </c>
      <c r="J7" s="19">
        <v>113689</v>
      </c>
      <c r="K7" s="19">
        <v>35558</v>
      </c>
      <c r="L7" s="19">
        <v>35285</v>
      </c>
      <c r="M7" s="19">
        <v>30362</v>
      </c>
      <c r="N7" s="19">
        <v>101205</v>
      </c>
      <c r="O7" s="19"/>
      <c r="P7" s="19"/>
      <c r="Q7" s="19"/>
      <c r="R7" s="19"/>
      <c r="S7" s="19"/>
      <c r="T7" s="19"/>
      <c r="U7" s="19"/>
      <c r="V7" s="19"/>
      <c r="W7" s="19">
        <v>214894</v>
      </c>
      <c r="X7" s="19">
        <v>218911</v>
      </c>
      <c r="Y7" s="19">
        <v>-4017</v>
      </c>
      <c r="Z7" s="20">
        <v>-1.83</v>
      </c>
      <c r="AA7" s="21">
        <v>480793</v>
      </c>
    </row>
    <row r="8" spans="1:27" ht="13.5">
      <c r="A8" s="22" t="s">
        <v>35</v>
      </c>
      <c r="B8" s="16"/>
      <c r="C8" s="17">
        <v>5803759</v>
      </c>
      <c r="D8" s="17"/>
      <c r="E8" s="18">
        <v>6274392</v>
      </c>
      <c r="F8" s="19">
        <v>6274392</v>
      </c>
      <c r="G8" s="19">
        <v>636287</v>
      </c>
      <c r="H8" s="19">
        <v>574478</v>
      </c>
      <c r="I8" s="19">
        <v>798435</v>
      </c>
      <c r="J8" s="19">
        <v>2009200</v>
      </c>
      <c r="K8" s="19">
        <v>641144</v>
      </c>
      <c r="L8" s="19">
        <v>630786</v>
      </c>
      <c r="M8" s="19">
        <v>3174</v>
      </c>
      <c r="N8" s="19">
        <v>1275104</v>
      </c>
      <c r="O8" s="19"/>
      <c r="P8" s="19"/>
      <c r="Q8" s="19"/>
      <c r="R8" s="19"/>
      <c r="S8" s="19"/>
      <c r="T8" s="19"/>
      <c r="U8" s="19"/>
      <c r="V8" s="19"/>
      <c r="W8" s="19">
        <v>3284304</v>
      </c>
      <c r="X8" s="19">
        <v>3137196</v>
      </c>
      <c r="Y8" s="19">
        <v>147108</v>
      </c>
      <c r="Z8" s="20">
        <v>4.69</v>
      </c>
      <c r="AA8" s="21">
        <v>6274392</v>
      </c>
    </row>
    <row r="9" spans="1:27" ht="13.5">
      <c r="A9" s="22" t="s">
        <v>36</v>
      </c>
      <c r="B9" s="16"/>
      <c r="C9" s="17">
        <v>60094720</v>
      </c>
      <c r="D9" s="17"/>
      <c r="E9" s="18">
        <v>68167000</v>
      </c>
      <c r="F9" s="19">
        <v>68167000</v>
      </c>
      <c r="G9" s="19">
        <v>31744000</v>
      </c>
      <c r="H9" s="19">
        <v>259000</v>
      </c>
      <c r="I9" s="19"/>
      <c r="J9" s="19">
        <v>32003000</v>
      </c>
      <c r="K9" s="19">
        <v>4400000</v>
      </c>
      <c r="L9" s="19"/>
      <c r="M9" s="19">
        <v>18515000</v>
      </c>
      <c r="N9" s="19">
        <v>22915000</v>
      </c>
      <c r="O9" s="19"/>
      <c r="P9" s="19"/>
      <c r="Q9" s="19"/>
      <c r="R9" s="19"/>
      <c r="S9" s="19"/>
      <c r="T9" s="19"/>
      <c r="U9" s="19"/>
      <c r="V9" s="19"/>
      <c r="W9" s="19">
        <v>54918000</v>
      </c>
      <c r="X9" s="19">
        <v>51835247</v>
      </c>
      <c r="Y9" s="19">
        <v>3082753</v>
      </c>
      <c r="Z9" s="20">
        <v>5.95</v>
      </c>
      <c r="AA9" s="21">
        <v>68167000</v>
      </c>
    </row>
    <row r="10" spans="1:27" ht="13.5">
      <c r="A10" s="22" t="s">
        <v>37</v>
      </c>
      <c r="B10" s="16"/>
      <c r="C10" s="17">
        <v>17725197</v>
      </c>
      <c r="D10" s="17"/>
      <c r="E10" s="18">
        <v>15835000</v>
      </c>
      <c r="F10" s="19">
        <v>15835000</v>
      </c>
      <c r="G10" s="19">
        <v>5000000</v>
      </c>
      <c r="H10" s="19"/>
      <c r="I10" s="19"/>
      <c r="J10" s="19">
        <v>5000000</v>
      </c>
      <c r="K10" s="19"/>
      <c r="L10" s="19"/>
      <c r="M10" s="19">
        <v>6000000</v>
      </c>
      <c r="N10" s="19">
        <v>6000000</v>
      </c>
      <c r="O10" s="19"/>
      <c r="P10" s="19"/>
      <c r="Q10" s="19"/>
      <c r="R10" s="19"/>
      <c r="S10" s="19"/>
      <c r="T10" s="19"/>
      <c r="U10" s="19"/>
      <c r="V10" s="19"/>
      <c r="W10" s="19">
        <v>11000000</v>
      </c>
      <c r="X10" s="19">
        <v>11835000</v>
      </c>
      <c r="Y10" s="19">
        <v>-835000</v>
      </c>
      <c r="Z10" s="20">
        <v>-7.06</v>
      </c>
      <c r="AA10" s="21">
        <v>15835000</v>
      </c>
    </row>
    <row r="11" spans="1:27" ht="13.5">
      <c r="A11" s="22" t="s">
        <v>38</v>
      </c>
      <c r="B11" s="16"/>
      <c r="C11" s="17">
        <v>3483773</v>
      </c>
      <c r="D11" s="17"/>
      <c r="E11" s="18">
        <v>4236660</v>
      </c>
      <c r="F11" s="19">
        <v>4236660</v>
      </c>
      <c r="G11" s="19">
        <v>188129</v>
      </c>
      <c r="H11" s="19">
        <v>163023</v>
      </c>
      <c r="I11" s="19">
        <v>169114</v>
      </c>
      <c r="J11" s="19">
        <v>520266</v>
      </c>
      <c r="K11" s="19">
        <v>758921</v>
      </c>
      <c r="L11" s="19">
        <v>88602</v>
      </c>
      <c r="M11" s="19">
        <v>251136</v>
      </c>
      <c r="N11" s="19">
        <v>1098659</v>
      </c>
      <c r="O11" s="19"/>
      <c r="P11" s="19"/>
      <c r="Q11" s="19"/>
      <c r="R11" s="19"/>
      <c r="S11" s="19"/>
      <c r="T11" s="19"/>
      <c r="U11" s="19"/>
      <c r="V11" s="19"/>
      <c r="W11" s="19">
        <v>1618925</v>
      </c>
      <c r="X11" s="19">
        <v>2118330</v>
      </c>
      <c r="Y11" s="19">
        <v>-499405</v>
      </c>
      <c r="Z11" s="20">
        <v>-23.58</v>
      </c>
      <c r="AA11" s="21">
        <v>4236660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-72886712</v>
      </c>
      <c r="D14" s="17"/>
      <c r="E14" s="18">
        <v>-82942728</v>
      </c>
      <c r="F14" s="19">
        <v>-82942728</v>
      </c>
      <c r="G14" s="19">
        <v>-2623830</v>
      </c>
      <c r="H14" s="19">
        <v>-3483662</v>
      </c>
      <c r="I14" s="19">
        <v>-3032040</v>
      </c>
      <c r="J14" s="19">
        <v>-9139532</v>
      </c>
      <c r="K14" s="19">
        <v>-3228385</v>
      </c>
      <c r="L14" s="19">
        <v>-3311078</v>
      </c>
      <c r="M14" s="19">
        <v>-5126543</v>
      </c>
      <c r="N14" s="19">
        <v>-11666006</v>
      </c>
      <c r="O14" s="19"/>
      <c r="P14" s="19"/>
      <c r="Q14" s="19"/>
      <c r="R14" s="19"/>
      <c r="S14" s="19"/>
      <c r="T14" s="19"/>
      <c r="U14" s="19"/>
      <c r="V14" s="19"/>
      <c r="W14" s="19">
        <v>-20805538</v>
      </c>
      <c r="X14" s="19">
        <v>-41471364</v>
      </c>
      <c r="Y14" s="19">
        <v>20665826</v>
      </c>
      <c r="Z14" s="20">
        <v>-49.83</v>
      </c>
      <c r="AA14" s="21">
        <v>-82942728</v>
      </c>
    </row>
    <row r="15" spans="1:27" ht="13.5">
      <c r="A15" s="22" t="s">
        <v>42</v>
      </c>
      <c r="B15" s="16"/>
      <c r="C15" s="17"/>
      <c r="D15" s="17"/>
      <c r="E15" s="18">
        <v>-207264</v>
      </c>
      <c r="F15" s="19">
        <v>-207264</v>
      </c>
      <c r="G15" s="19"/>
      <c r="H15" s="19">
        <v>-14449</v>
      </c>
      <c r="I15" s="19">
        <v>-12877</v>
      </c>
      <c r="J15" s="19">
        <v>-27326</v>
      </c>
      <c r="K15" s="19">
        <v>-16323</v>
      </c>
      <c r="L15" s="19">
        <v>-18067</v>
      </c>
      <c r="M15" s="19">
        <v>-16741</v>
      </c>
      <c r="N15" s="19">
        <v>-51131</v>
      </c>
      <c r="O15" s="19"/>
      <c r="P15" s="19"/>
      <c r="Q15" s="19"/>
      <c r="R15" s="19"/>
      <c r="S15" s="19"/>
      <c r="T15" s="19"/>
      <c r="U15" s="19"/>
      <c r="V15" s="19"/>
      <c r="W15" s="19">
        <v>-78457</v>
      </c>
      <c r="X15" s="19">
        <v>-103632</v>
      </c>
      <c r="Y15" s="19">
        <v>25175</v>
      </c>
      <c r="Z15" s="20">
        <v>-24.29</v>
      </c>
      <c r="AA15" s="21">
        <v>-207264</v>
      </c>
    </row>
    <row r="16" spans="1:27" ht="13.5">
      <c r="A16" s="22" t="s">
        <v>43</v>
      </c>
      <c r="B16" s="16"/>
      <c r="C16" s="17">
        <v>-1264610</v>
      </c>
      <c r="D16" s="17"/>
      <c r="E16" s="18"/>
      <c r="F16" s="19"/>
      <c r="G16" s="19">
        <v>-7477383</v>
      </c>
      <c r="H16" s="19">
        <v>-1897409</v>
      </c>
      <c r="I16" s="19">
        <v>-2499414</v>
      </c>
      <c r="J16" s="19">
        <v>-11874206</v>
      </c>
      <c r="K16" s="19">
        <v>-22298407</v>
      </c>
      <c r="L16" s="19">
        <v>-9840713</v>
      </c>
      <c r="M16" s="19"/>
      <c r="N16" s="19">
        <v>-32139120</v>
      </c>
      <c r="O16" s="19"/>
      <c r="P16" s="19"/>
      <c r="Q16" s="19"/>
      <c r="R16" s="19"/>
      <c r="S16" s="19"/>
      <c r="T16" s="19"/>
      <c r="U16" s="19"/>
      <c r="V16" s="19"/>
      <c r="W16" s="19">
        <v>-44013326</v>
      </c>
      <c r="X16" s="19"/>
      <c r="Y16" s="19">
        <v>-44013326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28171673</v>
      </c>
      <c r="D17" s="25">
        <f>SUM(D6:D16)</f>
        <v>0</v>
      </c>
      <c r="E17" s="26">
        <f t="shared" si="0"/>
        <v>23689956</v>
      </c>
      <c r="F17" s="27">
        <f t="shared" si="0"/>
        <v>23689956</v>
      </c>
      <c r="G17" s="27">
        <f t="shared" si="0"/>
        <v>28800257</v>
      </c>
      <c r="H17" s="27">
        <f t="shared" si="0"/>
        <v>-3150479</v>
      </c>
      <c r="I17" s="27">
        <f t="shared" si="0"/>
        <v>-3770075</v>
      </c>
      <c r="J17" s="27">
        <f t="shared" si="0"/>
        <v>21879703</v>
      </c>
      <c r="K17" s="27">
        <f t="shared" si="0"/>
        <v>-18936343</v>
      </c>
      <c r="L17" s="27">
        <f t="shared" si="0"/>
        <v>-11568886</v>
      </c>
      <c r="M17" s="27">
        <f t="shared" si="0"/>
        <v>20704581</v>
      </c>
      <c r="N17" s="27">
        <f t="shared" si="0"/>
        <v>-9800648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12079055</v>
      </c>
      <c r="X17" s="27">
        <f t="shared" si="0"/>
        <v>34086539</v>
      </c>
      <c r="Y17" s="27">
        <f t="shared" si="0"/>
        <v>-22007484</v>
      </c>
      <c r="Z17" s="28">
        <f>+IF(X17&lt;&gt;0,+(Y17/X17)*100,0)</f>
        <v>-64.56356276006784</v>
      </c>
      <c r="AA17" s="29">
        <f>SUM(AA6:AA16)</f>
        <v>23689956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6500000</v>
      </c>
      <c r="F22" s="36">
        <v>6500000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3600000</v>
      </c>
      <c r="Y22" s="19">
        <v>-3600000</v>
      </c>
      <c r="Z22" s="20">
        <v>-100</v>
      </c>
      <c r="AA22" s="21">
        <v>6500000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-22014107</v>
      </c>
      <c r="D26" s="17"/>
      <c r="E26" s="18">
        <v>-19284999</v>
      </c>
      <c r="F26" s="19">
        <v>-19284999</v>
      </c>
      <c r="G26" s="19">
        <v>-4577832</v>
      </c>
      <c r="H26" s="19">
        <v>-6951958</v>
      </c>
      <c r="I26" s="19">
        <v>-2352968</v>
      </c>
      <c r="J26" s="19">
        <v>-13882758</v>
      </c>
      <c r="K26" s="19">
        <v>-3067349</v>
      </c>
      <c r="L26" s="19">
        <v>-817337</v>
      </c>
      <c r="M26" s="19">
        <v>-4613716</v>
      </c>
      <c r="N26" s="19">
        <v>-8498402</v>
      </c>
      <c r="O26" s="19"/>
      <c r="P26" s="19"/>
      <c r="Q26" s="19"/>
      <c r="R26" s="19"/>
      <c r="S26" s="19"/>
      <c r="T26" s="19"/>
      <c r="U26" s="19"/>
      <c r="V26" s="19"/>
      <c r="W26" s="19">
        <v>-22381160</v>
      </c>
      <c r="X26" s="19">
        <v>-12194166</v>
      </c>
      <c r="Y26" s="19">
        <v>-10186994</v>
      </c>
      <c r="Z26" s="20">
        <v>83.54</v>
      </c>
      <c r="AA26" s="21">
        <v>-19284999</v>
      </c>
    </row>
    <row r="27" spans="1:27" ht="13.5">
      <c r="A27" s="23" t="s">
        <v>51</v>
      </c>
      <c r="B27" s="24"/>
      <c r="C27" s="25">
        <f aca="true" t="shared" si="1" ref="C27:Y27">SUM(C21:C26)</f>
        <v>-22014107</v>
      </c>
      <c r="D27" s="25">
        <f>SUM(D21:D26)</f>
        <v>0</v>
      </c>
      <c r="E27" s="26">
        <f t="shared" si="1"/>
        <v>-12784999</v>
      </c>
      <c r="F27" s="27">
        <f t="shared" si="1"/>
        <v>-12784999</v>
      </c>
      <c r="G27" s="27">
        <f t="shared" si="1"/>
        <v>-4577832</v>
      </c>
      <c r="H27" s="27">
        <f t="shared" si="1"/>
        <v>-6951958</v>
      </c>
      <c r="I27" s="27">
        <f t="shared" si="1"/>
        <v>-2352968</v>
      </c>
      <c r="J27" s="27">
        <f t="shared" si="1"/>
        <v>-13882758</v>
      </c>
      <c r="K27" s="27">
        <f t="shared" si="1"/>
        <v>-3067349</v>
      </c>
      <c r="L27" s="27">
        <f t="shared" si="1"/>
        <v>-817337</v>
      </c>
      <c r="M27" s="27">
        <f t="shared" si="1"/>
        <v>-4613716</v>
      </c>
      <c r="N27" s="27">
        <f t="shared" si="1"/>
        <v>-8498402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-22381160</v>
      </c>
      <c r="X27" s="27">
        <f t="shared" si="1"/>
        <v>-8594166</v>
      </c>
      <c r="Y27" s="27">
        <f t="shared" si="1"/>
        <v>-13786994</v>
      </c>
      <c r="Z27" s="28">
        <f>+IF(X27&lt;&gt;0,+(Y27/X27)*100,0)</f>
        <v>160.42271001048852</v>
      </c>
      <c r="AA27" s="29">
        <f>SUM(AA21:AA26)</f>
        <v>-12784999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6157566</v>
      </c>
      <c r="D38" s="31">
        <f>+D17+D27+D36</f>
        <v>0</v>
      </c>
      <c r="E38" s="32">
        <f t="shared" si="3"/>
        <v>10904957</v>
      </c>
      <c r="F38" s="33">
        <f t="shared" si="3"/>
        <v>10904957</v>
      </c>
      <c r="G38" s="33">
        <f t="shared" si="3"/>
        <v>24222425</v>
      </c>
      <c r="H38" s="33">
        <f t="shared" si="3"/>
        <v>-10102437</v>
      </c>
      <c r="I38" s="33">
        <f t="shared" si="3"/>
        <v>-6123043</v>
      </c>
      <c r="J38" s="33">
        <f t="shared" si="3"/>
        <v>7996945</v>
      </c>
      <c r="K38" s="33">
        <f t="shared" si="3"/>
        <v>-22003692</v>
      </c>
      <c r="L38" s="33">
        <f t="shared" si="3"/>
        <v>-12386223</v>
      </c>
      <c r="M38" s="33">
        <f t="shared" si="3"/>
        <v>16090865</v>
      </c>
      <c r="N38" s="33">
        <f t="shared" si="3"/>
        <v>-18299050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-10302105</v>
      </c>
      <c r="X38" s="33">
        <f t="shared" si="3"/>
        <v>25492373</v>
      </c>
      <c r="Y38" s="33">
        <f t="shared" si="3"/>
        <v>-35794478</v>
      </c>
      <c r="Z38" s="34">
        <f>+IF(X38&lt;&gt;0,+(Y38/X38)*100,0)</f>
        <v>-140.4124990639357</v>
      </c>
      <c r="AA38" s="35">
        <f>+AA17+AA27+AA36</f>
        <v>10904957</v>
      </c>
    </row>
    <row r="39" spans="1:27" ht="13.5">
      <c r="A39" s="22" t="s">
        <v>59</v>
      </c>
      <c r="B39" s="16"/>
      <c r="C39" s="31">
        <v>52815823</v>
      </c>
      <c r="D39" s="31"/>
      <c r="E39" s="32">
        <v>47668000</v>
      </c>
      <c r="F39" s="33">
        <v>47668000</v>
      </c>
      <c r="G39" s="33">
        <v>43364085</v>
      </c>
      <c r="H39" s="33">
        <v>67586510</v>
      </c>
      <c r="I39" s="33">
        <v>57484073</v>
      </c>
      <c r="J39" s="33">
        <v>43364085</v>
      </c>
      <c r="K39" s="33">
        <v>51361030</v>
      </c>
      <c r="L39" s="33">
        <v>29357338</v>
      </c>
      <c r="M39" s="33">
        <v>16971115</v>
      </c>
      <c r="N39" s="33">
        <v>51361030</v>
      </c>
      <c r="O39" s="33"/>
      <c r="P39" s="33"/>
      <c r="Q39" s="33"/>
      <c r="R39" s="33"/>
      <c r="S39" s="33"/>
      <c r="T39" s="33"/>
      <c r="U39" s="33"/>
      <c r="V39" s="33"/>
      <c r="W39" s="33">
        <v>43364085</v>
      </c>
      <c r="X39" s="33">
        <v>47668000</v>
      </c>
      <c r="Y39" s="33">
        <v>-4303915</v>
      </c>
      <c r="Z39" s="34">
        <v>-9.03</v>
      </c>
      <c r="AA39" s="35">
        <v>47668000</v>
      </c>
    </row>
    <row r="40" spans="1:27" ht="13.5">
      <c r="A40" s="41" t="s">
        <v>60</v>
      </c>
      <c r="B40" s="42"/>
      <c r="C40" s="43">
        <v>58973389</v>
      </c>
      <c r="D40" s="43"/>
      <c r="E40" s="44">
        <v>58572957</v>
      </c>
      <c r="F40" s="45">
        <v>58572957</v>
      </c>
      <c r="G40" s="45">
        <v>67586510</v>
      </c>
      <c r="H40" s="45">
        <v>57484073</v>
      </c>
      <c r="I40" s="45">
        <v>51361030</v>
      </c>
      <c r="J40" s="45">
        <v>51361030</v>
      </c>
      <c r="K40" s="45">
        <v>29357338</v>
      </c>
      <c r="L40" s="45">
        <v>16971115</v>
      </c>
      <c r="M40" s="45">
        <v>33061980</v>
      </c>
      <c r="N40" s="45">
        <v>33061980</v>
      </c>
      <c r="O40" s="45"/>
      <c r="P40" s="45"/>
      <c r="Q40" s="45"/>
      <c r="R40" s="45"/>
      <c r="S40" s="45"/>
      <c r="T40" s="45"/>
      <c r="U40" s="45"/>
      <c r="V40" s="45"/>
      <c r="W40" s="45">
        <v>33061980</v>
      </c>
      <c r="X40" s="45">
        <v>73160373</v>
      </c>
      <c r="Y40" s="45">
        <v>-40098393</v>
      </c>
      <c r="Z40" s="46">
        <v>-54.81</v>
      </c>
      <c r="AA40" s="47">
        <v>58572957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7613954</v>
      </c>
      <c r="D6" s="17"/>
      <c r="E6" s="18">
        <v>14436000</v>
      </c>
      <c r="F6" s="19">
        <v>14436000</v>
      </c>
      <c r="G6" s="19">
        <v>-11106</v>
      </c>
      <c r="H6" s="19">
        <v>10336748</v>
      </c>
      <c r="I6" s="19">
        <v>828984</v>
      </c>
      <c r="J6" s="19">
        <v>11154626</v>
      </c>
      <c r="K6" s="19">
        <v>79780233</v>
      </c>
      <c r="L6" s="19">
        <v>711670</v>
      </c>
      <c r="M6" s="19">
        <v>814424</v>
      </c>
      <c r="N6" s="19">
        <v>81306327</v>
      </c>
      <c r="O6" s="19"/>
      <c r="P6" s="19"/>
      <c r="Q6" s="19"/>
      <c r="R6" s="19"/>
      <c r="S6" s="19"/>
      <c r="T6" s="19"/>
      <c r="U6" s="19"/>
      <c r="V6" s="19"/>
      <c r="W6" s="19">
        <v>92460953</v>
      </c>
      <c r="X6" s="19">
        <v>8395002</v>
      </c>
      <c r="Y6" s="19">
        <v>84065951</v>
      </c>
      <c r="Z6" s="20">
        <v>1001.38</v>
      </c>
      <c r="AA6" s="21">
        <v>14436000</v>
      </c>
    </row>
    <row r="7" spans="1:27" ht="13.5">
      <c r="A7" s="22" t="s">
        <v>34</v>
      </c>
      <c r="B7" s="16"/>
      <c r="C7" s="17">
        <v>3066743</v>
      </c>
      <c r="D7" s="17"/>
      <c r="E7" s="18">
        <v>1022400</v>
      </c>
      <c r="F7" s="19">
        <v>1022400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494667</v>
      </c>
      <c r="Y7" s="19">
        <v>-494667</v>
      </c>
      <c r="Z7" s="20">
        <v>-100</v>
      </c>
      <c r="AA7" s="21">
        <v>1022400</v>
      </c>
    </row>
    <row r="8" spans="1:27" ht="13.5">
      <c r="A8" s="22" t="s">
        <v>35</v>
      </c>
      <c r="B8" s="16"/>
      <c r="C8" s="17">
        <v>2985213</v>
      </c>
      <c r="D8" s="17"/>
      <c r="E8" s="18">
        <v>3037104</v>
      </c>
      <c r="F8" s="19">
        <v>3037104</v>
      </c>
      <c r="G8" s="19">
        <v>339627</v>
      </c>
      <c r="H8" s="19">
        <v>264174</v>
      </c>
      <c r="I8" s="19">
        <v>419413</v>
      </c>
      <c r="J8" s="19">
        <v>1023214</v>
      </c>
      <c r="K8" s="19">
        <v>40385423</v>
      </c>
      <c r="L8" s="19">
        <v>13709423</v>
      </c>
      <c r="M8" s="19">
        <v>4789878</v>
      </c>
      <c r="N8" s="19">
        <v>58884724</v>
      </c>
      <c r="O8" s="19"/>
      <c r="P8" s="19"/>
      <c r="Q8" s="19"/>
      <c r="R8" s="19"/>
      <c r="S8" s="19"/>
      <c r="T8" s="19"/>
      <c r="U8" s="19"/>
      <c r="V8" s="19"/>
      <c r="W8" s="19">
        <v>59907938</v>
      </c>
      <c r="X8" s="19">
        <v>1518552</v>
      </c>
      <c r="Y8" s="19">
        <v>58389386</v>
      </c>
      <c r="Z8" s="20">
        <v>3845.07</v>
      </c>
      <c r="AA8" s="21">
        <v>3037104</v>
      </c>
    </row>
    <row r="9" spans="1:27" ht="13.5">
      <c r="A9" s="22" t="s">
        <v>36</v>
      </c>
      <c r="B9" s="16"/>
      <c r="C9" s="17">
        <v>70596300</v>
      </c>
      <c r="D9" s="17"/>
      <c r="E9" s="18">
        <v>80006450</v>
      </c>
      <c r="F9" s="19">
        <v>80006450</v>
      </c>
      <c r="G9" s="19">
        <v>35030000</v>
      </c>
      <c r="H9" s="19">
        <v>1900000</v>
      </c>
      <c r="I9" s="19"/>
      <c r="J9" s="19">
        <v>36930000</v>
      </c>
      <c r="K9" s="19">
        <v>2711000</v>
      </c>
      <c r="L9" s="19">
        <v>592174</v>
      </c>
      <c r="M9" s="19">
        <v>27824000</v>
      </c>
      <c r="N9" s="19">
        <v>31127174</v>
      </c>
      <c r="O9" s="19"/>
      <c r="P9" s="19"/>
      <c r="Q9" s="19"/>
      <c r="R9" s="19"/>
      <c r="S9" s="19"/>
      <c r="T9" s="19"/>
      <c r="U9" s="19"/>
      <c r="V9" s="19"/>
      <c r="W9" s="19">
        <v>68057174</v>
      </c>
      <c r="X9" s="19"/>
      <c r="Y9" s="19">
        <v>68057174</v>
      </c>
      <c r="Z9" s="20"/>
      <c r="AA9" s="21">
        <v>80006450</v>
      </c>
    </row>
    <row r="10" spans="1:27" ht="13.5">
      <c r="A10" s="22" t="s">
        <v>37</v>
      </c>
      <c r="B10" s="16"/>
      <c r="C10" s="17">
        <v>25534000</v>
      </c>
      <c r="D10" s="17"/>
      <c r="E10" s="18">
        <v>19241550</v>
      </c>
      <c r="F10" s="19">
        <v>19241550</v>
      </c>
      <c r="G10" s="19"/>
      <c r="H10" s="19">
        <v>17009</v>
      </c>
      <c r="I10" s="19"/>
      <c r="J10" s="19">
        <v>17009</v>
      </c>
      <c r="K10" s="19">
        <v>173913043</v>
      </c>
      <c r="L10" s="19"/>
      <c r="M10" s="19"/>
      <c r="N10" s="19">
        <v>173913043</v>
      </c>
      <c r="O10" s="19"/>
      <c r="P10" s="19"/>
      <c r="Q10" s="19"/>
      <c r="R10" s="19"/>
      <c r="S10" s="19"/>
      <c r="T10" s="19"/>
      <c r="U10" s="19"/>
      <c r="V10" s="19"/>
      <c r="W10" s="19">
        <v>173930052</v>
      </c>
      <c r="X10" s="19">
        <v>18000000</v>
      </c>
      <c r="Y10" s="19">
        <v>155930052</v>
      </c>
      <c r="Z10" s="20">
        <v>866.28</v>
      </c>
      <c r="AA10" s="21">
        <v>19241550</v>
      </c>
    </row>
    <row r="11" spans="1:27" ht="13.5">
      <c r="A11" s="22" t="s">
        <v>38</v>
      </c>
      <c r="B11" s="16"/>
      <c r="C11" s="17">
        <v>2923111</v>
      </c>
      <c r="D11" s="17"/>
      <c r="E11" s="18">
        <v>3105000</v>
      </c>
      <c r="F11" s="19">
        <v>3105000</v>
      </c>
      <c r="G11" s="19">
        <v>222999</v>
      </c>
      <c r="H11" s="19">
        <v>285359</v>
      </c>
      <c r="I11" s="19">
        <v>245569</v>
      </c>
      <c r="J11" s="19">
        <v>753927</v>
      </c>
      <c r="K11" s="19">
        <v>21586821</v>
      </c>
      <c r="L11" s="19">
        <v>205807</v>
      </c>
      <c r="M11" s="19">
        <v>171480</v>
      </c>
      <c r="N11" s="19">
        <v>21964108</v>
      </c>
      <c r="O11" s="19"/>
      <c r="P11" s="19"/>
      <c r="Q11" s="19"/>
      <c r="R11" s="19"/>
      <c r="S11" s="19"/>
      <c r="T11" s="19"/>
      <c r="U11" s="19"/>
      <c r="V11" s="19"/>
      <c r="W11" s="19">
        <v>22718035</v>
      </c>
      <c r="X11" s="19">
        <v>1552500</v>
      </c>
      <c r="Y11" s="19">
        <v>21165535</v>
      </c>
      <c r="Z11" s="20">
        <v>1363.32</v>
      </c>
      <c r="AA11" s="21">
        <v>3105000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-82050154</v>
      </c>
      <c r="D14" s="17"/>
      <c r="E14" s="18">
        <v>-102145387</v>
      </c>
      <c r="F14" s="19">
        <v>-102145387</v>
      </c>
      <c r="G14" s="19">
        <v>-28833674</v>
      </c>
      <c r="H14" s="19">
        <v>-13797542</v>
      </c>
      <c r="I14" s="19">
        <v>-840894</v>
      </c>
      <c r="J14" s="19">
        <v>-43472110</v>
      </c>
      <c r="K14" s="19">
        <v>-221870589</v>
      </c>
      <c r="L14" s="19">
        <v>-20935035</v>
      </c>
      <c r="M14" s="19">
        <v>-12801870</v>
      </c>
      <c r="N14" s="19">
        <v>-255607494</v>
      </c>
      <c r="O14" s="19"/>
      <c r="P14" s="19"/>
      <c r="Q14" s="19"/>
      <c r="R14" s="19"/>
      <c r="S14" s="19"/>
      <c r="T14" s="19"/>
      <c r="U14" s="19"/>
      <c r="V14" s="19"/>
      <c r="W14" s="19">
        <v>-299079604</v>
      </c>
      <c r="X14" s="19">
        <v>-48672822</v>
      </c>
      <c r="Y14" s="19">
        <v>-250406782</v>
      </c>
      <c r="Z14" s="20">
        <v>514.47</v>
      </c>
      <c r="AA14" s="21">
        <v>-102145387</v>
      </c>
    </row>
    <row r="15" spans="1:27" ht="13.5">
      <c r="A15" s="22" t="s">
        <v>42</v>
      </c>
      <c r="B15" s="16"/>
      <c r="C15" s="17">
        <v>-182242</v>
      </c>
      <c r="D15" s="17"/>
      <c r="E15" s="18">
        <v>-30083</v>
      </c>
      <c r="F15" s="19">
        <v>-30083</v>
      </c>
      <c r="G15" s="19"/>
      <c r="H15" s="19">
        <v>-1800</v>
      </c>
      <c r="I15" s="19"/>
      <c r="J15" s="19">
        <v>-1800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-1800</v>
      </c>
      <c r="X15" s="19">
        <v>-15042</v>
      </c>
      <c r="Y15" s="19">
        <v>13242</v>
      </c>
      <c r="Z15" s="20">
        <v>-88.03</v>
      </c>
      <c r="AA15" s="21">
        <v>-30083</v>
      </c>
    </row>
    <row r="16" spans="1:27" ht="13.5">
      <c r="A16" s="22" t="s">
        <v>43</v>
      </c>
      <c r="B16" s="16"/>
      <c r="C16" s="17"/>
      <c r="D16" s="17"/>
      <c r="E16" s="18">
        <v>-900000</v>
      </c>
      <c r="F16" s="19">
        <v>-900000</v>
      </c>
      <c r="G16" s="19"/>
      <c r="H16" s="19"/>
      <c r="I16" s="19"/>
      <c r="J16" s="19"/>
      <c r="K16" s="19"/>
      <c r="L16" s="19"/>
      <c r="M16" s="19">
        <v>-773605</v>
      </c>
      <c r="N16" s="19">
        <v>-773605</v>
      </c>
      <c r="O16" s="19"/>
      <c r="P16" s="19"/>
      <c r="Q16" s="19"/>
      <c r="R16" s="19"/>
      <c r="S16" s="19"/>
      <c r="T16" s="19"/>
      <c r="U16" s="19"/>
      <c r="V16" s="19"/>
      <c r="W16" s="19">
        <v>-773605</v>
      </c>
      <c r="X16" s="19">
        <v>-450000</v>
      </c>
      <c r="Y16" s="19">
        <v>-323605</v>
      </c>
      <c r="Z16" s="20">
        <v>71.91</v>
      </c>
      <c r="AA16" s="21">
        <v>-900000</v>
      </c>
    </row>
    <row r="17" spans="1:27" ht="13.5">
      <c r="A17" s="23" t="s">
        <v>44</v>
      </c>
      <c r="B17" s="24"/>
      <c r="C17" s="25">
        <f aca="true" t="shared" si="0" ref="C17:Y17">SUM(C6:C16)</f>
        <v>30486925</v>
      </c>
      <c r="D17" s="25">
        <f>SUM(D6:D16)</f>
        <v>0</v>
      </c>
      <c r="E17" s="26">
        <f t="shared" si="0"/>
        <v>17773034</v>
      </c>
      <c r="F17" s="27">
        <f t="shared" si="0"/>
        <v>17773034</v>
      </c>
      <c r="G17" s="27">
        <f t="shared" si="0"/>
        <v>6747846</v>
      </c>
      <c r="H17" s="27">
        <f t="shared" si="0"/>
        <v>-996052</v>
      </c>
      <c r="I17" s="27">
        <f t="shared" si="0"/>
        <v>653072</v>
      </c>
      <c r="J17" s="27">
        <f t="shared" si="0"/>
        <v>6404866</v>
      </c>
      <c r="K17" s="27">
        <f t="shared" si="0"/>
        <v>96505931</v>
      </c>
      <c r="L17" s="27">
        <f t="shared" si="0"/>
        <v>-5715961</v>
      </c>
      <c r="M17" s="27">
        <f t="shared" si="0"/>
        <v>20024307</v>
      </c>
      <c r="N17" s="27">
        <f t="shared" si="0"/>
        <v>110814277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117219143</v>
      </c>
      <c r="X17" s="27">
        <f t="shared" si="0"/>
        <v>-19177143</v>
      </c>
      <c r="Y17" s="27">
        <f t="shared" si="0"/>
        <v>136396286</v>
      </c>
      <c r="Z17" s="28">
        <f>+IF(X17&lt;&gt;0,+(Y17/X17)*100,0)</f>
        <v>-711.2440367160009</v>
      </c>
      <c r="AA17" s="29">
        <f>SUM(AA6:AA16)</f>
        <v>17773034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-266</v>
      </c>
      <c r="H24" s="19"/>
      <c r="I24" s="19"/>
      <c r="J24" s="19">
        <v>-266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-266</v>
      </c>
      <c r="X24" s="19"/>
      <c r="Y24" s="19">
        <v>-266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-22587122</v>
      </c>
      <c r="D26" s="17"/>
      <c r="E26" s="18">
        <v>-25388550</v>
      </c>
      <c r="F26" s="19">
        <v>-25388550</v>
      </c>
      <c r="G26" s="19">
        <v>-2173224</v>
      </c>
      <c r="H26" s="19">
        <v>-1237415</v>
      </c>
      <c r="I26" s="19"/>
      <c r="J26" s="19">
        <v>-3410639</v>
      </c>
      <c r="K26" s="19">
        <v>-217645775</v>
      </c>
      <c r="L26" s="19">
        <v>-1034428</v>
      </c>
      <c r="M26" s="19">
        <v>-1105772</v>
      </c>
      <c r="N26" s="19">
        <v>-219785975</v>
      </c>
      <c r="O26" s="19"/>
      <c r="P26" s="19"/>
      <c r="Q26" s="19"/>
      <c r="R26" s="19"/>
      <c r="S26" s="19"/>
      <c r="T26" s="19"/>
      <c r="U26" s="19"/>
      <c r="V26" s="19"/>
      <c r="W26" s="19">
        <v>-223196614</v>
      </c>
      <c r="X26" s="19">
        <v>-12696000</v>
      </c>
      <c r="Y26" s="19">
        <v>-210500614</v>
      </c>
      <c r="Z26" s="20">
        <v>1658.01</v>
      </c>
      <c r="AA26" s="21">
        <v>-25388550</v>
      </c>
    </row>
    <row r="27" spans="1:27" ht="13.5">
      <c r="A27" s="23" t="s">
        <v>51</v>
      </c>
      <c r="B27" s="24"/>
      <c r="C27" s="25">
        <f aca="true" t="shared" si="1" ref="C27:Y27">SUM(C21:C26)</f>
        <v>-22587122</v>
      </c>
      <c r="D27" s="25">
        <f>SUM(D21:D26)</f>
        <v>0</v>
      </c>
      <c r="E27" s="26">
        <f t="shared" si="1"/>
        <v>-25388550</v>
      </c>
      <c r="F27" s="27">
        <f t="shared" si="1"/>
        <v>-25388550</v>
      </c>
      <c r="G27" s="27">
        <f t="shared" si="1"/>
        <v>-2173490</v>
      </c>
      <c r="H27" s="27">
        <f t="shared" si="1"/>
        <v>-1237415</v>
      </c>
      <c r="I27" s="27">
        <f t="shared" si="1"/>
        <v>0</v>
      </c>
      <c r="J27" s="27">
        <f t="shared" si="1"/>
        <v>-3410905</v>
      </c>
      <c r="K27" s="27">
        <f t="shared" si="1"/>
        <v>-217645775</v>
      </c>
      <c r="L27" s="27">
        <f t="shared" si="1"/>
        <v>-1034428</v>
      </c>
      <c r="M27" s="27">
        <f t="shared" si="1"/>
        <v>-1105772</v>
      </c>
      <c r="N27" s="27">
        <f t="shared" si="1"/>
        <v>-219785975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-223196880</v>
      </c>
      <c r="X27" s="27">
        <f t="shared" si="1"/>
        <v>-12696000</v>
      </c>
      <c r="Y27" s="27">
        <f t="shared" si="1"/>
        <v>-210500880</v>
      </c>
      <c r="Z27" s="28">
        <f>+IF(X27&lt;&gt;0,+(Y27/X27)*100,0)</f>
        <v>1658.0094517958412</v>
      </c>
      <c r="AA27" s="29">
        <f>SUM(AA21:AA26)</f>
        <v>-25388550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13361</v>
      </c>
      <c r="H33" s="36"/>
      <c r="I33" s="36"/>
      <c r="J33" s="36">
        <v>13361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13361</v>
      </c>
      <c r="X33" s="36"/>
      <c r="Y33" s="19">
        <v>13361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-34669</v>
      </c>
      <c r="D35" s="17"/>
      <c r="E35" s="18"/>
      <c r="F35" s="19"/>
      <c r="G35" s="19">
        <v>9587702</v>
      </c>
      <c r="H35" s="19"/>
      <c r="I35" s="19"/>
      <c r="J35" s="19">
        <v>9587702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9587702</v>
      </c>
      <c r="X35" s="19"/>
      <c r="Y35" s="19">
        <v>9587702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-34669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9601063</v>
      </c>
      <c r="H36" s="27">
        <f t="shared" si="2"/>
        <v>0</v>
      </c>
      <c r="I36" s="27">
        <f t="shared" si="2"/>
        <v>0</v>
      </c>
      <c r="J36" s="27">
        <f t="shared" si="2"/>
        <v>9601063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9601063</v>
      </c>
      <c r="X36" s="27">
        <f t="shared" si="2"/>
        <v>0</v>
      </c>
      <c r="Y36" s="27">
        <f t="shared" si="2"/>
        <v>9601063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7865134</v>
      </c>
      <c r="D38" s="31">
        <f>+D17+D27+D36</f>
        <v>0</v>
      </c>
      <c r="E38" s="32">
        <f t="shared" si="3"/>
        <v>-7615516</v>
      </c>
      <c r="F38" s="33">
        <f t="shared" si="3"/>
        <v>-7615516</v>
      </c>
      <c r="G38" s="33">
        <f t="shared" si="3"/>
        <v>14175419</v>
      </c>
      <c r="H38" s="33">
        <f t="shared" si="3"/>
        <v>-2233467</v>
      </c>
      <c r="I38" s="33">
        <f t="shared" si="3"/>
        <v>653072</v>
      </c>
      <c r="J38" s="33">
        <f t="shared" si="3"/>
        <v>12595024</v>
      </c>
      <c r="K38" s="33">
        <f t="shared" si="3"/>
        <v>-121139844</v>
      </c>
      <c r="L38" s="33">
        <f t="shared" si="3"/>
        <v>-6750389</v>
      </c>
      <c r="M38" s="33">
        <f t="shared" si="3"/>
        <v>18918535</v>
      </c>
      <c r="N38" s="33">
        <f t="shared" si="3"/>
        <v>-108971698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-96376674</v>
      </c>
      <c r="X38" s="33">
        <f t="shared" si="3"/>
        <v>-31873143</v>
      </c>
      <c r="Y38" s="33">
        <f t="shared" si="3"/>
        <v>-64503531</v>
      </c>
      <c r="Z38" s="34">
        <f>+IF(X38&lt;&gt;0,+(Y38/X38)*100,0)</f>
        <v>202.37580900007254</v>
      </c>
      <c r="AA38" s="35">
        <f>+AA17+AA27+AA36</f>
        <v>-7615516</v>
      </c>
    </row>
    <row r="39" spans="1:27" ht="13.5">
      <c r="A39" s="22" t="s">
        <v>59</v>
      </c>
      <c r="B39" s="16"/>
      <c r="C39" s="31">
        <v>32099387</v>
      </c>
      <c r="D39" s="31"/>
      <c r="E39" s="32">
        <v>27300000</v>
      </c>
      <c r="F39" s="33">
        <v>27300000</v>
      </c>
      <c r="G39" s="33">
        <v>39964521</v>
      </c>
      <c r="H39" s="33">
        <v>54139940</v>
      </c>
      <c r="I39" s="33">
        <v>51906473</v>
      </c>
      <c r="J39" s="33">
        <v>39964521</v>
      </c>
      <c r="K39" s="33">
        <v>52559545</v>
      </c>
      <c r="L39" s="33">
        <v>-68580299</v>
      </c>
      <c r="M39" s="33">
        <v>-75330688</v>
      </c>
      <c r="N39" s="33">
        <v>52559545</v>
      </c>
      <c r="O39" s="33"/>
      <c r="P39" s="33"/>
      <c r="Q39" s="33"/>
      <c r="R39" s="33"/>
      <c r="S39" s="33"/>
      <c r="T39" s="33"/>
      <c r="U39" s="33"/>
      <c r="V39" s="33"/>
      <c r="W39" s="33">
        <v>39964521</v>
      </c>
      <c r="X39" s="33">
        <v>27300000</v>
      </c>
      <c r="Y39" s="33">
        <v>12664521</v>
      </c>
      <c r="Z39" s="34">
        <v>46.39</v>
      </c>
      <c r="AA39" s="35">
        <v>27300000</v>
      </c>
    </row>
    <row r="40" spans="1:27" ht="13.5">
      <c r="A40" s="41" t="s">
        <v>60</v>
      </c>
      <c r="B40" s="42"/>
      <c r="C40" s="43">
        <v>39964521</v>
      </c>
      <c r="D40" s="43"/>
      <c r="E40" s="44">
        <v>19684484</v>
      </c>
      <c r="F40" s="45">
        <v>19684484</v>
      </c>
      <c r="G40" s="45">
        <v>54139940</v>
      </c>
      <c r="H40" s="45">
        <v>51906473</v>
      </c>
      <c r="I40" s="45">
        <v>52559545</v>
      </c>
      <c r="J40" s="45">
        <v>52559545</v>
      </c>
      <c r="K40" s="45">
        <v>-68580299</v>
      </c>
      <c r="L40" s="45">
        <v>-75330688</v>
      </c>
      <c r="M40" s="45">
        <v>-56412153</v>
      </c>
      <c r="N40" s="45">
        <v>-56412153</v>
      </c>
      <c r="O40" s="45"/>
      <c r="P40" s="45"/>
      <c r="Q40" s="45"/>
      <c r="R40" s="45"/>
      <c r="S40" s="45"/>
      <c r="T40" s="45"/>
      <c r="U40" s="45"/>
      <c r="V40" s="45"/>
      <c r="W40" s="45">
        <v>-56412153</v>
      </c>
      <c r="X40" s="45">
        <v>-4573143</v>
      </c>
      <c r="Y40" s="45">
        <v>-51839010</v>
      </c>
      <c r="Z40" s="46">
        <v>1133.55</v>
      </c>
      <c r="AA40" s="47">
        <v>19684484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177003208</v>
      </c>
      <c r="D7" s="17"/>
      <c r="E7" s="18">
        <v>227604000</v>
      </c>
      <c r="F7" s="19">
        <v>227604000</v>
      </c>
      <c r="G7" s="19">
        <v>13582399</v>
      </c>
      <c r="H7" s="19">
        <v>12063279</v>
      </c>
      <c r="I7" s="19">
        <v>14257449</v>
      </c>
      <c r="J7" s="19">
        <v>39903127</v>
      </c>
      <c r="K7" s="19">
        <v>21962806</v>
      </c>
      <c r="L7" s="19">
        <v>16213620</v>
      </c>
      <c r="M7" s="19">
        <v>14192659</v>
      </c>
      <c r="N7" s="19">
        <v>52369085</v>
      </c>
      <c r="O7" s="19"/>
      <c r="P7" s="19"/>
      <c r="Q7" s="19"/>
      <c r="R7" s="19"/>
      <c r="S7" s="19"/>
      <c r="T7" s="19"/>
      <c r="U7" s="19"/>
      <c r="V7" s="19"/>
      <c r="W7" s="19">
        <v>92272212</v>
      </c>
      <c r="X7" s="19">
        <v>113802000</v>
      </c>
      <c r="Y7" s="19">
        <v>-21529788</v>
      </c>
      <c r="Z7" s="20">
        <v>-18.92</v>
      </c>
      <c r="AA7" s="21">
        <v>227604000</v>
      </c>
    </row>
    <row r="8" spans="1:27" ht="13.5">
      <c r="A8" s="22" t="s">
        <v>35</v>
      </c>
      <c r="B8" s="16"/>
      <c r="C8" s="17"/>
      <c r="D8" s="17"/>
      <c r="E8" s="18">
        <v>15408000</v>
      </c>
      <c r="F8" s="19">
        <v>15408000</v>
      </c>
      <c r="G8" s="19">
        <v>5249149</v>
      </c>
      <c r="H8" s="19">
        <v>12823445</v>
      </c>
      <c r="I8" s="19">
        <v>20163426</v>
      </c>
      <c r="J8" s="19">
        <v>38236020</v>
      </c>
      <c r="K8" s="19">
        <v>23962338</v>
      </c>
      <c r="L8" s="19"/>
      <c r="M8" s="19">
        <v>9013486</v>
      </c>
      <c r="N8" s="19">
        <v>32975824</v>
      </c>
      <c r="O8" s="19"/>
      <c r="P8" s="19"/>
      <c r="Q8" s="19"/>
      <c r="R8" s="19"/>
      <c r="S8" s="19"/>
      <c r="T8" s="19"/>
      <c r="U8" s="19"/>
      <c r="V8" s="19"/>
      <c r="W8" s="19">
        <v>71211844</v>
      </c>
      <c r="X8" s="19">
        <v>7704000</v>
      </c>
      <c r="Y8" s="19">
        <v>63507844</v>
      </c>
      <c r="Z8" s="20">
        <v>824.35</v>
      </c>
      <c r="AA8" s="21">
        <v>15408000</v>
      </c>
    </row>
    <row r="9" spans="1:27" ht="13.5">
      <c r="A9" s="22" t="s">
        <v>36</v>
      </c>
      <c r="B9" s="16"/>
      <c r="C9" s="17">
        <v>187583488</v>
      </c>
      <c r="D9" s="17"/>
      <c r="E9" s="18">
        <v>492264000</v>
      </c>
      <c r="F9" s="19">
        <v>492264000</v>
      </c>
      <c r="G9" s="19">
        <v>201652000</v>
      </c>
      <c r="H9" s="19">
        <v>4339000</v>
      </c>
      <c r="I9" s="19"/>
      <c r="J9" s="19">
        <v>205991000</v>
      </c>
      <c r="K9" s="19"/>
      <c r="L9" s="19"/>
      <c r="M9" s="19">
        <v>157573000</v>
      </c>
      <c r="N9" s="19">
        <v>157573000</v>
      </c>
      <c r="O9" s="19"/>
      <c r="P9" s="19"/>
      <c r="Q9" s="19"/>
      <c r="R9" s="19"/>
      <c r="S9" s="19"/>
      <c r="T9" s="19"/>
      <c r="U9" s="19"/>
      <c r="V9" s="19"/>
      <c r="W9" s="19">
        <v>363564000</v>
      </c>
      <c r="X9" s="19">
        <v>246132000</v>
      </c>
      <c r="Y9" s="19">
        <v>117432000</v>
      </c>
      <c r="Z9" s="20">
        <v>47.71</v>
      </c>
      <c r="AA9" s="21">
        <v>492264000</v>
      </c>
    </row>
    <row r="10" spans="1:27" ht="13.5">
      <c r="A10" s="22" t="s">
        <v>37</v>
      </c>
      <c r="B10" s="16"/>
      <c r="C10" s="17"/>
      <c r="D10" s="17"/>
      <c r="E10" s="18">
        <v>202524000</v>
      </c>
      <c r="F10" s="19">
        <v>202524000</v>
      </c>
      <c r="G10" s="19">
        <v>48000000</v>
      </c>
      <c r="H10" s="19"/>
      <c r="I10" s="19"/>
      <c r="J10" s="19">
        <v>48000000</v>
      </c>
      <c r="K10" s="19"/>
      <c r="L10" s="19"/>
      <c r="M10" s="19">
        <v>18500000</v>
      </c>
      <c r="N10" s="19">
        <v>18500000</v>
      </c>
      <c r="O10" s="19"/>
      <c r="P10" s="19"/>
      <c r="Q10" s="19"/>
      <c r="R10" s="19"/>
      <c r="S10" s="19"/>
      <c r="T10" s="19"/>
      <c r="U10" s="19"/>
      <c r="V10" s="19"/>
      <c r="W10" s="19">
        <v>66500000</v>
      </c>
      <c r="X10" s="19">
        <v>101262000</v>
      </c>
      <c r="Y10" s="19">
        <v>-34762000</v>
      </c>
      <c r="Z10" s="20">
        <v>-34.33</v>
      </c>
      <c r="AA10" s="21">
        <v>202524000</v>
      </c>
    </row>
    <row r="11" spans="1:27" ht="13.5">
      <c r="A11" s="22" t="s">
        <v>38</v>
      </c>
      <c r="B11" s="16"/>
      <c r="C11" s="17">
        <v>3801783</v>
      </c>
      <c r="D11" s="17"/>
      <c r="E11" s="18">
        <v>2496000</v>
      </c>
      <c r="F11" s="19">
        <v>2496000</v>
      </c>
      <c r="G11" s="19">
        <v>96517</v>
      </c>
      <c r="H11" s="19">
        <v>336285</v>
      </c>
      <c r="I11" s="19">
        <v>375851</v>
      </c>
      <c r="J11" s="19">
        <v>808653</v>
      </c>
      <c r="K11" s="19"/>
      <c r="L11" s="19">
        <v>362738</v>
      </c>
      <c r="M11" s="19"/>
      <c r="N11" s="19">
        <v>362738</v>
      </c>
      <c r="O11" s="19"/>
      <c r="P11" s="19"/>
      <c r="Q11" s="19"/>
      <c r="R11" s="19"/>
      <c r="S11" s="19"/>
      <c r="T11" s="19"/>
      <c r="U11" s="19"/>
      <c r="V11" s="19"/>
      <c r="W11" s="19">
        <v>1171391</v>
      </c>
      <c r="X11" s="19">
        <v>1248000</v>
      </c>
      <c r="Y11" s="19">
        <v>-76609</v>
      </c>
      <c r="Z11" s="20">
        <v>-6.14</v>
      </c>
      <c r="AA11" s="21">
        <v>2496000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-242840035</v>
      </c>
      <c r="D14" s="17"/>
      <c r="E14" s="18">
        <v>-696410004</v>
      </c>
      <c r="F14" s="19">
        <v>-696410004</v>
      </c>
      <c r="G14" s="19">
        <v>-262072016</v>
      </c>
      <c r="H14" s="19">
        <v>-44879771</v>
      </c>
      <c r="I14" s="19">
        <v>-40702339</v>
      </c>
      <c r="J14" s="19">
        <v>-347654126</v>
      </c>
      <c r="K14" s="19">
        <v>-50493595</v>
      </c>
      <c r="L14" s="19">
        <v>-66833115</v>
      </c>
      <c r="M14" s="19">
        <v>-54020923</v>
      </c>
      <c r="N14" s="19">
        <v>-171347633</v>
      </c>
      <c r="O14" s="19"/>
      <c r="P14" s="19"/>
      <c r="Q14" s="19"/>
      <c r="R14" s="19"/>
      <c r="S14" s="19"/>
      <c r="T14" s="19"/>
      <c r="U14" s="19"/>
      <c r="V14" s="19"/>
      <c r="W14" s="19">
        <v>-519001759</v>
      </c>
      <c r="X14" s="19">
        <v>-348205002</v>
      </c>
      <c r="Y14" s="19">
        <v>-170796757</v>
      </c>
      <c r="Z14" s="20">
        <v>49.05</v>
      </c>
      <c r="AA14" s="21">
        <v>-696410004</v>
      </c>
    </row>
    <row r="15" spans="1:27" ht="13.5">
      <c r="A15" s="22" t="s">
        <v>42</v>
      </c>
      <c r="B15" s="16"/>
      <c r="C15" s="17">
        <v>-35320936</v>
      </c>
      <c r="D15" s="17"/>
      <c r="E15" s="18">
        <v>-22608996</v>
      </c>
      <c r="F15" s="19">
        <v>-22608996</v>
      </c>
      <c r="G15" s="19">
        <v>-7829</v>
      </c>
      <c r="H15" s="19"/>
      <c r="I15" s="19"/>
      <c r="J15" s="19">
        <v>-7829</v>
      </c>
      <c r="K15" s="19"/>
      <c r="L15" s="19">
        <v>-151642</v>
      </c>
      <c r="M15" s="19">
        <v>-11599234</v>
      </c>
      <c r="N15" s="19">
        <v>-11750876</v>
      </c>
      <c r="O15" s="19"/>
      <c r="P15" s="19"/>
      <c r="Q15" s="19"/>
      <c r="R15" s="19"/>
      <c r="S15" s="19"/>
      <c r="T15" s="19"/>
      <c r="U15" s="19"/>
      <c r="V15" s="19"/>
      <c r="W15" s="19">
        <v>-11758705</v>
      </c>
      <c r="X15" s="19">
        <v>-11304498</v>
      </c>
      <c r="Y15" s="19">
        <v>-454207</v>
      </c>
      <c r="Z15" s="20">
        <v>4.02</v>
      </c>
      <c r="AA15" s="21">
        <v>-22608996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90227508</v>
      </c>
      <c r="D17" s="25">
        <f>SUM(D6:D16)</f>
        <v>0</v>
      </c>
      <c r="E17" s="26">
        <f t="shared" si="0"/>
        <v>221277000</v>
      </c>
      <c r="F17" s="27">
        <f t="shared" si="0"/>
        <v>221277000</v>
      </c>
      <c r="G17" s="27">
        <f t="shared" si="0"/>
        <v>6500220</v>
      </c>
      <c r="H17" s="27">
        <f t="shared" si="0"/>
        <v>-15317762</v>
      </c>
      <c r="I17" s="27">
        <f t="shared" si="0"/>
        <v>-5905613</v>
      </c>
      <c r="J17" s="27">
        <f t="shared" si="0"/>
        <v>-14723155</v>
      </c>
      <c r="K17" s="27">
        <f t="shared" si="0"/>
        <v>-4568451</v>
      </c>
      <c r="L17" s="27">
        <f t="shared" si="0"/>
        <v>-50408399</v>
      </c>
      <c r="M17" s="27">
        <f t="shared" si="0"/>
        <v>133658988</v>
      </c>
      <c r="N17" s="27">
        <f t="shared" si="0"/>
        <v>78682138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63958983</v>
      </c>
      <c r="X17" s="27">
        <f t="shared" si="0"/>
        <v>110638500</v>
      </c>
      <c r="Y17" s="27">
        <f t="shared" si="0"/>
        <v>-46679517</v>
      </c>
      <c r="Z17" s="28">
        <f>+IF(X17&lt;&gt;0,+(Y17/X17)*100,0)</f>
        <v>-42.19102482408926</v>
      </c>
      <c r="AA17" s="29">
        <f>SUM(AA6:AA16)</f>
        <v>221277000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-131871001</v>
      </c>
      <c r="D26" s="17"/>
      <c r="E26" s="18">
        <v>-207528000</v>
      </c>
      <c r="F26" s="19">
        <v>-207528000</v>
      </c>
      <c r="G26" s="19"/>
      <c r="H26" s="19">
        <v>-5809065</v>
      </c>
      <c r="I26" s="19"/>
      <c r="J26" s="19">
        <v>-5809065</v>
      </c>
      <c r="K26" s="19">
        <v>-1008324</v>
      </c>
      <c r="L26" s="19">
        <v>-28004234</v>
      </c>
      <c r="M26" s="19">
        <v>-33292264</v>
      </c>
      <c r="N26" s="19">
        <v>-62304822</v>
      </c>
      <c r="O26" s="19"/>
      <c r="P26" s="19"/>
      <c r="Q26" s="19"/>
      <c r="R26" s="19"/>
      <c r="S26" s="19"/>
      <c r="T26" s="19"/>
      <c r="U26" s="19"/>
      <c r="V26" s="19"/>
      <c r="W26" s="19">
        <v>-68113887</v>
      </c>
      <c r="X26" s="19">
        <v>-103764000</v>
      </c>
      <c r="Y26" s="19">
        <v>35650113</v>
      </c>
      <c r="Z26" s="20">
        <v>-34.36</v>
      </c>
      <c r="AA26" s="21">
        <v>-207528000</v>
      </c>
    </row>
    <row r="27" spans="1:27" ht="13.5">
      <c r="A27" s="23" t="s">
        <v>51</v>
      </c>
      <c r="B27" s="24"/>
      <c r="C27" s="25">
        <f aca="true" t="shared" si="1" ref="C27:Y27">SUM(C21:C26)</f>
        <v>-131871001</v>
      </c>
      <c r="D27" s="25">
        <f>SUM(D21:D26)</f>
        <v>0</v>
      </c>
      <c r="E27" s="26">
        <f t="shared" si="1"/>
        <v>-207528000</v>
      </c>
      <c r="F27" s="27">
        <f t="shared" si="1"/>
        <v>-207528000</v>
      </c>
      <c r="G27" s="27">
        <f t="shared" si="1"/>
        <v>0</v>
      </c>
      <c r="H27" s="27">
        <f t="shared" si="1"/>
        <v>-5809065</v>
      </c>
      <c r="I27" s="27">
        <f t="shared" si="1"/>
        <v>0</v>
      </c>
      <c r="J27" s="27">
        <f t="shared" si="1"/>
        <v>-5809065</v>
      </c>
      <c r="K27" s="27">
        <f t="shared" si="1"/>
        <v>-1008324</v>
      </c>
      <c r="L27" s="27">
        <f t="shared" si="1"/>
        <v>-28004234</v>
      </c>
      <c r="M27" s="27">
        <f t="shared" si="1"/>
        <v>-33292264</v>
      </c>
      <c r="N27" s="27">
        <f t="shared" si="1"/>
        <v>-62304822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-68113887</v>
      </c>
      <c r="X27" s="27">
        <f t="shared" si="1"/>
        <v>-103764000</v>
      </c>
      <c r="Y27" s="27">
        <f t="shared" si="1"/>
        <v>35650113</v>
      </c>
      <c r="Z27" s="28">
        <f>+IF(X27&lt;&gt;0,+(Y27/X27)*100,0)</f>
        <v>-34.35691858448017</v>
      </c>
      <c r="AA27" s="29">
        <f>SUM(AA21:AA26)</f>
        <v>-207528000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-3034067</v>
      </c>
      <c r="D35" s="17"/>
      <c r="E35" s="18">
        <v>-8580000</v>
      </c>
      <c r="F35" s="19">
        <v>-8580000</v>
      </c>
      <c r="G35" s="19"/>
      <c r="H35" s="19">
        <v>-15594702</v>
      </c>
      <c r="I35" s="19">
        <v>-4946248</v>
      </c>
      <c r="J35" s="19">
        <v>-20540950</v>
      </c>
      <c r="K35" s="19"/>
      <c r="L35" s="19"/>
      <c r="M35" s="19">
        <v>-3995469</v>
      </c>
      <c r="N35" s="19">
        <v>-3995469</v>
      </c>
      <c r="O35" s="19"/>
      <c r="P35" s="19"/>
      <c r="Q35" s="19"/>
      <c r="R35" s="19"/>
      <c r="S35" s="19"/>
      <c r="T35" s="19"/>
      <c r="U35" s="19"/>
      <c r="V35" s="19"/>
      <c r="W35" s="19">
        <v>-24536419</v>
      </c>
      <c r="X35" s="19">
        <v>-4290000</v>
      </c>
      <c r="Y35" s="19">
        <v>-20246419</v>
      </c>
      <c r="Z35" s="20">
        <v>471.94</v>
      </c>
      <c r="AA35" s="21">
        <v>-8580000</v>
      </c>
    </row>
    <row r="36" spans="1:27" ht="13.5">
      <c r="A36" s="23" t="s">
        <v>57</v>
      </c>
      <c r="B36" s="24"/>
      <c r="C36" s="25">
        <f aca="true" t="shared" si="2" ref="C36:Y36">SUM(C31:C35)</f>
        <v>-3034067</v>
      </c>
      <c r="D36" s="25">
        <f>SUM(D31:D35)</f>
        <v>0</v>
      </c>
      <c r="E36" s="26">
        <f t="shared" si="2"/>
        <v>-8580000</v>
      </c>
      <c r="F36" s="27">
        <f t="shared" si="2"/>
        <v>-8580000</v>
      </c>
      <c r="G36" s="27">
        <f t="shared" si="2"/>
        <v>0</v>
      </c>
      <c r="H36" s="27">
        <f t="shared" si="2"/>
        <v>-15594702</v>
      </c>
      <c r="I36" s="27">
        <f t="shared" si="2"/>
        <v>-4946248</v>
      </c>
      <c r="J36" s="27">
        <f t="shared" si="2"/>
        <v>-20540950</v>
      </c>
      <c r="K36" s="27">
        <f t="shared" si="2"/>
        <v>0</v>
      </c>
      <c r="L36" s="27">
        <f t="shared" si="2"/>
        <v>0</v>
      </c>
      <c r="M36" s="27">
        <f t="shared" si="2"/>
        <v>-3995469</v>
      </c>
      <c r="N36" s="27">
        <f t="shared" si="2"/>
        <v>-3995469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-24536419</v>
      </c>
      <c r="X36" s="27">
        <f t="shared" si="2"/>
        <v>-4290000</v>
      </c>
      <c r="Y36" s="27">
        <f t="shared" si="2"/>
        <v>-20246419</v>
      </c>
      <c r="Z36" s="28">
        <f>+IF(X36&lt;&gt;0,+(Y36/X36)*100,0)</f>
        <v>471.9444988344988</v>
      </c>
      <c r="AA36" s="29">
        <f>SUM(AA31:AA35)</f>
        <v>-8580000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-44677560</v>
      </c>
      <c r="D38" s="31">
        <f>+D17+D27+D36</f>
        <v>0</v>
      </c>
      <c r="E38" s="32">
        <f t="shared" si="3"/>
        <v>5169000</v>
      </c>
      <c r="F38" s="33">
        <f t="shared" si="3"/>
        <v>5169000</v>
      </c>
      <c r="G38" s="33">
        <f t="shared" si="3"/>
        <v>6500220</v>
      </c>
      <c r="H38" s="33">
        <f t="shared" si="3"/>
        <v>-36721529</v>
      </c>
      <c r="I38" s="33">
        <f t="shared" si="3"/>
        <v>-10851861</v>
      </c>
      <c r="J38" s="33">
        <f t="shared" si="3"/>
        <v>-41073170</v>
      </c>
      <c r="K38" s="33">
        <f t="shared" si="3"/>
        <v>-5576775</v>
      </c>
      <c r="L38" s="33">
        <f t="shared" si="3"/>
        <v>-78412633</v>
      </c>
      <c r="M38" s="33">
        <f t="shared" si="3"/>
        <v>96371255</v>
      </c>
      <c r="N38" s="33">
        <f t="shared" si="3"/>
        <v>12381847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-28691323</v>
      </c>
      <c r="X38" s="33">
        <f t="shared" si="3"/>
        <v>2584500</v>
      </c>
      <c r="Y38" s="33">
        <f t="shared" si="3"/>
        <v>-31275823</v>
      </c>
      <c r="Z38" s="34">
        <f>+IF(X38&lt;&gt;0,+(Y38/X38)*100,0)</f>
        <v>-1210.1305088024762</v>
      </c>
      <c r="AA38" s="35">
        <f>+AA17+AA27+AA36</f>
        <v>5169000</v>
      </c>
    </row>
    <row r="39" spans="1:27" ht="13.5">
      <c r="A39" s="22" t="s">
        <v>59</v>
      </c>
      <c r="B39" s="16"/>
      <c r="C39" s="31">
        <v>94043319</v>
      </c>
      <c r="D39" s="31"/>
      <c r="E39" s="32">
        <v>94043319</v>
      </c>
      <c r="F39" s="33">
        <v>94043319</v>
      </c>
      <c r="G39" s="33">
        <v>49471783</v>
      </c>
      <c r="H39" s="33">
        <v>55972003</v>
      </c>
      <c r="I39" s="33">
        <v>19250474</v>
      </c>
      <c r="J39" s="33">
        <v>49471783</v>
      </c>
      <c r="K39" s="33">
        <v>8398613</v>
      </c>
      <c r="L39" s="33">
        <v>2821838</v>
      </c>
      <c r="M39" s="33">
        <v>-75590795</v>
      </c>
      <c r="N39" s="33">
        <v>8398613</v>
      </c>
      <c r="O39" s="33"/>
      <c r="P39" s="33"/>
      <c r="Q39" s="33"/>
      <c r="R39" s="33"/>
      <c r="S39" s="33"/>
      <c r="T39" s="33"/>
      <c r="U39" s="33"/>
      <c r="V39" s="33"/>
      <c r="W39" s="33">
        <v>49471783</v>
      </c>
      <c r="X39" s="33">
        <v>94043319</v>
      </c>
      <c r="Y39" s="33">
        <v>-44571536</v>
      </c>
      <c r="Z39" s="34">
        <v>-47.39</v>
      </c>
      <c r="AA39" s="35">
        <v>94043319</v>
      </c>
    </row>
    <row r="40" spans="1:27" ht="13.5">
      <c r="A40" s="41" t="s">
        <v>60</v>
      </c>
      <c r="B40" s="42"/>
      <c r="C40" s="43">
        <v>49365759</v>
      </c>
      <c r="D40" s="43"/>
      <c r="E40" s="44">
        <v>99212319</v>
      </c>
      <c r="F40" s="45">
        <v>99212319</v>
      </c>
      <c r="G40" s="45">
        <v>55972003</v>
      </c>
      <c r="H40" s="45">
        <v>19250474</v>
      </c>
      <c r="I40" s="45">
        <v>8398613</v>
      </c>
      <c r="J40" s="45">
        <v>8398613</v>
      </c>
      <c r="K40" s="45">
        <v>2821838</v>
      </c>
      <c r="L40" s="45">
        <v>-75590795</v>
      </c>
      <c r="M40" s="45">
        <v>20780460</v>
      </c>
      <c r="N40" s="45">
        <v>20780460</v>
      </c>
      <c r="O40" s="45"/>
      <c r="P40" s="45"/>
      <c r="Q40" s="45"/>
      <c r="R40" s="45"/>
      <c r="S40" s="45"/>
      <c r="T40" s="45"/>
      <c r="U40" s="45"/>
      <c r="V40" s="45"/>
      <c r="W40" s="45">
        <v>20780460</v>
      </c>
      <c r="X40" s="45">
        <v>96627819</v>
      </c>
      <c r="Y40" s="45">
        <v>-75847359</v>
      </c>
      <c r="Z40" s="46">
        <v>-78.49</v>
      </c>
      <c r="AA40" s="47">
        <v>99212319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24458592</v>
      </c>
      <c r="D6" s="17"/>
      <c r="E6" s="18">
        <v>27616956</v>
      </c>
      <c r="F6" s="19">
        <v>27616956</v>
      </c>
      <c r="G6" s="19">
        <v>2362431</v>
      </c>
      <c r="H6" s="19">
        <v>1714238</v>
      </c>
      <c r="I6" s="19">
        <v>4012443</v>
      </c>
      <c r="J6" s="19">
        <v>8089112</v>
      </c>
      <c r="K6" s="19">
        <v>3734990</v>
      </c>
      <c r="L6" s="19">
        <v>1725893</v>
      </c>
      <c r="M6" s="19">
        <v>1734919</v>
      </c>
      <c r="N6" s="19">
        <v>7195802</v>
      </c>
      <c r="O6" s="19"/>
      <c r="P6" s="19"/>
      <c r="Q6" s="19"/>
      <c r="R6" s="19"/>
      <c r="S6" s="19"/>
      <c r="T6" s="19"/>
      <c r="U6" s="19"/>
      <c r="V6" s="19"/>
      <c r="W6" s="19">
        <v>15284914</v>
      </c>
      <c r="X6" s="19">
        <v>13513908</v>
      </c>
      <c r="Y6" s="19">
        <v>1771006</v>
      </c>
      <c r="Z6" s="20">
        <v>13.11</v>
      </c>
      <c r="AA6" s="21">
        <v>27616956</v>
      </c>
    </row>
    <row r="7" spans="1:27" ht="13.5">
      <c r="A7" s="22" t="s">
        <v>34</v>
      </c>
      <c r="B7" s="16"/>
      <c r="C7" s="17"/>
      <c r="D7" s="17"/>
      <c r="E7" s="18">
        <v>1623059</v>
      </c>
      <c r="F7" s="19">
        <v>1623059</v>
      </c>
      <c r="G7" s="19"/>
      <c r="H7" s="19"/>
      <c r="I7" s="19"/>
      <c r="J7" s="19"/>
      <c r="K7" s="19">
        <v>59781</v>
      </c>
      <c r="L7" s="19">
        <v>45968</v>
      </c>
      <c r="M7" s="19">
        <v>42500</v>
      </c>
      <c r="N7" s="19">
        <v>148249</v>
      </c>
      <c r="O7" s="19"/>
      <c r="P7" s="19"/>
      <c r="Q7" s="19"/>
      <c r="R7" s="19"/>
      <c r="S7" s="19"/>
      <c r="T7" s="19"/>
      <c r="U7" s="19"/>
      <c r="V7" s="19"/>
      <c r="W7" s="19">
        <v>148249</v>
      </c>
      <c r="X7" s="19">
        <v>755190</v>
      </c>
      <c r="Y7" s="19">
        <v>-606941</v>
      </c>
      <c r="Z7" s="20">
        <v>-80.37</v>
      </c>
      <c r="AA7" s="21">
        <v>1623059</v>
      </c>
    </row>
    <row r="8" spans="1:27" ht="13.5">
      <c r="A8" s="22" t="s">
        <v>35</v>
      </c>
      <c r="B8" s="16"/>
      <c r="C8" s="17">
        <v>20607810</v>
      </c>
      <c r="D8" s="17"/>
      <c r="E8" s="18">
        <v>4977987</v>
      </c>
      <c r="F8" s="19">
        <v>4977987</v>
      </c>
      <c r="G8" s="19">
        <v>1394490</v>
      </c>
      <c r="H8" s="19">
        <v>1682205</v>
      </c>
      <c r="I8" s="19">
        <v>1270389</v>
      </c>
      <c r="J8" s="19">
        <v>4347084</v>
      </c>
      <c r="K8" s="19">
        <v>2836085</v>
      </c>
      <c r="L8" s="19">
        <v>1622109</v>
      </c>
      <c r="M8" s="19">
        <v>1152447</v>
      </c>
      <c r="N8" s="19">
        <v>5610641</v>
      </c>
      <c r="O8" s="19"/>
      <c r="P8" s="19"/>
      <c r="Q8" s="19"/>
      <c r="R8" s="19"/>
      <c r="S8" s="19"/>
      <c r="T8" s="19"/>
      <c r="U8" s="19"/>
      <c r="V8" s="19"/>
      <c r="W8" s="19">
        <v>9957725</v>
      </c>
      <c r="X8" s="19">
        <v>2541262</v>
      </c>
      <c r="Y8" s="19">
        <v>7416463</v>
      </c>
      <c r="Z8" s="20">
        <v>291.84</v>
      </c>
      <c r="AA8" s="21">
        <v>4977987</v>
      </c>
    </row>
    <row r="9" spans="1:27" ht="13.5">
      <c r="A9" s="22" t="s">
        <v>36</v>
      </c>
      <c r="B9" s="16"/>
      <c r="C9" s="17">
        <v>123962019</v>
      </c>
      <c r="D9" s="17"/>
      <c r="E9" s="18">
        <v>125837000</v>
      </c>
      <c r="F9" s="19">
        <v>125837000</v>
      </c>
      <c r="G9" s="19">
        <v>50682000</v>
      </c>
      <c r="H9" s="19">
        <v>5818812</v>
      </c>
      <c r="I9" s="19"/>
      <c r="J9" s="19">
        <v>56500812</v>
      </c>
      <c r="K9" s="19">
        <v>2712237</v>
      </c>
      <c r="L9" s="19">
        <v>2697393</v>
      </c>
      <c r="M9" s="19">
        <v>45873635</v>
      </c>
      <c r="N9" s="19">
        <v>51283265</v>
      </c>
      <c r="O9" s="19"/>
      <c r="P9" s="19"/>
      <c r="Q9" s="19"/>
      <c r="R9" s="19"/>
      <c r="S9" s="19"/>
      <c r="T9" s="19"/>
      <c r="U9" s="19"/>
      <c r="V9" s="19"/>
      <c r="W9" s="19">
        <v>107784077</v>
      </c>
      <c r="X9" s="19">
        <v>98278500</v>
      </c>
      <c r="Y9" s="19">
        <v>9505577</v>
      </c>
      <c r="Z9" s="20">
        <v>9.67</v>
      </c>
      <c r="AA9" s="21">
        <v>125837000</v>
      </c>
    </row>
    <row r="10" spans="1:27" ht="13.5">
      <c r="A10" s="22" t="s">
        <v>37</v>
      </c>
      <c r="B10" s="16"/>
      <c r="C10" s="17">
        <v>51532487</v>
      </c>
      <c r="D10" s="17"/>
      <c r="E10" s="18">
        <v>27795000</v>
      </c>
      <c r="F10" s="19">
        <v>27795000</v>
      </c>
      <c r="G10" s="19">
        <v>15000000</v>
      </c>
      <c r="H10" s="19"/>
      <c r="I10" s="19"/>
      <c r="J10" s="19">
        <v>15000000</v>
      </c>
      <c r="K10" s="19">
        <v>2938203</v>
      </c>
      <c r="L10" s="19"/>
      <c r="M10" s="19">
        <v>10000000</v>
      </c>
      <c r="N10" s="19">
        <v>12938203</v>
      </c>
      <c r="O10" s="19"/>
      <c r="P10" s="19"/>
      <c r="Q10" s="19"/>
      <c r="R10" s="19"/>
      <c r="S10" s="19"/>
      <c r="T10" s="19"/>
      <c r="U10" s="19"/>
      <c r="V10" s="19"/>
      <c r="W10" s="19">
        <v>27938203</v>
      </c>
      <c r="X10" s="19">
        <v>18000000</v>
      </c>
      <c r="Y10" s="19">
        <v>9938203</v>
      </c>
      <c r="Z10" s="20">
        <v>55.21</v>
      </c>
      <c r="AA10" s="21">
        <v>27795000</v>
      </c>
    </row>
    <row r="11" spans="1:27" ht="13.5">
      <c r="A11" s="22" t="s">
        <v>38</v>
      </c>
      <c r="B11" s="16"/>
      <c r="C11" s="17">
        <v>3859240</v>
      </c>
      <c r="D11" s="17"/>
      <c r="E11" s="18">
        <v>3311830</v>
      </c>
      <c r="F11" s="19">
        <v>3311830</v>
      </c>
      <c r="G11" s="19">
        <v>262552</v>
      </c>
      <c r="H11" s="19">
        <v>327462</v>
      </c>
      <c r="I11" s="19">
        <v>322987</v>
      </c>
      <c r="J11" s="19">
        <v>913001</v>
      </c>
      <c r="K11" s="19">
        <v>177921</v>
      </c>
      <c r="L11" s="19">
        <v>369115</v>
      </c>
      <c r="M11" s="19">
        <v>249021</v>
      </c>
      <c r="N11" s="19">
        <v>796057</v>
      </c>
      <c r="O11" s="19"/>
      <c r="P11" s="19"/>
      <c r="Q11" s="19"/>
      <c r="R11" s="19"/>
      <c r="S11" s="19"/>
      <c r="T11" s="19"/>
      <c r="U11" s="19"/>
      <c r="V11" s="19"/>
      <c r="W11" s="19">
        <v>1709058</v>
      </c>
      <c r="X11" s="19">
        <v>635779</v>
      </c>
      <c r="Y11" s="19">
        <v>1073279</v>
      </c>
      <c r="Z11" s="20">
        <v>168.81</v>
      </c>
      <c r="AA11" s="21">
        <v>3311830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-145066986</v>
      </c>
      <c r="D14" s="17"/>
      <c r="E14" s="18">
        <v>-157789879</v>
      </c>
      <c r="F14" s="19">
        <v>-157789879</v>
      </c>
      <c r="G14" s="19">
        <v>-18679389</v>
      </c>
      <c r="H14" s="19">
        <v>-10254427</v>
      </c>
      <c r="I14" s="19">
        <v>-15496233</v>
      </c>
      <c r="J14" s="19">
        <v>-44430049</v>
      </c>
      <c r="K14" s="19">
        <v>-15855678</v>
      </c>
      <c r="L14" s="19">
        <v>-16125258</v>
      </c>
      <c r="M14" s="19">
        <v>-17901491</v>
      </c>
      <c r="N14" s="19">
        <v>-49882427</v>
      </c>
      <c r="O14" s="19"/>
      <c r="P14" s="19"/>
      <c r="Q14" s="19"/>
      <c r="R14" s="19"/>
      <c r="S14" s="19"/>
      <c r="T14" s="19"/>
      <c r="U14" s="19"/>
      <c r="V14" s="19"/>
      <c r="W14" s="19">
        <v>-94312476</v>
      </c>
      <c r="X14" s="19">
        <v>-76824679</v>
      </c>
      <c r="Y14" s="19">
        <v>-17487797</v>
      </c>
      <c r="Z14" s="20">
        <v>22.76</v>
      </c>
      <c r="AA14" s="21">
        <v>-157789879</v>
      </c>
    </row>
    <row r="15" spans="1:27" ht="13.5">
      <c r="A15" s="22" t="s">
        <v>42</v>
      </c>
      <c r="B15" s="16"/>
      <c r="C15" s="17">
        <v>-1272883</v>
      </c>
      <c r="D15" s="17"/>
      <c r="E15" s="18">
        <v>-1900000</v>
      </c>
      <c r="F15" s="19">
        <v>-1900000</v>
      </c>
      <c r="G15" s="19"/>
      <c r="H15" s="19"/>
      <c r="I15" s="19">
        <v>-202362</v>
      </c>
      <c r="J15" s="19">
        <v>-202362</v>
      </c>
      <c r="K15" s="19"/>
      <c r="L15" s="19"/>
      <c r="M15" s="19">
        <v>-68524</v>
      </c>
      <c r="N15" s="19">
        <v>-68524</v>
      </c>
      <c r="O15" s="19"/>
      <c r="P15" s="19"/>
      <c r="Q15" s="19"/>
      <c r="R15" s="19"/>
      <c r="S15" s="19"/>
      <c r="T15" s="19"/>
      <c r="U15" s="19"/>
      <c r="V15" s="19"/>
      <c r="W15" s="19">
        <v>-270886</v>
      </c>
      <c r="X15" s="19"/>
      <c r="Y15" s="19">
        <v>-270886</v>
      </c>
      <c r="Z15" s="20"/>
      <c r="AA15" s="21">
        <v>-1900000</v>
      </c>
    </row>
    <row r="16" spans="1:27" ht="13.5">
      <c r="A16" s="22" t="s">
        <v>43</v>
      </c>
      <c r="B16" s="16"/>
      <c r="C16" s="17"/>
      <c r="D16" s="17"/>
      <c r="E16" s="18">
        <v>-120000</v>
      </c>
      <c r="F16" s="19">
        <v>-120000</v>
      </c>
      <c r="G16" s="19">
        <v>-3360</v>
      </c>
      <c r="H16" s="19">
        <v>-9600</v>
      </c>
      <c r="I16" s="19">
        <v>-10080</v>
      </c>
      <c r="J16" s="19">
        <v>-23040</v>
      </c>
      <c r="K16" s="19">
        <v>-6960</v>
      </c>
      <c r="L16" s="19">
        <v>-6720</v>
      </c>
      <c r="M16" s="19">
        <v>-4800</v>
      </c>
      <c r="N16" s="19">
        <v>-18480</v>
      </c>
      <c r="O16" s="19"/>
      <c r="P16" s="19"/>
      <c r="Q16" s="19"/>
      <c r="R16" s="19"/>
      <c r="S16" s="19"/>
      <c r="T16" s="19"/>
      <c r="U16" s="19"/>
      <c r="V16" s="19"/>
      <c r="W16" s="19">
        <v>-41520</v>
      </c>
      <c r="X16" s="19">
        <v>-60000</v>
      </c>
      <c r="Y16" s="19">
        <v>18480</v>
      </c>
      <c r="Z16" s="20">
        <v>-30.8</v>
      </c>
      <c r="AA16" s="21">
        <v>-120000</v>
      </c>
    </row>
    <row r="17" spans="1:27" ht="13.5">
      <c r="A17" s="23" t="s">
        <v>44</v>
      </c>
      <c r="B17" s="24"/>
      <c r="C17" s="25">
        <f aca="true" t="shared" si="0" ref="C17:Y17">SUM(C6:C16)</f>
        <v>78080279</v>
      </c>
      <c r="D17" s="25">
        <f>SUM(D6:D16)</f>
        <v>0</v>
      </c>
      <c r="E17" s="26">
        <f t="shared" si="0"/>
        <v>31351953</v>
      </c>
      <c r="F17" s="27">
        <f t="shared" si="0"/>
        <v>31351953</v>
      </c>
      <c r="G17" s="27">
        <f t="shared" si="0"/>
        <v>51018724</v>
      </c>
      <c r="H17" s="27">
        <f t="shared" si="0"/>
        <v>-721310</v>
      </c>
      <c r="I17" s="27">
        <f t="shared" si="0"/>
        <v>-10102856</v>
      </c>
      <c r="J17" s="27">
        <f t="shared" si="0"/>
        <v>40194558</v>
      </c>
      <c r="K17" s="27">
        <f t="shared" si="0"/>
        <v>-3403421</v>
      </c>
      <c r="L17" s="27">
        <f t="shared" si="0"/>
        <v>-9671500</v>
      </c>
      <c r="M17" s="27">
        <f t="shared" si="0"/>
        <v>41077707</v>
      </c>
      <c r="N17" s="27">
        <f t="shared" si="0"/>
        <v>28002786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68197344</v>
      </c>
      <c r="X17" s="27">
        <f t="shared" si="0"/>
        <v>56839960</v>
      </c>
      <c r="Y17" s="27">
        <f t="shared" si="0"/>
        <v>11357384</v>
      </c>
      <c r="Z17" s="28">
        <f>+IF(X17&lt;&gt;0,+(Y17/X17)*100,0)</f>
        <v>19.981337073425102</v>
      </c>
      <c r="AA17" s="29">
        <f>SUM(AA6:AA16)</f>
        <v>31351953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-79864635</v>
      </c>
      <c r="D26" s="17"/>
      <c r="E26" s="18">
        <v>-35475000</v>
      </c>
      <c r="F26" s="19">
        <v>-35475000</v>
      </c>
      <c r="G26" s="19">
        <v>-190779</v>
      </c>
      <c r="H26" s="19">
        <v>-5533283</v>
      </c>
      <c r="I26" s="19">
        <v>-3095492</v>
      </c>
      <c r="J26" s="19">
        <v>-8819554</v>
      </c>
      <c r="K26" s="19">
        <v>-4193975</v>
      </c>
      <c r="L26" s="19">
        <v>-7606295</v>
      </c>
      <c r="M26" s="19">
        <v>-7342167</v>
      </c>
      <c r="N26" s="19">
        <v>-19142437</v>
      </c>
      <c r="O26" s="19"/>
      <c r="P26" s="19"/>
      <c r="Q26" s="19"/>
      <c r="R26" s="19"/>
      <c r="S26" s="19"/>
      <c r="T26" s="19"/>
      <c r="U26" s="19"/>
      <c r="V26" s="19"/>
      <c r="W26" s="19">
        <v>-27961991</v>
      </c>
      <c r="X26" s="19">
        <v>-10476805</v>
      </c>
      <c r="Y26" s="19">
        <v>-17485186</v>
      </c>
      <c r="Z26" s="20">
        <v>166.89</v>
      </c>
      <c r="AA26" s="21">
        <v>-35475000</v>
      </c>
    </row>
    <row r="27" spans="1:27" ht="13.5">
      <c r="A27" s="23" t="s">
        <v>51</v>
      </c>
      <c r="B27" s="24"/>
      <c r="C27" s="25">
        <f aca="true" t="shared" si="1" ref="C27:Y27">SUM(C21:C26)</f>
        <v>-79864635</v>
      </c>
      <c r="D27" s="25">
        <f>SUM(D21:D26)</f>
        <v>0</v>
      </c>
      <c r="E27" s="26">
        <f t="shared" si="1"/>
        <v>-35475000</v>
      </c>
      <c r="F27" s="27">
        <f t="shared" si="1"/>
        <v>-35475000</v>
      </c>
      <c r="G27" s="27">
        <f t="shared" si="1"/>
        <v>-190779</v>
      </c>
      <c r="H27" s="27">
        <f t="shared" si="1"/>
        <v>-5533283</v>
      </c>
      <c r="I27" s="27">
        <f t="shared" si="1"/>
        <v>-3095492</v>
      </c>
      <c r="J27" s="27">
        <f t="shared" si="1"/>
        <v>-8819554</v>
      </c>
      <c r="K27" s="27">
        <f t="shared" si="1"/>
        <v>-4193975</v>
      </c>
      <c r="L27" s="27">
        <f t="shared" si="1"/>
        <v>-7606295</v>
      </c>
      <c r="M27" s="27">
        <f t="shared" si="1"/>
        <v>-7342167</v>
      </c>
      <c r="N27" s="27">
        <f t="shared" si="1"/>
        <v>-19142437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-27961991</v>
      </c>
      <c r="X27" s="27">
        <f t="shared" si="1"/>
        <v>-10476805</v>
      </c>
      <c r="Y27" s="27">
        <f t="shared" si="1"/>
        <v>-17485186</v>
      </c>
      <c r="Z27" s="28">
        <f>+IF(X27&lt;&gt;0,+(Y27/X27)*100,0)</f>
        <v>166.8942583163474</v>
      </c>
      <c r="AA27" s="29">
        <f>SUM(AA21:AA26)</f>
        <v>-35475000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-5123003</v>
      </c>
      <c r="F35" s="19">
        <v>-5123003</v>
      </c>
      <c r="G35" s="19">
        <v>-2503285</v>
      </c>
      <c r="H35" s="19">
        <v>-126210</v>
      </c>
      <c r="I35" s="19">
        <v>-618186</v>
      </c>
      <c r="J35" s="19">
        <v>-3247681</v>
      </c>
      <c r="K35" s="19"/>
      <c r="L35" s="19"/>
      <c r="M35" s="19">
        <v>-1110900</v>
      </c>
      <c r="N35" s="19">
        <v>-1110900</v>
      </c>
      <c r="O35" s="19"/>
      <c r="P35" s="19"/>
      <c r="Q35" s="19"/>
      <c r="R35" s="19"/>
      <c r="S35" s="19"/>
      <c r="T35" s="19"/>
      <c r="U35" s="19"/>
      <c r="V35" s="19"/>
      <c r="W35" s="19">
        <v>-4358581</v>
      </c>
      <c r="X35" s="19"/>
      <c r="Y35" s="19">
        <v>-4358581</v>
      </c>
      <c r="Z35" s="20"/>
      <c r="AA35" s="21">
        <v>-5123003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-5123003</v>
      </c>
      <c r="F36" s="27">
        <f t="shared" si="2"/>
        <v>-5123003</v>
      </c>
      <c r="G36" s="27">
        <f t="shared" si="2"/>
        <v>-2503285</v>
      </c>
      <c r="H36" s="27">
        <f t="shared" si="2"/>
        <v>-126210</v>
      </c>
      <c r="I36" s="27">
        <f t="shared" si="2"/>
        <v>-618186</v>
      </c>
      <c r="J36" s="27">
        <f t="shared" si="2"/>
        <v>-3247681</v>
      </c>
      <c r="K36" s="27">
        <f t="shared" si="2"/>
        <v>0</v>
      </c>
      <c r="L36" s="27">
        <f t="shared" si="2"/>
        <v>0</v>
      </c>
      <c r="M36" s="27">
        <f t="shared" si="2"/>
        <v>-1110900</v>
      </c>
      <c r="N36" s="27">
        <f t="shared" si="2"/>
        <v>-1110900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-4358581</v>
      </c>
      <c r="X36" s="27">
        <f t="shared" si="2"/>
        <v>0</v>
      </c>
      <c r="Y36" s="27">
        <f t="shared" si="2"/>
        <v>-4358581</v>
      </c>
      <c r="Z36" s="28">
        <f>+IF(X36&lt;&gt;0,+(Y36/X36)*100,0)</f>
        <v>0</v>
      </c>
      <c r="AA36" s="29">
        <f>SUM(AA31:AA35)</f>
        <v>-5123003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-1784356</v>
      </c>
      <c r="D38" s="31">
        <f>+D17+D27+D36</f>
        <v>0</v>
      </c>
      <c r="E38" s="32">
        <f t="shared" si="3"/>
        <v>-9246050</v>
      </c>
      <c r="F38" s="33">
        <f t="shared" si="3"/>
        <v>-9246050</v>
      </c>
      <c r="G38" s="33">
        <f t="shared" si="3"/>
        <v>48324660</v>
      </c>
      <c r="H38" s="33">
        <f t="shared" si="3"/>
        <v>-6380803</v>
      </c>
      <c r="I38" s="33">
        <f t="shared" si="3"/>
        <v>-13816534</v>
      </c>
      <c r="J38" s="33">
        <f t="shared" si="3"/>
        <v>28127323</v>
      </c>
      <c r="K38" s="33">
        <f t="shared" si="3"/>
        <v>-7597396</v>
      </c>
      <c r="L38" s="33">
        <f t="shared" si="3"/>
        <v>-17277795</v>
      </c>
      <c r="M38" s="33">
        <f t="shared" si="3"/>
        <v>32624640</v>
      </c>
      <c r="N38" s="33">
        <f t="shared" si="3"/>
        <v>7749449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35876772</v>
      </c>
      <c r="X38" s="33">
        <f t="shared" si="3"/>
        <v>46363155</v>
      </c>
      <c r="Y38" s="33">
        <f t="shared" si="3"/>
        <v>-10486383</v>
      </c>
      <c r="Z38" s="34">
        <f>+IF(X38&lt;&gt;0,+(Y38/X38)*100,0)</f>
        <v>-22.61792365079555</v>
      </c>
      <c r="AA38" s="35">
        <f>+AA17+AA27+AA36</f>
        <v>-9246050</v>
      </c>
    </row>
    <row r="39" spans="1:27" ht="13.5">
      <c r="A39" s="22" t="s">
        <v>59</v>
      </c>
      <c r="B39" s="16"/>
      <c r="C39" s="31">
        <v>31376087</v>
      </c>
      <c r="D39" s="31"/>
      <c r="E39" s="32">
        <v>29415078</v>
      </c>
      <c r="F39" s="33">
        <v>29415078</v>
      </c>
      <c r="G39" s="33">
        <v>29585536</v>
      </c>
      <c r="H39" s="33">
        <v>77910196</v>
      </c>
      <c r="I39" s="33">
        <v>71529393</v>
      </c>
      <c r="J39" s="33">
        <v>29585536</v>
      </c>
      <c r="K39" s="33">
        <v>57712859</v>
      </c>
      <c r="L39" s="33">
        <v>50115463</v>
      </c>
      <c r="M39" s="33">
        <v>32837668</v>
      </c>
      <c r="N39" s="33">
        <v>57712859</v>
      </c>
      <c r="O39" s="33"/>
      <c r="P39" s="33"/>
      <c r="Q39" s="33"/>
      <c r="R39" s="33"/>
      <c r="S39" s="33"/>
      <c r="T39" s="33"/>
      <c r="U39" s="33"/>
      <c r="V39" s="33"/>
      <c r="W39" s="33">
        <v>29585536</v>
      </c>
      <c r="X39" s="33">
        <v>29415078</v>
      </c>
      <c r="Y39" s="33">
        <v>170458</v>
      </c>
      <c r="Z39" s="34">
        <v>0.58</v>
      </c>
      <c r="AA39" s="35">
        <v>29415078</v>
      </c>
    </row>
    <row r="40" spans="1:27" ht="13.5">
      <c r="A40" s="41" t="s">
        <v>60</v>
      </c>
      <c r="B40" s="42"/>
      <c r="C40" s="43">
        <v>29591731</v>
      </c>
      <c r="D40" s="43"/>
      <c r="E40" s="44">
        <v>20169028</v>
      </c>
      <c r="F40" s="45">
        <v>20169028</v>
      </c>
      <c r="G40" s="45">
        <v>77910196</v>
      </c>
      <c r="H40" s="45">
        <v>71529393</v>
      </c>
      <c r="I40" s="45">
        <v>57712859</v>
      </c>
      <c r="J40" s="45">
        <v>57712859</v>
      </c>
      <c r="K40" s="45">
        <v>50115463</v>
      </c>
      <c r="L40" s="45">
        <v>32837668</v>
      </c>
      <c r="M40" s="45">
        <v>65462308</v>
      </c>
      <c r="N40" s="45">
        <v>65462308</v>
      </c>
      <c r="O40" s="45"/>
      <c r="P40" s="45"/>
      <c r="Q40" s="45"/>
      <c r="R40" s="45"/>
      <c r="S40" s="45"/>
      <c r="T40" s="45"/>
      <c r="U40" s="45"/>
      <c r="V40" s="45"/>
      <c r="W40" s="45">
        <v>65462308</v>
      </c>
      <c r="X40" s="45">
        <v>75778233</v>
      </c>
      <c r="Y40" s="45">
        <v>-10315925</v>
      </c>
      <c r="Z40" s="46">
        <v>-13.61</v>
      </c>
      <c r="AA40" s="47">
        <v>20169028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107564328</v>
      </c>
      <c r="D6" s="17"/>
      <c r="E6" s="18">
        <v>54752250</v>
      </c>
      <c r="F6" s="19">
        <v>54752250</v>
      </c>
      <c r="G6" s="19">
        <v>3348097</v>
      </c>
      <c r="H6" s="19">
        <v>2681911</v>
      </c>
      <c r="I6" s="19">
        <v>2586915</v>
      </c>
      <c r="J6" s="19">
        <v>8616923</v>
      </c>
      <c r="K6" s="19">
        <v>14351527</v>
      </c>
      <c r="L6" s="19">
        <v>3384506</v>
      </c>
      <c r="M6" s="19">
        <v>1505534</v>
      </c>
      <c r="N6" s="19">
        <v>19241567</v>
      </c>
      <c r="O6" s="19"/>
      <c r="P6" s="19"/>
      <c r="Q6" s="19"/>
      <c r="R6" s="19"/>
      <c r="S6" s="19"/>
      <c r="T6" s="19"/>
      <c r="U6" s="19"/>
      <c r="V6" s="19"/>
      <c r="W6" s="19">
        <v>27858490</v>
      </c>
      <c r="X6" s="19">
        <v>27376500</v>
      </c>
      <c r="Y6" s="19">
        <v>481990</v>
      </c>
      <c r="Z6" s="20">
        <v>1.76</v>
      </c>
      <c r="AA6" s="21">
        <v>54752250</v>
      </c>
    </row>
    <row r="7" spans="1:27" ht="13.5">
      <c r="A7" s="22" t="s">
        <v>34</v>
      </c>
      <c r="B7" s="16"/>
      <c r="C7" s="17">
        <v>221376503</v>
      </c>
      <c r="D7" s="17"/>
      <c r="E7" s="18">
        <v>211908160</v>
      </c>
      <c r="F7" s="19">
        <v>211908160</v>
      </c>
      <c r="G7" s="19">
        <v>18800389</v>
      </c>
      <c r="H7" s="19">
        <v>22990663</v>
      </c>
      <c r="I7" s="19">
        <v>20617315</v>
      </c>
      <c r="J7" s="19">
        <v>62408367</v>
      </c>
      <c r="K7" s="19">
        <v>18674099</v>
      </c>
      <c r="L7" s="19">
        <v>16618339</v>
      </c>
      <c r="M7" s="19">
        <v>10684187</v>
      </c>
      <c r="N7" s="19">
        <v>45976625</v>
      </c>
      <c r="O7" s="19"/>
      <c r="P7" s="19"/>
      <c r="Q7" s="19"/>
      <c r="R7" s="19"/>
      <c r="S7" s="19"/>
      <c r="T7" s="19"/>
      <c r="U7" s="19"/>
      <c r="V7" s="19"/>
      <c r="W7" s="19">
        <v>108384992</v>
      </c>
      <c r="X7" s="19">
        <v>105954540</v>
      </c>
      <c r="Y7" s="19">
        <v>2430452</v>
      </c>
      <c r="Z7" s="20">
        <v>2.29</v>
      </c>
      <c r="AA7" s="21">
        <v>211908160</v>
      </c>
    </row>
    <row r="8" spans="1:27" ht="13.5">
      <c r="A8" s="22" t="s">
        <v>35</v>
      </c>
      <c r="B8" s="16"/>
      <c r="C8" s="17">
        <v>9304517</v>
      </c>
      <c r="D8" s="17"/>
      <c r="E8" s="18">
        <v>23426160</v>
      </c>
      <c r="F8" s="19">
        <v>23426160</v>
      </c>
      <c r="G8" s="19">
        <v>269844</v>
      </c>
      <c r="H8" s="19">
        <v>3472347</v>
      </c>
      <c r="I8" s="19">
        <v>3121452</v>
      </c>
      <c r="J8" s="19">
        <v>6863643</v>
      </c>
      <c r="K8" s="19">
        <v>4936113</v>
      </c>
      <c r="L8" s="19">
        <v>679579</v>
      </c>
      <c r="M8" s="19">
        <v>505613</v>
      </c>
      <c r="N8" s="19">
        <v>6121305</v>
      </c>
      <c r="O8" s="19"/>
      <c r="P8" s="19"/>
      <c r="Q8" s="19"/>
      <c r="R8" s="19"/>
      <c r="S8" s="19"/>
      <c r="T8" s="19"/>
      <c r="U8" s="19"/>
      <c r="V8" s="19"/>
      <c r="W8" s="19">
        <v>12984948</v>
      </c>
      <c r="X8" s="19">
        <v>11714040</v>
      </c>
      <c r="Y8" s="19">
        <v>1270908</v>
      </c>
      <c r="Z8" s="20">
        <v>10.85</v>
      </c>
      <c r="AA8" s="21">
        <v>23426160</v>
      </c>
    </row>
    <row r="9" spans="1:27" ht="13.5">
      <c r="A9" s="22" t="s">
        <v>36</v>
      </c>
      <c r="B9" s="16"/>
      <c r="C9" s="17">
        <v>166437883</v>
      </c>
      <c r="D9" s="17"/>
      <c r="E9" s="18">
        <v>167951326</v>
      </c>
      <c r="F9" s="19">
        <v>167951326</v>
      </c>
      <c r="G9" s="19">
        <v>64961000</v>
      </c>
      <c r="H9" s="19">
        <v>4017000</v>
      </c>
      <c r="I9" s="19"/>
      <c r="J9" s="19">
        <v>68978000</v>
      </c>
      <c r="K9" s="19"/>
      <c r="L9" s="19">
        <v>624000</v>
      </c>
      <c r="M9" s="19">
        <v>47560000</v>
      </c>
      <c r="N9" s="19">
        <v>48184000</v>
      </c>
      <c r="O9" s="19"/>
      <c r="P9" s="19"/>
      <c r="Q9" s="19"/>
      <c r="R9" s="19"/>
      <c r="S9" s="19"/>
      <c r="T9" s="19"/>
      <c r="U9" s="19"/>
      <c r="V9" s="19"/>
      <c r="W9" s="19">
        <v>117162000</v>
      </c>
      <c r="X9" s="19">
        <v>110964993</v>
      </c>
      <c r="Y9" s="19">
        <v>6197007</v>
      </c>
      <c r="Z9" s="20">
        <v>5.58</v>
      </c>
      <c r="AA9" s="21">
        <v>167951326</v>
      </c>
    </row>
    <row r="10" spans="1:27" ht="13.5">
      <c r="A10" s="22" t="s">
        <v>37</v>
      </c>
      <c r="B10" s="16"/>
      <c r="C10" s="17">
        <v>44988202</v>
      </c>
      <c r="D10" s="17"/>
      <c r="E10" s="18">
        <v>50949000</v>
      </c>
      <c r="F10" s="19">
        <v>50949000</v>
      </c>
      <c r="G10" s="19">
        <v>11000000</v>
      </c>
      <c r="H10" s="19"/>
      <c r="I10" s="19"/>
      <c r="J10" s="19">
        <v>11000000</v>
      </c>
      <c r="K10" s="19">
        <v>9000000</v>
      </c>
      <c r="L10" s="19"/>
      <c r="M10" s="19">
        <v>11000000</v>
      </c>
      <c r="N10" s="19">
        <v>20000000</v>
      </c>
      <c r="O10" s="19"/>
      <c r="P10" s="19"/>
      <c r="Q10" s="19"/>
      <c r="R10" s="19"/>
      <c r="S10" s="19"/>
      <c r="T10" s="19"/>
      <c r="U10" s="19"/>
      <c r="V10" s="19"/>
      <c r="W10" s="19">
        <v>31000000</v>
      </c>
      <c r="X10" s="19">
        <v>33966000</v>
      </c>
      <c r="Y10" s="19">
        <v>-2966000</v>
      </c>
      <c r="Z10" s="20">
        <v>-8.73</v>
      </c>
      <c r="AA10" s="21">
        <v>50949000</v>
      </c>
    </row>
    <row r="11" spans="1:27" ht="13.5">
      <c r="A11" s="22" t="s">
        <v>38</v>
      </c>
      <c r="B11" s="16"/>
      <c r="C11" s="17">
        <v>444883</v>
      </c>
      <c r="D11" s="17"/>
      <c r="E11" s="18">
        <v>753960</v>
      </c>
      <c r="F11" s="19">
        <v>753960</v>
      </c>
      <c r="G11" s="19">
        <v>1076</v>
      </c>
      <c r="H11" s="19"/>
      <c r="I11" s="19">
        <v>562</v>
      </c>
      <c r="J11" s="19">
        <v>1638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1638</v>
      </c>
      <c r="X11" s="19">
        <v>376980</v>
      </c>
      <c r="Y11" s="19">
        <v>-375342</v>
      </c>
      <c r="Z11" s="20">
        <v>-99.57</v>
      </c>
      <c r="AA11" s="21">
        <v>753960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-486459718</v>
      </c>
      <c r="D14" s="17"/>
      <c r="E14" s="18">
        <v>-444252270</v>
      </c>
      <c r="F14" s="19">
        <v>-444252270</v>
      </c>
      <c r="G14" s="19">
        <v>-18790857</v>
      </c>
      <c r="H14" s="19">
        <v>-21493809</v>
      </c>
      <c r="I14" s="19">
        <v>-15733582</v>
      </c>
      <c r="J14" s="19">
        <v>-56018248</v>
      </c>
      <c r="K14" s="19">
        <v>-39114000</v>
      </c>
      <c r="L14" s="19">
        <v>-34210882</v>
      </c>
      <c r="M14" s="19">
        <v>-23868044</v>
      </c>
      <c r="N14" s="19">
        <v>-97192926</v>
      </c>
      <c r="O14" s="19"/>
      <c r="P14" s="19"/>
      <c r="Q14" s="19"/>
      <c r="R14" s="19"/>
      <c r="S14" s="19"/>
      <c r="T14" s="19"/>
      <c r="U14" s="19"/>
      <c r="V14" s="19"/>
      <c r="W14" s="19">
        <v>-153211174</v>
      </c>
      <c r="X14" s="19">
        <v>-222125940</v>
      </c>
      <c r="Y14" s="19">
        <v>68914766</v>
      </c>
      <c r="Z14" s="20">
        <v>-31.03</v>
      </c>
      <c r="AA14" s="21">
        <v>-444252270</v>
      </c>
    </row>
    <row r="15" spans="1:27" ht="13.5">
      <c r="A15" s="22" t="s">
        <v>42</v>
      </c>
      <c r="B15" s="16"/>
      <c r="C15" s="17">
        <v>-4869501</v>
      </c>
      <c r="D15" s="17"/>
      <c r="E15" s="18">
        <v>-1001900</v>
      </c>
      <c r="F15" s="19">
        <v>-1001900</v>
      </c>
      <c r="G15" s="19">
        <v>-566365</v>
      </c>
      <c r="H15" s="19">
        <v>-569754</v>
      </c>
      <c r="I15" s="19">
        <v>-543261</v>
      </c>
      <c r="J15" s="19">
        <v>-1679380</v>
      </c>
      <c r="K15" s="19">
        <v>-1369000</v>
      </c>
      <c r="L15" s="19">
        <v>-1513626</v>
      </c>
      <c r="M15" s="19">
        <v>-528907</v>
      </c>
      <c r="N15" s="19">
        <v>-3411533</v>
      </c>
      <c r="O15" s="19"/>
      <c r="P15" s="19"/>
      <c r="Q15" s="19"/>
      <c r="R15" s="19"/>
      <c r="S15" s="19"/>
      <c r="T15" s="19"/>
      <c r="U15" s="19"/>
      <c r="V15" s="19"/>
      <c r="W15" s="19">
        <v>-5090913</v>
      </c>
      <c r="X15" s="19">
        <v>-501000</v>
      </c>
      <c r="Y15" s="19">
        <v>-4589913</v>
      </c>
      <c r="Z15" s="20">
        <v>916.15</v>
      </c>
      <c r="AA15" s="21">
        <v>-1001900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58787097</v>
      </c>
      <c r="D17" s="25">
        <f>SUM(D6:D16)</f>
        <v>0</v>
      </c>
      <c r="E17" s="26">
        <f t="shared" si="0"/>
        <v>64486686</v>
      </c>
      <c r="F17" s="27">
        <f t="shared" si="0"/>
        <v>64486686</v>
      </c>
      <c r="G17" s="27">
        <f t="shared" si="0"/>
        <v>79023184</v>
      </c>
      <c r="H17" s="27">
        <f t="shared" si="0"/>
        <v>11098358</v>
      </c>
      <c r="I17" s="27">
        <f t="shared" si="0"/>
        <v>10049401</v>
      </c>
      <c r="J17" s="27">
        <f t="shared" si="0"/>
        <v>100170943</v>
      </c>
      <c r="K17" s="27">
        <f t="shared" si="0"/>
        <v>6478739</v>
      </c>
      <c r="L17" s="27">
        <f t="shared" si="0"/>
        <v>-14418084</v>
      </c>
      <c r="M17" s="27">
        <f t="shared" si="0"/>
        <v>46858383</v>
      </c>
      <c r="N17" s="27">
        <f t="shared" si="0"/>
        <v>38919038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139089981</v>
      </c>
      <c r="X17" s="27">
        <f t="shared" si="0"/>
        <v>67726113</v>
      </c>
      <c r="Y17" s="27">
        <f t="shared" si="0"/>
        <v>71363868</v>
      </c>
      <c r="Z17" s="28">
        <f>+IF(X17&lt;&gt;0,+(Y17/X17)*100,0)</f>
        <v>105.3712738541484</v>
      </c>
      <c r="AA17" s="29">
        <f>SUM(AA6:AA16)</f>
        <v>64486686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-38427707</v>
      </c>
      <c r="D26" s="17"/>
      <c r="E26" s="18">
        <v>-53648880</v>
      </c>
      <c r="F26" s="19">
        <v>-53648880</v>
      </c>
      <c r="G26" s="19">
        <v>-6606066</v>
      </c>
      <c r="H26" s="19">
        <v>-2283000</v>
      </c>
      <c r="I26" s="19">
        <v>-951210</v>
      </c>
      <c r="J26" s="19">
        <v>-9840276</v>
      </c>
      <c r="K26" s="19">
        <v>-2799000</v>
      </c>
      <c r="L26" s="19">
        <v>-2084000</v>
      </c>
      <c r="M26" s="19">
        <v>-12358000</v>
      </c>
      <c r="N26" s="19">
        <v>-17241000</v>
      </c>
      <c r="O26" s="19"/>
      <c r="P26" s="19"/>
      <c r="Q26" s="19"/>
      <c r="R26" s="19"/>
      <c r="S26" s="19"/>
      <c r="T26" s="19"/>
      <c r="U26" s="19"/>
      <c r="V26" s="19"/>
      <c r="W26" s="19">
        <v>-27081276</v>
      </c>
      <c r="X26" s="19">
        <v>-25824480</v>
      </c>
      <c r="Y26" s="19">
        <v>-1256796</v>
      </c>
      <c r="Z26" s="20">
        <v>4.87</v>
      </c>
      <c r="AA26" s="21">
        <v>-53648880</v>
      </c>
    </row>
    <row r="27" spans="1:27" ht="13.5">
      <c r="A27" s="23" t="s">
        <v>51</v>
      </c>
      <c r="B27" s="24"/>
      <c r="C27" s="25">
        <f aca="true" t="shared" si="1" ref="C27:Y27">SUM(C21:C26)</f>
        <v>-38427707</v>
      </c>
      <c r="D27" s="25">
        <f>SUM(D21:D26)</f>
        <v>0</v>
      </c>
      <c r="E27" s="26">
        <f t="shared" si="1"/>
        <v>-53648880</v>
      </c>
      <c r="F27" s="27">
        <f t="shared" si="1"/>
        <v>-53648880</v>
      </c>
      <c r="G27" s="27">
        <f t="shared" si="1"/>
        <v>-6606066</v>
      </c>
      <c r="H27" s="27">
        <f t="shared" si="1"/>
        <v>-2283000</v>
      </c>
      <c r="I27" s="27">
        <f t="shared" si="1"/>
        <v>-951210</v>
      </c>
      <c r="J27" s="27">
        <f t="shared" si="1"/>
        <v>-9840276</v>
      </c>
      <c r="K27" s="27">
        <f t="shared" si="1"/>
        <v>-2799000</v>
      </c>
      <c r="L27" s="27">
        <f t="shared" si="1"/>
        <v>-2084000</v>
      </c>
      <c r="M27" s="27">
        <f t="shared" si="1"/>
        <v>-12358000</v>
      </c>
      <c r="N27" s="27">
        <f t="shared" si="1"/>
        <v>-17241000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-27081276</v>
      </c>
      <c r="X27" s="27">
        <f t="shared" si="1"/>
        <v>-25824480</v>
      </c>
      <c r="Y27" s="27">
        <f t="shared" si="1"/>
        <v>-1256796</v>
      </c>
      <c r="Z27" s="28">
        <f>+IF(X27&lt;&gt;0,+(Y27/X27)*100,0)</f>
        <v>4.866684634114607</v>
      </c>
      <c r="AA27" s="29">
        <f>SUM(AA21:AA26)</f>
        <v>-53648880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-1427190</v>
      </c>
      <c r="D35" s="17"/>
      <c r="E35" s="18">
        <v>-2499960</v>
      </c>
      <c r="F35" s="19">
        <v>-2499960</v>
      </c>
      <c r="G35" s="19">
        <v>-52728</v>
      </c>
      <c r="H35" s="19">
        <v>-52728</v>
      </c>
      <c r="I35" s="19">
        <v>-52728</v>
      </c>
      <c r="J35" s="19">
        <v>-158184</v>
      </c>
      <c r="K35" s="19">
        <v>-52728</v>
      </c>
      <c r="L35" s="19">
        <v>-52728</v>
      </c>
      <c r="M35" s="19">
        <v>-52728</v>
      </c>
      <c r="N35" s="19">
        <v>-158184</v>
      </c>
      <c r="O35" s="19"/>
      <c r="P35" s="19"/>
      <c r="Q35" s="19"/>
      <c r="R35" s="19"/>
      <c r="S35" s="19"/>
      <c r="T35" s="19"/>
      <c r="U35" s="19"/>
      <c r="V35" s="19"/>
      <c r="W35" s="19">
        <v>-316368</v>
      </c>
      <c r="X35" s="19">
        <v>-1249980</v>
      </c>
      <c r="Y35" s="19">
        <v>933612</v>
      </c>
      <c r="Z35" s="20">
        <v>-74.69</v>
      </c>
      <c r="AA35" s="21">
        <v>-2499960</v>
      </c>
    </row>
    <row r="36" spans="1:27" ht="13.5">
      <c r="A36" s="23" t="s">
        <v>57</v>
      </c>
      <c r="B36" s="24"/>
      <c r="C36" s="25">
        <f aca="true" t="shared" si="2" ref="C36:Y36">SUM(C31:C35)</f>
        <v>-1427190</v>
      </c>
      <c r="D36" s="25">
        <f>SUM(D31:D35)</f>
        <v>0</v>
      </c>
      <c r="E36" s="26">
        <f t="shared" si="2"/>
        <v>-2499960</v>
      </c>
      <c r="F36" s="27">
        <f t="shared" si="2"/>
        <v>-2499960</v>
      </c>
      <c r="G36" s="27">
        <f t="shared" si="2"/>
        <v>-52728</v>
      </c>
      <c r="H36" s="27">
        <f t="shared" si="2"/>
        <v>-52728</v>
      </c>
      <c r="I36" s="27">
        <f t="shared" si="2"/>
        <v>-52728</v>
      </c>
      <c r="J36" s="27">
        <f t="shared" si="2"/>
        <v>-158184</v>
      </c>
      <c r="K36" s="27">
        <f t="shared" si="2"/>
        <v>-52728</v>
      </c>
      <c r="L36" s="27">
        <f t="shared" si="2"/>
        <v>-52728</v>
      </c>
      <c r="M36" s="27">
        <f t="shared" si="2"/>
        <v>-52728</v>
      </c>
      <c r="N36" s="27">
        <f t="shared" si="2"/>
        <v>-158184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-316368</v>
      </c>
      <c r="X36" s="27">
        <f t="shared" si="2"/>
        <v>-1249980</v>
      </c>
      <c r="Y36" s="27">
        <f t="shared" si="2"/>
        <v>933612</v>
      </c>
      <c r="Z36" s="28">
        <f>+IF(X36&lt;&gt;0,+(Y36/X36)*100,0)</f>
        <v>-74.69015504248068</v>
      </c>
      <c r="AA36" s="29">
        <f>SUM(AA31:AA35)</f>
        <v>-2499960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18932200</v>
      </c>
      <c r="D38" s="31">
        <f>+D17+D27+D36</f>
        <v>0</v>
      </c>
      <c r="E38" s="32">
        <f t="shared" si="3"/>
        <v>8337846</v>
      </c>
      <c r="F38" s="33">
        <f t="shared" si="3"/>
        <v>8337846</v>
      </c>
      <c r="G38" s="33">
        <f t="shared" si="3"/>
        <v>72364390</v>
      </c>
      <c r="H38" s="33">
        <f t="shared" si="3"/>
        <v>8762630</v>
      </c>
      <c r="I38" s="33">
        <f t="shared" si="3"/>
        <v>9045463</v>
      </c>
      <c r="J38" s="33">
        <f t="shared" si="3"/>
        <v>90172483</v>
      </c>
      <c r="K38" s="33">
        <f t="shared" si="3"/>
        <v>3627011</v>
      </c>
      <c r="L38" s="33">
        <f t="shared" si="3"/>
        <v>-16554812</v>
      </c>
      <c r="M38" s="33">
        <f t="shared" si="3"/>
        <v>34447655</v>
      </c>
      <c r="N38" s="33">
        <f t="shared" si="3"/>
        <v>21519854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111692337</v>
      </c>
      <c r="X38" s="33">
        <f t="shared" si="3"/>
        <v>40651653</v>
      </c>
      <c r="Y38" s="33">
        <f t="shared" si="3"/>
        <v>71040684</v>
      </c>
      <c r="Z38" s="34">
        <f>+IF(X38&lt;&gt;0,+(Y38/X38)*100,0)</f>
        <v>174.75472399609433</v>
      </c>
      <c r="AA38" s="35">
        <f>+AA17+AA27+AA36</f>
        <v>8337846</v>
      </c>
    </row>
    <row r="39" spans="1:27" ht="13.5">
      <c r="A39" s="22" t="s">
        <v>59</v>
      </c>
      <c r="B39" s="16"/>
      <c r="C39" s="31">
        <v>-16702866</v>
      </c>
      <c r="D39" s="31"/>
      <c r="E39" s="32">
        <v>-21289000</v>
      </c>
      <c r="F39" s="33">
        <v>-21289000</v>
      </c>
      <c r="G39" s="33">
        <v>2429334</v>
      </c>
      <c r="H39" s="33">
        <v>74793724</v>
      </c>
      <c r="I39" s="33">
        <v>83556354</v>
      </c>
      <c r="J39" s="33">
        <v>2429334</v>
      </c>
      <c r="K39" s="33">
        <v>92601817</v>
      </c>
      <c r="L39" s="33">
        <v>96228828</v>
      </c>
      <c r="M39" s="33">
        <v>79674016</v>
      </c>
      <c r="N39" s="33">
        <v>92601817</v>
      </c>
      <c r="O39" s="33"/>
      <c r="P39" s="33"/>
      <c r="Q39" s="33"/>
      <c r="R39" s="33"/>
      <c r="S39" s="33"/>
      <c r="T39" s="33"/>
      <c r="U39" s="33"/>
      <c r="V39" s="33"/>
      <c r="W39" s="33">
        <v>2429334</v>
      </c>
      <c r="X39" s="33">
        <v>-21289000</v>
      </c>
      <c r="Y39" s="33">
        <v>23718334</v>
      </c>
      <c r="Z39" s="34">
        <v>-111.41</v>
      </c>
      <c r="AA39" s="35">
        <v>-21289000</v>
      </c>
    </row>
    <row r="40" spans="1:27" ht="13.5">
      <c r="A40" s="41" t="s">
        <v>60</v>
      </c>
      <c r="B40" s="42"/>
      <c r="C40" s="43">
        <v>2229334</v>
      </c>
      <c r="D40" s="43"/>
      <c r="E40" s="44">
        <v>-12951154</v>
      </c>
      <c r="F40" s="45">
        <v>-12951154</v>
      </c>
      <c r="G40" s="45">
        <v>74793724</v>
      </c>
      <c r="H40" s="45">
        <v>83556354</v>
      </c>
      <c r="I40" s="45">
        <v>92601817</v>
      </c>
      <c r="J40" s="45">
        <v>92601817</v>
      </c>
      <c r="K40" s="45">
        <v>96228828</v>
      </c>
      <c r="L40" s="45">
        <v>79674016</v>
      </c>
      <c r="M40" s="45">
        <v>114121671</v>
      </c>
      <c r="N40" s="45">
        <v>114121671</v>
      </c>
      <c r="O40" s="45"/>
      <c r="P40" s="45"/>
      <c r="Q40" s="45"/>
      <c r="R40" s="45"/>
      <c r="S40" s="45"/>
      <c r="T40" s="45"/>
      <c r="U40" s="45"/>
      <c r="V40" s="45"/>
      <c r="W40" s="45">
        <v>114121671</v>
      </c>
      <c r="X40" s="45">
        <v>19362653</v>
      </c>
      <c r="Y40" s="45">
        <v>94759018</v>
      </c>
      <c r="Z40" s="46">
        <v>489.39</v>
      </c>
      <c r="AA40" s="47">
        <v>-12951154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154854810</v>
      </c>
      <c r="F6" s="19">
        <v>154854810</v>
      </c>
      <c r="G6" s="19">
        <v>18121890</v>
      </c>
      <c r="H6" s="19">
        <v>18903063</v>
      </c>
      <c r="I6" s="19">
        <v>23809312</v>
      </c>
      <c r="J6" s="19">
        <v>60834265</v>
      </c>
      <c r="K6" s="19">
        <v>18734205</v>
      </c>
      <c r="L6" s="19">
        <v>16982006</v>
      </c>
      <c r="M6" s="19">
        <v>17440862</v>
      </c>
      <c r="N6" s="19">
        <v>53157073</v>
      </c>
      <c r="O6" s="19"/>
      <c r="P6" s="19"/>
      <c r="Q6" s="19"/>
      <c r="R6" s="19"/>
      <c r="S6" s="19"/>
      <c r="T6" s="19"/>
      <c r="U6" s="19"/>
      <c r="V6" s="19"/>
      <c r="W6" s="19">
        <v>113991338</v>
      </c>
      <c r="X6" s="19">
        <v>70388550</v>
      </c>
      <c r="Y6" s="19">
        <v>43602788</v>
      </c>
      <c r="Z6" s="20">
        <v>61.95</v>
      </c>
      <c r="AA6" s="21">
        <v>154854810</v>
      </c>
    </row>
    <row r="7" spans="1:27" ht="13.5">
      <c r="A7" s="22" t="s">
        <v>34</v>
      </c>
      <c r="B7" s="16"/>
      <c r="C7" s="17">
        <v>461539093</v>
      </c>
      <c r="D7" s="17"/>
      <c r="E7" s="18">
        <v>337831234</v>
      </c>
      <c r="F7" s="19">
        <v>337831234</v>
      </c>
      <c r="G7" s="19">
        <v>38787397</v>
      </c>
      <c r="H7" s="19">
        <v>44956495</v>
      </c>
      <c r="I7" s="19">
        <v>33819516</v>
      </c>
      <c r="J7" s="19">
        <v>117563408</v>
      </c>
      <c r="K7" s="19"/>
      <c r="L7" s="19">
        <v>-4420031</v>
      </c>
      <c r="M7" s="19">
        <v>31163215</v>
      </c>
      <c r="N7" s="19">
        <v>26743184</v>
      </c>
      <c r="O7" s="19"/>
      <c r="P7" s="19"/>
      <c r="Q7" s="19"/>
      <c r="R7" s="19"/>
      <c r="S7" s="19"/>
      <c r="T7" s="19"/>
      <c r="U7" s="19"/>
      <c r="V7" s="19"/>
      <c r="W7" s="19">
        <v>144306592</v>
      </c>
      <c r="X7" s="19">
        <v>168372348</v>
      </c>
      <c r="Y7" s="19">
        <v>-24065756</v>
      </c>
      <c r="Z7" s="20">
        <v>-14.29</v>
      </c>
      <c r="AA7" s="21">
        <v>337831234</v>
      </c>
    </row>
    <row r="8" spans="1:27" ht="13.5">
      <c r="A8" s="22" t="s">
        <v>35</v>
      </c>
      <c r="B8" s="16"/>
      <c r="C8" s="17">
        <v>5363872</v>
      </c>
      <c r="D8" s="17"/>
      <c r="E8" s="18">
        <v>17919806</v>
      </c>
      <c r="F8" s="19">
        <v>17919806</v>
      </c>
      <c r="G8" s="19">
        <v>2719231</v>
      </c>
      <c r="H8" s="19">
        <v>2943026</v>
      </c>
      <c r="I8" s="19">
        <v>3036369</v>
      </c>
      <c r="J8" s="19">
        <v>8698626</v>
      </c>
      <c r="K8" s="19"/>
      <c r="L8" s="19">
        <v>3274971</v>
      </c>
      <c r="M8" s="19">
        <v>3238678</v>
      </c>
      <c r="N8" s="19">
        <v>6513649</v>
      </c>
      <c r="O8" s="19"/>
      <c r="P8" s="19"/>
      <c r="Q8" s="19"/>
      <c r="R8" s="19"/>
      <c r="S8" s="19"/>
      <c r="T8" s="19"/>
      <c r="U8" s="19"/>
      <c r="V8" s="19"/>
      <c r="W8" s="19">
        <v>15212275</v>
      </c>
      <c r="X8" s="19">
        <v>8583122</v>
      </c>
      <c r="Y8" s="19">
        <v>6629153</v>
      </c>
      <c r="Z8" s="20">
        <v>77.23</v>
      </c>
      <c r="AA8" s="21">
        <v>17919806</v>
      </c>
    </row>
    <row r="9" spans="1:27" ht="13.5">
      <c r="A9" s="22" t="s">
        <v>36</v>
      </c>
      <c r="B9" s="16"/>
      <c r="C9" s="17">
        <v>328666601</v>
      </c>
      <c r="D9" s="17"/>
      <c r="E9" s="18">
        <v>229308000</v>
      </c>
      <c r="F9" s="19">
        <v>229308000</v>
      </c>
      <c r="G9" s="19"/>
      <c r="H9" s="19">
        <v>86111000</v>
      </c>
      <c r="I9" s="19"/>
      <c r="J9" s="19">
        <v>86111000</v>
      </c>
      <c r="K9" s="19"/>
      <c r="L9" s="19"/>
      <c r="M9" s="19">
        <v>68888000</v>
      </c>
      <c r="N9" s="19">
        <v>68888000</v>
      </c>
      <c r="O9" s="19"/>
      <c r="P9" s="19"/>
      <c r="Q9" s="19"/>
      <c r="R9" s="19"/>
      <c r="S9" s="19"/>
      <c r="T9" s="19"/>
      <c r="U9" s="19"/>
      <c r="V9" s="19"/>
      <c r="W9" s="19">
        <v>154999000</v>
      </c>
      <c r="X9" s="19">
        <v>108654000</v>
      </c>
      <c r="Y9" s="19">
        <v>46345000</v>
      </c>
      <c r="Z9" s="20">
        <v>42.65</v>
      </c>
      <c r="AA9" s="21">
        <v>229308000</v>
      </c>
    </row>
    <row r="10" spans="1:27" ht="13.5">
      <c r="A10" s="22" t="s">
        <v>37</v>
      </c>
      <c r="B10" s="16"/>
      <c r="C10" s="17"/>
      <c r="D10" s="17"/>
      <c r="E10" s="18">
        <v>91987000</v>
      </c>
      <c r="F10" s="19">
        <v>91987000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45993498</v>
      </c>
      <c r="Y10" s="19">
        <v>-45993498</v>
      </c>
      <c r="Z10" s="20">
        <v>-100</v>
      </c>
      <c r="AA10" s="21">
        <v>91987000</v>
      </c>
    </row>
    <row r="11" spans="1:27" ht="13.5">
      <c r="A11" s="22" t="s">
        <v>38</v>
      </c>
      <c r="B11" s="16"/>
      <c r="C11" s="17">
        <v>15236453</v>
      </c>
      <c r="D11" s="17"/>
      <c r="E11" s="18">
        <v>12520900</v>
      </c>
      <c r="F11" s="19">
        <v>12520900</v>
      </c>
      <c r="G11" s="19">
        <v>1486356</v>
      </c>
      <c r="H11" s="19">
        <v>1707074</v>
      </c>
      <c r="I11" s="19">
        <v>1624811</v>
      </c>
      <c r="J11" s="19">
        <v>4818241</v>
      </c>
      <c r="K11" s="19">
        <v>485053</v>
      </c>
      <c r="L11" s="19">
        <v>1449764</v>
      </c>
      <c r="M11" s="19">
        <v>1287118</v>
      </c>
      <c r="N11" s="19">
        <v>3221935</v>
      </c>
      <c r="O11" s="19"/>
      <c r="P11" s="19"/>
      <c r="Q11" s="19"/>
      <c r="R11" s="19"/>
      <c r="S11" s="19"/>
      <c r="T11" s="19"/>
      <c r="U11" s="19"/>
      <c r="V11" s="19"/>
      <c r="W11" s="19">
        <v>8040176</v>
      </c>
      <c r="X11" s="19">
        <v>6260450</v>
      </c>
      <c r="Y11" s="19">
        <v>1779726</v>
      </c>
      <c r="Z11" s="20">
        <v>28.43</v>
      </c>
      <c r="AA11" s="21">
        <v>12520900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-717549630</v>
      </c>
      <c r="D14" s="17"/>
      <c r="E14" s="18">
        <v>-741441200</v>
      </c>
      <c r="F14" s="19">
        <v>-741441200</v>
      </c>
      <c r="G14" s="19">
        <v>-33789864</v>
      </c>
      <c r="H14" s="19">
        <v>-6951036</v>
      </c>
      <c r="I14" s="19">
        <v>-63920637</v>
      </c>
      <c r="J14" s="19">
        <v>-104661537</v>
      </c>
      <c r="K14" s="19">
        <v>-17613112</v>
      </c>
      <c r="L14" s="19">
        <v>-51058856</v>
      </c>
      <c r="M14" s="19">
        <v>-55854436</v>
      </c>
      <c r="N14" s="19">
        <v>-124526404</v>
      </c>
      <c r="O14" s="19"/>
      <c r="P14" s="19"/>
      <c r="Q14" s="19"/>
      <c r="R14" s="19"/>
      <c r="S14" s="19"/>
      <c r="T14" s="19"/>
      <c r="U14" s="19"/>
      <c r="V14" s="19"/>
      <c r="W14" s="19">
        <v>-229187941</v>
      </c>
      <c r="X14" s="19">
        <v>-370664000</v>
      </c>
      <c r="Y14" s="19">
        <v>141476059</v>
      </c>
      <c r="Z14" s="20">
        <v>-38.17</v>
      </c>
      <c r="AA14" s="21">
        <v>-741441200</v>
      </c>
    </row>
    <row r="15" spans="1:27" ht="13.5">
      <c r="A15" s="22" t="s">
        <v>42</v>
      </c>
      <c r="B15" s="16"/>
      <c r="C15" s="17">
        <v>-513446</v>
      </c>
      <c r="D15" s="17"/>
      <c r="E15" s="18">
        <v>-491826</v>
      </c>
      <c r="F15" s="19">
        <v>-491826</v>
      </c>
      <c r="G15" s="19">
        <v>-29411</v>
      </c>
      <c r="H15" s="19">
        <v>-29211</v>
      </c>
      <c r="I15" s="19">
        <v>-100860</v>
      </c>
      <c r="J15" s="19">
        <v>-159482</v>
      </c>
      <c r="K15" s="19">
        <v>-28762</v>
      </c>
      <c r="L15" s="19">
        <v>-27618</v>
      </c>
      <c r="M15" s="19">
        <v>-28307</v>
      </c>
      <c r="N15" s="19">
        <v>-84687</v>
      </c>
      <c r="O15" s="19"/>
      <c r="P15" s="19"/>
      <c r="Q15" s="19"/>
      <c r="R15" s="19"/>
      <c r="S15" s="19"/>
      <c r="T15" s="19"/>
      <c r="U15" s="19"/>
      <c r="V15" s="19"/>
      <c r="W15" s="19">
        <v>-244169</v>
      </c>
      <c r="X15" s="19">
        <v>-246000</v>
      </c>
      <c r="Y15" s="19">
        <v>1831</v>
      </c>
      <c r="Z15" s="20">
        <v>-0.74</v>
      </c>
      <c r="AA15" s="21">
        <v>-491826</v>
      </c>
    </row>
    <row r="16" spans="1:27" ht="13.5">
      <c r="A16" s="22" t="s">
        <v>43</v>
      </c>
      <c r="B16" s="16"/>
      <c r="C16" s="17"/>
      <c r="D16" s="17"/>
      <c r="E16" s="18">
        <v>-9702440</v>
      </c>
      <c r="F16" s="19">
        <v>-9702440</v>
      </c>
      <c r="G16" s="19">
        <v>-649833</v>
      </c>
      <c r="H16" s="19"/>
      <c r="I16" s="19"/>
      <c r="J16" s="19">
        <v>-649833</v>
      </c>
      <c r="K16" s="19"/>
      <c r="L16" s="19">
        <v>-2721498</v>
      </c>
      <c r="M16" s="19"/>
      <c r="N16" s="19">
        <v>-2721498</v>
      </c>
      <c r="O16" s="19"/>
      <c r="P16" s="19"/>
      <c r="Q16" s="19"/>
      <c r="R16" s="19"/>
      <c r="S16" s="19"/>
      <c r="T16" s="19"/>
      <c r="U16" s="19"/>
      <c r="V16" s="19"/>
      <c r="W16" s="19">
        <v>-3371331</v>
      </c>
      <c r="X16" s="19">
        <v>-4848000</v>
      </c>
      <c r="Y16" s="19">
        <v>1476669</v>
      </c>
      <c r="Z16" s="20">
        <v>-30.46</v>
      </c>
      <c r="AA16" s="21">
        <v>-9702440</v>
      </c>
    </row>
    <row r="17" spans="1:27" ht="13.5">
      <c r="A17" s="23" t="s">
        <v>44</v>
      </c>
      <c r="B17" s="24"/>
      <c r="C17" s="25">
        <f aca="true" t="shared" si="0" ref="C17:Y17">SUM(C6:C16)</f>
        <v>92742943</v>
      </c>
      <c r="D17" s="25">
        <f>SUM(D6:D16)</f>
        <v>0</v>
      </c>
      <c r="E17" s="26">
        <f t="shared" si="0"/>
        <v>92786284</v>
      </c>
      <c r="F17" s="27">
        <f t="shared" si="0"/>
        <v>92786284</v>
      </c>
      <c r="G17" s="27">
        <f t="shared" si="0"/>
        <v>26645766</v>
      </c>
      <c r="H17" s="27">
        <f t="shared" si="0"/>
        <v>147640411</v>
      </c>
      <c r="I17" s="27">
        <f t="shared" si="0"/>
        <v>-1731489</v>
      </c>
      <c r="J17" s="27">
        <f t="shared" si="0"/>
        <v>172554688</v>
      </c>
      <c r="K17" s="27">
        <f t="shared" si="0"/>
        <v>1577384</v>
      </c>
      <c r="L17" s="27">
        <f t="shared" si="0"/>
        <v>-36521262</v>
      </c>
      <c r="M17" s="27">
        <f t="shared" si="0"/>
        <v>66135130</v>
      </c>
      <c r="N17" s="27">
        <f t="shared" si="0"/>
        <v>31191252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203745940</v>
      </c>
      <c r="X17" s="27">
        <f t="shared" si="0"/>
        <v>32493968</v>
      </c>
      <c r="Y17" s="27">
        <f t="shared" si="0"/>
        <v>171251972</v>
      </c>
      <c r="Z17" s="28">
        <f>+IF(X17&lt;&gt;0,+(Y17/X17)*100,0)</f>
        <v>527.0269608193126</v>
      </c>
      <c r="AA17" s="29">
        <f>SUM(AA6:AA16)</f>
        <v>92786284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>
        <v>-1507479</v>
      </c>
      <c r="I21" s="36"/>
      <c r="J21" s="19">
        <v>-1507479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-1507479</v>
      </c>
      <c r="X21" s="19"/>
      <c r="Y21" s="36">
        <v>-1507479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-30283451</v>
      </c>
      <c r="H24" s="19"/>
      <c r="I24" s="19"/>
      <c r="J24" s="19">
        <v>-30283451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-30283451</v>
      </c>
      <c r="X24" s="19"/>
      <c r="Y24" s="19">
        <v>-30283451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-80147697</v>
      </c>
      <c r="D26" s="17"/>
      <c r="E26" s="18">
        <v>-127846863</v>
      </c>
      <c r="F26" s="19">
        <v>-127846863</v>
      </c>
      <c r="G26" s="19">
        <v>-1792004</v>
      </c>
      <c r="H26" s="19">
        <v>-30937803</v>
      </c>
      <c r="I26" s="19">
        <v>-545871</v>
      </c>
      <c r="J26" s="19">
        <v>-33275678</v>
      </c>
      <c r="K26" s="19">
        <v>-4562967</v>
      </c>
      <c r="L26" s="19">
        <v>-13809289</v>
      </c>
      <c r="M26" s="19">
        <v>-9258610</v>
      </c>
      <c r="N26" s="19">
        <v>-27630866</v>
      </c>
      <c r="O26" s="19"/>
      <c r="P26" s="19"/>
      <c r="Q26" s="19"/>
      <c r="R26" s="19"/>
      <c r="S26" s="19"/>
      <c r="T26" s="19"/>
      <c r="U26" s="19"/>
      <c r="V26" s="19"/>
      <c r="W26" s="19">
        <v>-60906544</v>
      </c>
      <c r="X26" s="19">
        <v>-63923430</v>
      </c>
      <c r="Y26" s="19">
        <v>3016886</v>
      </c>
      <c r="Z26" s="20">
        <v>-4.72</v>
      </c>
      <c r="AA26" s="21">
        <v>-127846863</v>
      </c>
    </row>
    <row r="27" spans="1:27" ht="13.5">
      <c r="A27" s="23" t="s">
        <v>51</v>
      </c>
      <c r="B27" s="24"/>
      <c r="C27" s="25">
        <f aca="true" t="shared" si="1" ref="C27:Y27">SUM(C21:C26)</f>
        <v>-80147697</v>
      </c>
      <c r="D27" s="25">
        <f>SUM(D21:D26)</f>
        <v>0</v>
      </c>
      <c r="E27" s="26">
        <f t="shared" si="1"/>
        <v>-127846863</v>
      </c>
      <c r="F27" s="27">
        <f t="shared" si="1"/>
        <v>-127846863</v>
      </c>
      <c r="G27" s="27">
        <f t="shared" si="1"/>
        <v>-32075455</v>
      </c>
      <c r="H27" s="27">
        <f t="shared" si="1"/>
        <v>-32445282</v>
      </c>
      <c r="I27" s="27">
        <f t="shared" si="1"/>
        <v>-545871</v>
      </c>
      <c r="J27" s="27">
        <f t="shared" si="1"/>
        <v>-65066608</v>
      </c>
      <c r="K27" s="27">
        <f t="shared" si="1"/>
        <v>-4562967</v>
      </c>
      <c r="L27" s="27">
        <f t="shared" si="1"/>
        <v>-13809289</v>
      </c>
      <c r="M27" s="27">
        <f t="shared" si="1"/>
        <v>-9258610</v>
      </c>
      <c r="N27" s="27">
        <f t="shared" si="1"/>
        <v>-27630866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-92697474</v>
      </c>
      <c r="X27" s="27">
        <f t="shared" si="1"/>
        <v>-63923430</v>
      </c>
      <c r="Y27" s="27">
        <f t="shared" si="1"/>
        <v>-28774044</v>
      </c>
      <c r="Z27" s="28">
        <f>+IF(X27&lt;&gt;0,+(Y27/X27)*100,0)</f>
        <v>45.01329794098971</v>
      </c>
      <c r="AA27" s="29">
        <f>SUM(AA21:AA26)</f>
        <v>-127846863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12243857</v>
      </c>
      <c r="H33" s="36">
        <v>5667549</v>
      </c>
      <c r="I33" s="36">
        <v>-114054000</v>
      </c>
      <c r="J33" s="36">
        <v>-96142594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-96142594</v>
      </c>
      <c r="X33" s="36"/>
      <c r="Y33" s="19">
        <v>-96142594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-537173</v>
      </c>
      <c r="D35" s="17"/>
      <c r="E35" s="18">
        <v>-576000</v>
      </c>
      <c r="F35" s="19">
        <v>-576000</v>
      </c>
      <c r="G35" s="19">
        <v>90464784</v>
      </c>
      <c r="H35" s="19">
        <v>-55597516</v>
      </c>
      <c r="I35" s="19">
        <v>-136117</v>
      </c>
      <c r="J35" s="19">
        <v>34731151</v>
      </c>
      <c r="K35" s="19">
        <v>-28904</v>
      </c>
      <c r="L35" s="19">
        <v>-30048</v>
      </c>
      <c r="M35" s="19">
        <v>-29360</v>
      </c>
      <c r="N35" s="19">
        <v>-88312</v>
      </c>
      <c r="O35" s="19"/>
      <c r="P35" s="19"/>
      <c r="Q35" s="19"/>
      <c r="R35" s="19"/>
      <c r="S35" s="19"/>
      <c r="T35" s="19"/>
      <c r="U35" s="19"/>
      <c r="V35" s="19"/>
      <c r="W35" s="19">
        <v>34642839</v>
      </c>
      <c r="X35" s="19">
        <v>-288000</v>
      </c>
      <c r="Y35" s="19">
        <v>34930839</v>
      </c>
      <c r="Z35" s="20">
        <v>-12128.76</v>
      </c>
      <c r="AA35" s="21">
        <v>-576000</v>
      </c>
    </row>
    <row r="36" spans="1:27" ht="13.5">
      <c r="A36" s="23" t="s">
        <v>57</v>
      </c>
      <c r="B36" s="24"/>
      <c r="C36" s="25">
        <f aca="true" t="shared" si="2" ref="C36:Y36">SUM(C31:C35)</f>
        <v>-537173</v>
      </c>
      <c r="D36" s="25">
        <f>SUM(D31:D35)</f>
        <v>0</v>
      </c>
      <c r="E36" s="26">
        <f t="shared" si="2"/>
        <v>-576000</v>
      </c>
      <c r="F36" s="27">
        <f t="shared" si="2"/>
        <v>-576000</v>
      </c>
      <c r="G36" s="27">
        <f t="shared" si="2"/>
        <v>102708641</v>
      </c>
      <c r="H36" s="27">
        <f t="shared" si="2"/>
        <v>-49929967</v>
      </c>
      <c r="I36" s="27">
        <f t="shared" si="2"/>
        <v>-114190117</v>
      </c>
      <c r="J36" s="27">
        <f t="shared" si="2"/>
        <v>-61411443</v>
      </c>
      <c r="K36" s="27">
        <f t="shared" si="2"/>
        <v>-28904</v>
      </c>
      <c r="L36" s="27">
        <f t="shared" si="2"/>
        <v>-30048</v>
      </c>
      <c r="M36" s="27">
        <f t="shared" si="2"/>
        <v>-29360</v>
      </c>
      <c r="N36" s="27">
        <f t="shared" si="2"/>
        <v>-88312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-61499755</v>
      </c>
      <c r="X36" s="27">
        <f t="shared" si="2"/>
        <v>-288000</v>
      </c>
      <c r="Y36" s="27">
        <f t="shared" si="2"/>
        <v>-61211755</v>
      </c>
      <c r="Z36" s="28">
        <f>+IF(X36&lt;&gt;0,+(Y36/X36)*100,0)</f>
        <v>21254.081597222223</v>
      </c>
      <c r="AA36" s="29">
        <f>SUM(AA31:AA35)</f>
        <v>-576000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12058073</v>
      </c>
      <c r="D38" s="31">
        <f>+D17+D27+D36</f>
        <v>0</v>
      </c>
      <c r="E38" s="32">
        <f t="shared" si="3"/>
        <v>-35636579</v>
      </c>
      <c r="F38" s="33">
        <f t="shared" si="3"/>
        <v>-35636579</v>
      </c>
      <c r="G38" s="33">
        <f t="shared" si="3"/>
        <v>97278952</v>
      </c>
      <c r="H38" s="33">
        <f t="shared" si="3"/>
        <v>65265162</v>
      </c>
      <c r="I38" s="33">
        <f t="shared" si="3"/>
        <v>-116467477</v>
      </c>
      <c r="J38" s="33">
        <f t="shared" si="3"/>
        <v>46076637</v>
      </c>
      <c r="K38" s="33">
        <f t="shared" si="3"/>
        <v>-3014487</v>
      </c>
      <c r="L38" s="33">
        <f t="shared" si="3"/>
        <v>-50360599</v>
      </c>
      <c r="M38" s="33">
        <f t="shared" si="3"/>
        <v>56847160</v>
      </c>
      <c r="N38" s="33">
        <f t="shared" si="3"/>
        <v>3472074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49548711</v>
      </c>
      <c r="X38" s="33">
        <f t="shared" si="3"/>
        <v>-31717462</v>
      </c>
      <c r="Y38" s="33">
        <f t="shared" si="3"/>
        <v>81266173</v>
      </c>
      <c r="Z38" s="34">
        <f>+IF(X38&lt;&gt;0,+(Y38/X38)*100,0)</f>
        <v>-256.2190284960379</v>
      </c>
      <c r="AA38" s="35">
        <f>+AA17+AA27+AA36</f>
        <v>-35636579</v>
      </c>
    </row>
    <row r="39" spans="1:27" ht="13.5">
      <c r="A39" s="22" t="s">
        <v>59</v>
      </c>
      <c r="B39" s="16"/>
      <c r="C39" s="31">
        <v>262207859</v>
      </c>
      <c r="D39" s="31"/>
      <c r="E39" s="32">
        <v>262207859</v>
      </c>
      <c r="F39" s="33">
        <v>262207859</v>
      </c>
      <c r="G39" s="33">
        <v>274265932</v>
      </c>
      <c r="H39" s="33">
        <v>371544884</v>
      </c>
      <c r="I39" s="33">
        <v>436810046</v>
      </c>
      <c r="J39" s="33">
        <v>274265932</v>
      </c>
      <c r="K39" s="33">
        <v>320342569</v>
      </c>
      <c r="L39" s="33">
        <v>317328082</v>
      </c>
      <c r="M39" s="33">
        <v>266967483</v>
      </c>
      <c r="N39" s="33">
        <v>320342569</v>
      </c>
      <c r="O39" s="33"/>
      <c r="P39" s="33"/>
      <c r="Q39" s="33"/>
      <c r="R39" s="33"/>
      <c r="S39" s="33"/>
      <c r="T39" s="33"/>
      <c r="U39" s="33"/>
      <c r="V39" s="33"/>
      <c r="W39" s="33">
        <v>274265932</v>
      </c>
      <c r="X39" s="33">
        <v>262207859</v>
      </c>
      <c r="Y39" s="33">
        <v>12058073</v>
      </c>
      <c r="Z39" s="34">
        <v>4.6</v>
      </c>
      <c r="AA39" s="35">
        <v>262207859</v>
      </c>
    </row>
    <row r="40" spans="1:27" ht="13.5">
      <c r="A40" s="41" t="s">
        <v>60</v>
      </c>
      <c r="B40" s="42"/>
      <c r="C40" s="43">
        <v>274265932</v>
      </c>
      <c r="D40" s="43"/>
      <c r="E40" s="44">
        <v>226571280</v>
      </c>
      <c r="F40" s="45">
        <v>226571280</v>
      </c>
      <c r="G40" s="45">
        <v>371544884</v>
      </c>
      <c r="H40" s="45">
        <v>436810046</v>
      </c>
      <c r="I40" s="45">
        <v>320342569</v>
      </c>
      <c r="J40" s="45">
        <v>320342569</v>
      </c>
      <c r="K40" s="45">
        <v>317328082</v>
      </c>
      <c r="L40" s="45">
        <v>266967483</v>
      </c>
      <c r="M40" s="45">
        <v>323814643</v>
      </c>
      <c r="N40" s="45">
        <v>323814643</v>
      </c>
      <c r="O40" s="45"/>
      <c r="P40" s="45"/>
      <c r="Q40" s="45"/>
      <c r="R40" s="45"/>
      <c r="S40" s="45"/>
      <c r="T40" s="45"/>
      <c r="U40" s="45"/>
      <c r="V40" s="45"/>
      <c r="W40" s="45">
        <v>323814643</v>
      </c>
      <c r="X40" s="45">
        <v>230490397</v>
      </c>
      <c r="Y40" s="45">
        <v>93324246</v>
      </c>
      <c r="Z40" s="46">
        <v>40.49</v>
      </c>
      <c r="AA40" s="47">
        <v>226571280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104940191</v>
      </c>
      <c r="D7" s="17"/>
      <c r="E7" s="18">
        <v>131249179</v>
      </c>
      <c r="F7" s="19">
        <v>131249179</v>
      </c>
      <c r="G7" s="19">
        <v>7368005</v>
      </c>
      <c r="H7" s="19">
        <v>10205364</v>
      </c>
      <c r="I7" s="19">
        <v>10652598</v>
      </c>
      <c r="J7" s="19">
        <v>28225967</v>
      </c>
      <c r="K7" s="19">
        <v>17966279</v>
      </c>
      <c r="L7" s="19">
        <v>9642803</v>
      </c>
      <c r="M7" s="19">
        <v>8366386</v>
      </c>
      <c r="N7" s="19">
        <v>35975468</v>
      </c>
      <c r="O7" s="19"/>
      <c r="P7" s="19"/>
      <c r="Q7" s="19"/>
      <c r="R7" s="19"/>
      <c r="S7" s="19"/>
      <c r="T7" s="19"/>
      <c r="U7" s="19"/>
      <c r="V7" s="19"/>
      <c r="W7" s="19">
        <v>64201435</v>
      </c>
      <c r="X7" s="19">
        <v>65622000</v>
      </c>
      <c r="Y7" s="19">
        <v>-1420565</v>
      </c>
      <c r="Z7" s="20">
        <v>-2.16</v>
      </c>
      <c r="AA7" s="21">
        <v>131249179</v>
      </c>
    </row>
    <row r="8" spans="1:27" ht="13.5">
      <c r="A8" s="22" t="s">
        <v>35</v>
      </c>
      <c r="B8" s="16"/>
      <c r="C8" s="17">
        <v>3750848</v>
      </c>
      <c r="D8" s="17"/>
      <c r="E8" s="18">
        <v>4148303</v>
      </c>
      <c r="F8" s="19">
        <v>4148303</v>
      </c>
      <c r="G8" s="19">
        <v>225000</v>
      </c>
      <c r="H8" s="19">
        <v>306000</v>
      </c>
      <c r="I8" s="19">
        <v>151000</v>
      </c>
      <c r="J8" s="19">
        <v>682000</v>
      </c>
      <c r="K8" s="19">
        <v>342000</v>
      </c>
      <c r="L8" s="19">
        <v>228667</v>
      </c>
      <c r="M8" s="19">
        <v>98000</v>
      </c>
      <c r="N8" s="19">
        <v>668667</v>
      </c>
      <c r="O8" s="19"/>
      <c r="P8" s="19"/>
      <c r="Q8" s="19"/>
      <c r="R8" s="19"/>
      <c r="S8" s="19"/>
      <c r="T8" s="19"/>
      <c r="U8" s="19"/>
      <c r="V8" s="19"/>
      <c r="W8" s="19">
        <v>1350667</v>
      </c>
      <c r="X8" s="19">
        <v>1476642</v>
      </c>
      <c r="Y8" s="19">
        <v>-125975</v>
      </c>
      <c r="Z8" s="20">
        <v>-8.53</v>
      </c>
      <c r="AA8" s="21">
        <v>4148303</v>
      </c>
    </row>
    <row r="9" spans="1:27" ht="13.5">
      <c r="A9" s="22" t="s">
        <v>36</v>
      </c>
      <c r="B9" s="16"/>
      <c r="C9" s="17">
        <v>315745261</v>
      </c>
      <c r="D9" s="17"/>
      <c r="E9" s="18">
        <v>405533001</v>
      </c>
      <c r="F9" s="19">
        <v>405533001</v>
      </c>
      <c r="G9" s="19">
        <v>150850000</v>
      </c>
      <c r="H9" s="19">
        <v>3098000</v>
      </c>
      <c r="I9" s="19"/>
      <c r="J9" s="19">
        <v>153948000</v>
      </c>
      <c r="K9" s="19"/>
      <c r="L9" s="19"/>
      <c r="M9" s="19">
        <v>87114000</v>
      </c>
      <c r="N9" s="19">
        <v>87114000</v>
      </c>
      <c r="O9" s="19"/>
      <c r="P9" s="19"/>
      <c r="Q9" s="19"/>
      <c r="R9" s="19"/>
      <c r="S9" s="19"/>
      <c r="T9" s="19"/>
      <c r="U9" s="19"/>
      <c r="V9" s="19"/>
      <c r="W9" s="19">
        <v>241062000</v>
      </c>
      <c r="X9" s="19">
        <v>270355334</v>
      </c>
      <c r="Y9" s="19">
        <v>-29293334</v>
      </c>
      <c r="Z9" s="20">
        <v>-10.84</v>
      </c>
      <c r="AA9" s="21">
        <v>405533001</v>
      </c>
    </row>
    <row r="10" spans="1:27" ht="13.5">
      <c r="A10" s="22" t="s">
        <v>37</v>
      </c>
      <c r="B10" s="16"/>
      <c r="C10" s="17">
        <v>347339000</v>
      </c>
      <c r="D10" s="17"/>
      <c r="E10" s="18">
        <v>407804001</v>
      </c>
      <c r="F10" s="19">
        <v>407804001</v>
      </c>
      <c r="G10" s="19">
        <v>80000000</v>
      </c>
      <c r="H10" s="19">
        <v>9742000</v>
      </c>
      <c r="I10" s="19"/>
      <c r="J10" s="19">
        <v>89742000</v>
      </c>
      <c r="K10" s="19">
        <v>25000000</v>
      </c>
      <c r="L10" s="19"/>
      <c r="M10" s="19">
        <v>77000000</v>
      </c>
      <c r="N10" s="19">
        <v>102000000</v>
      </c>
      <c r="O10" s="19"/>
      <c r="P10" s="19"/>
      <c r="Q10" s="19"/>
      <c r="R10" s="19"/>
      <c r="S10" s="19"/>
      <c r="T10" s="19"/>
      <c r="U10" s="19"/>
      <c r="V10" s="19"/>
      <c r="W10" s="19">
        <v>191742000</v>
      </c>
      <c r="X10" s="19">
        <v>271869334</v>
      </c>
      <c r="Y10" s="19">
        <v>-80127334</v>
      </c>
      <c r="Z10" s="20">
        <v>-29.47</v>
      </c>
      <c r="AA10" s="21">
        <v>407804001</v>
      </c>
    </row>
    <row r="11" spans="1:27" ht="13.5">
      <c r="A11" s="22" t="s">
        <v>38</v>
      </c>
      <c r="B11" s="16"/>
      <c r="C11" s="17">
        <v>4191714</v>
      </c>
      <c r="D11" s="17"/>
      <c r="E11" s="18">
        <v>6572000</v>
      </c>
      <c r="F11" s="19">
        <v>6572000</v>
      </c>
      <c r="G11" s="19">
        <v>4630000</v>
      </c>
      <c r="H11" s="19">
        <v>4745000</v>
      </c>
      <c r="I11" s="19">
        <v>4761000</v>
      </c>
      <c r="J11" s="19">
        <v>14136000</v>
      </c>
      <c r="K11" s="19">
        <v>299000</v>
      </c>
      <c r="L11" s="19">
        <v>203436</v>
      </c>
      <c r="M11" s="19">
        <v>606000</v>
      </c>
      <c r="N11" s="19">
        <v>1108436</v>
      </c>
      <c r="O11" s="19"/>
      <c r="P11" s="19"/>
      <c r="Q11" s="19"/>
      <c r="R11" s="19"/>
      <c r="S11" s="19"/>
      <c r="T11" s="19"/>
      <c r="U11" s="19"/>
      <c r="V11" s="19"/>
      <c r="W11" s="19">
        <v>15244436</v>
      </c>
      <c r="X11" s="19">
        <v>3282000</v>
      </c>
      <c r="Y11" s="19">
        <v>11962436</v>
      </c>
      <c r="Z11" s="20">
        <v>364.49</v>
      </c>
      <c r="AA11" s="21">
        <v>6572000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-494124911</v>
      </c>
      <c r="D14" s="17"/>
      <c r="E14" s="18">
        <v>-495285970</v>
      </c>
      <c r="F14" s="19">
        <v>-495285970</v>
      </c>
      <c r="G14" s="19">
        <v>-23832000</v>
      </c>
      <c r="H14" s="19">
        <v>-31631000</v>
      </c>
      <c r="I14" s="19">
        <v>-32347000</v>
      </c>
      <c r="J14" s="19">
        <v>-87810000</v>
      </c>
      <c r="K14" s="19">
        <v>-48446000</v>
      </c>
      <c r="L14" s="19">
        <v>-42264343</v>
      </c>
      <c r="M14" s="19">
        <v>-139739000</v>
      </c>
      <c r="N14" s="19">
        <v>-230449343</v>
      </c>
      <c r="O14" s="19"/>
      <c r="P14" s="19"/>
      <c r="Q14" s="19"/>
      <c r="R14" s="19"/>
      <c r="S14" s="19"/>
      <c r="T14" s="19"/>
      <c r="U14" s="19"/>
      <c r="V14" s="19"/>
      <c r="W14" s="19">
        <v>-318259343</v>
      </c>
      <c r="X14" s="19">
        <v>-251890000</v>
      </c>
      <c r="Y14" s="19">
        <v>-66369343</v>
      </c>
      <c r="Z14" s="20">
        <v>26.35</v>
      </c>
      <c r="AA14" s="21">
        <v>-495285970</v>
      </c>
    </row>
    <row r="15" spans="1:27" ht="13.5">
      <c r="A15" s="22" t="s">
        <v>42</v>
      </c>
      <c r="B15" s="16"/>
      <c r="C15" s="17">
        <v>-2788880</v>
      </c>
      <c r="D15" s="17"/>
      <c r="E15" s="18">
        <v>-561072</v>
      </c>
      <c r="F15" s="19">
        <v>-561072</v>
      </c>
      <c r="G15" s="19"/>
      <c r="H15" s="19">
        <v>-2000</v>
      </c>
      <c r="I15" s="19">
        <v>-9000</v>
      </c>
      <c r="J15" s="19">
        <v>-11000</v>
      </c>
      <c r="K15" s="19">
        <v>-31000</v>
      </c>
      <c r="L15" s="19">
        <v>-65793</v>
      </c>
      <c r="M15" s="19"/>
      <c r="N15" s="19">
        <v>-96793</v>
      </c>
      <c r="O15" s="19"/>
      <c r="P15" s="19"/>
      <c r="Q15" s="19"/>
      <c r="R15" s="19"/>
      <c r="S15" s="19"/>
      <c r="T15" s="19"/>
      <c r="U15" s="19"/>
      <c r="V15" s="19"/>
      <c r="W15" s="19">
        <v>-107793</v>
      </c>
      <c r="X15" s="19">
        <v>-280536</v>
      </c>
      <c r="Y15" s="19">
        <v>172743</v>
      </c>
      <c r="Z15" s="20">
        <v>-61.58</v>
      </c>
      <c r="AA15" s="21">
        <v>-561072</v>
      </c>
    </row>
    <row r="16" spans="1:27" ht="13.5">
      <c r="A16" s="22" t="s">
        <v>43</v>
      </c>
      <c r="B16" s="16"/>
      <c r="C16" s="17"/>
      <c r="D16" s="17"/>
      <c r="E16" s="18">
        <v>-1000000</v>
      </c>
      <c r="F16" s="19">
        <v>-1000000</v>
      </c>
      <c r="G16" s="19"/>
      <c r="H16" s="19">
        <v>-323000</v>
      </c>
      <c r="I16" s="19"/>
      <c r="J16" s="19">
        <v>-323000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-323000</v>
      </c>
      <c r="X16" s="19"/>
      <c r="Y16" s="19">
        <v>-323000</v>
      </c>
      <c r="Z16" s="20"/>
      <c r="AA16" s="21">
        <v>-1000000</v>
      </c>
    </row>
    <row r="17" spans="1:27" ht="13.5">
      <c r="A17" s="23" t="s">
        <v>44</v>
      </c>
      <c r="B17" s="24"/>
      <c r="C17" s="25">
        <f aca="true" t="shared" si="0" ref="C17:Y17">SUM(C6:C16)</f>
        <v>279053223</v>
      </c>
      <c r="D17" s="25">
        <f>SUM(D6:D16)</f>
        <v>0</v>
      </c>
      <c r="E17" s="26">
        <f t="shared" si="0"/>
        <v>458459442</v>
      </c>
      <c r="F17" s="27">
        <f t="shared" si="0"/>
        <v>458459442</v>
      </c>
      <c r="G17" s="27">
        <f t="shared" si="0"/>
        <v>219241005</v>
      </c>
      <c r="H17" s="27">
        <f t="shared" si="0"/>
        <v>-3859636</v>
      </c>
      <c r="I17" s="27">
        <f t="shared" si="0"/>
        <v>-16791402</v>
      </c>
      <c r="J17" s="27">
        <f t="shared" si="0"/>
        <v>198589967</v>
      </c>
      <c r="K17" s="27">
        <f t="shared" si="0"/>
        <v>-4869721</v>
      </c>
      <c r="L17" s="27">
        <f t="shared" si="0"/>
        <v>-32255230</v>
      </c>
      <c r="M17" s="27">
        <f t="shared" si="0"/>
        <v>33445386</v>
      </c>
      <c r="N17" s="27">
        <f t="shared" si="0"/>
        <v>-3679565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194910402</v>
      </c>
      <c r="X17" s="27">
        <f t="shared" si="0"/>
        <v>360434774</v>
      </c>
      <c r="Y17" s="27">
        <f t="shared" si="0"/>
        <v>-165524372</v>
      </c>
      <c r="Z17" s="28">
        <f>+IF(X17&lt;&gt;0,+(Y17/X17)*100,0)</f>
        <v>-45.92353011976586</v>
      </c>
      <c r="AA17" s="29">
        <f>SUM(AA6:AA16)</f>
        <v>458459442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14742908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-295236875</v>
      </c>
      <c r="D26" s="17"/>
      <c r="E26" s="18">
        <v>-407831004</v>
      </c>
      <c r="F26" s="19">
        <v>-407831004</v>
      </c>
      <c r="G26" s="19"/>
      <c r="H26" s="19">
        <v>-84543000</v>
      </c>
      <c r="I26" s="19"/>
      <c r="J26" s="19">
        <v>-84543000</v>
      </c>
      <c r="K26" s="19">
        <v>-3435000</v>
      </c>
      <c r="L26" s="19">
        <v>-3559490</v>
      </c>
      <c r="M26" s="19">
        <v>-18950000</v>
      </c>
      <c r="N26" s="19">
        <v>-25944490</v>
      </c>
      <c r="O26" s="19"/>
      <c r="P26" s="19"/>
      <c r="Q26" s="19"/>
      <c r="R26" s="19"/>
      <c r="S26" s="19"/>
      <c r="T26" s="19"/>
      <c r="U26" s="19"/>
      <c r="V26" s="19"/>
      <c r="W26" s="19">
        <v>-110487490</v>
      </c>
      <c r="X26" s="19">
        <v>-203942502</v>
      </c>
      <c r="Y26" s="19">
        <v>93455012</v>
      </c>
      <c r="Z26" s="20">
        <v>-45.82</v>
      </c>
      <c r="AA26" s="21">
        <v>-407831004</v>
      </c>
    </row>
    <row r="27" spans="1:27" ht="13.5">
      <c r="A27" s="23" t="s">
        <v>51</v>
      </c>
      <c r="B27" s="24"/>
      <c r="C27" s="25">
        <f aca="true" t="shared" si="1" ref="C27:Y27">SUM(C21:C26)</f>
        <v>-280493967</v>
      </c>
      <c r="D27" s="25">
        <f>SUM(D21:D26)</f>
        <v>0</v>
      </c>
      <c r="E27" s="26">
        <f t="shared" si="1"/>
        <v>-407831004</v>
      </c>
      <c r="F27" s="27">
        <f t="shared" si="1"/>
        <v>-407831004</v>
      </c>
      <c r="G27" s="27">
        <f t="shared" si="1"/>
        <v>0</v>
      </c>
      <c r="H27" s="27">
        <f t="shared" si="1"/>
        <v>-84543000</v>
      </c>
      <c r="I27" s="27">
        <f t="shared" si="1"/>
        <v>0</v>
      </c>
      <c r="J27" s="27">
        <f t="shared" si="1"/>
        <v>-84543000</v>
      </c>
      <c r="K27" s="27">
        <f t="shared" si="1"/>
        <v>-3435000</v>
      </c>
      <c r="L27" s="27">
        <f t="shared" si="1"/>
        <v>-3559490</v>
      </c>
      <c r="M27" s="27">
        <f t="shared" si="1"/>
        <v>-18950000</v>
      </c>
      <c r="N27" s="27">
        <f t="shared" si="1"/>
        <v>-25944490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-110487490</v>
      </c>
      <c r="X27" s="27">
        <f t="shared" si="1"/>
        <v>-203942502</v>
      </c>
      <c r="Y27" s="27">
        <f t="shared" si="1"/>
        <v>93455012</v>
      </c>
      <c r="Z27" s="28">
        <f>+IF(X27&lt;&gt;0,+(Y27/X27)*100,0)</f>
        <v>-45.8241960765981</v>
      </c>
      <c r="AA27" s="29">
        <f>SUM(AA21:AA26)</f>
        <v>-407831004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1453626</v>
      </c>
      <c r="D33" s="17"/>
      <c r="E33" s="18">
        <v>1764516</v>
      </c>
      <c r="F33" s="19">
        <v>1764516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882258</v>
      </c>
      <c r="Y33" s="19">
        <v>-882258</v>
      </c>
      <c r="Z33" s="20">
        <v>-100</v>
      </c>
      <c r="AA33" s="21">
        <v>1764516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1453626</v>
      </c>
      <c r="D36" s="25">
        <f>SUM(D31:D35)</f>
        <v>0</v>
      </c>
      <c r="E36" s="26">
        <f t="shared" si="2"/>
        <v>1764516</v>
      </c>
      <c r="F36" s="27">
        <f t="shared" si="2"/>
        <v>1764516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882258</v>
      </c>
      <c r="Y36" s="27">
        <f t="shared" si="2"/>
        <v>-882258</v>
      </c>
      <c r="Z36" s="28">
        <f>+IF(X36&lt;&gt;0,+(Y36/X36)*100,0)</f>
        <v>-100</v>
      </c>
      <c r="AA36" s="29">
        <f>SUM(AA31:AA35)</f>
        <v>1764516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12882</v>
      </c>
      <c r="D38" s="31">
        <f>+D17+D27+D36</f>
        <v>0</v>
      </c>
      <c r="E38" s="32">
        <f t="shared" si="3"/>
        <v>52392954</v>
      </c>
      <c r="F38" s="33">
        <f t="shared" si="3"/>
        <v>52392954</v>
      </c>
      <c r="G38" s="33">
        <f t="shared" si="3"/>
        <v>219241005</v>
      </c>
      <c r="H38" s="33">
        <f t="shared" si="3"/>
        <v>-88402636</v>
      </c>
      <c r="I38" s="33">
        <f t="shared" si="3"/>
        <v>-16791402</v>
      </c>
      <c r="J38" s="33">
        <f t="shared" si="3"/>
        <v>114046967</v>
      </c>
      <c r="K38" s="33">
        <f t="shared" si="3"/>
        <v>-8304721</v>
      </c>
      <c r="L38" s="33">
        <f t="shared" si="3"/>
        <v>-35814720</v>
      </c>
      <c r="M38" s="33">
        <f t="shared" si="3"/>
        <v>14495386</v>
      </c>
      <c r="N38" s="33">
        <f t="shared" si="3"/>
        <v>-29624055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84422912</v>
      </c>
      <c r="X38" s="33">
        <f t="shared" si="3"/>
        <v>157374530</v>
      </c>
      <c r="Y38" s="33">
        <f t="shared" si="3"/>
        <v>-72951618</v>
      </c>
      <c r="Z38" s="34">
        <f>+IF(X38&lt;&gt;0,+(Y38/X38)*100,0)</f>
        <v>-46.35541596216364</v>
      </c>
      <c r="AA38" s="35">
        <f>+AA17+AA27+AA36</f>
        <v>52392954</v>
      </c>
    </row>
    <row r="39" spans="1:27" ht="13.5">
      <c r="A39" s="22" t="s">
        <v>59</v>
      </c>
      <c r="B39" s="16"/>
      <c r="C39" s="31">
        <v>5997885</v>
      </c>
      <c r="D39" s="31"/>
      <c r="E39" s="32">
        <v>-51144119</v>
      </c>
      <c r="F39" s="33">
        <v>-51144119</v>
      </c>
      <c r="G39" s="33"/>
      <c r="H39" s="33">
        <v>219241005</v>
      </c>
      <c r="I39" s="33">
        <v>130838369</v>
      </c>
      <c r="J39" s="33"/>
      <c r="K39" s="33">
        <v>114046967</v>
      </c>
      <c r="L39" s="33">
        <v>105742246</v>
      </c>
      <c r="M39" s="33">
        <v>69927526</v>
      </c>
      <c r="N39" s="33">
        <v>114046967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-51144119</v>
      </c>
      <c r="Y39" s="33">
        <v>51144119</v>
      </c>
      <c r="Z39" s="34">
        <v>-100</v>
      </c>
      <c r="AA39" s="35">
        <v>-51144119</v>
      </c>
    </row>
    <row r="40" spans="1:27" ht="13.5">
      <c r="A40" s="41" t="s">
        <v>60</v>
      </c>
      <c r="B40" s="42"/>
      <c r="C40" s="43">
        <v>6010767</v>
      </c>
      <c r="D40" s="43"/>
      <c r="E40" s="44">
        <v>1248835</v>
      </c>
      <c r="F40" s="45">
        <v>1248835</v>
      </c>
      <c r="G40" s="45">
        <v>219241005</v>
      </c>
      <c r="H40" s="45">
        <v>130838369</v>
      </c>
      <c r="I40" s="45">
        <v>114046967</v>
      </c>
      <c r="J40" s="45">
        <v>114046967</v>
      </c>
      <c r="K40" s="45">
        <v>105742246</v>
      </c>
      <c r="L40" s="45">
        <v>69927526</v>
      </c>
      <c r="M40" s="45">
        <v>84422912</v>
      </c>
      <c r="N40" s="45">
        <v>84422912</v>
      </c>
      <c r="O40" s="45"/>
      <c r="P40" s="45"/>
      <c r="Q40" s="45"/>
      <c r="R40" s="45"/>
      <c r="S40" s="45"/>
      <c r="T40" s="45"/>
      <c r="U40" s="45"/>
      <c r="V40" s="45"/>
      <c r="W40" s="45">
        <v>84422912</v>
      </c>
      <c r="X40" s="45">
        <v>106230411</v>
      </c>
      <c r="Y40" s="45">
        <v>-21807499</v>
      </c>
      <c r="Z40" s="46">
        <v>-20.53</v>
      </c>
      <c r="AA40" s="47">
        <v>1248835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7822490000</v>
      </c>
      <c r="D6" s="17"/>
      <c r="E6" s="18">
        <v>7122424885</v>
      </c>
      <c r="F6" s="19">
        <v>7122424885</v>
      </c>
      <c r="G6" s="19">
        <v>525224145</v>
      </c>
      <c r="H6" s="19">
        <v>584781050</v>
      </c>
      <c r="I6" s="19">
        <v>576644805</v>
      </c>
      <c r="J6" s="19">
        <v>1686650000</v>
      </c>
      <c r="K6" s="19">
        <v>754402695</v>
      </c>
      <c r="L6" s="19">
        <v>818605396</v>
      </c>
      <c r="M6" s="19">
        <v>550941915</v>
      </c>
      <c r="N6" s="19">
        <v>2123950006</v>
      </c>
      <c r="O6" s="19"/>
      <c r="P6" s="19"/>
      <c r="Q6" s="19"/>
      <c r="R6" s="19"/>
      <c r="S6" s="19"/>
      <c r="T6" s="19"/>
      <c r="U6" s="19"/>
      <c r="V6" s="19"/>
      <c r="W6" s="19">
        <v>3810600006</v>
      </c>
      <c r="X6" s="19">
        <v>3658058640</v>
      </c>
      <c r="Y6" s="19">
        <v>152541366</v>
      </c>
      <c r="Z6" s="20">
        <v>4.17</v>
      </c>
      <c r="AA6" s="21">
        <v>7122424885</v>
      </c>
    </row>
    <row r="7" spans="1:27" ht="13.5">
      <c r="A7" s="22" t="s">
        <v>34</v>
      </c>
      <c r="B7" s="16"/>
      <c r="C7" s="17">
        <v>17180137000</v>
      </c>
      <c r="D7" s="17"/>
      <c r="E7" s="18">
        <v>18369720060</v>
      </c>
      <c r="F7" s="19">
        <v>18369720060</v>
      </c>
      <c r="G7" s="19">
        <v>1566727690</v>
      </c>
      <c r="H7" s="19">
        <v>1711658364</v>
      </c>
      <c r="I7" s="19">
        <v>1608183545</v>
      </c>
      <c r="J7" s="19">
        <v>4886569599</v>
      </c>
      <c r="K7" s="19">
        <v>1624146534</v>
      </c>
      <c r="L7" s="19">
        <v>1627614354</v>
      </c>
      <c r="M7" s="19">
        <v>1444086062</v>
      </c>
      <c r="N7" s="19">
        <v>4695846950</v>
      </c>
      <c r="O7" s="19"/>
      <c r="P7" s="19"/>
      <c r="Q7" s="19"/>
      <c r="R7" s="19"/>
      <c r="S7" s="19"/>
      <c r="T7" s="19"/>
      <c r="U7" s="19"/>
      <c r="V7" s="19"/>
      <c r="W7" s="19">
        <v>9582416549</v>
      </c>
      <c r="X7" s="19">
        <v>8601052118</v>
      </c>
      <c r="Y7" s="19">
        <v>981364431</v>
      </c>
      <c r="Z7" s="20">
        <v>11.41</v>
      </c>
      <c r="AA7" s="21">
        <v>18369720060</v>
      </c>
    </row>
    <row r="8" spans="1:27" ht="13.5">
      <c r="A8" s="22" t="s">
        <v>35</v>
      </c>
      <c r="B8" s="16"/>
      <c r="C8" s="17">
        <v>1818376000</v>
      </c>
      <c r="D8" s="17"/>
      <c r="E8" s="18">
        <v>1763289302</v>
      </c>
      <c r="F8" s="19">
        <v>1763289302</v>
      </c>
      <c r="G8" s="19">
        <v>148509630</v>
      </c>
      <c r="H8" s="19">
        <v>1406430</v>
      </c>
      <c r="I8" s="19">
        <v>1056547</v>
      </c>
      <c r="J8" s="19">
        <v>150972607</v>
      </c>
      <c r="K8" s="19">
        <v>267051012</v>
      </c>
      <c r="L8" s="19">
        <v>159451772</v>
      </c>
      <c r="M8" s="19">
        <v>-125742397</v>
      </c>
      <c r="N8" s="19">
        <v>300760387</v>
      </c>
      <c r="O8" s="19"/>
      <c r="P8" s="19"/>
      <c r="Q8" s="19"/>
      <c r="R8" s="19"/>
      <c r="S8" s="19"/>
      <c r="T8" s="19"/>
      <c r="U8" s="19"/>
      <c r="V8" s="19"/>
      <c r="W8" s="19">
        <v>451732994</v>
      </c>
      <c r="X8" s="19">
        <v>639198634</v>
      </c>
      <c r="Y8" s="19">
        <v>-187465640</v>
      </c>
      <c r="Z8" s="20">
        <v>-29.33</v>
      </c>
      <c r="AA8" s="21">
        <v>1763289302</v>
      </c>
    </row>
    <row r="9" spans="1:27" ht="13.5">
      <c r="A9" s="22" t="s">
        <v>36</v>
      </c>
      <c r="B9" s="16"/>
      <c r="C9" s="17">
        <v>5333730000</v>
      </c>
      <c r="D9" s="17"/>
      <c r="E9" s="18">
        <v>5736951711</v>
      </c>
      <c r="F9" s="19">
        <v>5736951711</v>
      </c>
      <c r="G9" s="19">
        <v>1158654000</v>
      </c>
      <c r="H9" s="19">
        <v>802812000</v>
      </c>
      <c r="I9" s="19"/>
      <c r="J9" s="19">
        <v>1961466000</v>
      </c>
      <c r="K9" s="19"/>
      <c r="L9" s="19">
        <v>60944000</v>
      </c>
      <c r="M9" s="19">
        <v>1477196503</v>
      </c>
      <c r="N9" s="19">
        <v>1538140503</v>
      </c>
      <c r="O9" s="19"/>
      <c r="P9" s="19"/>
      <c r="Q9" s="19"/>
      <c r="R9" s="19"/>
      <c r="S9" s="19"/>
      <c r="T9" s="19"/>
      <c r="U9" s="19"/>
      <c r="V9" s="19"/>
      <c r="W9" s="19">
        <v>3499606503</v>
      </c>
      <c r="X9" s="19">
        <v>3790974904</v>
      </c>
      <c r="Y9" s="19">
        <v>-291368401</v>
      </c>
      <c r="Z9" s="20">
        <v>-7.69</v>
      </c>
      <c r="AA9" s="21">
        <v>5736951711</v>
      </c>
    </row>
    <row r="10" spans="1:27" ht="13.5">
      <c r="A10" s="22" t="s">
        <v>37</v>
      </c>
      <c r="B10" s="16"/>
      <c r="C10" s="17">
        <v>2640455000</v>
      </c>
      <c r="D10" s="17"/>
      <c r="E10" s="18">
        <v>3493321399</v>
      </c>
      <c r="F10" s="19">
        <v>3493321399</v>
      </c>
      <c r="G10" s="19">
        <v>562013211</v>
      </c>
      <c r="H10" s="19">
        <v>35675012</v>
      </c>
      <c r="I10" s="19">
        <v>48462711</v>
      </c>
      <c r="J10" s="19">
        <v>646150934</v>
      </c>
      <c r="K10" s="19">
        <v>123671331</v>
      </c>
      <c r="L10" s="19">
        <v>594516107</v>
      </c>
      <c r="M10" s="19">
        <v>258016141</v>
      </c>
      <c r="N10" s="19">
        <v>976203579</v>
      </c>
      <c r="O10" s="19"/>
      <c r="P10" s="19"/>
      <c r="Q10" s="19"/>
      <c r="R10" s="19"/>
      <c r="S10" s="19"/>
      <c r="T10" s="19"/>
      <c r="U10" s="19"/>
      <c r="V10" s="19"/>
      <c r="W10" s="19">
        <v>1622354513</v>
      </c>
      <c r="X10" s="19">
        <v>1450970000</v>
      </c>
      <c r="Y10" s="19">
        <v>171384513</v>
      </c>
      <c r="Z10" s="20">
        <v>11.81</v>
      </c>
      <c r="AA10" s="21">
        <v>3493321399</v>
      </c>
    </row>
    <row r="11" spans="1:27" ht="13.5">
      <c r="A11" s="22" t="s">
        <v>38</v>
      </c>
      <c r="B11" s="16"/>
      <c r="C11" s="17">
        <v>904661000</v>
      </c>
      <c r="D11" s="17"/>
      <c r="E11" s="18">
        <v>798558180</v>
      </c>
      <c r="F11" s="19">
        <v>798558180</v>
      </c>
      <c r="G11" s="19">
        <v>49165000</v>
      </c>
      <c r="H11" s="19">
        <v>45930192</v>
      </c>
      <c r="I11" s="19">
        <v>768796842</v>
      </c>
      <c r="J11" s="19">
        <v>863892034</v>
      </c>
      <c r="K11" s="19">
        <v>3206991</v>
      </c>
      <c r="L11" s="19">
        <v>23521487</v>
      </c>
      <c r="M11" s="19">
        <v>176565872</v>
      </c>
      <c r="N11" s="19">
        <v>203294350</v>
      </c>
      <c r="O11" s="19"/>
      <c r="P11" s="19"/>
      <c r="Q11" s="19"/>
      <c r="R11" s="19"/>
      <c r="S11" s="19"/>
      <c r="T11" s="19"/>
      <c r="U11" s="19"/>
      <c r="V11" s="19"/>
      <c r="W11" s="19">
        <v>1067186384</v>
      </c>
      <c r="X11" s="19">
        <v>409987156</v>
      </c>
      <c r="Y11" s="19">
        <v>657199228</v>
      </c>
      <c r="Z11" s="20">
        <v>160.3</v>
      </c>
      <c r="AA11" s="21">
        <v>798558180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-29397567000</v>
      </c>
      <c r="D14" s="17"/>
      <c r="E14" s="18">
        <v>-30402269484</v>
      </c>
      <c r="F14" s="19">
        <v>-30402269484</v>
      </c>
      <c r="G14" s="19">
        <v>-3697769779</v>
      </c>
      <c r="H14" s="19">
        <v>-3418607626</v>
      </c>
      <c r="I14" s="19">
        <v>-3294722340</v>
      </c>
      <c r="J14" s="19">
        <v>-10411099745</v>
      </c>
      <c r="K14" s="19">
        <v>-2337869558</v>
      </c>
      <c r="L14" s="19">
        <v>-2763059474</v>
      </c>
      <c r="M14" s="19">
        <v>-2870268807</v>
      </c>
      <c r="N14" s="19">
        <v>-7971197839</v>
      </c>
      <c r="O14" s="19"/>
      <c r="P14" s="19"/>
      <c r="Q14" s="19"/>
      <c r="R14" s="19"/>
      <c r="S14" s="19"/>
      <c r="T14" s="19"/>
      <c r="U14" s="19"/>
      <c r="V14" s="19"/>
      <c r="W14" s="19">
        <v>-18382297584</v>
      </c>
      <c r="X14" s="19">
        <v>-14332589132</v>
      </c>
      <c r="Y14" s="19">
        <v>-4049708452</v>
      </c>
      <c r="Z14" s="20">
        <v>28.26</v>
      </c>
      <c r="AA14" s="21">
        <v>-30402269484</v>
      </c>
    </row>
    <row r="15" spans="1:27" ht="13.5">
      <c r="A15" s="22" t="s">
        <v>42</v>
      </c>
      <c r="B15" s="16"/>
      <c r="C15" s="17">
        <v>-852320000</v>
      </c>
      <c r="D15" s="17"/>
      <c r="E15" s="18">
        <v>-857778878</v>
      </c>
      <c r="F15" s="19">
        <v>-857778878</v>
      </c>
      <c r="G15" s="19">
        <v>-106271805</v>
      </c>
      <c r="H15" s="19"/>
      <c r="I15" s="19">
        <v>-11702539</v>
      </c>
      <c r="J15" s="19">
        <v>-117974344</v>
      </c>
      <c r="K15" s="19">
        <v>-3856223</v>
      </c>
      <c r="L15" s="19">
        <v>-17862053</v>
      </c>
      <c r="M15" s="19">
        <v>-209372380</v>
      </c>
      <c r="N15" s="19">
        <v>-231090656</v>
      </c>
      <c r="O15" s="19"/>
      <c r="P15" s="19"/>
      <c r="Q15" s="19"/>
      <c r="R15" s="19"/>
      <c r="S15" s="19"/>
      <c r="T15" s="19"/>
      <c r="U15" s="19"/>
      <c r="V15" s="19"/>
      <c r="W15" s="19">
        <v>-349065000</v>
      </c>
      <c r="X15" s="19">
        <v>-389689921</v>
      </c>
      <c r="Y15" s="19">
        <v>40624921</v>
      </c>
      <c r="Z15" s="20">
        <v>-10.42</v>
      </c>
      <c r="AA15" s="21">
        <v>-857778878</v>
      </c>
    </row>
    <row r="16" spans="1:27" ht="13.5">
      <c r="A16" s="22" t="s">
        <v>43</v>
      </c>
      <c r="B16" s="16"/>
      <c r="C16" s="17">
        <v>-397901000</v>
      </c>
      <c r="D16" s="17"/>
      <c r="E16" s="18">
        <v>-481898001</v>
      </c>
      <c r="F16" s="19">
        <v>-481898001</v>
      </c>
      <c r="G16" s="19"/>
      <c r="H16" s="19"/>
      <c r="I16" s="19">
        <v>-86806000</v>
      </c>
      <c r="J16" s="19">
        <v>-86806000</v>
      </c>
      <c r="K16" s="19"/>
      <c r="L16" s="19"/>
      <c r="M16" s="19">
        <v>-101993000</v>
      </c>
      <c r="N16" s="19">
        <v>-101993000</v>
      </c>
      <c r="O16" s="19"/>
      <c r="P16" s="19"/>
      <c r="Q16" s="19"/>
      <c r="R16" s="19"/>
      <c r="S16" s="19"/>
      <c r="T16" s="19"/>
      <c r="U16" s="19"/>
      <c r="V16" s="19"/>
      <c r="W16" s="19">
        <v>-188799000</v>
      </c>
      <c r="X16" s="19">
        <v>-251838939</v>
      </c>
      <c r="Y16" s="19">
        <v>63039939</v>
      </c>
      <c r="Z16" s="20">
        <v>-25.03</v>
      </c>
      <c r="AA16" s="21">
        <v>-481898001</v>
      </c>
    </row>
    <row r="17" spans="1:27" ht="13.5">
      <c r="A17" s="23" t="s">
        <v>44</v>
      </c>
      <c r="B17" s="24"/>
      <c r="C17" s="25">
        <f aca="true" t="shared" si="0" ref="C17:Y17">SUM(C6:C16)</f>
        <v>5052061000</v>
      </c>
      <c r="D17" s="25">
        <f>SUM(D6:D16)</f>
        <v>0</v>
      </c>
      <c r="E17" s="26">
        <f t="shared" si="0"/>
        <v>5542319174</v>
      </c>
      <c r="F17" s="27">
        <f t="shared" si="0"/>
        <v>5542319174</v>
      </c>
      <c r="G17" s="27">
        <f t="shared" si="0"/>
        <v>206252092</v>
      </c>
      <c r="H17" s="27">
        <f t="shared" si="0"/>
        <v>-236344578</v>
      </c>
      <c r="I17" s="27">
        <f t="shared" si="0"/>
        <v>-390086429</v>
      </c>
      <c r="J17" s="27">
        <f t="shared" si="0"/>
        <v>-420178915</v>
      </c>
      <c r="K17" s="27">
        <f t="shared" si="0"/>
        <v>430752782</v>
      </c>
      <c r="L17" s="27">
        <f t="shared" si="0"/>
        <v>503731589</v>
      </c>
      <c r="M17" s="27">
        <f t="shared" si="0"/>
        <v>599429909</v>
      </c>
      <c r="N17" s="27">
        <f t="shared" si="0"/>
        <v>1533914280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1113735365</v>
      </c>
      <c r="X17" s="27">
        <f t="shared" si="0"/>
        <v>3576123460</v>
      </c>
      <c r="Y17" s="27">
        <f t="shared" si="0"/>
        <v>-2462388095</v>
      </c>
      <c r="Z17" s="28">
        <f>+IF(X17&lt;&gt;0,+(Y17/X17)*100,0)</f>
        <v>-68.8563502502791</v>
      </c>
      <c r="AA17" s="29">
        <f>SUM(AA6:AA16)</f>
        <v>5542319174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5157000</v>
      </c>
      <c r="D21" s="17"/>
      <c r="E21" s="18">
        <v>21916091</v>
      </c>
      <c r="F21" s="19">
        <v>21916091</v>
      </c>
      <c r="G21" s="36"/>
      <c r="H21" s="36"/>
      <c r="I21" s="36"/>
      <c r="J21" s="19"/>
      <c r="K21" s="36"/>
      <c r="L21" s="36"/>
      <c r="M21" s="19">
        <v>1403698</v>
      </c>
      <c r="N21" s="36">
        <v>1403698</v>
      </c>
      <c r="O21" s="36"/>
      <c r="P21" s="36"/>
      <c r="Q21" s="19"/>
      <c r="R21" s="36"/>
      <c r="S21" s="36"/>
      <c r="T21" s="19"/>
      <c r="U21" s="36"/>
      <c r="V21" s="36"/>
      <c r="W21" s="36">
        <v>1403698</v>
      </c>
      <c r="X21" s="19">
        <v>11693778</v>
      </c>
      <c r="Y21" s="36">
        <v>-10290080</v>
      </c>
      <c r="Z21" s="37">
        <v>-88</v>
      </c>
      <c r="AA21" s="38">
        <v>21916091</v>
      </c>
    </row>
    <row r="22" spans="1:27" ht="13.5">
      <c r="A22" s="22" t="s">
        <v>47</v>
      </c>
      <c r="B22" s="16"/>
      <c r="C22" s="17">
        <v>-6707000</v>
      </c>
      <c r="D22" s="17"/>
      <c r="E22" s="39">
        <v>-21440000</v>
      </c>
      <c r="F22" s="36">
        <v>-21440000</v>
      </c>
      <c r="G22" s="19"/>
      <c r="H22" s="19"/>
      <c r="I22" s="19"/>
      <c r="J22" s="19"/>
      <c r="K22" s="19"/>
      <c r="L22" s="19"/>
      <c r="M22" s="36">
        <v>15204000</v>
      </c>
      <c r="N22" s="19">
        <v>15204000</v>
      </c>
      <c r="O22" s="19"/>
      <c r="P22" s="19"/>
      <c r="Q22" s="19"/>
      <c r="R22" s="19"/>
      <c r="S22" s="19"/>
      <c r="T22" s="36"/>
      <c r="U22" s="19"/>
      <c r="V22" s="19"/>
      <c r="W22" s="19">
        <v>15204000</v>
      </c>
      <c r="X22" s="19">
        <v>-10740498</v>
      </c>
      <c r="Y22" s="19">
        <v>25944498</v>
      </c>
      <c r="Z22" s="20">
        <v>-241.56</v>
      </c>
      <c r="AA22" s="21">
        <v>-21440000</v>
      </c>
    </row>
    <row r="23" spans="1:27" ht="13.5">
      <c r="A23" s="22" t="s">
        <v>48</v>
      </c>
      <c r="B23" s="16"/>
      <c r="C23" s="40"/>
      <c r="D23" s="40"/>
      <c r="E23" s="18">
        <v>-19030000</v>
      </c>
      <c r="F23" s="19">
        <v>-19030000</v>
      </c>
      <c r="G23" s="36"/>
      <c r="H23" s="36"/>
      <c r="I23" s="36"/>
      <c r="J23" s="19"/>
      <c r="K23" s="36"/>
      <c r="L23" s="36"/>
      <c r="M23" s="19">
        <v>-939452000</v>
      </c>
      <c r="N23" s="36">
        <v>-939452000</v>
      </c>
      <c r="O23" s="36"/>
      <c r="P23" s="36"/>
      <c r="Q23" s="19"/>
      <c r="R23" s="36"/>
      <c r="S23" s="36"/>
      <c r="T23" s="19"/>
      <c r="U23" s="36"/>
      <c r="V23" s="36"/>
      <c r="W23" s="36">
        <v>-939452000</v>
      </c>
      <c r="X23" s="19">
        <v>-9514998</v>
      </c>
      <c r="Y23" s="36">
        <v>-929937002</v>
      </c>
      <c r="Z23" s="37">
        <v>9773.38</v>
      </c>
      <c r="AA23" s="38">
        <v>-19030000</v>
      </c>
    </row>
    <row r="24" spans="1:27" ht="13.5">
      <c r="A24" s="22" t="s">
        <v>49</v>
      </c>
      <c r="B24" s="16"/>
      <c r="C24" s="17"/>
      <c r="D24" s="17"/>
      <c r="E24" s="18">
        <v>-68150000</v>
      </c>
      <c r="F24" s="19">
        <v>-68150000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-34198146</v>
      </c>
      <c r="Y24" s="19">
        <v>34198146</v>
      </c>
      <c r="Z24" s="20">
        <v>-100</v>
      </c>
      <c r="AA24" s="21">
        <v>-68150000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-4699857000</v>
      </c>
      <c r="D26" s="17"/>
      <c r="E26" s="18">
        <v>-7110160999</v>
      </c>
      <c r="F26" s="19">
        <v>-7110160999</v>
      </c>
      <c r="G26" s="19">
        <v>-210512098</v>
      </c>
      <c r="H26" s="19">
        <v>-374698391</v>
      </c>
      <c r="I26" s="19">
        <v>-291303352</v>
      </c>
      <c r="J26" s="19">
        <v>-876513841</v>
      </c>
      <c r="K26" s="19">
        <v>-348863950</v>
      </c>
      <c r="L26" s="19">
        <v>-359094509</v>
      </c>
      <c r="M26" s="19">
        <v>-488748700</v>
      </c>
      <c r="N26" s="19">
        <v>-1196707159</v>
      </c>
      <c r="O26" s="19"/>
      <c r="P26" s="19"/>
      <c r="Q26" s="19"/>
      <c r="R26" s="19"/>
      <c r="S26" s="19"/>
      <c r="T26" s="19"/>
      <c r="U26" s="19"/>
      <c r="V26" s="19"/>
      <c r="W26" s="19">
        <v>-2073221000</v>
      </c>
      <c r="X26" s="19">
        <v>-2510332007</v>
      </c>
      <c r="Y26" s="19">
        <v>437111007</v>
      </c>
      <c r="Z26" s="20">
        <v>-17.41</v>
      </c>
      <c r="AA26" s="21">
        <v>-7110160999</v>
      </c>
    </row>
    <row r="27" spans="1:27" ht="13.5">
      <c r="A27" s="23" t="s">
        <v>51</v>
      </c>
      <c r="B27" s="24"/>
      <c r="C27" s="25">
        <f aca="true" t="shared" si="1" ref="C27:Y27">SUM(C21:C26)</f>
        <v>-4701407000</v>
      </c>
      <c r="D27" s="25">
        <f>SUM(D21:D26)</f>
        <v>0</v>
      </c>
      <c r="E27" s="26">
        <f t="shared" si="1"/>
        <v>-7196864908</v>
      </c>
      <c r="F27" s="27">
        <f t="shared" si="1"/>
        <v>-7196864908</v>
      </c>
      <c r="G27" s="27">
        <f t="shared" si="1"/>
        <v>-210512098</v>
      </c>
      <c r="H27" s="27">
        <f t="shared" si="1"/>
        <v>-374698391</v>
      </c>
      <c r="I27" s="27">
        <f t="shared" si="1"/>
        <v>-291303352</v>
      </c>
      <c r="J27" s="27">
        <f t="shared" si="1"/>
        <v>-876513841</v>
      </c>
      <c r="K27" s="27">
        <f t="shared" si="1"/>
        <v>-348863950</v>
      </c>
      <c r="L27" s="27">
        <f t="shared" si="1"/>
        <v>-359094509</v>
      </c>
      <c r="M27" s="27">
        <f t="shared" si="1"/>
        <v>-1411593002</v>
      </c>
      <c r="N27" s="27">
        <f t="shared" si="1"/>
        <v>-2119551461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-2996065302</v>
      </c>
      <c r="X27" s="27">
        <f t="shared" si="1"/>
        <v>-2553091871</v>
      </c>
      <c r="Y27" s="27">
        <f t="shared" si="1"/>
        <v>-442973431</v>
      </c>
      <c r="Z27" s="28">
        <f>+IF(X27&lt;&gt;0,+(Y27/X27)*100,0)</f>
        <v>17.35046968076771</v>
      </c>
      <c r="AA27" s="29">
        <f>SUM(AA21:AA26)</f>
        <v>-7196864908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1000000000</v>
      </c>
      <c r="F32" s="19">
        <v>1000000000</v>
      </c>
      <c r="G32" s="19">
        <v>1000000000</v>
      </c>
      <c r="H32" s="19"/>
      <c r="I32" s="19"/>
      <c r="J32" s="19">
        <v>1000000000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1000000000</v>
      </c>
      <c r="X32" s="19"/>
      <c r="Y32" s="19">
        <v>1000000000</v>
      </c>
      <c r="Z32" s="20"/>
      <c r="AA32" s="21">
        <v>1000000000</v>
      </c>
    </row>
    <row r="33" spans="1:27" ht="13.5">
      <c r="A33" s="22" t="s">
        <v>55</v>
      </c>
      <c r="B33" s="16"/>
      <c r="C33" s="17">
        <v>123730000</v>
      </c>
      <c r="D33" s="17"/>
      <c r="E33" s="18">
        <v>55065000</v>
      </c>
      <c r="F33" s="19">
        <v>55065000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24991000</v>
      </c>
      <c r="Y33" s="19">
        <v>-24991000</v>
      </c>
      <c r="Z33" s="20">
        <v>-100</v>
      </c>
      <c r="AA33" s="21">
        <v>55065000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-674885000</v>
      </c>
      <c r="D35" s="17"/>
      <c r="E35" s="18">
        <v>-786085881</v>
      </c>
      <c r="F35" s="19">
        <v>-786085881</v>
      </c>
      <c r="G35" s="19">
        <v>-129994703</v>
      </c>
      <c r="H35" s="19"/>
      <c r="I35" s="19">
        <v>-41301541</v>
      </c>
      <c r="J35" s="19">
        <v>-171296244</v>
      </c>
      <c r="K35" s="19">
        <v>-16489903</v>
      </c>
      <c r="L35" s="19">
        <v>-11666667</v>
      </c>
      <c r="M35" s="19">
        <v>-303311090</v>
      </c>
      <c r="N35" s="19">
        <v>-331467660</v>
      </c>
      <c r="O35" s="19"/>
      <c r="P35" s="19"/>
      <c r="Q35" s="19"/>
      <c r="R35" s="19"/>
      <c r="S35" s="19"/>
      <c r="T35" s="19"/>
      <c r="U35" s="19"/>
      <c r="V35" s="19"/>
      <c r="W35" s="19">
        <v>-502763904</v>
      </c>
      <c r="X35" s="19">
        <v>-389283322</v>
      </c>
      <c r="Y35" s="19">
        <v>-113480582</v>
      </c>
      <c r="Z35" s="20">
        <v>29.15</v>
      </c>
      <c r="AA35" s="21">
        <v>-786085881</v>
      </c>
    </row>
    <row r="36" spans="1:27" ht="13.5">
      <c r="A36" s="23" t="s">
        <v>57</v>
      </c>
      <c r="B36" s="24"/>
      <c r="C36" s="25">
        <f aca="true" t="shared" si="2" ref="C36:Y36">SUM(C31:C35)</f>
        <v>-551155000</v>
      </c>
      <c r="D36" s="25">
        <f>SUM(D31:D35)</f>
        <v>0</v>
      </c>
      <c r="E36" s="26">
        <f t="shared" si="2"/>
        <v>268979119</v>
      </c>
      <c r="F36" s="27">
        <f t="shared" si="2"/>
        <v>268979119</v>
      </c>
      <c r="G36" s="27">
        <f t="shared" si="2"/>
        <v>870005297</v>
      </c>
      <c r="H36" s="27">
        <f t="shared" si="2"/>
        <v>0</v>
      </c>
      <c r="I36" s="27">
        <f t="shared" si="2"/>
        <v>-41301541</v>
      </c>
      <c r="J36" s="27">
        <f t="shared" si="2"/>
        <v>828703756</v>
      </c>
      <c r="K36" s="27">
        <f t="shared" si="2"/>
        <v>-16489903</v>
      </c>
      <c r="L36" s="27">
        <f t="shared" si="2"/>
        <v>-11666667</v>
      </c>
      <c r="M36" s="27">
        <f t="shared" si="2"/>
        <v>-303311090</v>
      </c>
      <c r="N36" s="27">
        <f t="shared" si="2"/>
        <v>-331467660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497236096</v>
      </c>
      <c r="X36" s="27">
        <f t="shared" si="2"/>
        <v>-364292322</v>
      </c>
      <c r="Y36" s="27">
        <f t="shared" si="2"/>
        <v>861528418</v>
      </c>
      <c r="Z36" s="28">
        <f>+IF(X36&lt;&gt;0,+(Y36/X36)*100,0)</f>
        <v>-236.49370738041523</v>
      </c>
      <c r="AA36" s="29">
        <f>SUM(AA31:AA35)</f>
        <v>268979119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-200501000</v>
      </c>
      <c r="D38" s="31">
        <f>+D17+D27+D36</f>
        <v>0</v>
      </c>
      <c r="E38" s="32">
        <f t="shared" si="3"/>
        <v>-1385566615</v>
      </c>
      <c r="F38" s="33">
        <f t="shared" si="3"/>
        <v>-1385566615</v>
      </c>
      <c r="G38" s="33">
        <f t="shared" si="3"/>
        <v>865745291</v>
      </c>
      <c r="H38" s="33">
        <f t="shared" si="3"/>
        <v>-611042969</v>
      </c>
      <c r="I38" s="33">
        <f t="shared" si="3"/>
        <v>-722691322</v>
      </c>
      <c r="J38" s="33">
        <f t="shared" si="3"/>
        <v>-467989000</v>
      </c>
      <c r="K38" s="33">
        <f t="shared" si="3"/>
        <v>65398929</v>
      </c>
      <c r="L38" s="33">
        <f t="shared" si="3"/>
        <v>132970413</v>
      </c>
      <c r="M38" s="33">
        <f t="shared" si="3"/>
        <v>-1115474183</v>
      </c>
      <c r="N38" s="33">
        <f t="shared" si="3"/>
        <v>-917104841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-1385093841</v>
      </c>
      <c r="X38" s="33">
        <f t="shared" si="3"/>
        <v>658739267</v>
      </c>
      <c r="Y38" s="33">
        <f t="shared" si="3"/>
        <v>-2043833108</v>
      </c>
      <c r="Z38" s="34">
        <f>+IF(X38&lt;&gt;0,+(Y38/X38)*100,0)</f>
        <v>-310.2643504626543</v>
      </c>
      <c r="AA38" s="35">
        <f>+AA17+AA27+AA36</f>
        <v>-1385566615</v>
      </c>
    </row>
    <row r="39" spans="1:27" ht="13.5">
      <c r="A39" s="22" t="s">
        <v>59</v>
      </c>
      <c r="B39" s="16"/>
      <c r="C39" s="31">
        <v>6587208000</v>
      </c>
      <c r="D39" s="31"/>
      <c r="E39" s="32">
        <v>6156462619</v>
      </c>
      <c r="F39" s="33">
        <v>6156462619</v>
      </c>
      <c r="G39" s="33">
        <v>6067253901</v>
      </c>
      <c r="H39" s="33">
        <v>6932999192</v>
      </c>
      <c r="I39" s="33">
        <v>6321956223</v>
      </c>
      <c r="J39" s="33">
        <v>6067253901</v>
      </c>
      <c r="K39" s="33">
        <v>5599264901</v>
      </c>
      <c r="L39" s="33">
        <v>5664663830</v>
      </c>
      <c r="M39" s="33">
        <v>5797634243</v>
      </c>
      <c r="N39" s="33">
        <v>5599264901</v>
      </c>
      <c r="O39" s="33"/>
      <c r="P39" s="33"/>
      <c r="Q39" s="33"/>
      <c r="R39" s="33"/>
      <c r="S39" s="33"/>
      <c r="T39" s="33"/>
      <c r="U39" s="33"/>
      <c r="V39" s="33"/>
      <c r="W39" s="33">
        <v>6067253901</v>
      </c>
      <c r="X39" s="33">
        <v>6156462619</v>
      </c>
      <c r="Y39" s="33">
        <v>-89208718</v>
      </c>
      <c r="Z39" s="34">
        <v>-1.45</v>
      </c>
      <c r="AA39" s="35">
        <v>6156462619</v>
      </c>
    </row>
    <row r="40" spans="1:27" ht="13.5">
      <c r="A40" s="41" t="s">
        <v>60</v>
      </c>
      <c r="B40" s="42"/>
      <c r="C40" s="43">
        <v>6386707000</v>
      </c>
      <c r="D40" s="43"/>
      <c r="E40" s="44">
        <v>4770896004</v>
      </c>
      <c r="F40" s="45">
        <v>4770896004</v>
      </c>
      <c r="G40" s="45">
        <v>6932999192</v>
      </c>
      <c r="H40" s="45">
        <v>6321956223</v>
      </c>
      <c r="I40" s="45">
        <v>5599264901</v>
      </c>
      <c r="J40" s="45">
        <v>5599264901</v>
      </c>
      <c r="K40" s="45">
        <v>5664663830</v>
      </c>
      <c r="L40" s="45">
        <v>5797634243</v>
      </c>
      <c r="M40" s="45">
        <v>4682160060</v>
      </c>
      <c r="N40" s="45">
        <v>4682160060</v>
      </c>
      <c r="O40" s="45"/>
      <c r="P40" s="45"/>
      <c r="Q40" s="45"/>
      <c r="R40" s="45"/>
      <c r="S40" s="45"/>
      <c r="T40" s="45"/>
      <c r="U40" s="45"/>
      <c r="V40" s="45"/>
      <c r="W40" s="45">
        <v>4682160060</v>
      </c>
      <c r="X40" s="45">
        <v>6815201886</v>
      </c>
      <c r="Y40" s="45">
        <v>-2133041826</v>
      </c>
      <c r="Z40" s="46">
        <v>-31.3</v>
      </c>
      <c r="AA40" s="47">
        <v>4770896004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66808642</v>
      </c>
      <c r="F6" s="19">
        <v>66808642</v>
      </c>
      <c r="G6" s="19">
        <v>19387170</v>
      </c>
      <c r="H6" s="19">
        <v>4443154</v>
      </c>
      <c r="I6" s="19">
        <v>5144437</v>
      </c>
      <c r="J6" s="19">
        <v>28974761</v>
      </c>
      <c r="K6" s="19">
        <v>5440504</v>
      </c>
      <c r="L6" s="19">
        <v>5250406</v>
      </c>
      <c r="M6" s="19">
        <v>4078131</v>
      </c>
      <c r="N6" s="19">
        <v>14769041</v>
      </c>
      <c r="O6" s="19"/>
      <c r="P6" s="19"/>
      <c r="Q6" s="19"/>
      <c r="R6" s="19"/>
      <c r="S6" s="19"/>
      <c r="T6" s="19"/>
      <c r="U6" s="19"/>
      <c r="V6" s="19"/>
      <c r="W6" s="19">
        <v>43743802</v>
      </c>
      <c r="X6" s="19">
        <v>41299888</v>
      </c>
      <c r="Y6" s="19">
        <v>2443914</v>
      </c>
      <c r="Z6" s="20">
        <v>5.92</v>
      </c>
      <c r="AA6" s="21">
        <v>66808642</v>
      </c>
    </row>
    <row r="7" spans="1:27" ht="13.5">
      <c r="A7" s="22" t="s">
        <v>34</v>
      </c>
      <c r="B7" s="16"/>
      <c r="C7" s="17"/>
      <c r="D7" s="17"/>
      <c r="E7" s="18">
        <v>146429678</v>
      </c>
      <c r="F7" s="19">
        <v>146429678</v>
      </c>
      <c r="G7" s="19">
        <v>10837689</v>
      </c>
      <c r="H7" s="19">
        <v>11774254</v>
      </c>
      <c r="I7" s="19">
        <v>10086891</v>
      </c>
      <c r="J7" s="19">
        <v>32698834</v>
      </c>
      <c r="K7" s="19">
        <v>10954237</v>
      </c>
      <c r="L7" s="19">
        <v>10261439</v>
      </c>
      <c r="M7" s="19">
        <v>8284397</v>
      </c>
      <c r="N7" s="19">
        <v>29500073</v>
      </c>
      <c r="O7" s="19"/>
      <c r="P7" s="19"/>
      <c r="Q7" s="19"/>
      <c r="R7" s="19"/>
      <c r="S7" s="19"/>
      <c r="T7" s="19"/>
      <c r="U7" s="19"/>
      <c r="V7" s="19"/>
      <c r="W7" s="19">
        <v>62198907</v>
      </c>
      <c r="X7" s="19">
        <v>68769888</v>
      </c>
      <c r="Y7" s="19">
        <v>-6570981</v>
      </c>
      <c r="Z7" s="20">
        <v>-9.56</v>
      </c>
      <c r="AA7" s="21">
        <v>146429678</v>
      </c>
    </row>
    <row r="8" spans="1:27" ht="13.5">
      <c r="A8" s="22" t="s">
        <v>35</v>
      </c>
      <c r="B8" s="16"/>
      <c r="C8" s="17">
        <v>222519008</v>
      </c>
      <c r="D8" s="17"/>
      <c r="E8" s="18">
        <v>20469318</v>
      </c>
      <c r="F8" s="19">
        <v>20469318</v>
      </c>
      <c r="G8" s="19">
        <v>669729</v>
      </c>
      <c r="H8" s="19">
        <v>647648</v>
      </c>
      <c r="I8" s="19">
        <v>651502</v>
      </c>
      <c r="J8" s="19">
        <v>1968879</v>
      </c>
      <c r="K8" s="19">
        <v>633649</v>
      </c>
      <c r="L8" s="19">
        <v>547310</v>
      </c>
      <c r="M8" s="19">
        <v>529790</v>
      </c>
      <c r="N8" s="19">
        <v>1710749</v>
      </c>
      <c r="O8" s="19"/>
      <c r="P8" s="19"/>
      <c r="Q8" s="19"/>
      <c r="R8" s="19"/>
      <c r="S8" s="19"/>
      <c r="T8" s="19"/>
      <c r="U8" s="19"/>
      <c r="V8" s="19"/>
      <c r="W8" s="19">
        <v>3679628</v>
      </c>
      <c r="X8" s="19">
        <v>5085184</v>
      </c>
      <c r="Y8" s="19">
        <v>-1405556</v>
      </c>
      <c r="Z8" s="20">
        <v>-27.64</v>
      </c>
      <c r="AA8" s="21">
        <v>20469318</v>
      </c>
    </row>
    <row r="9" spans="1:27" ht="13.5">
      <c r="A9" s="22" t="s">
        <v>36</v>
      </c>
      <c r="B9" s="16"/>
      <c r="C9" s="17">
        <v>76218826</v>
      </c>
      <c r="D9" s="17"/>
      <c r="E9" s="18">
        <v>80100000</v>
      </c>
      <c r="F9" s="19">
        <v>80100000</v>
      </c>
      <c r="G9" s="19">
        <v>17333000</v>
      </c>
      <c r="H9" s="19">
        <v>186941</v>
      </c>
      <c r="I9" s="19">
        <v>441000</v>
      </c>
      <c r="J9" s="19">
        <v>17960941</v>
      </c>
      <c r="K9" s="19">
        <v>6796994</v>
      </c>
      <c r="L9" s="19">
        <v>1104042</v>
      </c>
      <c r="M9" s="19">
        <v>3042677</v>
      </c>
      <c r="N9" s="19">
        <v>10943713</v>
      </c>
      <c r="O9" s="19"/>
      <c r="P9" s="19"/>
      <c r="Q9" s="19"/>
      <c r="R9" s="19"/>
      <c r="S9" s="19"/>
      <c r="T9" s="19"/>
      <c r="U9" s="19"/>
      <c r="V9" s="19"/>
      <c r="W9" s="19">
        <v>28904654</v>
      </c>
      <c r="X9" s="19">
        <v>64080000</v>
      </c>
      <c r="Y9" s="19">
        <v>-35175346</v>
      </c>
      <c r="Z9" s="20">
        <v>-54.89</v>
      </c>
      <c r="AA9" s="21">
        <v>80100000</v>
      </c>
    </row>
    <row r="10" spans="1:27" ht="13.5">
      <c r="A10" s="22" t="s">
        <v>37</v>
      </c>
      <c r="B10" s="16"/>
      <c r="C10" s="17"/>
      <c r="D10" s="17"/>
      <c r="E10" s="18">
        <v>32487000</v>
      </c>
      <c r="F10" s="19">
        <v>32487000</v>
      </c>
      <c r="G10" s="19">
        <v>14000000</v>
      </c>
      <c r="H10" s="19"/>
      <c r="I10" s="19"/>
      <c r="J10" s="19">
        <v>14000000</v>
      </c>
      <c r="K10" s="19"/>
      <c r="L10" s="19"/>
      <c r="M10" s="19">
        <v>8000000</v>
      </c>
      <c r="N10" s="19">
        <v>8000000</v>
      </c>
      <c r="O10" s="19"/>
      <c r="P10" s="19"/>
      <c r="Q10" s="19"/>
      <c r="R10" s="19"/>
      <c r="S10" s="19"/>
      <c r="T10" s="19"/>
      <c r="U10" s="19"/>
      <c r="V10" s="19"/>
      <c r="W10" s="19">
        <v>22000000</v>
      </c>
      <c r="X10" s="19">
        <v>25989600</v>
      </c>
      <c r="Y10" s="19">
        <v>-3989600</v>
      </c>
      <c r="Z10" s="20">
        <v>-15.35</v>
      </c>
      <c r="AA10" s="21">
        <v>32487000</v>
      </c>
    </row>
    <row r="11" spans="1:27" ht="13.5">
      <c r="A11" s="22" t="s">
        <v>38</v>
      </c>
      <c r="B11" s="16"/>
      <c r="C11" s="17">
        <v>3282787</v>
      </c>
      <c r="D11" s="17"/>
      <c r="E11" s="18">
        <v>5600004</v>
      </c>
      <c r="F11" s="19">
        <v>5600004</v>
      </c>
      <c r="G11" s="19">
        <v>75002</v>
      </c>
      <c r="H11" s="19">
        <v>272209</v>
      </c>
      <c r="I11" s="19">
        <v>224294</v>
      </c>
      <c r="J11" s="19">
        <v>571505</v>
      </c>
      <c r="K11" s="19">
        <v>222612</v>
      </c>
      <c r="L11" s="19">
        <v>213022</v>
      </c>
      <c r="M11" s="19">
        <v>205440</v>
      </c>
      <c r="N11" s="19">
        <v>641074</v>
      </c>
      <c r="O11" s="19"/>
      <c r="P11" s="19"/>
      <c r="Q11" s="19"/>
      <c r="R11" s="19"/>
      <c r="S11" s="19"/>
      <c r="T11" s="19"/>
      <c r="U11" s="19"/>
      <c r="V11" s="19"/>
      <c r="W11" s="19">
        <v>1212579</v>
      </c>
      <c r="X11" s="19">
        <v>2800002</v>
      </c>
      <c r="Y11" s="19">
        <v>-1587423</v>
      </c>
      <c r="Z11" s="20">
        <v>-56.69</v>
      </c>
      <c r="AA11" s="21">
        <v>5600004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-275546726</v>
      </c>
      <c r="D14" s="17"/>
      <c r="E14" s="18">
        <v>-293291610</v>
      </c>
      <c r="F14" s="19">
        <v>-293291610</v>
      </c>
      <c r="G14" s="19">
        <v>-27935447</v>
      </c>
      <c r="H14" s="19">
        <v>-14906515</v>
      </c>
      <c r="I14" s="19">
        <v>-23695295</v>
      </c>
      <c r="J14" s="19">
        <v>-66537257</v>
      </c>
      <c r="K14" s="19">
        <v>-20009485</v>
      </c>
      <c r="L14" s="19">
        <v>-25146262</v>
      </c>
      <c r="M14" s="19">
        <v>-5188499</v>
      </c>
      <c r="N14" s="19">
        <v>-50344246</v>
      </c>
      <c r="O14" s="19"/>
      <c r="P14" s="19"/>
      <c r="Q14" s="19"/>
      <c r="R14" s="19"/>
      <c r="S14" s="19"/>
      <c r="T14" s="19"/>
      <c r="U14" s="19"/>
      <c r="V14" s="19"/>
      <c r="W14" s="19">
        <v>-116881503</v>
      </c>
      <c r="X14" s="19">
        <v>-146008527</v>
      </c>
      <c r="Y14" s="19">
        <v>29127024</v>
      </c>
      <c r="Z14" s="20">
        <v>-19.95</v>
      </c>
      <c r="AA14" s="21">
        <v>-293291610</v>
      </c>
    </row>
    <row r="15" spans="1:27" ht="13.5">
      <c r="A15" s="22" t="s">
        <v>42</v>
      </c>
      <c r="B15" s="16"/>
      <c r="C15" s="17">
        <v>-182809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-310000</v>
      </c>
      <c r="F16" s="19">
        <v>-310000</v>
      </c>
      <c r="G16" s="19"/>
      <c r="H16" s="19"/>
      <c r="I16" s="19"/>
      <c r="J16" s="19"/>
      <c r="K16" s="19"/>
      <c r="L16" s="19"/>
      <c r="M16" s="19">
        <v>-310855</v>
      </c>
      <c r="N16" s="19">
        <v>-310855</v>
      </c>
      <c r="O16" s="19"/>
      <c r="P16" s="19"/>
      <c r="Q16" s="19"/>
      <c r="R16" s="19"/>
      <c r="S16" s="19"/>
      <c r="T16" s="19"/>
      <c r="U16" s="19"/>
      <c r="V16" s="19"/>
      <c r="W16" s="19">
        <v>-310855</v>
      </c>
      <c r="X16" s="19"/>
      <c r="Y16" s="19">
        <v>-310855</v>
      </c>
      <c r="Z16" s="20"/>
      <c r="AA16" s="21">
        <v>-310000</v>
      </c>
    </row>
    <row r="17" spans="1:27" ht="13.5">
      <c r="A17" s="23" t="s">
        <v>44</v>
      </c>
      <c r="B17" s="24"/>
      <c r="C17" s="25">
        <f aca="true" t="shared" si="0" ref="C17:Y17">SUM(C6:C16)</f>
        <v>26291086</v>
      </c>
      <c r="D17" s="25">
        <f>SUM(D6:D16)</f>
        <v>0</v>
      </c>
      <c r="E17" s="26">
        <f t="shared" si="0"/>
        <v>58293032</v>
      </c>
      <c r="F17" s="27">
        <f t="shared" si="0"/>
        <v>58293032</v>
      </c>
      <c r="G17" s="27">
        <f t="shared" si="0"/>
        <v>34367143</v>
      </c>
      <c r="H17" s="27">
        <f t="shared" si="0"/>
        <v>2417691</v>
      </c>
      <c r="I17" s="27">
        <f t="shared" si="0"/>
        <v>-7147171</v>
      </c>
      <c r="J17" s="27">
        <f t="shared" si="0"/>
        <v>29637663</v>
      </c>
      <c r="K17" s="27">
        <f t="shared" si="0"/>
        <v>4038511</v>
      </c>
      <c r="L17" s="27">
        <f t="shared" si="0"/>
        <v>-7770043</v>
      </c>
      <c r="M17" s="27">
        <f t="shared" si="0"/>
        <v>18641081</v>
      </c>
      <c r="N17" s="27">
        <f t="shared" si="0"/>
        <v>14909549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44547212</v>
      </c>
      <c r="X17" s="27">
        <f t="shared" si="0"/>
        <v>62016035</v>
      </c>
      <c r="Y17" s="27">
        <f t="shared" si="0"/>
        <v>-17468823</v>
      </c>
      <c r="Z17" s="28">
        <f>+IF(X17&lt;&gt;0,+(Y17/X17)*100,0)</f>
        <v>-28.16823584416514</v>
      </c>
      <c r="AA17" s="29">
        <f>SUM(AA6:AA16)</f>
        <v>58293032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-72925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-37200744</v>
      </c>
      <c r="D26" s="17"/>
      <c r="E26" s="18">
        <v>-45178402</v>
      </c>
      <c r="F26" s="19">
        <v>-45178402</v>
      </c>
      <c r="G26" s="19">
        <v>-11109407</v>
      </c>
      <c r="H26" s="19">
        <v>-2203642</v>
      </c>
      <c r="I26" s="19">
        <v>-519150</v>
      </c>
      <c r="J26" s="19">
        <v>-13832199</v>
      </c>
      <c r="K26" s="19">
        <v>-349836</v>
      </c>
      <c r="L26" s="19">
        <v>-194476</v>
      </c>
      <c r="M26" s="19">
        <v>-2229972</v>
      </c>
      <c r="N26" s="19">
        <v>-2774284</v>
      </c>
      <c r="O26" s="19"/>
      <c r="P26" s="19"/>
      <c r="Q26" s="19"/>
      <c r="R26" s="19"/>
      <c r="S26" s="19"/>
      <c r="T26" s="19"/>
      <c r="U26" s="19"/>
      <c r="V26" s="19"/>
      <c r="W26" s="19">
        <v>-16606483</v>
      </c>
      <c r="X26" s="19">
        <v>-22762910</v>
      </c>
      <c r="Y26" s="19">
        <v>6156427</v>
      </c>
      <c r="Z26" s="20">
        <v>-27.05</v>
      </c>
      <c r="AA26" s="21">
        <v>-45178402</v>
      </c>
    </row>
    <row r="27" spans="1:27" ht="13.5">
      <c r="A27" s="23" t="s">
        <v>51</v>
      </c>
      <c r="B27" s="24"/>
      <c r="C27" s="25">
        <f aca="true" t="shared" si="1" ref="C27:Y27">SUM(C21:C26)</f>
        <v>-37273669</v>
      </c>
      <c r="D27" s="25">
        <f>SUM(D21:D26)</f>
        <v>0</v>
      </c>
      <c r="E27" s="26">
        <f t="shared" si="1"/>
        <v>-45178402</v>
      </c>
      <c r="F27" s="27">
        <f t="shared" si="1"/>
        <v>-45178402</v>
      </c>
      <c r="G27" s="27">
        <f t="shared" si="1"/>
        <v>-11109407</v>
      </c>
      <c r="H27" s="27">
        <f t="shared" si="1"/>
        <v>-2203642</v>
      </c>
      <c r="I27" s="27">
        <f t="shared" si="1"/>
        <v>-519150</v>
      </c>
      <c r="J27" s="27">
        <f t="shared" si="1"/>
        <v>-13832199</v>
      </c>
      <c r="K27" s="27">
        <f t="shared" si="1"/>
        <v>-349836</v>
      </c>
      <c r="L27" s="27">
        <f t="shared" si="1"/>
        <v>-194476</v>
      </c>
      <c r="M27" s="27">
        <f t="shared" si="1"/>
        <v>-2229972</v>
      </c>
      <c r="N27" s="27">
        <f t="shared" si="1"/>
        <v>-2774284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-16606483</v>
      </c>
      <c r="X27" s="27">
        <f t="shared" si="1"/>
        <v>-22762910</v>
      </c>
      <c r="Y27" s="27">
        <f t="shared" si="1"/>
        <v>6156427</v>
      </c>
      <c r="Z27" s="28">
        <f>+IF(X27&lt;&gt;0,+(Y27/X27)*100,0)</f>
        <v>-27.045869794327704</v>
      </c>
      <c r="AA27" s="29">
        <f>SUM(AA21:AA26)</f>
        <v>-45178402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295659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-2875809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-2580150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-13562733</v>
      </c>
      <c r="D38" s="31">
        <f>+D17+D27+D36</f>
        <v>0</v>
      </c>
      <c r="E38" s="32">
        <f t="shared" si="3"/>
        <v>13114630</v>
      </c>
      <c r="F38" s="33">
        <f t="shared" si="3"/>
        <v>13114630</v>
      </c>
      <c r="G38" s="33">
        <f t="shared" si="3"/>
        <v>23257736</v>
      </c>
      <c r="H38" s="33">
        <f t="shared" si="3"/>
        <v>214049</v>
      </c>
      <c r="I38" s="33">
        <f t="shared" si="3"/>
        <v>-7666321</v>
      </c>
      <c r="J38" s="33">
        <f t="shared" si="3"/>
        <v>15805464</v>
      </c>
      <c r="K38" s="33">
        <f t="shared" si="3"/>
        <v>3688675</v>
      </c>
      <c r="L38" s="33">
        <f t="shared" si="3"/>
        <v>-7964519</v>
      </c>
      <c r="M38" s="33">
        <f t="shared" si="3"/>
        <v>16411109</v>
      </c>
      <c r="N38" s="33">
        <f t="shared" si="3"/>
        <v>12135265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27940729</v>
      </c>
      <c r="X38" s="33">
        <f t="shared" si="3"/>
        <v>39253125</v>
      </c>
      <c r="Y38" s="33">
        <f t="shared" si="3"/>
        <v>-11312396</v>
      </c>
      <c r="Z38" s="34">
        <f>+IF(X38&lt;&gt;0,+(Y38/X38)*100,0)</f>
        <v>-28.819096568744527</v>
      </c>
      <c r="AA38" s="35">
        <f>+AA17+AA27+AA36</f>
        <v>13114630</v>
      </c>
    </row>
    <row r="39" spans="1:27" ht="13.5">
      <c r="A39" s="22" t="s">
        <v>59</v>
      </c>
      <c r="B39" s="16"/>
      <c r="C39" s="31">
        <v>53373593</v>
      </c>
      <c r="D39" s="31"/>
      <c r="E39" s="32">
        <v>49354071</v>
      </c>
      <c r="F39" s="33">
        <v>49354071</v>
      </c>
      <c r="G39" s="33">
        <v>39810860</v>
      </c>
      <c r="H39" s="33">
        <v>63068596</v>
      </c>
      <c r="I39" s="33">
        <v>63282645</v>
      </c>
      <c r="J39" s="33">
        <v>39810860</v>
      </c>
      <c r="K39" s="33">
        <v>55616324</v>
      </c>
      <c r="L39" s="33">
        <v>59304999</v>
      </c>
      <c r="M39" s="33">
        <v>51340480</v>
      </c>
      <c r="N39" s="33">
        <v>55616324</v>
      </c>
      <c r="O39" s="33"/>
      <c r="P39" s="33"/>
      <c r="Q39" s="33"/>
      <c r="R39" s="33"/>
      <c r="S39" s="33"/>
      <c r="T39" s="33"/>
      <c r="U39" s="33"/>
      <c r="V39" s="33"/>
      <c r="W39" s="33">
        <v>39810860</v>
      </c>
      <c r="X39" s="33">
        <v>49354071</v>
      </c>
      <c r="Y39" s="33">
        <v>-9543211</v>
      </c>
      <c r="Z39" s="34">
        <v>-19.34</v>
      </c>
      <c r="AA39" s="35">
        <v>49354071</v>
      </c>
    </row>
    <row r="40" spans="1:27" ht="13.5">
      <c r="A40" s="41" t="s">
        <v>60</v>
      </c>
      <c r="B40" s="42"/>
      <c r="C40" s="43">
        <v>39810860</v>
      </c>
      <c r="D40" s="43"/>
      <c r="E40" s="44">
        <v>62468701</v>
      </c>
      <c r="F40" s="45">
        <v>62468701</v>
      </c>
      <c r="G40" s="45">
        <v>63068596</v>
      </c>
      <c r="H40" s="45">
        <v>63282645</v>
      </c>
      <c r="I40" s="45">
        <v>55616324</v>
      </c>
      <c r="J40" s="45">
        <v>55616324</v>
      </c>
      <c r="K40" s="45">
        <v>59304999</v>
      </c>
      <c r="L40" s="45">
        <v>51340480</v>
      </c>
      <c r="M40" s="45">
        <v>67751589</v>
      </c>
      <c r="N40" s="45">
        <v>67751589</v>
      </c>
      <c r="O40" s="45"/>
      <c r="P40" s="45"/>
      <c r="Q40" s="45"/>
      <c r="R40" s="45"/>
      <c r="S40" s="45"/>
      <c r="T40" s="45"/>
      <c r="U40" s="45"/>
      <c r="V40" s="45"/>
      <c r="W40" s="45">
        <v>67751589</v>
      </c>
      <c r="X40" s="45">
        <v>88607196</v>
      </c>
      <c r="Y40" s="45">
        <v>-20855607</v>
      </c>
      <c r="Z40" s="46">
        <v>-23.54</v>
      </c>
      <c r="AA40" s="47">
        <v>62468701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2646394</v>
      </c>
      <c r="D6" s="17"/>
      <c r="E6" s="18">
        <v>18560004</v>
      </c>
      <c r="F6" s="19">
        <v>18560004</v>
      </c>
      <c r="G6" s="19">
        <v>302174</v>
      </c>
      <c r="H6" s="19">
        <v>190928</v>
      </c>
      <c r="I6" s="19">
        <v>13836538</v>
      </c>
      <c r="J6" s="19">
        <v>14329640</v>
      </c>
      <c r="K6" s="19">
        <v>1230215</v>
      </c>
      <c r="L6" s="19">
        <v>799758</v>
      </c>
      <c r="M6" s="19">
        <v>1105291</v>
      </c>
      <c r="N6" s="19">
        <v>3135264</v>
      </c>
      <c r="O6" s="19"/>
      <c r="P6" s="19"/>
      <c r="Q6" s="19"/>
      <c r="R6" s="19"/>
      <c r="S6" s="19"/>
      <c r="T6" s="19"/>
      <c r="U6" s="19"/>
      <c r="V6" s="19"/>
      <c r="W6" s="19">
        <v>17464904</v>
      </c>
      <c r="X6" s="19">
        <v>9280002</v>
      </c>
      <c r="Y6" s="19">
        <v>8184902</v>
      </c>
      <c r="Z6" s="20">
        <v>88.2</v>
      </c>
      <c r="AA6" s="21">
        <v>18560004</v>
      </c>
    </row>
    <row r="7" spans="1:27" ht="13.5">
      <c r="A7" s="22" t="s">
        <v>34</v>
      </c>
      <c r="B7" s="16"/>
      <c r="C7" s="17">
        <v>12747470</v>
      </c>
      <c r="D7" s="17"/>
      <c r="E7" s="18">
        <v>19349748</v>
      </c>
      <c r="F7" s="19">
        <v>19349748</v>
      </c>
      <c r="G7" s="19">
        <v>1118037</v>
      </c>
      <c r="H7" s="19">
        <v>477516</v>
      </c>
      <c r="I7" s="19">
        <v>1319679</v>
      </c>
      <c r="J7" s="19">
        <v>2915232</v>
      </c>
      <c r="K7" s="19">
        <v>795403</v>
      </c>
      <c r="L7" s="19">
        <v>353381</v>
      </c>
      <c r="M7" s="19">
        <v>956375</v>
      </c>
      <c r="N7" s="19">
        <v>2105159</v>
      </c>
      <c r="O7" s="19"/>
      <c r="P7" s="19"/>
      <c r="Q7" s="19"/>
      <c r="R7" s="19"/>
      <c r="S7" s="19"/>
      <c r="T7" s="19"/>
      <c r="U7" s="19"/>
      <c r="V7" s="19"/>
      <c r="W7" s="19">
        <v>5020391</v>
      </c>
      <c r="X7" s="19">
        <v>9674874</v>
      </c>
      <c r="Y7" s="19">
        <v>-4654483</v>
      </c>
      <c r="Z7" s="20">
        <v>-48.11</v>
      </c>
      <c r="AA7" s="21">
        <v>19349748</v>
      </c>
    </row>
    <row r="8" spans="1:27" ht="13.5">
      <c r="A8" s="22" t="s">
        <v>35</v>
      </c>
      <c r="B8" s="16"/>
      <c r="C8" s="17">
        <v>27428552</v>
      </c>
      <c r="D8" s="17"/>
      <c r="E8" s="18">
        <v>3300981</v>
      </c>
      <c r="F8" s="19">
        <v>3300981</v>
      </c>
      <c r="G8" s="19">
        <v>185527</v>
      </c>
      <c r="H8" s="19">
        <v>344869</v>
      </c>
      <c r="I8" s="19">
        <v>370720</v>
      </c>
      <c r="J8" s="19">
        <v>901116</v>
      </c>
      <c r="K8" s="19">
        <v>631603</v>
      </c>
      <c r="L8" s="19">
        <v>309658</v>
      </c>
      <c r="M8" s="19">
        <v>356712</v>
      </c>
      <c r="N8" s="19">
        <v>1297973</v>
      </c>
      <c r="O8" s="19"/>
      <c r="P8" s="19"/>
      <c r="Q8" s="19"/>
      <c r="R8" s="19"/>
      <c r="S8" s="19"/>
      <c r="T8" s="19"/>
      <c r="U8" s="19"/>
      <c r="V8" s="19"/>
      <c r="W8" s="19">
        <v>2199089</v>
      </c>
      <c r="X8" s="19">
        <v>859632</v>
      </c>
      <c r="Y8" s="19">
        <v>1339457</v>
      </c>
      <c r="Z8" s="20">
        <v>155.82</v>
      </c>
      <c r="AA8" s="21">
        <v>3300981</v>
      </c>
    </row>
    <row r="9" spans="1:27" ht="13.5">
      <c r="A9" s="22" t="s">
        <v>36</v>
      </c>
      <c r="B9" s="16"/>
      <c r="C9" s="17">
        <v>121953904</v>
      </c>
      <c r="D9" s="17"/>
      <c r="E9" s="18">
        <v>125760000</v>
      </c>
      <c r="F9" s="19">
        <v>125760000</v>
      </c>
      <c r="G9" s="19">
        <v>50985000</v>
      </c>
      <c r="H9" s="19">
        <v>2154000</v>
      </c>
      <c r="I9" s="19"/>
      <c r="J9" s="19">
        <v>53139000</v>
      </c>
      <c r="K9" s="19">
        <v>3234000</v>
      </c>
      <c r="L9" s="19">
        <v>456000</v>
      </c>
      <c r="M9" s="19">
        <v>37919000</v>
      </c>
      <c r="N9" s="19">
        <v>41609000</v>
      </c>
      <c r="O9" s="19"/>
      <c r="P9" s="19"/>
      <c r="Q9" s="19"/>
      <c r="R9" s="19"/>
      <c r="S9" s="19"/>
      <c r="T9" s="19"/>
      <c r="U9" s="19"/>
      <c r="V9" s="19"/>
      <c r="W9" s="19">
        <v>94748000</v>
      </c>
      <c r="X9" s="19">
        <v>83840000</v>
      </c>
      <c r="Y9" s="19">
        <v>10908000</v>
      </c>
      <c r="Z9" s="20">
        <v>13.01</v>
      </c>
      <c r="AA9" s="21">
        <v>125760000</v>
      </c>
    </row>
    <row r="10" spans="1:27" ht="13.5">
      <c r="A10" s="22" t="s">
        <v>37</v>
      </c>
      <c r="B10" s="16"/>
      <c r="C10" s="17">
        <v>33359558</v>
      </c>
      <c r="D10" s="17"/>
      <c r="E10" s="18">
        <v>53346000</v>
      </c>
      <c r="F10" s="19">
        <v>53346000</v>
      </c>
      <c r="G10" s="19">
        <v>4035000</v>
      </c>
      <c r="H10" s="19"/>
      <c r="I10" s="19"/>
      <c r="J10" s="19">
        <v>4035000</v>
      </c>
      <c r="K10" s="19">
        <v>5000000</v>
      </c>
      <c r="L10" s="19"/>
      <c r="M10" s="19">
        <v>15000000</v>
      </c>
      <c r="N10" s="19">
        <v>20000000</v>
      </c>
      <c r="O10" s="19"/>
      <c r="P10" s="19"/>
      <c r="Q10" s="19"/>
      <c r="R10" s="19"/>
      <c r="S10" s="19"/>
      <c r="T10" s="19"/>
      <c r="U10" s="19"/>
      <c r="V10" s="19"/>
      <c r="W10" s="19">
        <v>24035000</v>
      </c>
      <c r="X10" s="19">
        <v>35564000</v>
      </c>
      <c r="Y10" s="19">
        <v>-11529000</v>
      </c>
      <c r="Z10" s="20">
        <v>-32.42</v>
      </c>
      <c r="AA10" s="21">
        <v>53346000</v>
      </c>
    </row>
    <row r="11" spans="1:27" ht="13.5">
      <c r="A11" s="22" t="s">
        <v>38</v>
      </c>
      <c r="B11" s="16"/>
      <c r="C11" s="17">
        <v>17514243</v>
      </c>
      <c r="D11" s="17"/>
      <c r="E11" s="18">
        <v>8833788</v>
      </c>
      <c r="F11" s="19">
        <v>8833788</v>
      </c>
      <c r="G11" s="19">
        <v>1202770</v>
      </c>
      <c r="H11" s="19">
        <v>1720055</v>
      </c>
      <c r="I11" s="19">
        <v>1689723</v>
      </c>
      <c r="J11" s="19">
        <v>4612548</v>
      </c>
      <c r="K11" s="19">
        <v>1532119</v>
      </c>
      <c r="L11" s="19">
        <v>1623935</v>
      </c>
      <c r="M11" s="19">
        <v>1653962</v>
      </c>
      <c r="N11" s="19">
        <v>4810016</v>
      </c>
      <c r="O11" s="19"/>
      <c r="P11" s="19"/>
      <c r="Q11" s="19"/>
      <c r="R11" s="19"/>
      <c r="S11" s="19"/>
      <c r="T11" s="19"/>
      <c r="U11" s="19"/>
      <c r="V11" s="19"/>
      <c r="W11" s="19">
        <v>9422564</v>
      </c>
      <c r="X11" s="19">
        <v>4416894</v>
      </c>
      <c r="Y11" s="19">
        <v>5005670</v>
      </c>
      <c r="Z11" s="20">
        <v>113.33</v>
      </c>
      <c r="AA11" s="21">
        <v>8833788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-117896945</v>
      </c>
      <c r="D14" s="17"/>
      <c r="E14" s="18">
        <v>-144517068</v>
      </c>
      <c r="F14" s="19">
        <v>-144517068</v>
      </c>
      <c r="G14" s="19">
        <v>-9020942</v>
      </c>
      <c r="H14" s="19">
        <v>-9088367</v>
      </c>
      <c r="I14" s="19">
        <v>-9985803</v>
      </c>
      <c r="J14" s="19">
        <v>-28095112</v>
      </c>
      <c r="K14" s="19">
        <v>-10550314</v>
      </c>
      <c r="L14" s="19">
        <v>-11171363</v>
      </c>
      <c r="M14" s="19">
        <v>-12790126</v>
      </c>
      <c r="N14" s="19">
        <v>-34511803</v>
      </c>
      <c r="O14" s="19"/>
      <c r="P14" s="19"/>
      <c r="Q14" s="19"/>
      <c r="R14" s="19"/>
      <c r="S14" s="19"/>
      <c r="T14" s="19"/>
      <c r="U14" s="19"/>
      <c r="V14" s="19"/>
      <c r="W14" s="19">
        <v>-62606915</v>
      </c>
      <c r="X14" s="19">
        <v>-72258534</v>
      </c>
      <c r="Y14" s="19">
        <v>9651619</v>
      </c>
      <c r="Z14" s="20">
        <v>-13.36</v>
      </c>
      <c r="AA14" s="21">
        <v>-144517068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-2346878</v>
      </c>
      <c r="D16" s="17"/>
      <c r="E16" s="18"/>
      <c r="F16" s="19"/>
      <c r="G16" s="19">
        <v>-195818</v>
      </c>
      <c r="H16" s="19">
        <v>-157582</v>
      </c>
      <c r="I16" s="19">
        <v>-158617</v>
      </c>
      <c r="J16" s="19">
        <v>-512017</v>
      </c>
      <c r="K16" s="19">
        <v>-351800</v>
      </c>
      <c r="L16" s="19">
        <v>-154008</v>
      </c>
      <c r="M16" s="19">
        <v>-249119</v>
      </c>
      <c r="N16" s="19">
        <v>-754927</v>
      </c>
      <c r="O16" s="19"/>
      <c r="P16" s="19"/>
      <c r="Q16" s="19"/>
      <c r="R16" s="19"/>
      <c r="S16" s="19"/>
      <c r="T16" s="19"/>
      <c r="U16" s="19"/>
      <c r="V16" s="19"/>
      <c r="W16" s="19">
        <v>-1266944</v>
      </c>
      <c r="X16" s="19"/>
      <c r="Y16" s="19">
        <v>-1266944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95406298</v>
      </c>
      <c r="D17" s="25">
        <f>SUM(D6:D16)</f>
        <v>0</v>
      </c>
      <c r="E17" s="26">
        <f t="shared" si="0"/>
        <v>84633453</v>
      </c>
      <c r="F17" s="27">
        <f t="shared" si="0"/>
        <v>84633453</v>
      </c>
      <c r="G17" s="27">
        <f t="shared" si="0"/>
        <v>48611748</v>
      </c>
      <c r="H17" s="27">
        <f t="shared" si="0"/>
        <v>-4358581</v>
      </c>
      <c r="I17" s="27">
        <f t="shared" si="0"/>
        <v>7072240</v>
      </c>
      <c r="J17" s="27">
        <f t="shared" si="0"/>
        <v>51325407</v>
      </c>
      <c r="K17" s="27">
        <f t="shared" si="0"/>
        <v>1521226</v>
      </c>
      <c r="L17" s="27">
        <f t="shared" si="0"/>
        <v>-7782639</v>
      </c>
      <c r="M17" s="27">
        <f t="shared" si="0"/>
        <v>43952095</v>
      </c>
      <c r="N17" s="27">
        <f t="shared" si="0"/>
        <v>37690682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89016089</v>
      </c>
      <c r="X17" s="27">
        <f t="shared" si="0"/>
        <v>71376868</v>
      </c>
      <c r="Y17" s="27">
        <f t="shared" si="0"/>
        <v>17639221</v>
      </c>
      <c r="Z17" s="28">
        <f>+IF(X17&lt;&gt;0,+(Y17/X17)*100,0)</f>
        <v>24.712797709196206</v>
      </c>
      <c r="AA17" s="29">
        <f>SUM(AA6:AA16)</f>
        <v>84633453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-32297518</v>
      </c>
      <c r="D26" s="17"/>
      <c r="E26" s="18">
        <v>-75140316</v>
      </c>
      <c r="F26" s="19">
        <v>-75140316</v>
      </c>
      <c r="G26" s="19"/>
      <c r="H26" s="19">
        <v>-1555739</v>
      </c>
      <c r="I26" s="19"/>
      <c r="J26" s="19">
        <v>-1555739</v>
      </c>
      <c r="K26" s="19"/>
      <c r="L26" s="19">
        <v>-10334932</v>
      </c>
      <c r="M26" s="19">
        <v>-19353534</v>
      </c>
      <c r="N26" s="19">
        <v>-29688466</v>
      </c>
      <c r="O26" s="19"/>
      <c r="P26" s="19"/>
      <c r="Q26" s="19"/>
      <c r="R26" s="19"/>
      <c r="S26" s="19"/>
      <c r="T26" s="19"/>
      <c r="U26" s="19"/>
      <c r="V26" s="19"/>
      <c r="W26" s="19">
        <v>-31244205</v>
      </c>
      <c r="X26" s="19">
        <v>-37570158</v>
      </c>
      <c r="Y26" s="19">
        <v>6325953</v>
      </c>
      <c r="Z26" s="20">
        <v>-16.84</v>
      </c>
      <c r="AA26" s="21">
        <v>-75140316</v>
      </c>
    </row>
    <row r="27" spans="1:27" ht="13.5">
      <c r="A27" s="23" t="s">
        <v>51</v>
      </c>
      <c r="B27" s="24"/>
      <c r="C27" s="25">
        <f aca="true" t="shared" si="1" ref="C27:Y27">SUM(C21:C26)</f>
        <v>-32297518</v>
      </c>
      <c r="D27" s="25">
        <f>SUM(D21:D26)</f>
        <v>0</v>
      </c>
      <c r="E27" s="26">
        <f t="shared" si="1"/>
        <v>-75140316</v>
      </c>
      <c r="F27" s="27">
        <f t="shared" si="1"/>
        <v>-75140316</v>
      </c>
      <c r="G27" s="27">
        <f t="shared" si="1"/>
        <v>0</v>
      </c>
      <c r="H27" s="27">
        <f t="shared" si="1"/>
        <v>-1555739</v>
      </c>
      <c r="I27" s="27">
        <f t="shared" si="1"/>
        <v>0</v>
      </c>
      <c r="J27" s="27">
        <f t="shared" si="1"/>
        <v>-1555739</v>
      </c>
      <c r="K27" s="27">
        <f t="shared" si="1"/>
        <v>0</v>
      </c>
      <c r="L27" s="27">
        <f t="shared" si="1"/>
        <v>-10334932</v>
      </c>
      <c r="M27" s="27">
        <f t="shared" si="1"/>
        <v>-19353534</v>
      </c>
      <c r="N27" s="27">
        <f t="shared" si="1"/>
        <v>-29688466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-31244205</v>
      </c>
      <c r="X27" s="27">
        <f t="shared" si="1"/>
        <v>-37570158</v>
      </c>
      <c r="Y27" s="27">
        <f t="shared" si="1"/>
        <v>6325953</v>
      </c>
      <c r="Z27" s="28">
        <f>+IF(X27&lt;&gt;0,+(Y27/X27)*100,0)</f>
        <v>-16.837706671342715</v>
      </c>
      <c r="AA27" s="29">
        <f>SUM(AA21:AA26)</f>
        <v>-75140316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63108780</v>
      </c>
      <c r="D38" s="31">
        <f>+D17+D27+D36</f>
        <v>0</v>
      </c>
      <c r="E38" s="32">
        <f t="shared" si="3"/>
        <v>9493137</v>
      </c>
      <c r="F38" s="33">
        <f t="shared" si="3"/>
        <v>9493137</v>
      </c>
      <c r="G38" s="33">
        <f t="shared" si="3"/>
        <v>48611748</v>
      </c>
      <c r="H38" s="33">
        <f t="shared" si="3"/>
        <v>-5914320</v>
      </c>
      <c r="I38" s="33">
        <f t="shared" si="3"/>
        <v>7072240</v>
      </c>
      <c r="J38" s="33">
        <f t="shared" si="3"/>
        <v>49769668</v>
      </c>
      <c r="K38" s="33">
        <f t="shared" si="3"/>
        <v>1521226</v>
      </c>
      <c r="L38" s="33">
        <f t="shared" si="3"/>
        <v>-18117571</v>
      </c>
      <c r="M38" s="33">
        <f t="shared" si="3"/>
        <v>24598561</v>
      </c>
      <c r="N38" s="33">
        <f t="shared" si="3"/>
        <v>8002216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57771884</v>
      </c>
      <c r="X38" s="33">
        <f t="shared" si="3"/>
        <v>33806710</v>
      </c>
      <c r="Y38" s="33">
        <f t="shared" si="3"/>
        <v>23965174</v>
      </c>
      <c r="Z38" s="34">
        <f>+IF(X38&lt;&gt;0,+(Y38/X38)*100,0)</f>
        <v>70.88880876015442</v>
      </c>
      <c r="AA38" s="35">
        <f>+AA17+AA27+AA36</f>
        <v>9493137</v>
      </c>
    </row>
    <row r="39" spans="1:27" ht="13.5">
      <c r="A39" s="22" t="s">
        <v>59</v>
      </c>
      <c r="B39" s="16"/>
      <c r="C39" s="31">
        <v>168059336</v>
      </c>
      <c r="D39" s="31"/>
      <c r="E39" s="32">
        <v>235148975</v>
      </c>
      <c r="F39" s="33">
        <v>235148975</v>
      </c>
      <c r="G39" s="33">
        <v>200061161</v>
      </c>
      <c r="H39" s="33">
        <v>248672909</v>
      </c>
      <c r="I39" s="33">
        <v>242758589</v>
      </c>
      <c r="J39" s="33">
        <v>200061161</v>
      </c>
      <c r="K39" s="33">
        <v>249830829</v>
      </c>
      <c r="L39" s="33">
        <v>251352055</v>
      </c>
      <c r="M39" s="33">
        <v>233234484</v>
      </c>
      <c r="N39" s="33">
        <v>249830829</v>
      </c>
      <c r="O39" s="33"/>
      <c r="P39" s="33"/>
      <c r="Q39" s="33"/>
      <c r="R39" s="33"/>
      <c r="S39" s="33"/>
      <c r="T39" s="33"/>
      <c r="U39" s="33"/>
      <c r="V39" s="33"/>
      <c r="W39" s="33">
        <v>200061161</v>
      </c>
      <c r="X39" s="33">
        <v>235148975</v>
      </c>
      <c r="Y39" s="33">
        <v>-35087814</v>
      </c>
      <c r="Z39" s="34">
        <v>-14.92</v>
      </c>
      <c r="AA39" s="35">
        <v>235148975</v>
      </c>
    </row>
    <row r="40" spans="1:27" ht="13.5">
      <c r="A40" s="41" t="s">
        <v>60</v>
      </c>
      <c r="B40" s="42"/>
      <c r="C40" s="43">
        <v>231168116</v>
      </c>
      <c r="D40" s="43"/>
      <c r="E40" s="44">
        <v>244642111</v>
      </c>
      <c r="F40" s="45">
        <v>244642111</v>
      </c>
      <c r="G40" s="45">
        <v>248672909</v>
      </c>
      <c r="H40" s="45">
        <v>242758589</v>
      </c>
      <c r="I40" s="45">
        <v>249830829</v>
      </c>
      <c r="J40" s="45">
        <v>249830829</v>
      </c>
      <c r="K40" s="45">
        <v>251352055</v>
      </c>
      <c r="L40" s="45">
        <v>233234484</v>
      </c>
      <c r="M40" s="45">
        <v>257833045</v>
      </c>
      <c r="N40" s="45">
        <v>257833045</v>
      </c>
      <c r="O40" s="45"/>
      <c r="P40" s="45"/>
      <c r="Q40" s="45"/>
      <c r="R40" s="45"/>
      <c r="S40" s="45"/>
      <c r="T40" s="45"/>
      <c r="U40" s="45"/>
      <c r="V40" s="45"/>
      <c r="W40" s="45">
        <v>257833045</v>
      </c>
      <c r="X40" s="45">
        <v>268955684</v>
      </c>
      <c r="Y40" s="45">
        <v>-11122639</v>
      </c>
      <c r="Z40" s="46">
        <v>-4.14</v>
      </c>
      <c r="AA40" s="47">
        <v>244642111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14734413</v>
      </c>
      <c r="D6" s="17"/>
      <c r="E6" s="18">
        <v>9240000</v>
      </c>
      <c r="F6" s="19">
        <v>9240000</v>
      </c>
      <c r="G6" s="19">
        <v>105594</v>
      </c>
      <c r="H6" s="19">
        <v>133000</v>
      </c>
      <c r="I6" s="19">
        <v>1237360</v>
      </c>
      <c r="J6" s="19">
        <v>1475954</v>
      </c>
      <c r="K6" s="19">
        <v>335095</v>
      </c>
      <c r="L6" s="19">
        <v>6628316</v>
      </c>
      <c r="M6" s="19">
        <v>1538416</v>
      </c>
      <c r="N6" s="19">
        <v>8501827</v>
      </c>
      <c r="O6" s="19"/>
      <c r="P6" s="19"/>
      <c r="Q6" s="19"/>
      <c r="R6" s="19"/>
      <c r="S6" s="19"/>
      <c r="T6" s="19"/>
      <c r="U6" s="19"/>
      <c r="V6" s="19"/>
      <c r="W6" s="19">
        <v>9977781</v>
      </c>
      <c r="X6" s="19"/>
      <c r="Y6" s="19">
        <v>9977781</v>
      </c>
      <c r="Z6" s="20"/>
      <c r="AA6" s="21">
        <v>9240000</v>
      </c>
    </row>
    <row r="7" spans="1:27" ht="13.5">
      <c r="A7" s="22" t="s">
        <v>34</v>
      </c>
      <c r="B7" s="16"/>
      <c r="C7" s="17">
        <v>126689</v>
      </c>
      <c r="D7" s="17"/>
      <c r="E7" s="18">
        <v>602000</v>
      </c>
      <c r="F7" s="19">
        <v>602000</v>
      </c>
      <c r="G7" s="19">
        <v>21144</v>
      </c>
      <c r="H7" s="19">
        <v>26714</v>
      </c>
      <c r="I7" s="19">
        <v>23452</v>
      </c>
      <c r="J7" s="19">
        <v>71310</v>
      </c>
      <c r="K7" s="19">
        <v>6096</v>
      </c>
      <c r="L7" s="19">
        <v>15047</v>
      </c>
      <c r="M7" s="19">
        <v>119616</v>
      </c>
      <c r="N7" s="19">
        <v>140759</v>
      </c>
      <c r="O7" s="19"/>
      <c r="P7" s="19"/>
      <c r="Q7" s="19"/>
      <c r="R7" s="19"/>
      <c r="S7" s="19"/>
      <c r="T7" s="19"/>
      <c r="U7" s="19"/>
      <c r="V7" s="19"/>
      <c r="W7" s="19">
        <v>212069</v>
      </c>
      <c r="X7" s="19"/>
      <c r="Y7" s="19">
        <v>212069</v>
      </c>
      <c r="Z7" s="20"/>
      <c r="AA7" s="21">
        <v>602000</v>
      </c>
    </row>
    <row r="8" spans="1:27" ht="13.5">
      <c r="A8" s="22" t="s">
        <v>35</v>
      </c>
      <c r="B8" s="16"/>
      <c r="C8" s="17">
        <v>633000</v>
      </c>
      <c r="D8" s="17"/>
      <c r="E8" s="18">
        <v>12352000</v>
      </c>
      <c r="F8" s="19">
        <v>12352000</v>
      </c>
      <c r="G8" s="19">
        <v>95427</v>
      </c>
      <c r="H8" s="19">
        <v>37541</v>
      </c>
      <c r="I8" s="19">
        <v>73141</v>
      </c>
      <c r="J8" s="19">
        <v>206109</v>
      </c>
      <c r="K8" s="19">
        <v>2734040</v>
      </c>
      <c r="L8" s="19">
        <v>1325729</v>
      </c>
      <c r="M8" s="19">
        <v>70010</v>
      </c>
      <c r="N8" s="19">
        <v>4129779</v>
      </c>
      <c r="O8" s="19"/>
      <c r="P8" s="19"/>
      <c r="Q8" s="19"/>
      <c r="R8" s="19"/>
      <c r="S8" s="19"/>
      <c r="T8" s="19"/>
      <c r="U8" s="19"/>
      <c r="V8" s="19"/>
      <c r="W8" s="19">
        <v>4335888</v>
      </c>
      <c r="X8" s="19"/>
      <c r="Y8" s="19">
        <v>4335888</v>
      </c>
      <c r="Z8" s="20"/>
      <c r="AA8" s="21">
        <v>12352000</v>
      </c>
    </row>
    <row r="9" spans="1:27" ht="13.5">
      <c r="A9" s="22" t="s">
        <v>36</v>
      </c>
      <c r="B9" s="16"/>
      <c r="C9" s="17">
        <v>209271333</v>
      </c>
      <c r="D9" s="17"/>
      <c r="E9" s="18">
        <v>171826334</v>
      </c>
      <c r="F9" s="19">
        <v>171826334</v>
      </c>
      <c r="G9" s="19">
        <v>60655000</v>
      </c>
      <c r="H9" s="19">
        <v>2999000</v>
      </c>
      <c r="I9" s="19">
        <v>1061000</v>
      </c>
      <c r="J9" s="19">
        <v>64715000</v>
      </c>
      <c r="K9" s="19">
        <v>6872798</v>
      </c>
      <c r="L9" s="19">
        <v>1779000</v>
      </c>
      <c r="M9" s="19">
        <v>60264062</v>
      </c>
      <c r="N9" s="19">
        <v>68915860</v>
      </c>
      <c r="O9" s="19"/>
      <c r="P9" s="19"/>
      <c r="Q9" s="19"/>
      <c r="R9" s="19"/>
      <c r="S9" s="19"/>
      <c r="T9" s="19"/>
      <c r="U9" s="19"/>
      <c r="V9" s="19"/>
      <c r="W9" s="19">
        <v>133630860</v>
      </c>
      <c r="X9" s="19"/>
      <c r="Y9" s="19">
        <v>133630860</v>
      </c>
      <c r="Z9" s="20"/>
      <c r="AA9" s="21">
        <v>171826334</v>
      </c>
    </row>
    <row r="10" spans="1:27" ht="13.5">
      <c r="A10" s="22" t="s">
        <v>37</v>
      </c>
      <c r="B10" s="16"/>
      <c r="C10" s="17"/>
      <c r="D10" s="17"/>
      <c r="E10" s="18">
        <v>36715000</v>
      </c>
      <c r="F10" s="19">
        <v>36715000</v>
      </c>
      <c r="G10" s="19">
        <v>15700000</v>
      </c>
      <c r="H10" s="19"/>
      <c r="I10" s="19"/>
      <c r="J10" s="19">
        <v>15700000</v>
      </c>
      <c r="K10" s="19"/>
      <c r="L10" s="19"/>
      <c r="M10" s="19">
        <v>15000000</v>
      </c>
      <c r="N10" s="19">
        <v>15000000</v>
      </c>
      <c r="O10" s="19"/>
      <c r="P10" s="19"/>
      <c r="Q10" s="19"/>
      <c r="R10" s="19"/>
      <c r="S10" s="19"/>
      <c r="T10" s="19"/>
      <c r="U10" s="19"/>
      <c r="V10" s="19"/>
      <c r="W10" s="19">
        <v>30700000</v>
      </c>
      <c r="X10" s="19"/>
      <c r="Y10" s="19">
        <v>30700000</v>
      </c>
      <c r="Z10" s="20"/>
      <c r="AA10" s="21">
        <v>36715000</v>
      </c>
    </row>
    <row r="11" spans="1:27" ht="13.5">
      <c r="A11" s="22" t="s">
        <v>38</v>
      </c>
      <c r="B11" s="16"/>
      <c r="C11" s="17">
        <v>2697623</v>
      </c>
      <c r="D11" s="17"/>
      <c r="E11" s="18">
        <v>2700000</v>
      </c>
      <c r="F11" s="19">
        <v>2700000</v>
      </c>
      <c r="G11" s="19">
        <v>178701</v>
      </c>
      <c r="H11" s="19">
        <v>178701</v>
      </c>
      <c r="I11" s="19">
        <v>298955</v>
      </c>
      <c r="J11" s="19">
        <v>656357</v>
      </c>
      <c r="K11" s="19">
        <v>155968</v>
      </c>
      <c r="L11" s="19">
        <v>61111</v>
      </c>
      <c r="M11" s="19">
        <v>35926</v>
      </c>
      <c r="N11" s="19">
        <v>253005</v>
      </c>
      <c r="O11" s="19"/>
      <c r="P11" s="19"/>
      <c r="Q11" s="19"/>
      <c r="R11" s="19"/>
      <c r="S11" s="19"/>
      <c r="T11" s="19"/>
      <c r="U11" s="19"/>
      <c r="V11" s="19"/>
      <c r="W11" s="19">
        <v>909362</v>
      </c>
      <c r="X11" s="19"/>
      <c r="Y11" s="19">
        <v>909362</v>
      </c>
      <c r="Z11" s="20"/>
      <c r="AA11" s="21">
        <v>2700000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-169184031</v>
      </c>
      <c r="D14" s="17"/>
      <c r="E14" s="18">
        <v>-62474009</v>
      </c>
      <c r="F14" s="19">
        <v>-62474009</v>
      </c>
      <c r="G14" s="19">
        <v>-10320112</v>
      </c>
      <c r="H14" s="19">
        <v>-15591936</v>
      </c>
      <c r="I14" s="19">
        <v>-37897749</v>
      </c>
      <c r="J14" s="19">
        <v>-63809797</v>
      </c>
      <c r="K14" s="19">
        <v>-28446312</v>
      </c>
      <c r="L14" s="19">
        <v>-13812488</v>
      </c>
      <c r="M14" s="19">
        <v>-19353945</v>
      </c>
      <c r="N14" s="19">
        <v>-61612745</v>
      </c>
      <c r="O14" s="19"/>
      <c r="P14" s="19"/>
      <c r="Q14" s="19"/>
      <c r="R14" s="19"/>
      <c r="S14" s="19"/>
      <c r="T14" s="19"/>
      <c r="U14" s="19"/>
      <c r="V14" s="19"/>
      <c r="W14" s="19">
        <v>-125422542</v>
      </c>
      <c r="X14" s="19"/>
      <c r="Y14" s="19">
        <v>-125422542</v>
      </c>
      <c r="Z14" s="20"/>
      <c r="AA14" s="21">
        <v>-62474009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-3000882</v>
      </c>
      <c r="D16" s="17"/>
      <c r="E16" s="18"/>
      <c r="F16" s="19"/>
      <c r="G16" s="19"/>
      <c r="H16" s="19"/>
      <c r="I16" s="19"/>
      <c r="J16" s="19"/>
      <c r="K16" s="19"/>
      <c r="L16" s="19"/>
      <c r="M16" s="19">
        <v>-1431613</v>
      </c>
      <c r="N16" s="19">
        <v>-1431613</v>
      </c>
      <c r="O16" s="19"/>
      <c r="P16" s="19"/>
      <c r="Q16" s="19"/>
      <c r="R16" s="19"/>
      <c r="S16" s="19"/>
      <c r="T16" s="19"/>
      <c r="U16" s="19"/>
      <c r="V16" s="19"/>
      <c r="W16" s="19">
        <v>-1431613</v>
      </c>
      <c r="X16" s="19"/>
      <c r="Y16" s="19">
        <v>-1431613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55278145</v>
      </c>
      <c r="D17" s="25">
        <f>SUM(D6:D16)</f>
        <v>0</v>
      </c>
      <c r="E17" s="26">
        <f t="shared" si="0"/>
        <v>170961325</v>
      </c>
      <c r="F17" s="27">
        <f t="shared" si="0"/>
        <v>170961325</v>
      </c>
      <c r="G17" s="27">
        <f t="shared" si="0"/>
        <v>66435754</v>
      </c>
      <c r="H17" s="27">
        <f t="shared" si="0"/>
        <v>-12216980</v>
      </c>
      <c r="I17" s="27">
        <f t="shared" si="0"/>
        <v>-35203841</v>
      </c>
      <c r="J17" s="27">
        <f t="shared" si="0"/>
        <v>19014933</v>
      </c>
      <c r="K17" s="27">
        <f t="shared" si="0"/>
        <v>-18342315</v>
      </c>
      <c r="L17" s="27">
        <f t="shared" si="0"/>
        <v>-4003285</v>
      </c>
      <c r="M17" s="27">
        <f t="shared" si="0"/>
        <v>56242472</v>
      </c>
      <c r="N17" s="27">
        <f t="shared" si="0"/>
        <v>33896872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52911805</v>
      </c>
      <c r="X17" s="27">
        <f t="shared" si="0"/>
        <v>0</v>
      </c>
      <c r="Y17" s="27">
        <f t="shared" si="0"/>
        <v>52911805</v>
      </c>
      <c r="Z17" s="28">
        <f>+IF(X17&lt;&gt;0,+(Y17/X17)*100,0)</f>
        <v>0</v>
      </c>
      <c r="AA17" s="29">
        <f>SUM(AA6:AA16)</f>
        <v>170961325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10000000</v>
      </c>
      <c r="H24" s="19">
        <v>1736670</v>
      </c>
      <c r="I24" s="19"/>
      <c r="J24" s="19">
        <v>11736670</v>
      </c>
      <c r="K24" s="19"/>
      <c r="L24" s="19">
        <v>9415712</v>
      </c>
      <c r="M24" s="19"/>
      <c r="N24" s="19">
        <v>9415712</v>
      </c>
      <c r="O24" s="19"/>
      <c r="P24" s="19"/>
      <c r="Q24" s="19"/>
      <c r="R24" s="19"/>
      <c r="S24" s="19"/>
      <c r="T24" s="19"/>
      <c r="U24" s="19"/>
      <c r="V24" s="19"/>
      <c r="W24" s="19">
        <v>21152382</v>
      </c>
      <c r="X24" s="19"/>
      <c r="Y24" s="19">
        <v>21152382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-1686397</v>
      </c>
      <c r="H26" s="19">
        <v>-2175606</v>
      </c>
      <c r="I26" s="19">
        <v>-1547464</v>
      </c>
      <c r="J26" s="19">
        <v>-5409467</v>
      </c>
      <c r="K26" s="19">
        <v>-2241993</v>
      </c>
      <c r="L26" s="19">
        <v>-4625121</v>
      </c>
      <c r="M26" s="19">
        <v>-3888704</v>
      </c>
      <c r="N26" s="19">
        <v>-10755818</v>
      </c>
      <c r="O26" s="19"/>
      <c r="P26" s="19"/>
      <c r="Q26" s="19"/>
      <c r="R26" s="19"/>
      <c r="S26" s="19"/>
      <c r="T26" s="19"/>
      <c r="U26" s="19"/>
      <c r="V26" s="19"/>
      <c r="W26" s="19">
        <v>-16165285</v>
      </c>
      <c r="X26" s="19"/>
      <c r="Y26" s="19">
        <v>-16165285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8313603</v>
      </c>
      <c r="H27" s="27">
        <f t="shared" si="1"/>
        <v>-438936</v>
      </c>
      <c r="I27" s="27">
        <f t="shared" si="1"/>
        <v>-1547464</v>
      </c>
      <c r="J27" s="27">
        <f t="shared" si="1"/>
        <v>6327203</v>
      </c>
      <c r="K27" s="27">
        <f t="shared" si="1"/>
        <v>-2241993</v>
      </c>
      <c r="L27" s="27">
        <f t="shared" si="1"/>
        <v>4790591</v>
      </c>
      <c r="M27" s="27">
        <f t="shared" si="1"/>
        <v>-3888704</v>
      </c>
      <c r="N27" s="27">
        <f t="shared" si="1"/>
        <v>-1340106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4987097</v>
      </c>
      <c r="X27" s="27">
        <f t="shared" si="1"/>
        <v>0</v>
      </c>
      <c r="Y27" s="27">
        <f t="shared" si="1"/>
        <v>4987097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55278145</v>
      </c>
      <c r="D38" s="31">
        <f>+D17+D27+D36</f>
        <v>0</v>
      </c>
      <c r="E38" s="32">
        <f t="shared" si="3"/>
        <v>170961325</v>
      </c>
      <c r="F38" s="33">
        <f t="shared" si="3"/>
        <v>170961325</v>
      </c>
      <c r="G38" s="33">
        <f t="shared" si="3"/>
        <v>74749357</v>
      </c>
      <c r="H38" s="33">
        <f t="shared" si="3"/>
        <v>-12655916</v>
      </c>
      <c r="I38" s="33">
        <f t="shared" si="3"/>
        <v>-36751305</v>
      </c>
      <c r="J38" s="33">
        <f t="shared" si="3"/>
        <v>25342136</v>
      </c>
      <c r="K38" s="33">
        <f t="shared" si="3"/>
        <v>-20584308</v>
      </c>
      <c r="L38" s="33">
        <f t="shared" si="3"/>
        <v>787306</v>
      </c>
      <c r="M38" s="33">
        <f t="shared" si="3"/>
        <v>52353768</v>
      </c>
      <c r="N38" s="33">
        <f t="shared" si="3"/>
        <v>32556766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57898902</v>
      </c>
      <c r="X38" s="33">
        <f t="shared" si="3"/>
        <v>0</v>
      </c>
      <c r="Y38" s="33">
        <f t="shared" si="3"/>
        <v>57898902</v>
      </c>
      <c r="Z38" s="34">
        <f>+IF(X38&lt;&gt;0,+(Y38/X38)*100,0)</f>
        <v>0</v>
      </c>
      <c r="AA38" s="35">
        <f>+AA17+AA27+AA36</f>
        <v>170961325</v>
      </c>
    </row>
    <row r="39" spans="1:27" ht="13.5">
      <c r="A39" s="22" t="s">
        <v>59</v>
      </c>
      <c r="B39" s="16"/>
      <c r="C39" s="31"/>
      <c r="D39" s="31"/>
      <c r="E39" s="32">
        <v>500000</v>
      </c>
      <c r="F39" s="33">
        <v>500000</v>
      </c>
      <c r="G39" s="33">
        <v>492311</v>
      </c>
      <c r="H39" s="33">
        <v>75241668</v>
      </c>
      <c r="I39" s="33">
        <v>62585752</v>
      </c>
      <c r="J39" s="33">
        <v>492311</v>
      </c>
      <c r="K39" s="33">
        <v>25834447</v>
      </c>
      <c r="L39" s="33">
        <v>5250139</v>
      </c>
      <c r="M39" s="33">
        <v>6037445</v>
      </c>
      <c r="N39" s="33">
        <v>25834447</v>
      </c>
      <c r="O39" s="33"/>
      <c r="P39" s="33"/>
      <c r="Q39" s="33"/>
      <c r="R39" s="33"/>
      <c r="S39" s="33"/>
      <c r="T39" s="33"/>
      <c r="U39" s="33"/>
      <c r="V39" s="33"/>
      <c r="W39" s="33">
        <v>492311</v>
      </c>
      <c r="X39" s="33">
        <v>500000</v>
      </c>
      <c r="Y39" s="33">
        <v>-7689</v>
      </c>
      <c r="Z39" s="34">
        <v>-1.54</v>
      </c>
      <c r="AA39" s="35">
        <v>500000</v>
      </c>
    </row>
    <row r="40" spans="1:27" ht="13.5">
      <c r="A40" s="41" t="s">
        <v>60</v>
      </c>
      <c r="B40" s="42"/>
      <c r="C40" s="43">
        <v>55278145</v>
      </c>
      <c r="D40" s="43"/>
      <c r="E40" s="44">
        <v>171461325</v>
      </c>
      <c r="F40" s="45">
        <v>171461325</v>
      </c>
      <c r="G40" s="45">
        <v>75241668</v>
      </c>
      <c r="H40" s="45">
        <v>62585752</v>
      </c>
      <c r="I40" s="45">
        <v>25834447</v>
      </c>
      <c r="J40" s="45">
        <v>25834447</v>
      </c>
      <c r="K40" s="45">
        <v>5250139</v>
      </c>
      <c r="L40" s="45">
        <v>6037445</v>
      </c>
      <c r="M40" s="45">
        <v>58391213</v>
      </c>
      <c r="N40" s="45">
        <v>58391213</v>
      </c>
      <c r="O40" s="45"/>
      <c r="P40" s="45"/>
      <c r="Q40" s="45"/>
      <c r="R40" s="45"/>
      <c r="S40" s="45"/>
      <c r="T40" s="45"/>
      <c r="U40" s="45"/>
      <c r="V40" s="45"/>
      <c r="W40" s="45">
        <v>58391213</v>
      </c>
      <c r="X40" s="45">
        <v>500000</v>
      </c>
      <c r="Y40" s="45">
        <v>57891213</v>
      </c>
      <c r="Z40" s="46">
        <v>11578.24</v>
      </c>
      <c r="AA40" s="47">
        <v>171461325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39765807</v>
      </c>
      <c r="D6" s="17"/>
      <c r="E6" s="18">
        <v>39703515</v>
      </c>
      <c r="F6" s="19">
        <v>39703515</v>
      </c>
      <c r="G6" s="19">
        <v>14575817</v>
      </c>
      <c r="H6" s="19">
        <v>5459687</v>
      </c>
      <c r="I6" s="19">
        <v>3361678</v>
      </c>
      <c r="J6" s="19">
        <v>23397182</v>
      </c>
      <c r="K6" s="19">
        <v>-9944282</v>
      </c>
      <c r="L6" s="19">
        <v>3357322</v>
      </c>
      <c r="M6" s="19">
        <v>3361606</v>
      </c>
      <c r="N6" s="19">
        <v>-3225354</v>
      </c>
      <c r="O6" s="19"/>
      <c r="P6" s="19"/>
      <c r="Q6" s="19"/>
      <c r="R6" s="19"/>
      <c r="S6" s="19"/>
      <c r="T6" s="19"/>
      <c r="U6" s="19"/>
      <c r="V6" s="19"/>
      <c r="W6" s="19">
        <v>20171828</v>
      </c>
      <c r="X6" s="19"/>
      <c r="Y6" s="19">
        <v>20171828</v>
      </c>
      <c r="Z6" s="20"/>
      <c r="AA6" s="21">
        <v>39703515</v>
      </c>
    </row>
    <row r="7" spans="1:27" ht="13.5">
      <c r="A7" s="22" t="s">
        <v>34</v>
      </c>
      <c r="B7" s="16"/>
      <c r="C7" s="17">
        <v>65124113</v>
      </c>
      <c r="D7" s="17"/>
      <c r="E7" s="18">
        <v>86236153</v>
      </c>
      <c r="F7" s="19">
        <v>86236153</v>
      </c>
      <c r="G7" s="19">
        <v>5122453</v>
      </c>
      <c r="H7" s="19">
        <v>7724490</v>
      </c>
      <c r="I7" s="19">
        <v>5883877</v>
      </c>
      <c r="J7" s="19">
        <v>18730820</v>
      </c>
      <c r="K7" s="19">
        <v>5943222</v>
      </c>
      <c r="L7" s="19">
        <v>6389090</v>
      </c>
      <c r="M7" s="19">
        <v>6401821</v>
      </c>
      <c r="N7" s="19">
        <v>18734133</v>
      </c>
      <c r="O7" s="19"/>
      <c r="P7" s="19"/>
      <c r="Q7" s="19"/>
      <c r="R7" s="19"/>
      <c r="S7" s="19"/>
      <c r="T7" s="19"/>
      <c r="U7" s="19"/>
      <c r="V7" s="19"/>
      <c r="W7" s="19">
        <v>37464953</v>
      </c>
      <c r="X7" s="19"/>
      <c r="Y7" s="19">
        <v>37464953</v>
      </c>
      <c r="Z7" s="20"/>
      <c r="AA7" s="21">
        <v>86236153</v>
      </c>
    </row>
    <row r="8" spans="1:27" ht="13.5">
      <c r="A8" s="22" t="s">
        <v>35</v>
      </c>
      <c r="B8" s="16"/>
      <c r="C8" s="17"/>
      <c r="D8" s="17"/>
      <c r="E8" s="18">
        <v>16223178</v>
      </c>
      <c r="F8" s="19">
        <v>16223178</v>
      </c>
      <c r="G8" s="19">
        <v>423712</v>
      </c>
      <c r="H8" s="19">
        <v>445640</v>
      </c>
      <c r="I8" s="19">
        <v>434927</v>
      </c>
      <c r="J8" s="19">
        <v>1304279</v>
      </c>
      <c r="K8" s="19">
        <v>445724</v>
      </c>
      <c r="L8" s="19">
        <v>1044343</v>
      </c>
      <c r="M8" s="19">
        <v>451861</v>
      </c>
      <c r="N8" s="19">
        <v>1941928</v>
      </c>
      <c r="O8" s="19"/>
      <c r="P8" s="19"/>
      <c r="Q8" s="19"/>
      <c r="R8" s="19"/>
      <c r="S8" s="19"/>
      <c r="T8" s="19"/>
      <c r="U8" s="19"/>
      <c r="V8" s="19"/>
      <c r="W8" s="19">
        <v>3246207</v>
      </c>
      <c r="X8" s="19"/>
      <c r="Y8" s="19">
        <v>3246207</v>
      </c>
      <c r="Z8" s="20"/>
      <c r="AA8" s="21">
        <v>16223178</v>
      </c>
    </row>
    <row r="9" spans="1:27" ht="13.5">
      <c r="A9" s="22" t="s">
        <v>36</v>
      </c>
      <c r="B9" s="16"/>
      <c r="C9" s="17">
        <v>160439000</v>
      </c>
      <c r="D9" s="17"/>
      <c r="E9" s="18">
        <v>127081000</v>
      </c>
      <c r="F9" s="19">
        <v>127081000</v>
      </c>
      <c r="G9" s="19">
        <v>47282576</v>
      </c>
      <c r="H9" s="19">
        <v>362421</v>
      </c>
      <c r="I9" s="19">
        <v>1855114</v>
      </c>
      <c r="J9" s="19">
        <v>49500111</v>
      </c>
      <c r="K9" s="19">
        <v>311311</v>
      </c>
      <c r="L9" s="19">
        <v>1276288</v>
      </c>
      <c r="M9" s="19">
        <v>38051065</v>
      </c>
      <c r="N9" s="19">
        <v>39638664</v>
      </c>
      <c r="O9" s="19"/>
      <c r="P9" s="19"/>
      <c r="Q9" s="19"/>
      <c r="R9" s="19"/>
      <c r="S9" s="19"/>
      <c r="T9" s="19"/>
      <c r="U9" s="19"/>
      <c r="V9" s="19"/>
      <c r="W9" s="19">
        <v>89138775</v>
      </c>
      <c r="X9" s="19"/>
      <c r="Y9" s="19">
        <v>89138775</v>
      </c>
      <c r="Z9" s="20"/>
      <c r="AA9" s="21">
        <v>127081000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>
        <v>4453451</v>
      </c>
      <c r="H10" s="19">
        <v>1703744</v>
      </c>
      <c r="I10" s="19">
        <v>2160798</v>
      </c>
      <c r="J10" s="19">
        <v>8317993</v>
      </c>
      <c r="K10" s="19">
        <v>10423420</v>
      </c>
      <c r="L10" s="19">
        <v>12386591</v>
      </c>
      <c r="M10" s="19">
        <v>11349567</v>
      </c>
      <c r="N10" s="19">
        <v>34159578</v>
      </c>
      <c r="O10" s="19"/>
      <c r="P10" s="19"/>
      <c r="Q10" s="19"/>
      <c r="R10" s="19"/>
      <c r="S10" s="19"/>
      <c r="T10" s="19"/>
      <c r="U10" s="19"/>
      <c r="V10" s="19"/>
      <c r="W10" s="19">
        <v>42477571</v>
      </c>
      <c r="X10" s="19"/>
      <c r="Y10" s="19">
        <v>42477571</v>
      </c>
      <c r="Z10" s="20"/>
      <c r="AA10" s="21"/>
    </row>
    <row r="11" spans="1:27" ht="13.5">
      <c r="A11" s="22" t="s">
        <v>38</v>
      </c>
      <c r="B11" s="16"/>
      <c r="C11" s="17">
        <v>2264754</v>
      </c>
      <c r="D11" s="17"/>
      <c r="E11" s="18">
        <v>11235360</v>
      </c>
      <c r="F11" s="19">
        <v>11235360</v>
      </c>
      <c r="G11" s="19">
        <v>36102</v>
      </c>
      <c r="H11" s="19">
        <v>423671</v>
      </c>
      <c r="I11" s="19">
        <v>852963</v>
      </c>
      <c r="J11" s="19">
        <v>1312736</v>
      </c>
      <c r="K11" s="19">
        <v>527402</v>
      </c>
      <c r="L11" s="19">
        <v>535584</v>
      </c>
      <c r="M11" s="19">
        <v>546345</v>
      </c>
      <c r="N11" s="19">
        <v>1609331</v>
      </c>
      <c r="O11" s="19"/>
      <c r="P11" s="19"/>
      <c r="Q11" s="19"/>
      <c r="R11" s="19"/>
      <c r="S11" s="19"/>
      <c r="T11" s="19"/>
      <c r="U11" s="19"/>
      <c r="V11" s="19"/>
      <c r="W11" s="19">
        <v>2922067</v>
      </c>
      <c r="X11" s="19"/>
      <c r="Y11" s="19">
        <v>2922067</v>
      </c>
      <c r="Z11" s="20"/>
      <c r="AA11" s="21">
        <v>11235360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-221071456</v>
      </c>
      <c r="D14" s="17"/>
      <c r="E14" s="18">
        <v>-289835947</v>
      </c>
      <c r="F14" s="19">
        <v>-289835947</v>
      </c>
      <c r="G14" s="19">
        <v>-10872611</v>
      </c>
      <c r="H14" s="19">
        <v>-22240191</v>
      </c>
      <c r="I14" s="19">
        <v>-22118454</v>
      </c>
      <c r="J14" s="19">
        <v>-55231256</v>
      </c>
      <c r="K14" s="19">
        <v>-14015540</v>
      </c>
      <c r="L14" s="19">
        <v>-38786010</v>
      </c>
      <c r="M14" s="19">
        <v>-21694593</v>
      </c>
      <c r="N14" s="19">
        <v>-74496143</v>
      </c>
      <c r="O14" s="19"/>
      <c r="P14" s="19"/>
      <c r="Q14" s="19"/>
      <c r="R14" s="19"/>
      <c r="S14" s="19"/>
      <c r="T14" s="19"/>
      <c r="U14" s="19"/>
      <c r="V14" s="19"/>
      <c r="W14" s="19">
        <v>-129727399</v>
      </c>
      <c r="X14" s="19"/>
      <c r="Y14" s="19">
        <v>-129727399</v>
      </c>
      <c r="Z14" s="20"/>
      <c r="AA14" s="21">
        <v>-289835947</v>
      </c>
    </row>
    <row r="15" spans="1:27" ht="13.5">
      <c r="A15" s="22" t="s">
        <v>42</v>
      </c>
      <c r="B15" s="16"/>
      <c r="C15" s="17">
        <v>-1999967</v>
      </c>
      <c r="D15" s="17"/>
      <c r="E15" s="18"/>
      <c r="F15" s="19"/>
      <c r="G15" s="19"/>
      <c r="H15" s="19"/>
      <c r="I15" s="19"/>
      <c r="J15" s="19"/>
      <c r="K15" s="19"/>
      <c r="L15" s="19"/>
      <c r="M15" s="19">
        <v>-23596</v>
      </c>
      <c r="N15" s="19">
        <v>-23596</v>
      </c>
      <c r="O15" s="19"/>
      <c r="P15" s="19"/>
      <c r="Q15" s="19"/>
      <c r="R15" s="19"/>
      <c r="S15" s="19"/>
      <c r="T15" s="19"/>
      <c r="U15" s="19"/>
      <c r="V15" s="19"/>
      <c r="W15" s="19">
        <v>-23596</v>
      </c>
      <c r="X15" s="19"/>
      <c r="Y15" s="19">
        <v>-23596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>
        <v>-10500</v>
      </c>
      <c r="L16" s="19">
        <v>-8417</v>
      </c>
      <c r="M16" s="19">
        <v>-234783</v>
      </c>
      <c r="N16" s="19">
        <v>-253700</v>
      </c>
      <c r="O16" s="19"/>
      <c r="P16" s="19"/>
      <c r="Q16" s="19"/>
      <c r="R16" s="19"/>
      <c r="S16" s="19"/>
      <c r="T16" s="19"/>
      <c r="U16" s="19"/>
      <c r="V16" s="19"/>
      <c r="W16" s="19">
        <v>-253700</v>
      </c>
      <c r="X16" s="19"/>
      <c r="Y16" s="19">
        <v>-253700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44522251</v>
      </c>
      <c r="D17" s="25">
        <f>SUM(D6:D16)</f>
        <v>0</v>
      </c>
      <c r="E17" s="26">
        <f t="shared" si="0"/>
        <v>-9356741</v>
      </c>
      <c r="F17" s="27">
        <f t="shared" si="0"/>
        <v>-9356741</v>
      </c>
      <c r="G17" s="27">
        <f t="shared" si="0"/>
        <v>61021500</v>
      </c>
      <c r="H17" s="27">
        <f t="shared" si="0"/>
        <v>-6120538</v>
      </c>
      <c r="I17" s="27">
        <f t="shared" si="0"/>
        <v>-7569097</v>
      </c>
      <c r="J17" s="27">
        <f t="shared" si="0"/>
        <v>47331865</v>
      </c>
      <c r="K17" s="27">
        <f t="shared" si="0"/>
        <v>-6319243</v>
      </c>
      <c r="L17" s="27">
        <f t="shared" si="0"/>
        <v>-13805209</v>
      </c>
      <c r="M17" s="27">
        <f t="shared" si="0"/>
        <v>38209293</v>
      </c>
      <c r="N17" s="27">
        <f t="shared" si="0"/>
        <v>18084841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65416706</v>
      </c>
      <c r="X17" s="27">
        <f t="shared" si="0"/>
        <v>0</v>
      </c>
      <c r="Y17" s="27">
        <f t="shared" si="0"/>
        <v>65416706</v>
      </c>
      <c r="Z17" s="28">
        <f>+IF(X17&lt;&gt;0,+(Y17/X17)*100,0)</f>
        <v>0</v>
      </c>
      <c r="AA17" s="29">
        <f>SUM(AA6:AA16)</f>
        <v>-9356741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-33913216</v>
      </c>
      <c r="H24" s="19">
        <v>2953436</v>
      </c>
      <c r="I24" s="19">
        <v>-13706399</v>
      </c>
      <c r="J24" s="19">
        <v>-44666179</v>
      </c>
      <c r="K24" s="19">
        <v>-4910766</v>
      </c>
      <c r="L24" s="19">
        <v>19113255</v>
      </c>
      <c r="M24" s="19">
        <v>-10060287</v>
      </c>
      <c r="N24" s="19">
        <v>4142202</v>
      </c>
      <c r="O24" s="19"/>
      <c r="P24" s="19"/>
      <c r="Q24" s="19"/>
      <c r="R24" s="19"/>
      <c r="S24" s="19"/>
      <c r="T24" s="19"/>
      <c r="U24" s="19"/>
      <c r="V24" s="19"/>
      <c r="W24" s="19">
        <v>-40523977</v>
      </c>
      <c r="X24" s="19"/>
      <c r="Y24" s="19">
        <v>-40523977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-42749652</v>
      </c>
      <c r="D26" s="17"/>
      <c r="E26" s="18">
        <v>-38590000</v>
      </c>
      <c r="F26" s="19">
        <v>-38590000</v>
      </c>
      <c r="G26" s="19">
        <v>-321052</v>
      </c>
      <c r="H26" s="19">
        <v>-1698514</v>
      </c>
      <c r="I26" s="19">
        <v>233593</v>
      </c>
      <c r="J26" s="19">
        <v>-1785973</v>
      </c>
      <c r="K26" s="19">
        <v>-3478869</v>
      </c>
      <c r="L26" s="19">
        <v>-6431288</v>
      </c>
      <c r="M26" s="19">
        <v>-10288111</v>
      </c>
      <c r="N26" s="19">
        <v>-20198268</v>
      </c>
      <c r="O26" s="19"/>
      <c r="P26" s="19"/>
      <c r="Q26" s="19"/>
      <c r="R26" s="19"/>
      <c r="S26" s="19"/>
      <c r="T26" s="19"/>
      <c r="U26" s="19"/>
      <c r="V26" s="19"/>
      <c r="W26" s="19">
        <v>-21984241</v>
      </c>
      <c r="X26" s="19"/>
      <c r="Y26" s="19">
        <v>-21984241</v>
      </c>
      <c r="Z26" s="20"/>
      <c r="AA26" s="21">
        <v>-38590000</v>
      </c>
    </row>
    <row r="27" spans="1:27" ht="13.5">
      <c r="A27" s="23" t="s">
        <v>51</v>
      </c>
      <c r="B27" s="24"/>
      <c r="C27" s="25">
        <f aca="true" t="shared" si="1" ref="C27:Y27">SUM(C21:C26)</f>
        <v>-42749652</v>
      </c>
      <c r="D27" s="25">
        <f>SUM(D21:D26)</f>
        <v>0</v>
      </c>
      <c r="E27" s="26">
        <f t="shared" si="1"/>
        <v>-38590000</v>
      </c>
      <c r="F27" s="27">
        <f t="shared" si="1"/>
        <v>-38590000</v>
      </c>
      <c r="G27" s="27">
        <f t="shared" si="1"/>
        <v>-34234268</v>
      </c>
      <c r="H27" s="27">
        <f t="shared" si="1"/>
        <v>1254922</v>
      </c>
      <c r="I27" s="27">
        <f t="shared" si="1"/>
        <v>-13472806</v>
      </c>
      <c r="J27" s="27">
        <f t="shared" si="1"/>
        <v>-46452152</v>
      </c>
      <c r="K27" s="27">
        <f t="shared" si="1"/>
        <v>-8389635</v>
      </c>
      <c r="L27" s="27">
        <f t="shared" si="1"/>
        <v>12681967</v>
      </c>
      <c r="M27" s="27">
        <f t="shared" si="1"/>
        <v>-20348398</v>
      </c>
      <c r="N27" s="27">
        <f t="shared" si="1"/>
        <v>-16056066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-62508218</v>
      </c>
      <c r="X27" s="27">
        <f t="shared" si="1"/>
        <v>0</v>
      </c>
      <c r="Y27" s="27">
        <f t="shared" si="1"/>
        <v>-62508218</v>
      </c>
      <c r="Z27" s="28">
        <f>+IF(X27&lt;&gt;0,+(Y27/X27)*100,0)</f>
        <v>0</v>
      </c>
      <c r="AA27" s="29">
        <f>SUM(AA21:AA26)</f>
        <v>-38590000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4859243</v>
      </c>
      <c r="H33" s="36"/>
      <c r="I33" s="36">
        <v>25125</v>
      </c>
      <c r="J33" s="36">
        <v>4884368</v>
      </c>
      <c r="K33" s="19">
        <v>-4961</v>
      </c>
      <c r="L33" s="19">
        <v>19446</v>
      </c>
      <c r="M33" s="19">
        <v>6350</v>
      </c>
      <c r="N33" s="19">
        <v>20835</v>
      </c>
      <c r="O33" s="36"/>
      <c r="P33" s="36"/>
      <c r="Q33" s="36"/>
      <c r="R33" s="19"/>
      <c r="S33" s="19"/>
      <c r="T33" s="19"/>
      <c r="U33" s="19"/>
      <c r="V33" s="36"/>
      <c r="W33" s="36">
        <v>4905203</v>
      </c>
      <c r="X33" s="36"/>
      <c r="Y33" s="19">
        <v>4905203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4859243</v>
      </c>
      <c r="H36" s="27">
        <f t="shared" si="2"/>
        <v>0</v>
      </c>
      <c r="I36" s="27">
        <f t="shared" si="2"/>
        <v>25125</v>
      </c>
      <c r="J36" s="27">
        <f t="shared" si="2"/>
        <v>4884368</v>
      </c>
      <c r="K36" s="27">
        <f t="shared" si="2"/>
        <v>-4961</v>
      </c>
      <c r="L36" s="27">
        <f t="shared" si="2"/>
        <v>19446</v>
      </c>
      <c r="M36" s="27">
        <f t="shared" si="2"/>
        <v>6350</v>
      </c>
      <c r="N36" s="27">
        <f t="shared" si="2"/>
        <v>20835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4905203</v>
      </c>
      <c r="X36" s="27">
        <f t="shared" si="2"/>
        <v>0</v>
      </c>
      <c r="Y36" s="27">
        <f t="shared" si="2"/>
        <v>4905203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1772599</v>
      </c>
      <c r="D38" s="31">
        <f>+D17+D27+D36</f>
        <v>0</v>
      </c>
      <c r="E38" s="32">
        <f t="shared" si="3"/>
        <v>-47946741</v>
      </c>
      <c r="F38" s="33">
        <f t="shared" si="3"/>
        <v>-47946741</v>
      </c>
      <c r="G38" s="33">
        <f t="shared" si="3"/>
        <v>31646475</v>
      </c>
      <c r="H38" s="33">
        <f t="shared" si="3"/>
        <v>-4865616</v>
      </c>
      <c r="I38" s="33">
        <f t="shared" si="3"/>
        <v>-21016778</v>
      </c>
      <c r="J38" s="33">
        <f t="shared" si="3"/>
        <v>5764081</v>
      </c>
      <c r="K38" s="33">
        <f t="shared" si="3"/>
        <v>-14713839</v>
      </c>
      <c r="L38" s="33">
        <f t="shared" si="3"/>
        <v>-1103796</v>
      </c>
      <c r="M38" s="33">
        <f t="shared" si="3"/>
        <v>17867245</v>
      </c>
      <c r="N38" s="33">
        <f t="shared" si="3"/>
        <v>2049610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7813691</v>
      </c>
      <c r="X38" s="33">
        <f t="shared" si="3"/>
        <v>0</v>
      </c>
      <c r="Y38" s="33">
        <f t="shared" si="3"/>
        <v>7813691</v>
      </c>
      <c r="Z38" s="34">
        <f>+IF(X38&lt;&gt;0,+(Y38/X38)*100,0)</f>
        <v>0</v>
      </c>
      <c r="AA38" s="35">
        <f>+AA17+AA27+AA36</f>
        <v>-47946741</v>
      </c>
    </row>
    <row r="39" spans="1:27" ht="13.5">
      <c r="A39" s="22" t="s">
        <v>59</v>
      </c>
      <c r="B39" s="16"/>
      <c r="C39" s="31">
        <v>11975583</v>
      </c>
      <c r="D39" s="31"/>
      <c r="E39" s="32">
        <v>42672393</v>
      </c>
      <c r="F39" s="33">
        <v>42672393</v>
      </c>
      <c r="G39" s="33">
        <v>13691933</v>
      </c>
      <c r="H39" s="33">
        <v>45338408</v>
      </c>
      <c r="I39" s="33">
        <v>40472792</v>
      </c>
      <c r="J39" s="33">
        <v>13691933</v>
      </c>
      <c r="K39" s="33">
        <v>19456014</v>
      </c>
      <c r="L39" s="33">
        <v>4742175</v>
      </c>
      <c r="M39" s="33">
        <v>3638379</v>
      </c>
      <c r="N39" s="33">
        <v>19456014</v>
      </c>
      <c r="O39" s="33"/>
      <c r="P39" s="33"/>
      <c r="Q39" s="33"/>
      <c r="R39" s="33"/>
      <c r="S39" s="33"/>
      <c r="T39" s="33"/>
      <c r="U39" s="33"/>
      <c r="V39" s="33"/>
      <c r="W39" s="33">
        <v>13691933</v>
      </c>
      <c r="X39" s="33">
        <v>42672393</v>
      </c>
      <c r="Y39" s="33">
        <v>-28980460</v>
      </c>
      <c r="Z39" s="34">
        <v>-67.91</v>
      </c>
      <c r="AA39" s="35">
        <v>42672393</v>
      </c>
    </row>
    <row r="40" spans="1:27" ht="13.5">
      <c r="A40" s="41" t="s">
        <v>60</v>
      </c>
      <c r="B40" s="42"/>
      <c r="C40" s="43">
        <v>13748182</v>
      </c>
      <c r="D40" s="43"/>
      <c r="E40" s="44">
        <v>-5274348</v>
      </c>
      <c r="F40" s="45">
        <v>-5274348</v>
      </c>
      <c r="G40" s="45">
        <v>45338408</v>
      </c>
      <c r="H40" s="45">
        <v>40472792</v>
      </c>
      <c r="I40" s="45">
        <v>19456014</v>
      </c>
      <c r="J40" s="45">
        <v>19456014</v>
      </c>
      <c r="K40" s="45">
        <v>4742175</v>
      </c>
      <c r="L40" s="45">
        <v>3638379</v>
      </c>
      <c r="M40" s="45">
        <v>21505624</v>
      </c>
      <c r="N40" s="45">
        <v>21505624</v>
      </c>
      <c r="O40" s="45"/>
      <c r="P40" s="45"/>
      <c r="Q40" s="45"/>
      <c r="R40" s="45"/>
      <c r="S40" s="45"/>
      <c r="T40" s="45"/>
      <c r="U40" s="45"/>
      <c r="V40" s="45"/>
      <c r="W40" s="45">
        <v>21505624</v>
      </c>
      <c r="X40" s="45">
        <v>42672393</v>
      </c>
      <c r="Y40" s="45">
        <v>-21166769</v>
      </c>
      <c r="Z40" s="46">
        <v>-49.6</v>
      </c>
      <c r="AA40" s="47">
        <v>-5274348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29947182</v>
      </c>
      <c r="D7" s="17"/>
      <c r="E7" s="18">
        <v>51329104</v>
      </c>
      <c r="F7" s="19">
        <v>51329104</v>
      </c>
      <c r="G7" s="19">
        <v>6781279</v>
      </c>
      <c r="H7" s="19">
        <v>2070277</v>
      </c>
      <c r="I7" s="19">
        <v>4284053</v>
      </c>
      <c r="J7" s="19">
        <v>13135609</v>
      </c>
      <c r="K7" s="19">
        <v>4908965</v>
      </c>
      <c r="L7" s="19">
        <v>2406097</v>
      </c>
      <c r="M7" s="19">
        <v>-3155580</v>
      </c>
      <c r="N7" s="19">
        <v>4159482</v>
      </c>
      <c r="O7" s="19"/>
      <c r="P7" s="19"/>
      <c r="Q7" s="19"/>
      <c r="R7" s="19"/>
      <c r="S7" s="19"/>
      <c r="T7" s="19"/>
      <c r="U7" s="19"/>
      <c r="V7" s="19"/>
      <c r="W7" s="19">
        <v>17295091</v>
      </c>
      <c r="X7" s="19">
        <v>25664550</v>
      </c>
      <c r="Y7" s="19">
        <v>-8369459</v>
      </c>
      <c r="Z7" s="20">
        <v>-32.61</v>
      </c>
      <c r="AA7" s="21">
        <v>51329104</v>
      </c>
    </row>
    <row r="8" spans="1:27" ht="13.5">
      <c r="A8" s="22" t="s">
        <v>35</v>
      </c>
      <c r="B8" s="16"/>
      <c r="C8" s="17">
        <v>1036375</v>
      </c>
      <c r="D8" s="17"/>
      <c r="E8" s="18">
        <v>569412</v>
      </c>
      <c r="F8" s="19">
        <v>569412</v>
      </c>
      <c r="G8" s="19">
        <v>147615</v>
      </c>
      <c r="H8" s="19">
        <v>254607</v>
      </c>
      <c r="I8" s="19">
        <v>567976</v>
      </c>
      <c r="J8" s="19">
        <v>970198</v>
      </c>
      <c r="K8" s="19">
        <v>114964</v>
      </c>
      <c r="L8" s="19">
        <v>165770</v>
      </c>
      <c r="M8" s="19">
        <v>40367</v>
      </c>
      <c r="N8" s="19">
        <v>321101</v>
      </c>
      <c r="O8" s="19"/>
      <c r="P8" s="19"/>
      <c r="Q8" s="19"/>
      <c r="R8" s="19"/>
      <c r="S8" s="19"/>
      <c r="T8" s="19"/>
      <c r="U8" s="19"/>
      <c r="V8" s="19"/>
      <c r="W8" s="19">
        <v>1291299</v>
      </c>
      <c r="X8" s="19">
        <v>284706</v>
      </c>
      <c r="Y8" s="19">
        <v>1006593</v>
      </c>
      <c r="Z8" s="20">
        <v>353.56</v>
      </c>
      <c r="AA8" s="21">
        <v>569412</v>
      </c>
    </row>
    <row r="9" spans="1:27" ht="13.5">
      <c r="A9" s="22" t="s">
        <v>36</v>
      </c>
      <c r="B9" s="16"/>
      <c r="C9" s="17">
        <v>295914965</v>
      </c>
      <c r="D9" s="17"/>
      <c r="E9" s="18">
        <v>331486000</v>
      </c>
      <c r="F9" s="19">
        <v>331486000</v>
      </c>
      <c r="G9" s="19">
        <v>142601275</v>
      </c>
      <c r="H9" s="19">
        <v>1320000</v>
      </c>
      <c r="I9" s="19"/>
      <c r="J9" s="19">
        <v>143921275</v>
      </c>
      <c r="K9" s="19">
        <v>-1210484</v>
      </c>
      <c r="L9" s="19">
        <v>2299000</v>
      </c>
      <c r="M9" s="19">
        <v>72263000</v>
      </c>
      <c r="N9" s="19">
        <v>73351516</v>
      </c>
      <c r="O9" s="19"/>
      <c r="P9" s="19"/>
      <c r="Q9" s="19"/>
      <c r="R9" s="19"/>
      <c r="S9" s="19"/>
      <c r="T9" s="19"/>
      <c r="U9" s="19"/>
      <c r="V9" s="19"/>
      <c r="W9" s="19">
        <v>217272791</v>
      </c>
      <c r="X9" s="19">
        <v>248832001</v>
      </c>
      <c r="Y9" s="19">
        <v>-31559210</v>
      </c>
      <c r="Z9" s="20">
        <v>-12.68</v>
      </c>
      <c r="AA9" s="21">
        <v>331486000</v>
      </c>
    </row>
    <row r="10" spans="1:27" ht="13.5">
      <c r="A10" s="22" t="s">
        <v>37</v>
      </c>
      <c r="B10" s="16"/>
      <c r="C10" s="17">
        <v>320908382</v>
      </c>
      <c r="D10" s="17"/>
      <c r="E10" s="18">
        <v>281950753</v>
      </c>
      <c r="F10" s="19">
        <v>281950753</v>
      </c>
      <c r="G10" s="19">
        <v>66000000</v>
      </c>
      <c r="H10" s="19">
        <v>14000000</v>
      </c>
      <c r="I10" s="19"/>
      <c r="J10" s="19">
        <v>80000000</v>
      </c>
      <c r="K10" s="19">
        <v>-14000000</v>
      </c>
      <c r="L10" s="19">
        <v>36596000</v>
      </c>
      <c r="M10" s="19">
        <v>14000000</v>
      </c>
      <c r="N10" s="19">
        <v>36596000</v>
      </c>
      <c r="O10" s="19"/>
      <c r="P10" s="19"/>
      <c r="Q10" s="19"/>
      <c r="R10" s="19"/>
      <c r="S10" s="19"/>
      <c r="T10" s="19"/>
      <c r="U10" s="19"/>
      <c r="V10" s="19"/>
      <c r="W10" s="19">
        <v>116596000</v>
      </c>
      <c r="X10" s="19">
        <v>187324620</v>
      </c>
      <c r="Y10" s="19">
        <v>-70728620</v>
      </c>
      <c r="Z10" s="20">
        <v>-37.76</v>
      </c>
      <c r="AA10" s="21">
        <v>281950753</v>
      </c>
    </row>
    <row r="11" spans="1:27" ht="13.5">
      <c r="A11" s="22" t="s">
        <v>38</v>
      </c>
      <c r="B11" s="16"/>
      <c r="C11" s="17">
        <v>19711397</v>
      </c>
      <c r="D11" s="17"/>
      <c r="E11" s="18">
        <v>27790211</v>
      </c>
      <c r="F11" s="19">
        <v>27790211</v>
      </c>
      <c r="G11" s="19">
        <v>2237686</v>
      </c>
      <c r="H11" s="19">
        <v>1168803</v>
      </c>
      <c r="I11" s="19">
        <v>11940216</v>
      </c>
      <c r="J11" s="19">
        <v>15346705</v>
      </c>
      <c r="K11" s="19">
        <v>2603667</v>
      </c>
      <c r="L11" s="19">
        <v>975367</v>
      </c>
      <c r="M11" s="19">
        <v>-1849200</v>
      </c>
      <c r="N11" s="19">
        <v>1729834</v>
      </c>
      <c r="O11" s="19"/>
      <c r="P11" s="19"/>
      <c r="Q11" s="19"/>
      <c r="R11" s="19"/>
      <c r="S11" s="19"/>
      <c r="T11" s="19"/>
      <c r="U11" s="19"/>
      <c r="V11" s="19"/>
      <c r="W11" s="19">
        <v>17076539</v>
      </c>
      <c r="X11" s="19">
        <v>13895106</v>
      </c>
      <c r="Y11" s="19">
        <v>3181433</v>
      </c>
      <c r="Z11" s="20">
        <v>22.9</v>
      </c>
      <c r="AA11" s="21">
        <v>27790211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-280629200</v>
      </c>
      <c r="D14" s="17"/>
      <c r="E14" s="18">
        <v>-365786412</v>
      </c>
      <c r="F14" s="19">
        <v>-365786412</v>
      </c>
      <c r="G14" s="19">
        <v>-89453754</v>
      </c>
      <c r="H14" s="19">
        <v>-22748546</v>
      </c>
      <c r="I14" s="19">
        <v>-57274392</v>
      </c>
      <c r="J14" s="19">
        <v>-169476692</v>
      </c>
      <c r="K14" s="19">
        <v>-44246195</v>
      </c>
      <c r="L14" s="19">
        <v>-21342937</v>
      </c>
      <c r="M14" s="19">
        <v>-26534500</v>
      </c>
      <c r="N14" s="19">
        <v>-92123632</v>
      </c>
      <c r="O14" s="19"/>
      <c r="P14" s="19"/>
      <c r="Q14" s="19"/>
      <c r="R14" s="19"/>
      <c r="S14" s="19"/>
      <c r="T14" s="19"/>
      <c r="U14" s="19"/>
      <c r="V14" s="19"/>
      <c r="W14" s="19">
        <v>-261600324</v>
      </c>
      <c r="X14" s="19">
        <v>-187426419</v>
      </c>
      <c r="Y14" s="19">
        <v>-74173905</v>
      </c>
      <c r="Z14" s="20">
        <v>39.57</v>
      </c>
      <c r="AA14" s="21">
        <v>-365786412</v>
      </c>
    </row>
    <row r="15" spans="1:27" ht="13.5">
      <c r="A15" s="22" t="s">
        <v>42</v>
      </c>
      <c r="B15" s="16"/>
      <c r="C15" s="17">
        <v>-86899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386802202</v>
      </c>
      <c r="D17" s="25">
        <f>SUM(D6:D16)</f>
        <v>0</v>
      </c>
      <c r="E17" s="26">
        <f t="shared" si="0"/>
        <v>327339068</v>
      </c>
      <c r="F17" s="27">
        <f t="shared" si="0"/>
        <v>327339068</v>
      </c>
      <c r="G17" s="27">
        <f t="shared" si="0"/>
        <v>128314101</v>
      </c>
      <c r="H17" s="27">
        <f t="shared" si="0"/>
        <v>-3934859</v>
      </c>
      <c r="I17" s="27">
        <f t="shared" si="0"/>
        <v>-40482147</v>
      </c>
      <c r="J17" s="27">
        <f t="shared" si="0"/>
        <v>83897095</v>
      </c>
      <c r="K17" s="27">
        <f t="shared" si="0"/>
        <v>-51829083</v>
      </c>
      <c r="L17" s="27">
        <f t="shared" si="0"/>
        <v>21099297</v>
      </c>
      <c r="M17" s="27">
        <f t="shared" si="0"/>
        <v>54764087</v>
      </c>
      <c r="N17" s="27">
        <f t="shared" si="0"/>
        <v>24034301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107931396</v>
      </c>
      <c r="X17" s="27">
        <f t="shared" si="0"/>
        <v>288574564</v>
      </c>
      <c r="Y17" s="27">
        <f t="shared" si="0"/>
        <v>-180643168</v>
      </c>
      <c r="Z17" s="28">
        <f>+IF(X17&lt;&gt;0,+(Y17/X17)*100,0)</f>
        <v>-62.59843747004674</v>
      </c>
      <c r="AA17" s="29">
        <f>SUM(AA6:AA16)</f>
        <v>327339068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465581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-304608176</v>
      </c>
      <c r="D26" s="17"/>
      <c r="E26" s="18">
        <v>-277114856</v>
      </c>
      <c r="F26" s="19">
        <v>-277114856</v>
      </c>
      <c r="G26" s="19">
        <v>-4412561</v>
      </c>
      <c r="H26" s="19">
        <v>-11373493</v>
      </c>
      <c r="I26" s="19">
        <v>-11299395</v>
      </c>
      <c r="J26" s="19">
        <v>-27085449</v>
      </c>
      <c r="K26" s="19">
        <v>-38177107</v>
      </c>
      <c r="L26" s="19">
        <v>-19246461</v>
      </c>
      <c r="M26" s="19">
        <v>-34544843</v>
      </c>
      <c r="N26" s="19">
        <v>-91968411</v>
      </c>
      <c r="O26" s="19"/>
      <c r="P26" s="19"/>
      <c r="Q26" s="19"/>
      <c r="R26" s="19"/>
      <c r="S26" s="19"/>
      <c r="T26" s="19"/>
      <c r="U26" s="19"/>
      <c r="V26" s="19"/>
      <c r="W26" s="19">
        <v>-119053860</v>
      </c>
      <c r="X26" s="19">
        <v>-138557448</v>
      </c>
      <c r="Y26" s="19">
        <v>19503588</v>
      </c>
      <c r="Z26" s="20">
        <v>-14.08</v>
      </c>
      <c r="AA26" s="21">
        <v>-277114856</v>
      </c>
    </row>
    <row r="27" spans="1:27" ht="13.5">
      <c r="A27" s="23" t="s">
        <v>51</v>
      </c>
      <c r="B27" s="24"/>
      <c r="C27" s="25">
        <f aca="true" t="shared" si="1" ref="C27:Y27">SUM(C21:C26)</f>
        <v>-304142595</v>
      </c>
      <c r="D27" s="25">
        <f>SUM(D21:D26)</f>
        <v>0</v>
      </c>
      <c r="E27" s="26">
        <f t="shared" si="1"/>
        <v>-277114856</v>
      </c>
      <c r="F27" s="27">
        <f t="shared" si="1"/>
        <v>-277114856</v>
      </c>
      <c r="G27" s="27">
        <f t="shared" si="1"/>
        <v>-4412561</v>
      </c>
      <c r="H27" s="27">
        <f t="shared" si="1"/>
        <v>-11373493</v>
      </c>
      <c r="I27" s="27">
        <f t="shared" si="1"/>
        <v>-11299395</v>
      </c>
      <c r="J27" s="27">
        <f t="shared" si="1"/>
        <v>-27085449</v>
      </c>
      <c r="K27" s="27">
        <f t="shared" si="1"/>
        <v>-38177107</v>
      </c>
      <c r="L27" s="27">
        <f t="shared" si="1"/>
        <v>-19246461</v>
      </c>
      <c r="M27" s="27">
        <f t="shared" si="1"/>
        <v>-34544843</v>
      </c>
      <c r="N27" s="27">
        <f t="shared" si="1"/>
        <v>-91968411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-119053860</v>
      </c>
      <c r="X27" s="27">
        <f t="shared" si="1"/>
        <v>-138557448</v>
      </c>
      <c r="Y27" s="27">
        <f t="shared" si="1"/>
        <v>19503588</v>
      </c>
      <c r="Z27" s="28">
        <f>+IF(X27&lt;&gt;0,+(Y27/X27)*100,0)</f>
        <v>-14.076174382195608</v>
      </c>
      <c r="AA27" s="29">
        <f>SUM(AA21:AA26)</f>
        <v>-277114856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-669155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-669155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81990452</v>
      </c>
      <c r="D38" s="31">
        <f>+D17+D27+D36</f>
        <v>0</v>
      </c>
      <c r="E38" s="32">
        <f t="shared" si="3"/>
        <v>50224212</v>
      </c>
      <c r="F38" s="33">
        <f t="shared" si="3"/>
        <v>50224212</v>
      </c>
      <c r="G38" s="33">
        <f t="shared" si="3"/>
        <v>123901540</v>
      </c>
      <c r="H38" s="33">
        <f t="shared" si="3"/>
        <v>-15308352</v>
      </c>
      <c r="I38" s="33">
        <f t="shared" si="3"/>
        <v>-51781542</v>
      </c>
      <c r="J38" s="33">
        <f t="shared" si="3"/>
        <v>56811646</v>
      </c>
      <c r="K38" s="33">
        <f t="shared" si="3"/>
        <v>-90006190</v>
      </c>
      <c r="L38" s="33">
        <f t="shared" si="3"/>
        <v>1852836</v>
      </c>
      <c r="M38" s="33">
        <f t="shared" si="3"/>
        <v>20219244</v>
      </c>
      <c r="N38" s="33">
        <f t="shared" si="3"/>
        <v>-67934110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-11122464</v>
      </c>
      <c r="X38" s="33">
        <f t="shared" si="3"/>
        <v>150017116</v>
      </c>
      <c r="Y38" s="33">
        <f t="shared" si="3"/>
        <v>-161139580</v>
      </c>
      <c r="Z38" s="34">
        <f>+IF(X38&lt;&gt;0,+(Y38/X38)*100,0)</f>
        <v>-107.41412999833966</v>
      </c>
      <c r="AA38" s="35">
        <f>+AA17+AA27+AA36</f>
        <v>50224212</v>
      </c>
    </row>
    <row r="39" spans="1:27" ht="13.5">
      <c r="A39" s="22" t="s">
        <v>59</v>
      </c>
      <c r="B39" s="16"/>
      <c r="C39" s="31">
        <v>68850920</v>
      </c>
      <c r="D39" s="31"/>
      <c r="E39" s="32">
        <v>25000000</v>
      </c>
      <c r="F39" s="33">
        <v>25000000</v>
      </c>
      <c r="G39" s="33">
        <v>150901642</v>
      </c>
      <c r="H39" s="33">
        <v>274803182</v>
      </c>
      <c r="I39" s="33">
        <v>259494830</v>
      </c>
      <c r="J39" s="33">
        <v>150901642</v>
      </c>
      <c r="K39" s="33">
        <v>207713288</v>
      </c>
      <c r="L39" s="33">
        <v>117707098</v>
      </c>
      <c r="M39" s="33">
        <v>119559934</v>
      </c>
      <c r="N39" s="33">
        <v>207713288</v>
      </c>
      <c r="O39" s="33"/>
      <c r="P39" s="33"/>
      <c r="Q39" s="33"/>
      <c r="R39" s="33"/>
      <c r="S39" s="33"/>
      <c r="T39" s="33"/>
      <c r="U39" s="33"/>
      <c r="V39" s="33"/>
      <c r="W39" s="33">
        <v>150901642</v>
      </c>
      <c r="X39" s="33">
        <v>25000000</v>
      </c>
      <c r="Y39" s="33">
        <v>125901642</v>
      </c>
      <c r="Z39" s="34">
        <v>503.61</v>
      </c>
      <c r="AA39" s="35">
        <v>25000000</v>
      </c>
    </row>
    <row r="40" spans="1:27" ht="13.5">
      <c r="A40" s="41" t="s">
        <v>60</v>
      </c>
      <c r="B40" s="42"/>
      <c r="C40" s="43">
        <v>150841372</v>
      </c>
      <c r="D40" s="43"/>
      <c r="E40" s="44">
        <v>75224212</v>
      </c>
      <c r="F40" s="45">
        <v>75224212</v>
      </c>
      <c r="G40" s="45">
        <v>274803182</v>
      </c>
      <c r="H40" s="45">
        <v>259494830</v>
      </c>
      <c r="I40" s="45">
        <v>207713288</v>
      </c>
      <c r="J40" s="45">
        <v>207713288</v>
      </c>
      <c r="K40" s="45">
        <v>117707098</v>
      </c>
      <c r="L40" s="45">
        <v>119559934</v>
      </c>
      <c r="M40" s="45">
        <v>139779178</v>
      </c>
      <c r="N40" s="45">
        <v>139779178</v>
      </c>
      <c r="O40" s="45"/>
      <c r="P40" s="45"/>
      <c r="Q40" s="45"/>
      <c r="R40" s="45"/>
      <c r="S40" s="45"/>
      <c r="T40" s="45"/>
      <c r="U40" s="45"/>
      <c r="V40" s="45"/>
      <c r="W40" s="45">
        <v>139779178</v>
      </c>
      <c r="X40" s="45">
        <v>175017116</v>
      </c>
      <c r="Y40" s="45">
        <v>-35237938</v>
      </c>
      <c r="Z40" s="46">
        <v>-20.13</v>
      </c>
      <c r="AA40" s="47">
        <v>75224212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217734684</v>
      </c>
      <c r="D6" s="17"/>
      <c r="E6" s="18">
        <v>233985377</v>
      </c>
      <c r="F6" s="19">
        <v>233985377</v>
      </c>
      <c r="G6" s="19">
        <v>14613416</v>
      </c>
      <c r="H6" s="19">
        <v>16202946</v>
      </c>
      <c r="I6" s="19">
        <v>18667167</v>
      </c>
      <c r="J6" s="19">
        <v>49483529</v>
      </c>
      <c r="K6" s="19">
        <v>22077142</v>
      </c>
      <c r="L6" s="19">
        <v>18197271</v>
      </c>
      <c r="M6" s="19">
        <v>17667633</v>
      </c>
      <c r="N6" s="19">
        <v>57942046</v>
      </c>
      <c r="O6" s="19"/>
      <c r="P6" s="19"/>
      <c r="Q6" s="19"/>
      <c r="R6" s="19"/>
      <c r="S6" s="19"/>
      <c r="T6" s="19"/>
      <c r="U6" s="19"/>
      <c r="V6" s="19"/>
      <c r="W6" s="19">
        <v>107425575</v>
      </c>
      <c r="X6" s="19">
        <v>116412198</v>
      </c>
      <c r="Y6" s="19">
        <v>-8986623</v>
      </c>
      <c r="Z6" s="20">
        <v>-7.72</v>
      </c>
      <c r="AA6" s="21">
        <v>233985377</v>
      </c>
    </row>
    <row r="7" spans="1:27" ht="13.5">
      <c r="A7" s="22" t="s">
        <v>34</v>
      </c>
      <c r="B7" s="16"/>
      <c r="C7" s="17">
        <v>809936419</v>
      </c>
      <c r="D7" s="17"/>
      <c r="E7" s="18">
        <v>859570270</v>
      </c>
      <c r="F7" s="19">
        <v>859570270</v>
      </c>
      <c r="G7" s="19">
        <v>60156236</v>
      </c>
      <c r="H7" s="19">
        <v>76111019</v>
      </c>
      <c r="I7" s="19">
        <v>84264643</v>
      </c>
      <c r="J7" s="19">
        <v>220531898</v>
      </c>
      <c r="K7" s="19">
        <v>59850527</v>
      </c>
      <c r="L7" s="19">
        <v>51387504</v>
      </c>
      <c r="M7" s="19">
        <v>50031402</v>
      </c>
      <c r="N7" s="19">
        <v>161269433</v>
      </c>
      <c r="O7" s="19"/>
      <c r="P7" s="19"/>
      <c r="Q7" s="19"/>
      <c r="R7" s="19"/>
      <c r="S7" s="19"/>
      <c r="T7" s="19"/>
      <c r="U7" s="19"/>
      <c r="V7" s="19"/>
      <c r="W7" s="19">
        <v>381801331</v>
      </c>
      <c r="X7" s="19">
        <v>427727502</v>
      </c>
      <c r="Y7" s="19">
        <v>-45926171</v>
      </c>
      <c r="Z7" s="20">
        <v>-10.74</v>
      </c>
      <c r="AA7" s="21">
        <v>859570270</v>
      </c>
    </row>
    <row r="8" spans="1:27" ht="13.5">
      <c r="A8" s="22" t="s">
        <v>35</v>
      </c>
      <c r="B8" s="16"/>
      <c r="C8" s="17">
        <v>31845662</v>
      </c>
      <c r="D8" s="17"/>
      <c r="E8" s="18">
        <v>37515828</v>
      </c>
      <c r="F8" s="19">
        <v>37515828</v>
      </c>
      <c r="G8" s="19">
        <v>7867720</v>
      </c>
      <c r="H8" s="19">
        <v>6768089</v>
      </c>
      <c r="I8" s="19">
        <v>5437187</v>
      </c>
      <c r="J8" s="19">
        <v>20072996</v>
      </c>
      <c r="K8" s="19">
        <v>4812028</v>
      </c>
      <c r="L8" s="19">
        <v>11062334</v>
      </c>
      <c r="M8" s="19">
        <v>14135318</v>
      </c>
      <c r="N8" s="19">
        <v>30009680</v>
      </c>
      <c r="O8" s="19"/>
      <c r="P8" s="19"/>
      <c r="Q8" s="19"/>
      <c r="R8" s="19"/>
      <c r="S8" s="19"/>
      <c r="T8" s="19"/>
      <c r="U8" s="19"/>
      <c r="V8" s="19"/>
      <c r="W8" s="19">
        <v>50082676</v>
      </c>
      <c r="X8" s="19">
        <v>18442674</v>
      </c>
      <c r="Y8" s="19">
        <v>31640002</v>
      </c>
      <c r="Z8" s="20">
        <v>171.56</v>
      </c>
      <c r="AA8" s="21">
        <v>37515828</v>
      </c>
    </row>
    <row r="9" spans="1:27" ht="13.5">
      <c r="A9" s="22" t="s">
        <v>36</v>
      </c>
      <c r="B9" s="16"/>
      <c r="C9" s="17">
        <v>571242725</v>
      </c>
      <c r="D9" s="17"/>
      <c r="E9" s="18">
        <v>384734000</v>
      </c>
      <c r="F9" s="19">
        <v>384734000</v>
      </c>
      <c r="G9" s="19">
        <v>114466725</v>
      </c>
      <c r="H9" s="19">
        <v>13713725</v>
      </c>
      <c r="I9" s="19">
        <v>16572550</v>
      </c>
      <c r="J9" s="19">
        <v>144753000</v>
      </c>
      <c r="K9" s="19">
        <v>13734000</v>
      </c>
      <c r="L9" s="19">
        <v>1913093</v>
      </c>
      <c r="M9" s="19">
        <v>121303000</v>
      </c>
      <c r="N9" s="19">
        <v>136950093</v>
      </c>
      <c r="O9" s="19"/>
      <c r="P9" s="19"/>
      <c r="Q9" s="19"/>
      <c r="R9" s="19"/>
      <c r="S9" s="19"/>
      <c r="T9" s="19"/>
      <c r="U9" s="19"/>
      <c r="V9" s="19"/>
      <c r="W9" s="19">
        <v>281703093</v>
      </c>
      <c r="X9" s="19">
        <v>336289000</v>
      </c>
      <c r="Y9" s="19">
        <v>-54585907</v>
      </c>
      <c r="Z9" s="20">
        <v>-16.23</v>
      </c>
      <c r="AA9" s="21">
        <v>384734000</v>
      </c>
    </row>
    <row r="10" spans="1:27" ht="13.5">
      <c r="A10" s="22" t="s">
        <v>37</v>
      </c>
      <c r="B10" s="16"/>
      <c r="C10" s="17"/>
      <c r="D10" s="17"/>
      <c r="E10" s="18">
        <v>162425496</v>
      </c>
      <c r="F10" s="19">
        <v>162425496</v>
      </c>
      <c r="G10" s="19">
        <v>39000000</v>
      </c>
      <c r="H10" s="19"/>
      <c r="I10" s="19"/>
      <c r="J10" s="19">
        <v>39000000</v>
      </c>
      <c r="K10" s="19">
        <v>25572771</v>
      </c>
      <c r="L10" s="19"/>
      <c r="M10" s="19">
        <v>2616500</v>
      </c>
      <c r="N10" s="19">
        <v>28189271</v>
      </c>
      <c r="O10" s="19"/>
      <c r="P10" s="19"/>
      <c r="Q10" s="19"/>
      <c r="R10" s="19"/>
      <c r="S10" s="19"/>
      <c r="T10" s="19"/>
      <c r="U10" s="19"/>
      <c r="V10" s="19"/>
      <c r="W10" s="19">
        <v>67189271</v>
      </c>
      <c r="X10" s="19">
        <v>88712748</v>
      </c>
      <c r="Y10" s="19">
        <v>-21523477</v>
      </c>
      <c r="Z10" s="20">
        <v>-24.26</v>
      </c>
      <c r="AA10" s="21">
        <v>162425496</v>
      </c>
    </row>
    <row r="11" spans="1:27" ht="13.5">
      <c r="A11" s="22" t="s">
        <v>38</v>
      </c>
      <c r="B11" s="16"/>
      <c r="C11" s="17">
        <v>15420561</v>
      </c>
      <c r="D11" s="17"/>
      <c r="E11" s="18">
        <v>9327972</v>
      </c>
      <c r="F11" s="19">
        <v>9327972</v>
      </c>
      <c r="G11" s="19">
        <v>710590</v>
      </c>
      <c r="H11" s="19">
        <v>1303873</v>
      </c>
      <c r="I11" s="19">
        <v>825437</v>
      </c>
      <c r="J11" s="19">
        <v>2839900</v>
      </c>
      <c r="K11" s="19">
        <v>1049894</v>
      </c>
      <c r="L11" s="19">
        <v>1879089</v>
      </c>
      <c r="M11" s="19">
        <v>1677308</v>
      </c>
      <c r="N11" s="19">
        <v>4606291</v>
      </c>
      <c r="O11" s="19"/>
      <c r="P11" s="19"/>
      <c r="Q11" s="19"/>
      <c r="R11" s="19"/>
      <c r="S11" s="19"/>
      <c r="T11" s="19"/>
      <c r="U11" s="19"/>
      <c r="V11" s="19"/>
      <c r="W11" s="19">
        <v>7446191</v>
      </c>
      <c r="X11" s="19">
        <v>4663986</v>
      </c>
      <c r="Y11" s="19">
        <v>2782205</v>
      </c>
      <c r="Z11" s="20">
        <v>59.65</v>
      </c>
      <c r="AA11" s="21">
        <v>9327972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-1363974550</v>
      </c>
      <c r="D14" s="17"/>
      <c r="E14" s="18">
        <v>-1492315074</v>
      </c>
      <c r="F14" s="19">
        <v>-1492315074</v>
      </c>
      <c r="G14" s="19">
        <v>-202445241</v>
      </c>
      <c r="H14" s="19">
        <v>-119132755</v>
      </c>
      <c r="I14" s="19">
        <v>-90589558</v>
      </c>
      <c r="J14" s="19">
        <v>-412167554</v>
      </c>
      <c r="K14" s="19">
        <v>-119784960</v>
      </c>
      <c r="L14" s="19">
        <v>-102292694</v>
      </c>
      <c r="M14" s="19">
        <v>-123709456</v>
      </c>
      <c r="N14" s="19">
        <v>-345787110</v>
      </c>
      <c r="O14" s="19"/>
      <c r="P14" s="19"/>
      <c r="Q14" s="19"/>
      <c r="R14" s="19"/>
      <c r="S14" s="19"/>
      <c r="T14" s="19"/>
      <c r="U14" s="19"/>
      <c r="V14" s="19"/>
      <c r="W14" s="19">
        <v>-757954664</v>
      </c>
      <c r="X14" s="19">
        <v>-719164698</v>
      </c>
      <c r="Y14" s="19">
        <v>-38789966</v>
      </c>
      <c r="Z14" s="20">
        <v>5.39</v>
      </c>
      <c r="AA14" s="21">
        <v>-1492315074</v>
      </c>
    </row>
    <row r="15" spans="1:27" ht="13.5">
      <c r="A15" s="22" t="s">
        <v>42</v>
      </c>
      <c r="B15" s="16"/>
      <c r="C15" s="17">
        <v>-49571016</v>
      </c>
      <c r="D15" s="17"/>
      <c r="E15" s="18">
        <v>-43979400</v>
      </c>
      <c r="F15" s="19">
        <v>-43979400</v>
      </c>
      <c r="G15" s="19">
        <v>-3874560</v>
      </c>
      <c r="H15" s="19">
        <v>-3811978</v>
      </c>
      <c r="I15" s="19">
        <v>-3532218</v>
      </c>
      <c r="J15" s="19">
        <v>-11218756</v>
      </c>
      <c r="K15" s="19">
        <v>-3958146</v>
      </c>
      <c r="L15" s="19">
        <v>-1743051</v>
      </c>
      <c r="M15" s="19">
        <v>-2408030</v>
      </c>
      <c r="N15" s="19">
        <v>-8109227</v>
      </c>
      <c r="O15" s="19"/>
      <c r="P15" s="19"/>
      <c r="Q15" s="19"/>
      <c r="R15" s="19"/>
      <c r="S15" s="19"/>
      <c r="T15" s="19"/>
      <c r="U15" s="19"/>
      <c r="V15" s="19"/>
      <c r="W15" s="19">
        <v>-19327983</v>
      </c>
      <c r="X15" s="19">
        <v>-21989700</v>
      </c>
      <c r="Y15" s="19">
        <v>2661717</v>
      </c>
      <c r="Z15" s="20">
        <v>-12.1</v>
      </c>
      <c r="AA15" s="21">
        <v>-43979400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232634485</v>
      </c>
      <c r="D17" s="25">
        <f>SUM(D6:D16)</f>
        <v>0</v>
      </c>
      <c r="E17" s="26">
        <f t="shared" si="0"/>
        <v>151264469</v>
      </c>
      <c r="F17" s="27">
        <f t="shared" si="0"/>
        <v>151264469</v>
      </c>
      <c r="G17" s="27">
        <f t="shared" si="0"/>
        <v>30494886</v>
      </c>
      <c r="H17" s="27">
        <f t="shared" si="0"/>
        <v>-8845081</v>
      </c>
      <c r="I17" s="27">
        <f t="shared" si="0"/>
        <v>31645208</v>
      </c>
      <c r="J17" s="27">
        <f t="shared" si="0"/>
        <v>53295013</v>
      </c>
      <c r="K17" s="27">
        <f t="shared" si="0"/>
        <v>3353256</v>
      </c>
      <c r="L17" s="27">
        <f t="shared" si="0"/>
        <v>-19596454</v>
      </c>
      <c r="M17" s="27">
        <f t="shared" si="0"/>
        <v>81313675</v>
      </c>
      <c r="N17" s="27">
        <f t="shared" si="0"/>
        <v>65070477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118365490</v>
      </c>
      <c r="X17" s="27">
        <f t="shared" si="0"/>
        <v>251093710</v>
      </c>
      <c r="Y17" s="27">
        <f t="shared" si="0"/>
        <v>-132728220</v>
      </c>
      <c r="Z17" s="28">
        <f>+IF(X17&lt;&gt;0,+(Y17/X17)*100,0)</f>
        <v>-52.86003380968802</v>
      </c>
      <c r="AA17" s="29">
        <f>SUM(AA6:AA16)</f>
        <v>151264469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21200000</v>
      </c>
      <c r="F21" s="19">
        <v>21200000</v>
      </c>
      <c r="G21" s="36"/>
      <c r="H21" s="36"/>
      <c r="I21" s="36"/>
      <c r="J21" s="19"/>
      <c r="K21" s="36"/>
      <c r="L21" s="36"/>
      <c r="M21" s="19">
        <v>2454887</v>
      </c>
      <c r="N21" s="36">
        <v>2454887</v>
      </c>
      <c r="O21" s="36"/>
      <c r="P21" s="36"/>
      <c r="Q21" s="19"/>
      <c r="R21" s="36"/>
      <c r="S21" s="36"/>
      <c r="T21" s="19"/>
      <c r="U21" s="36"/>
      <c r="V21" s="36"/>
      <c r="W21" s="36">
        <v>2454887</v>
      </c>
      <c r="X21" s="19">
        <v>9562506</v>
      </c>
      <c r="Y21" s="36">
        <v>-7107619</v>
      </c>
      <c r="Z21" s="37">
        <v>-74.33</v>
      </c>
      <c r="AA21" s="38">
        <v>21200000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33125016</v>
      </c>
      <c r="F23" s="19">
        <v>33125016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16562508</v>
      </c>
      <c r="Y23" s="36">
        <v>-16562508</v>
      </c>
      <c r="Z23" s="37">
        <v>-100</v>
      </c>
      <c r="AA23" s="38">
        <v>33125016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-178368024</v>
      </c>
      <c r="D26" s="17"/>
      <c r="E26" s="18">
        <v>-205575504</v>
      </c>
      <c r="F26" s="19">
        <v>-205575504</v>
      </c>
      <c r="G26" s="19">
        <v>-3435761</v>
      </c>
      <c r="H26" s="19">
        <v>-10347571</v>
      </c>
      <c r="I26" s="19">
        <v>-2174004</v>
      </c>
      <c r="J26" s="19">
        <v>-15957336</v>
      </c>
      <c r="K26" s="19">
        <v>-12590467</v>
      </c>
      <c r="L26" s="19">
        <v>-13329642</v>
      </c>
      <c r="M26" s="19">
        <v>-21170868</v>
      </c>
      <c r="N26" s="19">
        <v>-47090977</v>
      </c>
      <c r="O26" s="19"/>
      <c r="P26" s="19"/>
      <c r="Q26" s="19"/>
      <c r="R26" s="19"/>
      <c r="S26" s="19"/>
      <c r="T26" s="19"/>
      <c r="U26" s="19"/>
      <c r="V26" s="19"/>
      <c r="W26" s="19">
        <v>-63048313</v>
      </c>
      <c r="X26" s="19">
        <v>-110287752</v>
      </c>
      <c r="Y26" s="19">
        <v>47239439</v>
      </c>
      <c r="Z26" s="20">
        <v>-42.83</v>
      </c>
      <c r="AA26" s="21">
        <v>-205575504</v>
      </c>
    </row>
    <row r="27" spans="1:27" ht="13.5">
      <c r="A27" s="23" t="s">
        <v>51</v>
      </c>
      <c r="B27" s="24"/>
      <c r="C27" s="25">
        <f aca="true" t="shared" si="1" ref="C27:Y27">SUM(C21:C26)</f>
        <v>-178368024</v>
      </c>
      <c r="D27" s="25">
        <f>SUM(D21:D26)</f>
        <v>0</v>
      </c>
      <c r="E27" s="26">
        <f t="shared" si="1"/>
        <v>-151250488</v>
      </c>
      <c r="F27" s="27">
        <f t="shared" si="1"/>
        <v>-151250488</v>
      </c>
      <c r="G27" s="27">
        <f t="shared" si="1"/>
        <v>-3435761</v>
      </c>
      <c r="H27" s="27">
        <f t="shared" si="1"/>
        <v>-10347571</v>
      </c>
      <c r="I27" s="27">
        <f t="shared" si="1"/>
        <v>-2174004</v>
      </c>
      <c r="J27" s="27">
        <f t="shared" si="1"/>
        <v>-15957336</v>
      </c>
      <c r="K27" s="27">
        <f t="shared" si="1"/>
        <v>-12590467</v>
      </c>
      <c r="L27" s="27">
        <f t="shared" si="1"/>
        <v>-13329642</v>
      </c>
      <c r="M27" s="27">
        <f t="shared" si="1"/>
        <v>-18715981</v>
      </c>
      <c r="N27" s="27">
        <f t="shared" si="1"/>
        <v>-44636090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-60593426</v>
      </c>
      <c r="X27" s="27">
        <f t="shared" si="1"/>
        <v>-84162738</v>
      </c>
      <c r="Y27" s="27">
        <f t="shared" si="1"/>
        <v>23569312</v>
      </c>
      <c r="Z27" s="28">
        <f>+IF(X27&lt;&gt;0,+(Y27/X27)*100,0)</f>
        <v>-28.004450140393484</v>
      </c>
      <c r="AA27" s="29">
        <f>SUM(AA21:AA26)</f>
        <v>-151250488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-47309349</v>
      </c>
      <c r="D35" s="17"/>
      <c r="E35" s="18">
        <v>-32000004</v>
      </c>
      <c r="F35" s="19">
        <v>-32000004</v>
      </c>
      <c r="G35" s="19"/>
      <c r="H35" s="19">
        <v>-522876</v>
      </c>
      <c r="I35" s="19">
        <v>-2118468</v>
      </c>
      <c r="J35" s="19">
        <v>-2641344</v>
      </c>
      <c r="K35" s="19">
        <v>-3931000</v>
      </c>
      <c r="L35" s="19">
        <v>-2913000</v>
      </c>
      <c r="M35" s="19">
        <v>-18109772</v>
      </c>
      <c r="N35" s="19">
        <v>-24953772</v>
      </c>
      <c r="O35" s="19"/>
      <c r="P35" s="19"/>
      <c r="Q35" s="19"/>
      <c r="R35" s="19"/>
      <c r="S35" s="19"/>
      <c r="T35" s="19"/>
      <c r="U35" s="19"/>
      <c r="V35" s="19"/>
      <c r="W35" s="19">
        <v>-27595116</v>
      </c>
      <c r="X35" s="19">
        <v>-16000002</v>
      </c>
      <c r="Y35" s="19">
        <v>-11595114</v>
      </c>
      <c r="Z35" s="20">
        <v>72.47</v>
      </c>
      <c r="AA35" s="21">
        <v>-32000004</v>
      </c>
    </row>
    <row r="36" spans="1:27" ht="13.5">
      <c r="A36" s="23" t="s">
        <v>57</v>
      </c>
      <c r="B36" s="24"/>
      <c r="C36" s="25">
        <f aca="true" t="shared" si="2" ref="C36:Y36">SUM(C31:C35)</f>
        <v>-47309349</v>
      </c>
      <c r="D36" s="25">
        <f>SUM(D31:D35)</f>
        <v>0</v>
      </c>
      <c r="E36" s="26">
        <f t="shared" si="2"/>
        <v>-32000004</v>
      </c>
      <c r="F36" s="27">
        <f t="shared" si="2"/>
        <v>-32000004</v>
      </c>
      <c r="G36" s="27">
        <f t="shared" si="2"/>
        <v>0</v>
      </c>
      <c r="H36" s="27">
        <f t="shared" si="2"/>
        <v>-522876</v>
      </c>
      <c r="I36" s="27">
        <f t="shared" si="2"/>
        <v>-2118468</v>
      </c>
      <c r="J36" s="27">
        <f t="shared" si="2"/>
        <v>-2641344</v>
      </c>
      <c r="K36" s="27">
        <f t="shared" si="2"/>
        <v>-3931000</v>
      </c>
      <c r="L36" s="27">
        <f t="shared" si="2"/>
        <v>-2913000</v>
      </c>
      <c r="M36" s="27">
        <f t="shared" si="2"/>
        <v>-18109772</v>
      </c>
      <c r="N36" s="27">
        <f t="shared" si="2"/>
        <v>-24953772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-27595116</v>
      </c>
      <c r="X36" s="27">
        <f t="shared" si="2"/>
        <v>-16000002</v>
      </c>
      <c r="Y36" s="27">
        <f t="shared" si="2"/>
        <v>-11595114</v>
      </c>
      <c r="Z36" s="28">
        <f>+IF(X36&lt;&gt;0,+(Y36/X36)*100,0)</f>
        <v>72.46945344131832</v>
      </c>
      <c r="AA36" s="29">
        <f>SUM(AA31:AA35)</f>
        <v>-32000004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6957112</v>
      </c>
      <c r="D38" s="31">
        <f>+D17+D27+D36</f>
        <v>0</v>
      </c>
      <c r="E38" s="32">
        <f t="shared" si="3"/>
        <v>-31986023</v>
      </c>
      <c r="F38" s="33">
        <f t="shared" si="3"/>
        <v>-31986023</v>
      </c>
      <c r="G38" s="33">
        <f t="shared" si="3"/>
        <v>27059125</v>
      </c>
      <c r="H38" s="33">
        <f t="shared" si="3"/>
        <v>-19715528</v>
      </c>
      <c r="I38" s="33">
        <f t="shared" si="3"/>
        <v>27352736</v>
      </c>
      <c r="J38" s="33">
        <f t="shared" si="3"/>
        <v>34696333</v>
      </c>
      <c r="K38" s="33">
        <f t="shared" si="3"/>
        <v>-13168211</v>
      </c>
      <c r="L38" s="33">
        <f t="shared" si="3"/>
        <v>-35839096</v>
      </c>
      <c r="M38" s="33">
        <f t="shared" si="3"/>
        <v>44487922</v>
      </c>
      <c r="N38" s="33">
        <f t="shared" si="3"/>
        <v>-4519385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30176948</v>
      </c>
      <c r="X38" s="33">
        <f t="shared" si="3"/>
        <v>150930970</v>
      </c>
      <c r="Y38" s="33">
        <f t="shared" si="3"/>
        <v>-120754022</v>
      </c>
      <c r="Z38" s="34">
        <f>+IF(X38&lt;&gt;0,+(Y38/X38)*100,0)</f>
        <v>-80.0061259793136</v>
      </c>
      <c r="AA38" s="35">
        <f>+AA17+AA27+AA36</f>
        <v>-31986023</v>
      </c>
    </row>
    <row r="39" spans="1:27" ht="13.5">
      <c r="A39" s="22" t="s">
        <v>59</v>
      </c>
      <c r="B39" s="16"/>
      <c r="C39" s="31">
        <v>50507758</v>
      </c>
      <c r="D39" s="31"/>
      <c r="E39" s="32">
        <v>33250758</v>
      </c>
      <c r="F39" s="33">
        <v>33250758</v>
      </c>
      <c r="G39" s="33">
        <v>57464870</v>
      </c>
      <c r="H39" s="33">
        <v>84523995</v>
      </c>
      <c r="I39" s="33">
        <v>64808467</v>
      </c>
      <c r="J39" s="33">
        <v>57464870</v>
      </c>
      <c r="K39" s="33">
        <v>92161203</v>
      </c>
      <c r="L39" s="33">
        <v>78992992</v>
      </c>
      <c r="M39" s="33">
        <v>43153896</v>
      </c>
      <c r="N39" s="33">
        <v>92161203</v>
      </c>
      <c r="O39" s="33"/>
      <c r="P39" s="33"/>
      <c r="Q39" s="33"/>
      <c r="R39" s="33"/>
      <c r="S39" s="33"/>
      <c r="T39" s="33"/>
      <c r="U39" s="33"/>
      <c r="V39" s="33"/>
      <c r="W39" s="33">
        <v>57464870</v>
      </c>
      <c r="X39" s="33">
        <v>33250758</v>
      </c>
      <c r="Y39" s="33">
        <v>24214112</v>
      </c>
      <c r="Z39" s="34">
        <v>72.82</v>
      </c>
      <c r="AA39" s="35">
        <v>33250758</v>
      </c>
    </row>
    <row r="40" spans="1:27" ht="13.5">
      <c r="A40" s="41" t="s">
        <v>60</v>
      </c>
      <c r="B40" s="42"/>
      <c r="C40" s="43">
        <v>57464870</v>
      </c>
      <c r="D40" s="43"/>
      <c r="E40" s="44">
        <v>1264735</v>
      </c>
      <c r="F40" s="45">
        <v>1264735</v>
      </c>
      <c r="G40" s="45">
        <v>84523995</v>
      </c>
      <c r="H40" s="45">
        <v>64808467</v>
      </c>
      <c r="I40" s="45">
        <v>92161203</v>
      </c>
      <c r="J40" s="45">
        <v>92161203</v>
      </c>
      <c r="K40" s="45">
        <v>78992992</v>
      </c>
      <c r="L40" s="45">
        <v>43153896</v>
      </c>
      <c r="M40" s="45">
        <v>87641818</v>
      </c>
      <c r="N40" s="45">
        <v>87641818</v>
      </c>
      <c r="O40" s="45"/>
      <c r="P40" s="45"/>
      <c r="Q40" s="45"/>
      <c r="R40" s="45"/>
      <c r="S40" s="45"/>
      <c r="T40" s="45"/>
      <c r="U40" s="45"/>
      <c r="V40" s="45"/>
      <c r="W40" s="45">
        <v>87641818</v>
      </c>
      <c r="X40" s="45">
        <v>184181728</v>
      </c>
      <c r="Y40" s="45">
        <v>-96539910</v>
      </c>
      <c r="Z40" s="46">
        <v>-52.42</v>
      </c>
      <c r="AA40" s="47">
        <v>1264735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10205764</v>
      </c>
      <c r="D6" s="17"/>
      <c r="E6" s="18">
        <v>10994819</v>
      </c>
      <c r="F6" s="19">
        <v>10994819</v>
      </c>
      <c r="G6" s="19">
        <v>258141</v>
      </c>
      <c r="H6" s="19">
        <v>279922</v>
      </c>
      <c r="I6" s="19">
        <v>5887014</v>
      </c>
      <c r="J6" s="19">
        <v>6425077</v>
      </c>
      <c r="K6" s="19">
        <v>4694772</v>
      </c>
      <c r="L6" s="19">
        <v>3400928</v>
      </c>
      <c r="M6" s="19">
        <v>720074</v>
      </c>
      <c r="N6" s="19">
        <v>8815774</v>
      </c>
      <c r="O6" s="19"/>
      <c r="P6" s="19"/>
      <c r="Q6" s="19"/>
      <c r="R6" s="19"/>
      <c r="S6" s="19"/>
      <c r="T6" s="19"/>
      <c r="U6" s="19"/>
      <c r="V6" s="19"/>
      <c r="W6" s="19">
        <v>15240851</v>
      </c>
      <c r="X6" s="19">
        <v>5497410</v>
      </c>
      <c r="Y6" s="19">
        <v>9743441</v>
      </c>
      <c r="Z6" s="20">
        <v>177.24</v>
      </c>
      <c r="AA6" s="21">
        <v>10994819</v>
      </c>
    </row>
    <row r="7" spans="1:27" ht="13.5">
      <c r="A7" s="22" t="s">
        <v>34</v>
      </c>
      <c r="B7" s="16"/>
      <c r="C7" s="17">
        <v>10877168</v>
      </c>
      <c r="D7" s="17"/>
      <c r="E7" s="18">
        <v>13113588</v>
      </c>
      <c r="F7" s="19">
        <v>13113588</v>
      </c>
      <c r="G7" s="19">
        <v>766598</v>
      </c>
      <c r="H7" s="19">
        <v>932195</v>
      </c>
      <c r="I7" s="19">
        <v>1399110</v>
      </c>
      <c r="J7" s="19">
        <v>3097903</v>
      </c>
      <c r="K7" s="19">
        <v>1322347</v>
      </c>
      <c r="L7" s="19">
        <v>460205</v>
      </c>
      <c r="M7" s="19">
        <v>523953</v>
      </c>
      <c r="N7" s="19">
        <v>2306505</v>
      </c>
      <c r="O7" s="19"/>
      <c r="P7" s="19"/>
      <c r="Q7" s="19"/>
      <c r="R7" s="19"/>
      <c r="S7" s="19"/>
      <c r="T7" s="19"/>
      <c r="U7" s="19"/>
      <c r="V7" s="19"/>
      <c r="W7" s="19">
        <v>5404408</v>
      </c>
      <c r="X7" s="19">
        <v>6556794</v>
      </c>
      <c r="Y7" s="19">
        <v>-1152386</v>
      </c>
      <c r="Z7" s="20">
        <v>-17.58</v>
      </c>
      <c r="AA7" s="21">
        <v>13113588</v>
      </c>
    </row>
    <row r="8" spans="1:27" ht="13.5">
      <c r="A8" s="22" t="s">
        <v>35</v>
      </c>
      <c r="B8" s="16"/>
      <c r="C8" s="17">
        <v>2697869</v>
      </c>
      <c r="D8" s="17"/>
      <c r="E8" s="18">
        <v>2921976</v>
      </c>
      <c r="F8" s="19">
        <v>2921976</v>
      </c>
      <c r="G8" s="19">
        <v>2127487</v>
      </c>
      <c r="H8" s="19">
        <v>1880318</v>
      </c>
      <c r="I8" s="19">
        <v>694346</v>
      </c>
      <c r="J8" s="19">
        <v>4702151</v>
      </c>
      <c r="K8" s="19">
        <v>276865</v>
      </c>
      <c r="L8" s="19">
        <v>236788</v>
      </c>
      <c r="M8" s="19">
        <v>681102</v>
      </c>
      <c r="N8" s="19">
        <v>1194755</v>
      </c>
      <c r="O8" s="19"/>
      <c r="P8" s="19"/>
      <c r="Q8" s="19"/>
      <c r="R8" s="19"/>
      <c r="S8" s="19"/>
      <c r="T8" s="19"/>
      <c r="U8" s="19"/>
      <c r="V8" s="19"/>
      <c r="W8" s="19">
        <v>5896906</v>
      </c>
      <c r="X8" s="19">
        <v>1460988</v>
      </c>
      <c r="Y8" s="19">
        <v>4435918</v>
      </c>
      <c r="Z8" s="20">
        <v>303.62</v>
      </c>
      <c r="AA8" s="21">
        <v>2921976</v>
      </c>
    </row>
    <row r="9" spans="1:27" ht="13.5">
      <c r="A9" s="22" t="s">
        <v>36</v>
      </c>
      <c r="B9" s="16"/>
      <c r="C9" s="17">
        <v>29062000</v>
      </c>
      <c r="D9" s="17"/>
      <c r="E9" s="18">
        <v>31368000</v>
      </c>
      <c r="F9" s="19">
        <v>31368000</v>
      </c>
      <c r="G9" s="19">
        <v>11627000</v>
      </c>
      <c r="H9" s="19">
        <v>2470000</v>
      </c>
      <c r="I9" s="19">
        <v>1035000</v>
      </c>
      <c r="J9" s="19">
        <v>15132000</v>
      </c>
      <c r="K9" s="19">
        <v>250000</v>
      </c>
      <c r="L9" s="19">
        <v>450000</v>
      </c>
      <c r="M9" s="19">
        <v>9102000</v>
      </c>
      <c r="N9" s="19">
        <v>9802000</v>
      </c>
      <c r="O9" s="19"/>
      <c r="P9" s="19"/>
      <c r="Q9" s="19"/>
      <c r="R9" s="19"/>
      <c r="S9" s="19"/>
      <c r="T9" s="19"/>
      <c r="U9" s="19"/>
      <c r="V9" s="19"/>
      <c r="W9" s="19">
        <v>24934000</v>
      </c>
      <c r="X9" s="19">
        <v>15684000</v>
      </c>
      <c r="Y9" s="19">
        <v>9250000</v>
      </c>
      <c r="Z9" s="20">
        <v>58.98</v>
      </c>
      <c r="AA9" s="21">
        <v>31368000</v>
      </c>
    </row>
    <row r="10" spans="1:27" ht="13.5">
      <c r="A10" s="22" t="s">
        <v>37</v>
      </c>
      <c r="B10" s="16"/>
      <c r="C10" s="17">
        <v>19423000</v>
      </c>
      <c r="D10" s="17"/>
      <c r="E10" s="18">
        <v>15246996</v>
      </c>
      <c r="F10" s="19">
        <v>15246996</v>
      </c>
      <c r="G10" s="19">
        <v>3500000</v>
      </c>
      <c r="H10" s="19"/>
      <c r="I10" s="19"/>
      <c r="J10" s="19">
        <v>3500000</v>
      </c>
      <c r="K10" s="19"/>
      <c r="L10" s="19"/>
      <c r="M10" s="19">
        <v>3000000</v>
      </c>
      <c r="N10" s="19">
        <v>3000000</v>
      </c>
      <c r="O10" s="19"/>
      <c r="P10" s="19"/>
      <c r="Q10" s="19"/>
      <c r="R10" s="19"/>
      <c r="S10" s="19"/>
      <c r="T10" s="19"/>
      <c r="U10" s="19"/>
      <c r="V10" s="19"/>
      <c r="W10" s="19">
        <v>6500000</v>
      </c>
      <c r="X10" s="19">
        <v>7623498</v>
      </c>
      <c r="Y10" s="19">
        <v>-1123498</v>
      </c>
      <c r="Z10" s="20">
        <v>-14.74</v>
      </c>
      <c r="AA10" s="21">
        <v>15246996</v>
      </c>
    </row>
    <row r="11" spans="1:27" ht="13.5">
      <c r="A11" s="22" t="s">
        <v>38</v>
      </c>
      <c r="B11" s="16"/>
      <c r="C11" s="17">
        <v>1141783</v>
      </c>
      <c r="D11" s="17"/>
      <c r="E11" s="18">
        <v>1420248</v>
      </c>
      <c r="F11" s="19">
        <v>1420248</v>
      </c>
      <c r="G11" s="19">
        <v>190158</v>
      </c>
      <c r="H11" s="19">
        <v>201583</v>
      </c>
      <c r="I11" s="19">
        <v>68677</v>
      </c>
      <c r="J11" s="19">
        <v>460418</v>
      </c>
      <c r="K11" s="19">
        <v>71719</v>
      </c>
      <c r="L11" s="19">
        <v>80962</v>
      </c>
      <c r="M11" s="19">
        <v>124145</v>
      </c>
      <c r="N11" s="19">
        <v>276826</v>
      </c>
      <c r="O11" s="19"/>
      <c r="P11" s="19"/>
      <c r="Q11" s="19"/>
      <c r="R11" s="19"/>
      <c r="S11" s="19"/>
      <c r="T11" s="19"/>
      <c r="U11" s="19"/>
      <c r="V11" s="19"/>
      <c r="W11" s="19">
        <v>737244</v>
      </c>
      <c r="X11" s="19">
        <v>710124</v>
      </c>
      <c r="Y11" s="19">
        <v>27120</v>
      </c>
      <c r="Z11" s="20">
        <v>3.82</v>
      </c>
      <c r="AA11" s="21">
        <v>1420248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-61386295</v>
      </c>
      <c r="D14" s="17"/>
      <c r="E14" s="18">
        <v>-63428679</v>
      </c>
      <c r="F14" s="19">
        <v>-63428679</v>
      </c>
      <c r="G14" s="19">
        <v>-5365389</v>
      </c>
      <c r="H14" s="19">
        <v>-5413741</v>
      </c>
      <c r="I14" s="19">
        <v>-6418537</v>
      </c>
      <c r="J14" s="19">
        <v>-17197667</v>
      </c>
      <c r="K14" s="19">
        <v>-7817709</v>
      </c>
      <c r="L14" s="19">
        <v>-5327042</v>
      </c>
      <c r="M14" s="19">
        <v>-7013975</v>
      </c>
      <c r="N14" s="19">
        <v>-20158726</v>
      </c>
      <c r="O14" s="19"/>
      <c r="P14" s="19"/>
      <c r="Q14" s="19"/>
      <c r="R14" s="19"/>
      <c r="S14" s="19"/>
      <c r="T14" s="19"/>
      <c r="U14" s="19"/>
      <c r="V14" s="19"/>
      <c r="W14" s="19">
        <v>-37356393</v>
      </c>
      <c r="X14" s="19">
        <v>-31743090</v>
      </c>
      <c r="Y14" s="19">
        <v>-5613303</v>
      </c>
      <c r="Z14" s="20">
        <v>17.68</v>
      </c>
      <c r="AA14" s="21">
        <v>-63428679</v>
      </c>
    </row>
    <row r="15" spans="1:27" ht="13.5">
      <c r="A15" s="22" t="s">
        <v>42</v>
      </c>
      <c r="B15" s="16"/>
      <c r="C15" s="17">
        <v>-3309</v>
      </c>
      <c r="D15" s="17"/>
      <c r="E15" s="18">
        <v>-83064</v>
      </c>
      <c r="F15" s="19">
        <v>-83064</v>
      </c>
      <c r="G15" s="19"/>
      <c r="H15" s="19"/>
      <c r="I15" s="19"/>
      <c r="J15" s="19"/>
      <c r="K15" s="19"/>
      <c r="L15" s="19">
        <v>-14593</v>
      </c>
      <c r="M15" s="19">
        <v>-12415</v>
      </c>
      <c r="N15" s="19">
        <v>-27008</v>
      </c>
      <c r="O15" s="19"/>
      <c r="P15" s="19"/>
      <c r="Q15" s="19"/>
      <c r="R15" s="19"/>
      <c r="S15" s="19"/>
      <c r="T15" s="19"/>
      <c r="U15" s="19"/>
      <c r="V15" s="19"/>
      <c r="W15" s="19">
        <v>-27008</v>
      </c>
      <c r="X15" s="19">
        <v>-41532</v>
      </c>
      <c r="Y15" s="19">
        <v>14524</v>
      </c>
      <c r="Z15" s="20">
        <v>-34.97</v>
      </c>
      <c r="AA15" s="21">
        <v>-83064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12017980</v>
      </c>
      <c r="D17" s="25">
        <f>SUM(D6:D16)</f>
        <v>0</v>
      </c>
      <c r="E17" s="26">
        <f t="shared" si="0"/>
        <v>11553884</v>
      </c>
      <c r="F17" s="27">
        <f t="shared" si="0"/>
        <v>11553884</v>
      </c>
      <c r="G17" s="27">
        <f t="shared" si="0"/>
        <v>13103995</v>
      </c>
      <c r="H17" s="27">
        <f t="shared" si="0"/>
        <v>350277</v>
      </c>
      <c r="I17" s="27">
        <f t="shared" si="0"/>
        <v>2665610</v>
      </c>
      <c r="J17" s="27">
        <f t="shared" si="0"/>
        <v>16119882</v>
      </c>
      <c r="K17" s="27">
        <f t="shared" si="0"/>
        <v>-1202006</v>
      </c>
      <c r="L17" s="27">
        <f t="shared" si="0"/>
        <v>-712752</v>
      </c>
      <c r="M17" s="27">
        <f t="shared" si="0"/>
        <v>7124884</v>
      </c>
      <c r="N17" s="27">
        <f t="shared" si="0"/>
        <v>5210126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21330008</v>
      </c>
      <c r="X17" s="27">
        <f t="shared" si="0"/>
        <v>5748192</v>
      </c>
      <c r="Y17" s="27">
        <f t="shared" si="0"/>
        <v>15581816</v>
      </c>
      <c r="Z17" s="28">
        <f>+IF(X17&lt;&gt;0,+(Y17/X17)*100,0)</f>
        <v>271.07333923431923</v>
      </c>
      <c r="AA17" s="29">
        <f>SUM(AA6:AA16)</f>
        <v>11553884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-19312357</v>
      </c>
      <c r="D26" s="17"/>
      <c r="E26" s="18">
        <v>-15246996</v>
      </c>
      <c r="F26" s="19">
        <v>-15246996</v>
      </c>
      <c r="G26" s="19">
        <v>-1802582</v>
      </c>
      <c r="H26" s="19">
        <v>-265493</v>
      </c>
      <c r="I26" s="19">
        <v>-99083</v>
      </c>
      <c r="J26" s="19">
        <v>-2167158</v>
      </c>
      <c r="K26" s="19">
        <v>-101774</v>
      </c>
      <c r="L26" s="19">
        <v>-450670</v>
      </c>
      <c r="M26" s="19">
        <v>-2352436</v>
      </c>
      <c r="N26" s="19">
        <v>-2904880</v>
      </c>
      <c r="O26" s="19"/>
      <c r="P26" s="19"/>
      <c r="Q26" s="19"/>
      <c r="R26" s="19"/>
      <c r="S26" s="19"/>
      <c r="T26" s="19"/>
      <c r="U26" s="19"/>
      <c r="V26" s="19"/>
      <c r="W26" s="19">
        <v>-5072038</v>
      </c>
      <c r="X26" s="19">
        <v>-7623498</v>
      </c>
      <c r="Y26" s="19">
        <v>2551460</v>
      </c>
      <c r="Z26" s="20">
        <v>-33.47</v>
      </c>
      <c r="AA26" s="21">
        <v>-15246996</v>
      </c>
    </row>
    <row r="27" spans="1:27" ht="13.5">
      <c r="A27" s="23" t="s">
        <v>51</v>
      </c>
      <c r="B27" s="24"/>
      <c r="C27" s="25">
        <f aca="true" t="shared" si="1" ref="C27:Y27">SUM(C21:C26)</f>
        <v>-19312357</v>
      </c>
      <c r="D27" s="25">
        <f>SUM(D21:D26)</f>
        <v>0</v>
      </c>
      <c r="E27" s="26">
        <f t="shared" si="1"/>
        <v>-15246996</v>
      </c>
      <c r="F27" s="27">
        <f t="shared" si="1"/>
        <v>-15246996</v>
      </c>
      <c r="G27" s="27">
        <f t="shared" si="1"/>
        <v>-1802582</v>
      </c>
      <c r="H27" s="27">
        <f t="shared" si="1"/>
        <v>-265493</v>
      </c>
      <c r="I27" s="27">
        <f t="shared" si="1"/>
        <v>-99083</v>
      </c>
      <c r="J27" s="27">
        <f t="shared" si="1"/>
        <v>-2167158</v>
      </c>
      <c r="K27" s="27">
        <f t="shared" si="1"/>
        <v>-101774</v>
      </c>
      <c r="L27" s="27">
        <f t="shared" si="1"/>
        <v>-450670</v>
      </c>
      <c r="M27" s="27">
        <f t="shared" si="1"/>
        <v>-2352436</v>
      </c>
      <c r="N27" s="27">
        <f t="shared" si="1"/>
        <v>-2904880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-5072038</v>
      </c>
      <c r="X27" s="27">
        <f t="shared" si="1"/>
        <v>-7623498</v>
      </c>
      <c r="Y27" s="27">
        <f t="shared" si="1"/>
        <v>2551460</v>
      </c>
      <c r="Z27" s="28">
        <f>+IF(X27&lt;&gt;0,+(Y27/X27)*100,0)</f>
        <v>-33.46836321069409</v>
      </c>
      <c r="AA27" s="29">
        <f>SUM(AA21:AA26)</f>
        <v>-15246996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5005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-84876</v>
      </c>
      <c r="F35" s="19">
        <v>-84876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-42438</v>
      </c>
      <c r="Y35" s="19">
        <v>42438</v>
      </c>
      <c r="Z35" s="20">
        <v>-100</v>
      </c>
      <c r="AA35" s="21">
        <v>-84876</v>
      </c>
    </row>
    <row r="36" spans="1:27" ht="13.5">
      <c r="A36" s="23" t="s">
        <v>57</v>
      </c>
      <c r="B36" s="24"/>
      <c r="C36" s="25">
        <f aca="true" t="shared" si="2" ref="C36:Y36">SUM(C31:C35)</f>
        <v>5005</v>
      </c>
      <c r="D36" s="25">
        <f>SUM(D31:D35)</f>
        <v>0</v>
      </c>
      <c r="E36" s="26">
        <f t="shared" si="2"/>
        <v>-84876</v>
      </c>
      <c r="F36" s="27">
        <f t="shared" si="2"/>
        <v>-84876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-42438</v>
      </c>
      <c r="Y36" s="27">
        <f t="shared" si="2"/>
        <v>42438</v>
      </c>
      <c r="Z36" s="28">
        <f>+IF(X36&lt;&gt;0,+(Y36/X36)*100,0)</f>
        <v>-100</v>
      </c>
      <c r="AA36" s="29">
        <f>SUM(AA31:AA35)</f>
        <v>-84876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-7289372</v>
      </c>
      <c r="D38" s="31">
        <f>+D17+D27+D36</f>
        <v>0</v>
      </c>
      <c r="E38" s="32">
        <f t="shared" si="3"/>
        <v>-3777988</v>
      </c>
      <c r="F38" s="33">
        <f t="shared" si="3"/>
        <v>-3777988</v>
      </c>
      <c r="G38" s="33">
        <f t="shared" si="3"/>
        <v>11301413</v>
      </c>
      <c r="H38" s="33">
        <f t="shared" si="3"/>
        <v>84784</v>
      </c>
      <c r="I38" s="33">
        <f t="shared" si="3"/>
        <v>2566527</v>
      </c>
      <c r="J38" s="33">
        <f t="shared" si="3"/>
        <v>13952724</v>
      </c>
      <c r="K38" s="33">
        <f t="shared" si="3"/>
        <v>-1303780</v>
      </c>
      <c r="L38" s="33">
        <f t="shared" si="3"/>
        <v>-1163422</v>
      </c>
      <c r="M38" s="33">
        <f t="shared" si="3"/>
        <v>4772448</v>
      </c>
      <c r="N38" s="33">
        <f t="shared" si="3"/>
        <v>2305246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16257970</v>
      </c>
      <c r="X38" s="33">
        <f t="shared" si="3"/>
        <v>-1917744</v>
      </c>
      <c r="Y38" s="33">
        <f t="shared" si="3"/>
        <v>18175714</v>
      </c>
      <c r="Z38" s="34">
        <f>+IF(X38&lt;&gt;0,+(Y38/X38)*100,0)</f>
        <v>-947.7653951726612</v>
      </c>
      <c r="AA38" s="35">
        <f>+AA17+AA27+AA36</f>
        <v>-3777988</v>
      </c>
    </row>
    <row r="39" spans="1:27" ht="13.5">
      <c r="A39" s="22" t="s">
        <v>59</v>
      </c>
      <c r="B39" s="16"/>
      <c r="C39" s="31">
        <v>14827722</v>
      </c>
      <c r="D39" s="31"/>
      <c r="E39" s="32">
        <v>9698185</v>
      </c>
      <c r="F39" s="33">
        <v>9698185</v>
      </c>
      <c r="G39" s="33">
        <v>7538350</v>
      </c>
      <c r="H39" s="33">
        <v>18839763</v>
      </c>
      <c r="I39" s="33">
        <v>18924547</v>
      </c>
      <c r="J39" s="33">
        <v>7538350</v>
      </c>
      <c r="K39" s="33">
        <v>21491074</v>
      </c>
      <c r="L39" s="33">
        <v>20187294</v>
      </c>
      <c r="M39" s="33">
        <v>19023872</v>
      </c>
      <c r="N39" s="33">
        <v>21491074</v>
      </c>
      <c r="O39" s="33"/>
      <c r="P39" s="33"/>
      <c r="Q39" s="33"/>
      <c r="R39" s="33"/>
      <c r="S39" s="33"/>
      <c r="T39" s="33"/>
      <c r="U39" s="33"/>
      <c r="V39" s="33"/>
      <c r="W39" s="33">
        <v>7538350</v>
      </c>
      <c r="X39" s="33">
        <v>9698185</v>
      </c>
      <c r="Y39" s="33">
        <v>-2159835</v>
      </c>
      <c r="Z39" s="34">
        <v>-22.27</v>
      </c>
      <c r="AA39" s="35">
        <v>9698185</v>
      </c>
    </row>
    <row r="40" spans="1:27" ht="13.5">
      <c r="A40" s="41" t="s">
        <v>60</v>
      </c>
      <c r="B40" s="42"/>
      <c r="C40" s="43">
        <v>7538350</v>
      </c>
      <c r="D40" s="43"/>
      <c r="E40" s="44">
        <v>5920195</v>
      </c>
      <c r="F40" s="45">
        <v>5920195</v>
      </c>
      <c r="G40" s="45">
        <v>18839763</v>
      </c>
      <c r="H40" s="45">
        <v>18924547</v>
      </c>
      <c r="I40" s="45">
        <v>21491074</v>
      </c>
      <c r="J40" s="45">
        <v>21491074</v>
      </c>
      <c r="K40" s="45">
        <v>20187294</v>
      </c>
      <c r="L40" s="45">
        <v>19023872</v>
      </c>
      <c r="M40" s="45">
        <v>23796320</v>
      </c>
      <c r="N40" s="45">
        <v>23796320</v>
      </c>
      <c r="O40" s="45"/>
      <c r="P40" s="45"/>
      <c r="Q40" s="45"/>
      <c r="R40" s="45"/>
      <c r="S40" s="45"/>
      <c r="T40" s="45"/>
      <c r="U40" s="45"/>
      <c r="V40" s="45"/>
      <c r="W40" s="45">
        <v>23796320</v>
      </c>
      <c r="X40" s="45">
        <v>7780439</v>
      </c>
      <c r="Y40" s="45">
        <v>16015881</v>
      </c>
      <c r="Z40" s="46">
        <v>205.85</v>
      </c>
      <c r="AA40" s="47">
        <v>5920195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16966725</v>
      </c>
      <c r="D6" s="17"/>
      <c r="E6" s="18">
        <v>13482710</v>
      </c>
      <c r="F6" s="19">
        <v>13482710</v>
      </c>
      <c r="G6" s="19">
        <v>312202</v>
      </c>
      <c r="H6" s="19">
        <v>645308</v>
      </c>
      <c r="I6" s="19">
        <v>789611</v>
      </c>
      <c r="J6" s="19">
        <v>1747121</v>
      </c>
      <c r="K6" s="19">
        <v>6179072</v>
      </c>
      <c r="L6" s="19">
        <v>920846</v>
      </c>
      <c r="M6" s="19">
        <v>1184560</v>
      </c>
      <c r="N6" s="19">
        <v>8284478</v>
      </c>
      <c r="O6" s="19"/>
      <c r="P6" s="19"/>
      <c r="Q6" s="19"/>
      <c r="R6" s="19"/>
      <c r="S6" s="19"/>
      <c r="T6" s="19"/>
      <c r="U6" s="19"/>
      <c r="V6" s="19"/>
      <c r="W6" s="19">
        <v>10031599</v>
      </c>
      <c r="X6" s="19">
        <v>6741498</v>
      </c>
      <c r="Y6" s="19">
        <v>3290101</v>
      </c>
      <c r="Z6" s="20">
        <v>48.8</v>
      </c>
      <c r="AA6" s="21">
        <v>13482710</v>
      </c>
    </row>
    <row r="7" spans="1:27" ht="13.5">
      <c r="A7" s="22" t="s">
        <v>34</v>
      </c>
      <c r="B7" s="16"/>
      <c r="C7" s="17"/>
      <c r="D7" s="17"/>
      <c r="E7" s="18">
        <v>878250</v>
      </c>
      <c r="F7" s="19">
        <v>878250</v>
      </c>
      <c r="G7" s="19">
        <v>31526</v>
      </c>
      <c r="H7" s="19">
        <v>54938</v>
      </c>
      <c r="I7" s="19">
        <v>63235</v>
      </c>
      <c r="J7" s="19">
        <v>149699</v>
      </c>
      <c r="K7" s="19">
        <v>38302</v>
      </c>
      <c r="L7" s="19">
        <v>28607</v>
      </c>
      <c r="M7" s="19">
        <v>27846</v>
      </c>
      <c r="N7" s="19">
        <v>94755</v>
      </c>
      <c r="O7" s="19"/>
      <c r="P7" s="19"/>
      <c r="Q7" s="19"/>
      <c r="R7" s="19"/>
      <c r="S7" s="19"/>
      <c r="T7" s="19"/>
      <c r="U7" s="19"/>
      <c r="V7" s="19"/>
      <c r="W7" s="19">
        <v>244454</v>
      </c>
      <c r="X7" s="19">
        <v>439122</v>
      </c>
      <c r="Y7" s="19">
        <v>-194668</v>
      </c>
      <c r="Z7" s="20">
        <v>-44.33</v>
      </c>
      <c r="AA7" s="21">
        <v>878250</v>
      </c>
    </row>
    <row r="8" spans="1:27" ht="13.5">
      <c r="A8" s="22" t="s">
        <v>35</v>
      </c>
      <c r="B8" s="16"/>
      <c r="C8" s="17">
        <v>8309509</v>
      </c>
      <c r="D8" s="17"/>
      <c r="E8" s="18">
        <v>127968265</v>
      </c>
      <c r="F8" s="19">
        <v>127968265</v>
      </c>
      <c r="G8" s="19">
        <v>316316</v>
      </c>
      <c r="H8" s="19">
        <v>3919279</v>
      </c>
      <c r="I8" s="19">
        <v>2410877</v>
      </c>
      <c r="J8" s="19">
        <v>6646472</v>
      </c>
      <c r="K8" s="19">
        <v>422509</v>
      </c>
      <c r="L8" s="19">
        <v>3361412</v>
      </c>
      <c r="M8" s="19">
        <v>1495165</v>
      </c>
      <c r="N8" s="19">
        <v>5279086</v>
      </c>
      <c r="O8" s="19"/>
      <c r="P8" s="19"/>
      <c r="Q8" s="19"/>
      <c r="R8" s="19"/>
      <c r="S8" s="19"/>
      <c r="T8" s="19"/>
      <c r="U8" s="19"/>
      <c r="V8" s="19"/>
      <c r="W8" s="19">
        <v>11925558</v>
      </c>
      <c r="X8" s="19">
        <v>37776996</v>
      </c>
      <c r="Y8" s="19">
        <v>-25851438</v>
      </c>
      <c r="Z8" s="20">
        <v>-68.43</v>
      </c>
      <c r="AA8" s="21">
        <v>127968265</v>
      </c>
    </row>
    <row r="9" spans="1:27" ht="13.5">
      <c r="A9" s="22" t="s">
        <v>36</v>
      </c>
      <c r="B9" s="16"/>
      <c r="C9" s="17">
        <v>108925602</v>
      </c>
      <c r="D9" s="17"/>
      <c r="E9" s="18">
        <v>85243000</v>
      </c>
      <c r="F9" s="19">
        <v>85243000</v>
      </c>
      <c r="G9" s="19">
        <v>34310000</v>
      </c>
      <c r="H9" s="19">
        <v>2150000</v>
      </c>
      <c r="I9" s="19">
        <v>1035000</v>
      </c>
      <c r="J9" s="19">
        <v>37495000</v>
      </c>
      <c r="K9" s="19"/>
      <c r="L9" s="19">
        <v>450000</v>
      </c>
      <c r="M9" s="19">
        <v>27448000</v>
      </c>
      <c r="N9" s="19">
        <v>27898000</v>
      </c>
      <c r="O9" s="19"/>
      <c r="P9" s="19"/>
      <c r="Q9" s="19"/>
      <c r="R9" s="19"/>
      <c r="S9" s="19"/>
      <c r="T9" s="19"/>
      <c r="U9" s="19"/>
      <c r="V9" s="19"/>
      <c r="W9" s="19">
        <v>65393000</v>
      </c>
      <c r="X9" s="19">
        <v>42621498</v>
      </c>
      <c r="Y9" s="19">
        <v>22771502</v>
      </c>
      <c r="Z9" s="20">
        <v>53.43</v>
      </c>
      <c r="AA9" s="21">
        <v>85243000</v>
      </c>
    </row>
    <row r="10" spans="1:27" ht="13.5">
      <c r="A10" s="22" t="s">
        <v>37</v>
      </c>
      <c r="B10" s="16"/>
      <c r="C10" s="17"/>
      <c r="D10" s="17"/>
      <c r="E10" s="18">
        <v>21400000</v>
      </c>
      <c r="F10" s="19">
        <v>21400000</v>
      </c>
      <c r="G10" s="19">
        <v>11000000</v>
      </c>
      <c r="H10" s="19"/>
      <c r="I10" s="19"/>
      <c r="J10" s="19">
        <v>11000000</v>
      </c>
      <c r="K10" s="19"/>
      <c r="L10" s="19"/>
      <c r="M10" s="19">
        <v>5000000</v>
      </c>
      <c r="N10" s="19">
        <v>5000000</v>
      </c>
      <c r="O10" s="19"/>
      <c r="P10" s="19"/>
      <c r="Q10" s="19"/>
      <c r="R10" s="19"/>
      <c r="S10" s="19"/>
      <c r="T10" s="19"/>
      <c r="U10" s="19"/>
      <c r="V10" s="19"/>
      <c r="W10" s="19">
        <v>16000000</v>
      </c>
      <c r="X10" s="19">
        <v>10699998</v>
      </c>
      <c r="Y10" s="19">
        <v>5300002</v>
      </c>
      <c r="Z10" s="20">
        <v>49.53</v>
      </c>
      <c r="AA10" s="21">
        <v>21400000</v>
      </c>
    </row>
    <row r="11" spans="1:27" ht="13.5">
      <c r="A11" s="22" t="s">
        <v>38</v>
      </c>
      <c r="B11" s="16"/>
      <c r="C11" s="17">
        <v>4248771</v>
      </c>
      <c r="D11" s="17"/>
      <c r="E11" s="18">
        <v>2981592</v>
      </c>
      <c r="F11" s="19">
        <v>2981592</v>
      </c>
      <c r="G11" s="19">
        <v>388139</v>
      </c>
      <c r="H11" s="19">
        <v>318540</v>
      </c>
      <c r="I11" s="19">
        <v>346157</v>
      </c>
      <c r="J11" s="19">
        <v>1052836</v>
      </c>
      <c r="K11" s="19">
        <v>229791</v>
      </c>
      <c r="L11" s="19">
        <v>265391</v>
      </c>
      <c r="M11" s="19">
        <v>155226</v>
      </c>
      <c r="N11" s="19">
        <v>650408</v>
      </c>
      <c r="O11" s="19"/>
      <c r="P11" s="19"/>
      <c r="Q11" s="19"/>
      <c r="R11" s="19"/>
      <c r="S11" s="19"/>
      <c r="T11" s="19"/>
      <c r="U11" s="19"/>
      <c r="V11" s="19"/>
      <c r="W11" s="19">
        <v>1703244</v>
      </c>
      <c r="X11" s="19">
        <v>1490202</v>
      </c>
      <c r="Y11" s="19">
        <v>213042</v>
      </c>
      <c r="Z11" s="20">
        <v>14.3</v>
      </c>
      <c r="AA11" s="21">
        <v>2981592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98913709</v>
      </c>
      <c r="D14" s="17"/>
      <c r="E14" s="18">
        <v>-140041582</v>
      </c>
      <c r="F14" s="19">
        <v>-140041582</v>
      </c>
      <c r="G14" s="19">
        <v>-7060001</v>
      </c>
      <c r="H14" s="19">
        <v>-10017533</v>
      </c>
      <c r="I14" s="19">
        <v>-7328387</v>
      </c>
      <c r="J14" s="19">
        <v>-24405921</v>
      </c>
      <c r="K14" s="19">
        <v>-7636861</v>
      </c>
      <c r="L14" s="19">
        <v>-8229266</v>
      </c>
      <c r="M14" s="19">
        <v>-7594004</v>
      </c>
      <c r="N14" s="19">
        <v>-23460131</v>
      </c>
      <c r="O14" s="19"/>
      <c r="P14" s="19"/>
      <c r="Q14" s="19"/>
      <c r="R14" s="19"/>
      <c r="S14" s="19"/>
      <c r="T14" s="19"/>
      <c r="U14" s="19"/>
      <c r="V14" s="19"/>
      <c r="W14" s="19">
        <v>-47866052</v>
      </c>
      <c r="X14" s="19">
        <v>-70020492</v>
      </c>
      <c r="Y14" s="19">
        <v>22154440</v>
      </c>
      <c r="Z14" s="20">
        <v>-31.64</v>
      </c>
      <c r="AA14" s="21">
        <v>-140041582</v>
      </c>
    </row>
    <row r="15" spans="1:27" ht="13.5">
      <c r="A15" s="22" t="s">
        <v>42</v>
      </c>
      <c r="B15" s="16"/>
      <c r="C15" s="17">
        <v>4779693</v>
      </c>
      <c r="D15" s="17"/>
      <c r="E15" s="18">
        <v>-5040725</v>
      </c>
      <c r="F15" s="19">
        <v>-5040725</v>
      </c>
      <c r="G15" s="19"/>
      <c r="H15" s="19"/>
      <c r="I15" s="19"/>
      <c r="J15" s="19"/>
      <c r="K15" s="19">
        <v>-386425</v>
      </c>
      <c r="L15" s="19">
        <v>-284388</v>
      </c>
      <c r="M15" s="19"/>
      <c r="N15" s="19">
        <v>-670813</v>
      </c>
      <c r="O15" s="19"/>
      <c r="P15" s="19"/>
      <c r="Q15" s="19"/>
      <c r="R15" s="19"/>
      <c r="S15" s="19"/>
      <c r="T15" s="19"/>
      <c r="U15" s="19"/>
      <c r="V15" s="19"/>
      <c r="W15" s="19">
        <v>-670813</v>
      </c>
      <c r="X15" s="19">
        <v>-2520360</v>
      </c>
      <c r="Y15" s="19">
        <v>1849547</v>
      </c>
      <c r="Z15" s="20">
        <v>-73.38</v>
      </c>
      <c r="AA15" s="21">
        <v>-5040725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242144009</v>
      </c>
      <c r="D17" s="25">
        <f>SUM(D6:D16)</f>
        <v>0</v>
      </c>
      <c r="E17" s="26">
        <f t="shared" si="0"/>
        <v>106871510</v>
      </c>
      <c r="F17" s="27">
        <f t="shared" si="0"/>
        <v>106871510</v>
      </c>
      <c r="G17" s="27">
        <f t="shared" si="0"/>
        <v>39298182</v>
      </c>
      <c r="H17" s="27">
        <f t="shared" si="0"/>
        <v>-2929468</v>
      </c>
      <c r="I17" s="27">
        <f t="shared" si="0"/>
        <v>-2683507</v>
      </c>
      <c r="J17" s="27">
        <f t="shared" si="0"/>
        <v>33685207</v>
      </c>
      <c r="K17" s="27">
        <f t="shared" si="0"/>
        <v>-1153612</v>
      </c>
      <c r="L17" s="27">
        <f t="shared" si="0"/>
        <v>-3487398</v>
      </c>
      <c r="M17" s="27">
        <f t="shared" si="0"/>
        <v>27716793</v>
      </c>
      <c r="N17" s="27">
        <f t="shared" si="0"/>
        <v>23075783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56760990</v>
      </c>
      <c r="X17" s="27">
        <f t="shared" si="0"/>
        <v>27228462</v>
      </c>
      <c r="Y17" s="27">
        <f t="shared" si="0"/>
        <v>29532528</v>
      </c>
      <c r="Z17" s="28">
        <f>+IF(X17&lt;&gt;0,+(Y17/X17)*100,0)</f>
        <v>108.46197629524576</v>
      </c>
      <c r="AA17" s="29">
        <f>SUM(AA6:AA16)</f>
        <v>106871510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>
        <v>35824</v>
      </c>
      <c r="M21" s="19"/>
      <c r="N21" s="36">
        <v>35824</v>
      </c>
      <c r="O21" s="36"/>
      <c r="P21" s="36"/>
      <c r="Q21" s="19"/>
      <c r="R21" s="36"/>
      <c r="S21" s="36"/>
      <c r="T21" s="19"/>
      <c r="U21" s="36"/>
      <c r="V21" s="36"/>
      <c r="W21" s="36">
        <v>35824</v>
      </c>
      <c r="X21" s="19"/>
      <c r="Y21" s="36">
        <v>35824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-4614655</v>
      </c>
      <c r="H23" s="36"/>
      <c r="I23" s="36"/>
      <c r="J23" s="19">
        <v>-4614655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-4614655</v>
      </c>
      <c r="X23" s="19"/>
      <c r="Y23" s="36">
        <v>-4614655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38730071</v>
      </c>
      <c r="D26" s="17"/>
      <c r="E26" s="18">
        <v>-52824000</v>
      </c>
      <c r="F26" s="19">
        <v>-52824000</v>
      </c>
      <c r="G26" s="19">
        <v>-16209626</v>
      </c>
      <c r="H26" s="19">
        <v>-4320857</v>
      </c>
      <c r="I26" s="19">
        <v>-2746912</v>
      </c>
      <c r="J26" s="19">
        <v>-23277395</v>
      </c>
      <c r="K26" s="19">
        <v>-9940244</v>
      </c>
      <c r="L26" s="19">
        <v>-3227158</v>
      </c>
      <c r="M26" s="19">
        <v>-12238448</v>
      </c>
      <c r="N26" s="19">
        <v>-25405850</v>
      </c>
      <c r="O26" s="19"/>
      <c r="P26" s="19"/>
      <c r="Q26" s="19"/>
      <c r="R26" s="19"/>
      <c r="S26" s="19"/>
      <c r="T26" s="19"/>
      <c r="U26" s="19"/>
      <c r="V26" s="19"/>
      <c r="W26" s="19">
        <v>-48683245</v>
      </c>
      <c r="X26" s="19">
        <v>-26412000</v>
      </c>
      <c r="Y26" s="19">
        <v>-22271245</v>
      </c>
      <c r="Z26" s="20">
        <v>84.32</v>
      </c>
      <c r="AA26" s="21">
        <v>-52824000</v>
      </c>
    </row>
    <row r="27" spans="1:27" ht="13.5">
      <c r="A27" s="23" t="s">
        <v>51</v>
      </c>
      <c r="B27" s="24"/>
      <c r="C27" s="25">
        <f aca="true" t="shared" si="1" ref="C27:Y27">SUM(C21:C26)</f>
        <v>38730071</v>
      </c>
      <c r="D27" s="25">
        <f>SUM(D21:D26)</f>
        <v>0</v>
      </c>
      <c r="E27" s="26">
        <f t="shared" si="1"/>
        <v>-52824000</v>
      </c>
      <c r="F27" s="27">
        <f t="shared" si="1"/>
        <v>-52824000</v>
      </c>
      <c r="G27" s="27">
        <f t="shared" si="1"/>
        <v>-20824281</v>
      </c>
      <c r="H27" s="27">
        <f t="shared" si="1"/>
        <v>-4320857</v>
      </c>
      <c r="I27" s="27">
        <f t="shared" si="1"/>
        <v>-2746912</v>
      </c>
      <c r="J27" s="27">
        <f t="shared" si="1"/>
        <v>-27892050</v>
      </c>
      <c r="K27" s="27">
        <f t="shared" si="1"/>
        <v>-9940244</v>
      </c>
      <c r="L27" s="27">
        <f t="shared" si="1"/>
        <v>-3191334</v>
      </c>
      <c r="M27" s="27">
        <f t="shared" si="1"/>
        <v>-12238448</v>
      </c>
      <c r="N27" s="27">
        <f t="shared" si="1"/>
        <v>-25370026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-53262076</v>
      </c>
      <c r="X27" s="27">
        <f t="shared" si="1"/>
        <v>-26412000</v>
      </c>
      <c r="Y27" s="27">
        <f t="shared" si="1"/>
        <v>-26850076</v>
      </c>
      <c r="Z27" s="28">
        <f>+IF(X27&lt;&gt;0,+(Y27/X27)*100,0)</f>
        <v>101.65862486748448</v>
      </c>
      <c r="AA27" s="29">
        <f>SUM(AA21:AA26)</f>
        <v>-52824000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9168112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-2072586</v>
      </c>
      <c r="H33" s="36"/>
      <c r="I33" s="36"/>
      <c r="J33" s="36">
        <v>-2072586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-2072586</v>
      </c>
      <c r="X33" s="36"/>
      <c r="Y33" s="19">
        <v>-2072586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-5803099</v>
      </c>
      <c r="F35" s="19">
        <v>-5803099</v>
      </c>
      <c r="G35" s="19"/>
      <c r="H35" s="19"/>
      <c r="I35" s="19"/>
      <c r="J35" s="19"/>
      <c r="K35" s="19"/>
      <c r="L35" s="19">
        <v>-279318</v>
      </c>
      <c r="M35" s="19"/>
      <c r="N35" s="19">
        <v>-279318</v>
      </c>
      <c r="O35" s="19"/>
      <c r="P35" s="19"/>
      <c r="Q35" s="19"/>
      <c r="R35" s="19"/>
      <c r="S35" s="19"/>
      <c r="T35" s="19"/>
      <c r="U35" s="19"/>
      <c r="V35" s="19"/>
      <c r="W35" s="19">
        <v>-279318</v>
      </c>
      <c r="X35" s="19">
        <v>-2901498</v>
      </c>
      <c r="Y35" s="19">
        <v>2622180</v>
      </c>
      <c r="Z35" s="20">
        <v>-90.37</v>
      </c>
      <c r="AA35" s="21">
        <v>-5803099</v>
      </c>
    </row>
    <row r="36" spans="1:27" ht="13.5">
      <c r="A36" s="23" t="s">
        <v>57</v>
      </c>
      <c r="B36" s="24"/>
      <c r="C36" s="25">
        <f aca="true" t="shared" si="2" ref="C36:Y36">SUM(C31:C35)</f>
        <v>9168112</v>
      </c>
      <c r="D36" s="25">
        <f>SUM(D31:D35)</f>
        <v>0</v>
      </c>
      <c r="E36" s="26">
        <f t="shared" si="2"/>
        <v>-5803099</v>
      </c>
      <c r="F36" s="27">
        <f t="shared" si="2"/>
        <v>-5803099</v>
      </c>
      <c r="G36" s="27">
        <f t="shared" si="2"/>
        <v>-2072586</v>
      </c>
      <c r="H36" s="27">
        <f t="shared" si="2"/>
        <v>0</v>
      </c>
      <c r="I36" s="27">
        <f t="shared" si="2"/>
        <v>0</v>
      </c>
      <c r="J36" s="27">
        <f t="shared" si="2"/>
        <v>-2072586</v>
      </c>
      <c r="K36" s="27">
        <f t="shared" si="2"/>
        <v>0</v>
      </c>
      <c r="L36" s="27">
        <f t="shared" si="2"/>
        <v>-279318</v>
      </c>
      <c r="M36" s="27">
        <f t="shared" si="2"/>
        <v>0</v>
      </c>
      <c r="N36" s="27">
        <f t="shared" si="2"/>
        <v>-279318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-2351904</v>
      </c>
      <c r="X36" s="27">
        <f t="shared" si="2"/>
        <v>-2901498</v>
      </c>
      <c r="Y36" s="27">
        <f t="shared" si="2"/>
        <v>549594</v>
      </c>
      <c r="Z36" s="28">
        <f>+IF(X36&lt;&gt;0,+(Y36/X36)*100,0)</f>
        <v>-18.941732856614067</v>
      </c>
      <c r="AA36" s="29">
        <f>SUM(AA31:AA35)</f>
        <v>-5803099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290042192</v>
      </c>
      <c r="D38" s="31">
        <f>+D17+D27+D36</f>
        <v>0</v>
      </c>
      <c r="E38" s="32">
        <f t="shared" si="3"/>
        <v>48244411</v>
      </c>
      <c r="F38" s="33">
        <f t="shared" si="3"/>
        <v>48244411</v>
      </c>
      <c r="G38" s="33">
        <f t="shared" si="3"/>
        <v>16401315</v>
      </c>
      <c r="H38" s="33">
        <f t="shared" si="3"/>
        <v>-7250325</v>
      </c>
      <c r="I38" s="33">
        <f t="shared" si="3"/>
        <v>-5430419</v>
      </c>
      <c r="J38" s="33">
        <f t="shared" si="3"/>
        <v>3720571</v>
      </c>
      <c r="K38" s="33">
        <f t="shared" si="3"/>
        <v>-11093856</v>
      </c>
      <c r="L38" s="33">
        <f t="shared" si="3"/>
        <v>-6958050</v>
      </c>
      <c r="M38" s="33">
        <f t="shared" si="3"/>
        <v>15478345</v>
      </c>
      <c r="N38" s="33">
        <f t="shared" si="3"/>
        <v>-2573561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1147010</v>
      </c>
      <c r="X38" s="33">
        <f t="shared" si="3"/>
        <v>-2085036</v>
      </c>
      <c r="Y38" s="33">
        <f t="shared" si="3"/>
        <v>3232046</v>
      </c>
      <c r="Z38" s="34">
        <f>+IF(X38&lt;&gt;0,+(Y38/X38)*100,0)</f>
        <v>-155.0115201847834</v>
      </c>
      <c r="AA38" s="35">
        <f>+AA17+AA27+AA36</f>
        <v>48244411</v>
      </c>
    </row>
    <row r="39" spans="1:27" ht="13.5">
      <c r="A39" s="22" t="s">
        <v>59</v>
      </c>
      <c r="B39" s="16"/>
      <c r="C39" s="31">
        <v>47890791</v>
      </c>
      <c r="D39" s="31"/>
      <c r="E39" s="32">
        <v>12904000</v>
      </c>
      <c r="F39" s="33">
        <v>12904000</v>
      </c>
      <c r="G39" s="33"/>
      <c r="H39" s="33">
        <v>16401315</v>
      </c>
      <c r="I39" s="33">
        <v>9150990</v>
      </c>
      <c r="J39" s="33"/>
      <c r="K39" s="33">
        <v>3720571</v>
      </c>
      <c r="L39" s="33">
        <v>-7373285</v>
      </c>
      <c r="M39" s="33">
        <v>-14331335</v>
      </c>
      <c r="N39" s="33">
        <v>3720571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12904000</v>
      </c>
      <c r="Y39" s="33">
        <v>-12904000</v>
      </c>
      <c r="Z39" s="34">
        <v>-100</v>
      </c>
      <c r="AA39" s="35">
        <v>12904000</v>
      </c>
    </row>
    <row r="40" spans="1:27" ht="13.5">
      <c r="A40" s="41" t="s">
        <v>60</v>
      </c>
      <c r="B40" s="42"/>
      <c r="C40" s="43">
        <v>337932983</v>
      </c>
      <c r="D40" s="43"/>
      <c r="E40" s="44">
        <v>61148411</v>
      </c>
      <c r="F40" s="45">
        <v>61148411</v>
      </c>
      <c r="G40" s="45">
        <v>16401315</v>
      </c>
      <c r="H40" s="45">
        <v>9150990</v>
      </c>
      <c r="I40" s="45">
        <v>3720571</v>
      </c>
      <c r="J40" s="45">
        <v>3720571</v>
      </c>
      <c r="K40" s="45">
        <v>-7373285</v>
      </c>
      <c r="L40" s="45">
        <v>-14331335</v>
      </c>
      <c r="M40" s="45">
        <v>1147010</v>
      </c>
      <c r="N40" s="45">
        <v>1147010</v>
      </c>
      <c r="O40" s="45"/>
      <c r="P40" s="45"/>
      <c r="Q40" s="45"/>
      <c r="R40" s="45"/>
      <c r="S40" s="45"/>
      <c r="T40" s="45"/>
      <c r="U40" s="45"/>
      <c r="V40" s="45"/>
      <c r="W40" s="45">
        <v>1147010</v>
      </c>
      <c r="X40" s="45">
        <v>10818964</v>
      </c>
      <c r="Y40" s="45">
        <v>-9671954</v>
      </c>
      <c r="Z40" s="46">
        <v>-89.4</v>
      </c>
      <c r="AA40" s="47">
        <v>61148411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16350973</v>
      </c>
      <c r="D7" s="17"/>
      <c r="E7" s="18">
        <v>17079420</v>
      </c>
      <c r="F7" s="19">
        <v>17079420</v>
      </c>
      <c r="G7" s="19">
        <v>2600000</v>
      </c>
      <c r="H7" s="19">
        <v>1352209</v>
      </c>
      <c r="I7" s="19">
        <v>390000</v>
      </c>
      <c r="J7" s="19">
        <v>4342209</v>
      </c>
      <c r="K7" s="19">
        <v>2131178</v>
      </c>
      <c r="L7" s="19">
        <v>1306098</v>
      </c>
      <c r="M7" s="19">
        <v>1253048</v>
      </c>
      <c r="N7" s="19">
        <v>4690324</v>
      </c>
      <c r="O7" s="19"/>
      <c r="P7" s="19"/>
      <c r="Q7" s="19"/>
      <c r="R7" s="19"/>
      <c r="S7" s="19"/>
      <c r="T7" s="19"/>
      <c r="U7" s="19"/>
      <c r="V7" s="19"/>
      <c r="W7" s="19">
        <v>9032533</v>
      </c>
      <c r="X7" s="19">
        <v>8539710</v>
      </c>
      <c r="Y7" s="19">
        <v>492823</v>
      </c>
      <c r="Z7" s="20">
        <v>5.77</v>
      </c>
      <c r="AA7" s="21">
        <v>17079420</v>
      </c>
    </row>
    <row r="8" spans="1:27" ht="13.5">
      <c r="A8" s="22" t="s">
        <v>35</v>
      </c>
      <c r="B8" s="16"/>
      <c r="C8" s="17">
        <v>135100</v>
      </c>
      <c r="D8" s="17"/>
      <c r="E8" s="18">
        <v>537000</v>
      </c>
      <c r="F8" s="19">
        <v>537000</v>
      </c>
      <c r="G8" s="19">
        <v>1430509</v>
      </c>
      <c r="H8" s="19">
        <v>5861</v>
      </c>
      <c r="I8" s="19">
        <v>1341601</v>
      </c>
      <c r="J8" s="19">
        <v>2777971</v>
      </c>
      <c r="K8" s="19">
        <v>4499644</v>
      </c>
      <c r="L8" s="19">
        <v>244367</v>
      </c>
      <c r="M8" s="19">
        <v>1472968</v>
      </c>
      <c r="N8" s="19">
        <v>6216979</v>
      </c>
      <c r="O8" s="19"/>
      <c r="P8" s="19"/>
      <c r="Q8" s="19"/>
      <c r="R8" s="19"/>
      <c r="S8" s="19"/>
      <c r="T8" s="19"/>
      <c r="U8" s="19"/>
      <c r="V8" s="19"/>
      <c r="W8" s="19">
        <v>8994950</v>
      </c>
      <c r="X8" s="19">
        <v>268500</v>
      </c>
      <c r="Y8" s="19">
        <v>8726450</v>
      </c>
      <c r="Z8" s="20">
        <v>3250.07</v>
      </c>
      <c r="AA8" s="21">
        <v>537000</v>
      </c>
    </row>
    <row r="9" spans="1:27" ht="13.5">
      <c r="A9" s="22" t="s">
        <v>36</v>
      </c>
      <c r="B9" s="16"/>
      <c r="C9" s="17">
        <v>255950419</v>
      </c>
      <c r="D9" s="17"/>
      <c r="E9" s="18">
        <v>152295000</v>
      </c>
      <c r="F9" s="19">
        <v>152295000</v>
      </c>
      <c r="G9" s="19">
        <v>61960000</v>
      </c>
      <c r="H9" s="19">
        <v>1975000</v>
      </c>
      <c r="I9" s="19">
        <v>400000</v>
      </c>
      <c r="J9" s="19">
        <v>64335000</v>
      </c>
      <c r="K9" s="19"/>
      <c r="L9" s="19">
        <v>729000</v>
      </c>
      <c r="M9" s="19">
        <v>49568000</v>
      </c>
      <c r="N9" s="19">
        <v>50297000</v>
      </c>
      <c r="O9" s="19"/>
      <c r="P9" s="19"/>
      <c r="Q9" s="19"/>
      <c r="R9" s="19"/>
      <c r="S9" s="19"/>
      <c r="T9" s="19"/>
      <c r="U9" s="19"/>
      <c r="V9" s="19"/>
      <c r="W9" s="19">
        <v>114632000</v>
      </c>
      <c r="X9" s="19">
        <v>76147500</v>
      </c>
      <c r="Y9" s="19">
        <v>38484500</v>
      </c>
      <c r="Z9" s="20">
        <v>50.54</v>
      </c>
      <c r="AA9" s="21">
        <v>152295000</v>
      </c>
    </row>
    <row r="10" spans="1:27" ht="13.5">
      <c r="A10" s="22" t="s">
        <v>37</v>
      </c>
      <c r="B10" s="16"/>
      <c r="C10" s="17"/>
      <c r="D10" s="17"/>
      <c r="E10" s="18">
        <v>126858000</v>
      </c>
      <c r="F10" s="19">
        <v>126858000</v>
      </c>
      <c r="G10" s="19">
        <v>22000000</v>
      </c>
      <c r="H10" s="19">
        <v>1544000</v>
      </c>
      <c r="I10" s="19"/>
      <c r="J10" s="19">
        <v>23544000</v>
      </c>
      <c r="K10" s="19">
        <v>33400000</v>
      </c>
      <c r="L10" s="19"/>
      <c r="M10" s="19">
        <v>14000000</v>
      </c>
      <c r="N10" s="19">
        <v>47400000</v>
      </c>
      <c r="O10" s="19"/>
      <c r="P10" s="19"/>
      <c r="Q10" s="19"/>
      <c r="R10" s="19"/>
      <c r="S10" s="19"/>
      <c r="T10" s="19"/>
      <c r="U10" s="19"/>
      <c r="V10" s="19"/>
      <c r="W10" s="19">
        <v>70944000</v>
      </c>
      <c r="X10" s="19">
        <v>63429000</v>
      </c>
      <c r="Y10" s="19">
        <v>7515000</v>
      </c>
      <c r="Z10" s="20">
        <v>11.85</v>
      </c>
      <c r="AA10" s="21">
        <v>126858000</v>
      </c>
    </row>
    <row r="11" spans="1:27" ht="13.5">
      <c r="A11" s="22" t="s">
        <v>38</v>
      </c>
      <c r="B11" s="16"/>
      <c r="C11" s="17">
        <v>8874403</v>
      </c>
      <c r="D11" s="17"/>
      <c r="E11" s="18">
        <v>7002060</v>
      </c>
      <c r="F11" s="19">
        <v>7002060</v>
      </c>
      <c r="G11" s="19">
        <v>147864</v>
      </c>
      <c r="H11" s="19">
        <v>382438</v>
      </c>
      <c r="I11" s="19">
        <v>66992</v>
      </c>
      <c r="J11" s="19">
        <v>597294</v>
      </c>
      <c r="K11" s="19">
        <v>381613</v>
      </c>
      <c r="L11" s="19">
        <v>226845</v>
      </c>
      <c r="M11" s="19">
        <v>594048</v>
      </c>
      <c r="N11" s="19">
        <v>1202506</v>
      </c>
      <c r="O11" s="19"/>
      <c r="P11" s="19"/>
      <c r="Q11" s="19"/>
      <c r="R11" s="19"/>
      <c r="S11" s="19"/>
      <c r="T11" s="19"/>
      <c r="U11" s="19"/>
      <c r="V11" s="19"/>
      <c r="W11" s="19">
        <v>1799800</v>
      </c>
      <c r="X11" s="19">
        <v>3501030</v>
      </c>
      <c r="Y11" s="19">
        <v>-1701230</v>
      </c>
      <c r="Z11" s="20">
        <v>-48.59</v>
      </c>
      <c r="AA11" s="21">
        <v>7002060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-193575091</v>
      </c>
      <c r="D14" s="17"/>
      <c r="E14" s="18">
        <v>-222695736</v>
      </c>
      <c r="F14" s="19">
        <v>-222695736</v>
      </c>
      <c r="G14" s="19">
        <v>-43460839</v>
      </c>
      <c r="H14" s="19">
        <v>-17637774</v>
      </c>
      <c r="I14" s="19">
        <v>-9363259</v>
      </c>
      <c r="J14" s="19">
        <v>-70461872</v>
      </c>
      <c r="K14" s="19">
        <v>-15617417</v>
      </c>
      <c r="L14" s="19">
        <v>-8460380</v>
      </c>
      <c r="M14" s="19">
        <v>-27381445</v>
      </c>
      <c r="N14" s="19">
        <v>-51459242</v>
      </c>
      <c r="O14" s="19"/>
      <c r="P14" s="19"/>
      <c r="Q14" s="19"/>
      <c r="R14" s="19"/>
      <c r="S14" s="19"/>
      <c r="T14" s="19"/>
      <c r="U14" s="19"/>
      <c r="V14" s="19"/>
      <c r="W14" s="19">
        <v>-121921114</v>
      </c>
      <c r="X14" s="19">
        <v>-111347868</v>
      </c>
      <c r="Y14" s="19">
        <v>-10573246</v>
      </c>
      <c r="Z14" s="20">
        <v>9.5</v>
      </c>
      <c r="AA14" s="21">
        <v>-222695736</v>
      </c>
    </row>
    <row r="15" spans="1:27" ht="13.5">
      <c r="A15" s="22" t="s">
        <v>42</v>
      </c>
      <c r="B15" s="16"/>
      <c r="C15" s="17">
        <v>-992519</v>
      </c>
      <c r="D15" s="17"/>
      <c r="E15" s="18">
        <v>-764004</v>
      </c>
      <c r="F15" s="19">
        <v>-764004</v>
      </c>
      <c r="G15" s="19">
        <v>-764307</v>
      </c>
      <c r="H15" s="19"/>
      <c r="I15" s="19"/>
      <c r="J15" s="19">
        <v>-764307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-764307</v>
      </c>
      <c r="X15" s="19">
        <v>-382002</v>
      </c>
      <c r="Y15" s="19">
        <v>-382305</v>
      </c>
      <c r="Z15" s="20">
        <v>100.08</v>
      </c>
      <c r="AA15" s="21">
        <v>-764004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86743285</v>
      </c>
      <c r="D17" s="25">
        <f>SUM(D6:D16)</f>
        <v>0</v>
      </c>
      <c r="E17" s="26">
        <f t="shared" si="0"/>
        <v>80311740</v>
      </c>
      <c r="F17" s="27">
        <f t="shared" si="0"/>
        <v>80311740</v>
      </c>
      <c r="G17" s="27">
        <f t="shared" si="0"/>
        <v>43913227</v>
      </c>
      <c r="H17" s="27">
        <f t="shared" si="0"/>
        <v>-12378266</v>
      </c>
      <c r="I17" s="27">
        <f t="shared" si="0"/>
        <v>-7164666</v>
      </c>
      <c r="J17" s="27">
        <f t="shared" si="0"/>
        <v>24370295</v>
      </c>
      <c r="K17" s="27">
        <f t="shared" si="0"/>
        <v>24795018</v>
      </c>
      <c r="L17" s="27">
        <f t="shared" si="0"/>
        <v>-5954070</v>
      </c>
      <c r="M17" s="27">
        <f t="shared" si="0"/>
        <v>39506619</v>
      </c>
      <c r="N17" s="27">
        <f t="shared" si="0"/>
        <v>58347567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82717862</v>
      </c>
      <c r="X17" s="27">
        <f t="shared" si="0"/>
        <v>40155870</v>
      </c>
      <c r="Y17" s="27">
        <f t="shared" si="0"/>
        <v>42561992</v>
      </c>
      <c r="Z17" s="28">
        <f>+IF(X17&lt;&gt;0,+(Y17/X17)*100,0)</f>
        <v>105.99195584605687</v>
      </c>
      <c r="AA17" s="29">
        <f>SUM(AA6:AA16)</f>
        <v>80311740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-52886797</v>
      </c>
      <c r="D26" s="17"/>
      <c r="E26" s="18">
        <v>-127206000</v>
      </c>
      <c r="F26" s="19">
        <v>-127206000</v>
      </c>
      <c r="G26" s="19">
        <v>-9884</v>
      </c>
      <c r="H26" s="19"/>
      <c r="I26" s="19">
        <v>-3870634</v>
      </c>
      <c r="J26" s="19">
        <v>-3880518</v>
      </c>
      <c r="K26" s="19">
        <v>-14043206</v>
      </c>
      <c r="L26" s="19">
        <v>-10613297</v>
      </c>
      <c r="M26" s="19">
        <v>-16678729</v>
      </c>
      <c r="N26" s="19">
        <v>-41335232</v>
      </c>
      <c r="O26" s="19"/>
      <c r="P26" s="19"/>
      <c r="Q26" s="19"/>
      <c r="R26" s="19"/>
      <c r="S26" s="19"/>
      <c r="T26" s="19"/>
      <c r="U26" s="19"/>
      <c r="V26" s="19"/>
      <c r="W26" s="19">
        <v>-45215750</v>
      </c>
      <c r="X26" s="19">
        <v>-63603000</v>
      </c>
      <c r="Y26" s="19">
        <v>18387250</v>
      </c>
      <c r="Z26" s="20">
        <v>-28.91</v>
      </c>
      <c r="AA26" s="21">
        <v>-127206000</v>
      </c>
    </row>
    <row r="27" spans="1:27" ht="13.5">
      <c r="A27" s="23" t="s">
        <v>51</v>
      </c>
      <c r="B27" s="24"/>
      <c r="C27" s="25">
        <f aca="true" t="shared" si="1" ref="C27:Y27">SUM(C21:C26)</f>
        <v>-52886797</v>
      </c>
      <c r="D27" s="25">
        <f>SUM(D21:D26)</f>
        <v>0</v>
      </c>
      <c r="E27" s="26">
        <f t="shared" si="1"/>
        <v>-127206000</v>
      </c>
      <c r="F27" s="27">
        <f t="shared" si="1"/>
        <v>-127206000</v>
      </c>
      <c r="G27" s="27">
        <f t="shared" si="1"/>
        <v>-9884</v>
      </c>
      <c r="H27" s="27">
        <f t="shared" si="1"/>
        <v>0</v>
      </c>
      <c r="I27" s="27">
        <f t="shared" si="1"/>
        <v>-3870634</v>
      </c>
      <c r="J27" s="27">
        <f t="shared" si="1"/>
        <v>-3880518</v>
      </c>
      <c r="K27" s="27">
        <f t="shared" si="1"/>
        <v>-14043206</v>
      </c>
      <c r="L27" s="27">
        <f t="shared" si="1"/>
        <v>-10613297</v>
      </c>
      <c r="M27" s="27">
        <f t="shared" si="1"/>
        <v>-16678729</v>
      </c>
      <c r="N27" s="27">
        <f t="shared" si="1"/>
        <v>-41335232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-45215750</v>
      </c>
      <c r="X27" s="27">
        <f t="shared" si="1"/>
        <v>-63603000</v>
      </c>
      <c r="Y27" s="27">
        <f t="shared" si="1"/>
        <v>18387250</v>
      </c>
      <c r="Z27" s="28">
        <f>+IF(X27&lt;&gt;0,+(Y27/X27)*100,0)</f>
        <v>-28.90940678898794</v>
      </c>
      <c r="AA27" s="29">
        <f>SUM(AA21:AA26)</f>
        <v>-127206000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-785955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-785955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33070533</v>
      </c>
      <c r="D38" s="31">
        <f>+D17+D27+D36</f>
        <v>0</v>
      </c>
      <c r="E38" s="32">
        <f t="shared" si="3"/>
        <v>-46894260</v>
      </c>
      <c r="F38" s="33">
        <f t="shared" si="3"/>
        <v>-46894260</v>
      </c>
      <c r="G38" s="33">
        <f t="shared" si="3"/>
        <v>43903343</v>
      </c>
      <c r="H38" s="33">
        <f t="shared" si="3"/>
        <v>-12378266</v>
      </c>
      <c r="I38" s="33">
        <f t="shared" si="3"/>
        <v>-11035300</v>
      </c>
      <c r="J38" s="33">
        <f t="shared" si="3"/>
        <v>20489777</v>
      </c>
      <c r="K38" s="33">
        <f t="shared" si="3"/>
        <v>10751812</v>
      </c>
      <c r="L38" s="33">
        <f t="shared" si="3"/>
        <v>-16567367</v>
      </c>
      <c r="M38" s="33">
        <f t="shared" si="3"/>
        <v>22827890</v>
      </c>
      <c r="N38" s="33">
        <f t="shared" si="3"/>
        <v>17012335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37502112</v>
      </c>
      <c r="X38" s="33">
        <f t="shared" si="3"/>
        <v>-23447130</v>
      </c>
      <c r="Y38" s="33">
        <f t="shared" si="3"/>
        <v>60949242</v>
      </c>
      <c r="Z38" s="34">
        <f>+IF(X38&lt;&gt;0,+(Y38/X38)*100,0)</f>
        <v>-259.94329369948474</v>
      </c>
      <c r="AA38" s="35">
        <f>+AA17+AA27+AA36</f>
        <v>-46894260</v>
      </c>
    </row>
    <row r="39" spans="1:27" ht="13.5">
      <c r="A39" s="22" t="s">
        <v>59</v>
      </c>
      <c r="B39" s="16"/>
      <c r="C39" s="31">
        <v>21008587</v>
      </c>
      <c r="D39" s="31"/>
      <c r="E39" s="32">
        <v>21008587</v>
      </c>
      <c r="F39" s="33">
        <v>21008587</v>
      </c>
      <c r="G39" s="33">
        <v>54079120</v>
      </c>
      <c r="H39" s="33">
        <v>97982463</v>
      </c>
      <c r="I39" s="33">
        <v>85604197</v>
      </c>
      <c r="J39" s="33">
        <v>54079120</v>
      </c>
      <c r="K39" s="33">
        <v>74568897</v>
      </c>
      <c r="L39" s="33">
        <v>85320709</v>
      </c>
      <c r="M39" s="33">
        <v>68753342</v>
      </c>
      <c r="N39" s="33">
        <v>74568897</v>
      </c>
      <c r="O39" s="33"/>
      <c r="P39" s="33"/>
      <c r="Q39" s="33"/>
      <c r="R39" s="33"/>
      <c r="S39" s="33"/>
      <c r="T39" s="33"/>
      <c r="U39" s="33"/>
      <c r="V39" s="33"/>
      <c r="W39" s="33">
        <v>54079120</v>
      </c>
      <c r="X39" s="33">
        <v>21008587</v>
      </c>
      <c r="Y39" s="33">
        <v>33070533</v>
      </c>
      <c r="Z39" s="34">
        <v>157.41</v>
      </c>
      <c r="AA39" s="35">
        <v>21008587</v>
      </c>
    </row>
    <row r="40" spans="1:27" ht="13.5">
      <c r="A40" s="41" t="s">
        <v>60</v>
      </c>
      <c r="B40" s="42"/>
      <c r="C40" s="43">
        <v>54079120</v>
      </c>
      <c r="D40" s="43"/>
      <c r="E40" s="44">
        <v>-25885676</v>
      </c>
      <c r="F40" s="45">
        <v>-25885676</v>
      </c>
      <c r="G40" s="45">
        <v>97982463</v>
      </c>
      <c r="H40" s="45">
        <v>85604197</v>
      </c>
      <c r="I40" s="45">
        <v>74568897</v>
      </c>
      <c r="J40" s="45">
        <v>74568897</v>
      </c>
      <c r="K40" s="45">
        <v>85320709</v>
      </c>
      <c r="L40" s="45">
        <v>68753342</v>
      </c>
      <c r="M40" s="45">
        <v>91581232</v>
      </c>
      <c r="N40" s="45">
        <v>91581232</v>
      </c>
      <c r="O40" s="45"/>
      <c r="P40" s="45"/>
      <c r="Q40" s="45"/>
      <c r="R40" s="45"/>
      <c r="S40" s="45"/>
      <c r="T40" s="45"/>
      <c r="U40" s="45"/>
      <c r="V40" s="45"/>
      <c r="W40" s="45">
        <v>91581232</v>
      </c>
      <c r="X40" s="45">
        <v>-2438546</v>
      </c>
      <c r="Y40" s="45">
        <v>94019778</v>
      </c>
      <c r="Z40" s="46">
        <v>-3855.57</v>
      </c>
      <c r="AA40" s="47">
        <v>-25885676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20313192</v>
      </c>
      <c r="F6" s="19">
        <v>20313192</v>
      </c>
      <c r="G6" s="19">
        <v>372991</v>
      </c>
      <c r="H6" s="19">
        <v>345926</v>
      </c>
      <c r="I6" s="19">
        <v>444601</v>
      </c>
      <c r="J6" s="19">
        <v>1163518</v>
      </c>
      <c r="K6" s="19">
        <v>644667</v>
      </c>
      <c r="L6" s="19">
        <v>1612206</v>
      </c>
      <c r="M6" s="19">
        <v>3000539</v>
      </c>
      <c r="N6" s="19">
        <v>5257412</v>
      </c>
      <c r="O6" s="19"/>
      <c r="P6" s="19"/>
      <c r="Q6" s="19"/>
      <c r="R6" s="19"/>
      <c r="S6" s="19"/>
      <c r="T6" s="19"/>
      <c r="U6" s="19"/>
      <c r="V6" s="19"/>
      <c r="W6" s="19">
        <v>6420930</v>
      </c>
      <c r="X6" s="19">
        <v>10156596</v>
      </c>
      <c r="Y6" s="19">
        <v>-3735666</v>
      </c>
      <c r="Z6" s="20">
        <v>-36.78</v>
      </c>
      <c r="AA6" s="21">
        <v>20313192</v>
      </c>
    </row>
    <row r="7" spans="1:27" ht="13.5">
      <c r="A7" s="22" t="s">
        <v>34</v>
      </c>
      <c r="B7" s="16"/>
      <c r="C7" s="17">
        <v>45190304</v>
      </c>
      <c r="D7" s="17"/>
      <c r="E7" s="18">
        <v>24903204</v>
      </c>
      <c r="F7" s="19">
        <v>24903204</v>
      </c>
      <c r="G7" s="19">
        <v>757275</v>
      </c>
      <c r="H7" s="19">
        <v>1417744</v>
      </c>
      <c r="I7" s="19">
        <v>1152454</v>
      </c>
      <c r="J7" s="19">
        <v>3327473</v>
      </c>
      <c r="K7" s="19">
        <v>1243135</v>
      </c>
      <c r="L7" s="19">
        <v>845649</v>
      </c>
      <c r="M7" s="19">
        <v>850486</v>
      </c>
      <c r="N7" s="19">
        <v>2939270</v>
      </c>
      <c r="O7" s="19"/>
      <c r="P7" s="19"/>
      <c r="Q7" s="19"/>
      <c r="R7" s="19"/>
      <c r="S7" s="19"/>
      <c r="T7" s="19"/>
      <c r="U7" s="19"/>
      <c r="V7" s="19"/>
      <c r="W7" s="19">
        <v>6266743</v>
      </c>
      <c r="X7" s="19">
        <v>12451602</v>
      </c>
      <c r="Y7" s="19">
        <v>-6184859</v>
      </c>
      <c r="Z7" s="20">
        <v>-49.67</v>
      </c>
      <c r="AA7" s="21">
        <v>24903204</v>
      </c>
    </row>
    <row r="8" spans="1:27" ht="13.5">
      <c r="A8" s="22" t="s">
        <v>35</v>
      </c>
      <c r="B8" s="16"/>
      <c r="C8" s="17"/>
      <c r="D8" s="17"/>
      <c r="E8" s="18">
        <v>6889716</v>
      </c>
      <c r="F8" s="19">
        <v>6889716</v>
      </c>
      <c r="G8" s="19">
        <v>1072230</v>
      </c>
      <c r="H8" s="19">
        <v>1069028</v>
      </c>
      <c r="I8" s="19">
        <v>2268859</v>
      </c>
      <c r="J8" s="19">
        <v>4410117</v>
      </c>
      <c r="K8" s="19">
        <v>1166198</v>
      </c>
      <c r="L8" s="19">
        <v>4853812</v>
      </c>
      <c r="M8" s="19">
        <v>5990810</v>
      </c>
      <c r="N8" s="19">
        <v>12010820</v>
      </c>
      <c r="O8" s="19"/>
      <c r="P8" s="19"/>
      <c r="Q8" s="19"/>
      <c r="R8" s="19"/>
      <c r="S8" s="19"/>
      <c r="T8" s="19"/>
      <c r="U8" s="19"/>
      <c r="V8" s="19"/>
      <c r="W8" s="19">
        <v>16420937</v>
      </c>
      <c r="X8" s="19">
        <v>3444858</v>
      </c>
      <c r="Y8" s="19">
        <v>12976079</v>
      </c>
      <c r="Z8" s="20">
        <v>376.68</v>
      </c>
      <c r="AA8" s="21">
        <v>6889716</v>
      </c>
    </row>
    <row r="9" spans="1:27" ht="13.5">
      <c r="A9" s="22" t="s">
        <v>36</v>
      </c>
      <c r="B9" s="16"/>
      <c r="C9" s="17">
        <v>110148845</v>
      </c>
      <c r="D9" s="17"/>
      <c r="E9" s="18">
        <v>73121100</v>
      </c>
      <c r="F9" s="19">
        <v>73121100</v>
      </c>
      <c r="G9" s="19">
        <v>28625000</v>
      </c>
      <c r="H9" s="19">
        <v>2247000</v>
      </c>
      <c r="I9" s="19">
        <v>2770000</v>
      </c>
      <c r="J9" s="19">
        <v>33642000</v>
      </c>
      <c r="K9" s="19">
        <v>2000000</v>
      </c>
      <c r="L9" s="19">
        <v>546000</v>
      </c>
      <c r="M9" s="19">
        <v>22623222</v>
      </c>
      <c r="N9" s="19">
        <v>25169222</v>
      </c>
      <c r="O9" s="19"/>
      <c r="P9" s="19"/>
      <c r="Q9" s="19"/>
      <c r="R9" s="19"/>
      <c r="S9" s="19"/>
      <c r="T9" s="19"/>
      <c r="U9" s="19"/>
      <c r="V9" s="19"/>
      <c r="W9" s="19">
        <v>58811222</v>
      </c>
      <c r="X9" s="19">
        <v>36560550</v>
      </c>
      <c r="Y9" s="19">
        <v>22250672</v>
      </c>
      <c r="Z9" s="20">
        <v>60.86</v>
      </c>
      <c r="AA9" s="21">
        <v>73121100</v>
      </c>
    </row>
    <row r="10" spans="1:27" ht="13.5">
      <c r="A10" s="22" t="s">
        <v>37</v>
      </c>
      <c r="B10" s="16"/>
      <c r="C10" s="17"/>
      <c r="D10" s="17"/>
      <c r="E10" s="18">
        <v>39673896</v>
      </c>
      <c r="F10" s="19">
        <v>39673896</v>
      </c>
      <c r="G10" s="19">
        <v>15000000</v>
      </c>
      <c r="H10" s="19"/>
      <c r="I10" s="19"/>
      <c r="J10" s="19">
        <v>15000000</v>
      </c>
      <c r="K10" s="19">
        <v>5000000</v>
      </c>
      <c r="L10" s="19"/>
      <c r="M10" s="19">
        <v>8550000</v>
      </c>
      <c r="N10" s="19">
        <v>13550000</v>
      </c>
      <c r="O10" s="19"/>
      <c r="P10" s="19"/>
      <c r="Q10" s="19"/>
      <c r="R10" s="19"/>
      <c r="S10" s="19"/>
      <c r="T10" s="19"/>
      <c r="U10" s="19"/>
      <c r="V10" s="19"/>
      <c r="W10" s="19">
        <v>28550000</v>
      </c>
      <c r="X10" s="19">
        <v>19836948</v>
      </c>
      <c r="Y10" s="19">
        <v>8713052</v>
      </c>
      <c r="Z10" s="20">
        <v>43.92</v>
      </c>
      <c r="AA10" s="21">
        <v>39673896</v>
      </c>
    </row>
    <row r="11" spans="1:27" ht="13.5">
      <c r="A11" s="22" t="s">
        <v>38</v>
      </c>
      <c r="B11" s="16"/>
      <c r="C11" s="17">
        <v>742142</v>
      </c>
      <c r="D11" s="17"/>
      <c r="E11" s="18">
        <v>480000</v>
      </c>
      <c r="F11" s="19">
        <v>480000</v>
      </c>
      <c r="G11" s="19">
        <v>106766</v>
      </c>
      <c r="H11" s="19">
        <v>105899</v>
      </c>
      <c r="I11" s="19">
        <v>69453</v>
      </c>
      <c r="J11" s="19">
        <v>282118</v>
      </c>
      <c r="K11" s="19">
        <v>33943</v>
      </c>
      <c r="L11" s="19">
        <v>16026</v>
      </c>
      <c r="M11" s="19">
        <v>41649</v>
      </c>
      <c r="N11" s="19">
        <v>91618</v>
      </c>
      <c r="O11" s="19"/>
      <c r="P11" s="19"/>
      <c r="Q11" s="19"/>
      <c r="R11" s="19"/>
      <c r="S11" s="19"/>
      <c r="T11" s="19"/>
      <c r="U11" s="19"/>
      <c r="V11" s="19"/>
      <c r="W11" s="19">
        <v>373736</v>
      </c>
      <c r="X11" s="19">
        <v>240000</v>
      </c>
      <c r="Y11" s="19">
        <v>133736</v>
      </c>
      <c r="Z11" s="20">
        <v>55.72</v>
      </c>
      <c r="AA11" s="21">
        <v>480000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-95873018</v>
      </c>
      <c r="D14" s="17"/>
      <c r="E14" s="18">
        <v>-107125092</v>
      </c>
      <c r="F14" s="19">
        <v>-107125092</v>
      </c>
      <c r="G14" s="19">
        <v>-10345527</v>
      </c>
      <c r="H14" s="19">
        <v>-17152121</v>
      </c>
      <c r="I14" s="19">
        <v>-18544479</v>
      </c>
      <c r="J14" s="19">
        <v>-46042127</v>
      </c>
      <c r="K14" s="19">
        <v>-12641219</v>
      </c>
      <c r="L14" s="19">
        <v>-8129274</v>
      </c>
      <c r="M14" s="19">
        <v>-33954227</v>
      </c>
      <c r="N14" s="19">
        <v>-54724720</v>
      </c>
      <c r="O14" s="19"/>
      <c r="P14" s="19"/>
      <c r="Q14" s="19"/>
      <c r="R14" s="19"/>
      <c r="S14" s="19"/>
      <c r="T14" s="19"/>
      <c r="U14" s="19"/>
      <c r="V14" s="19"/>
      <c r="W14" s="19">
        <v>-100766847</v>
      </c>
      <c r="X14" s="19">
        <v>-53562546</v>
      </c>
      <c r="Y14" s="19">
        <v>-47204301</v>
      </c>
      <c r="Z14" s="20">
        <v>88.13</v>
      </c>
      <c r="AA14" s="21">
        <v>-107125092</v>
      </c>
    </row>
    <row r="15" spans="1:27" ht="13.5">
      <c r="A15" s="22" t="s">
        <v>42</v>
      </c>
      <c r="B15" s="16"/>
      <c r="C15" s="17">
        <v>-911164</v>
      </c>
      <c r="D15" s="17"/>
      <c r="E15" s="18">
        <v>-150000</v>
      </c>
      <c r="F15" s="19">
        <v>-150000</v>
      </c>
      <c r="G15" s="19">
        <v>-5573</v>
      </c>
      <c r="H15" s="19">
        <v>-5306</v>
      </c>
      <c r="I15" s="19">
        <v>-5833</v>
      </c>
      <c r="J15" s="19">
        <v>-16712</v>
      </c>
      <c r="K15" s="19">
        <v>-5553</v>
      </c>
      <c r="L15" s="19">
        <v>-5687</v>
      </c>
      <c r="M15" s="19">
        <v>-33435</v>
      </c>
      <c r="N15" s="19">
        <v>-44675</v>
      </c>
      <c r="O15" s="19"/>
      <c r="P15" s="19"/>
      <c r="Q15" s="19"/>
      <c r="R15" s="19"/>
      <c r="S15" s="19"/>
      <c r="T15" s="19"/>
      <c r="U15" s="19"/>
      <c r="V15" s="19"/>
      <c r="W15" s="19">
        <v>-61387</v>
      </c>
      <c r="X15" s="19">
        <v>-75000</v>
      </c>
      <c r="Y15" s="19">
        <v>13613</v>
      </c>
      <c r="Z15" s="20">
        <v>-18.15</v>
      </c>
      <c r="AA15" s="21">
        <v>-150000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59297109</v>
      </c>
      <c r="D17" s="25">
        <f>SUM(D6:D16)</f>
        <v>0</v>
      </c>
      <c r="E17" s="26">
        <f t="shared" si="0"/>
        <v>58106016</v>
      </c>
      <c r="F17" s="27">
        <f t="shared" si="0"/>
        <v>58106016</v>
      </c>
      <c r="G17" s="27">
        <f t="shared" si="0"/>
        <v>35583162</v>
      </c>
      <c r="H17" s="27">
        <f t="shared" si="0"/>
        <v>-11971830</v>
      </c>
      <c r="I17" s="27">
        <f t="shared" si="0"/>
        <v>-11844945</v>
      </c>
      <c r="J17" s="27">
        <f t="shared" si="0"/>
        <v>11766387</v>
      </c>
      <c r="K17" s="27">
        <f t="shared" si="0"/>
        <v>-2558829</v>
      </c>
      <c r="L17" s="27">
        <f t="shared" si="0"/>
        <v>-261268</v>
      </c>
      <c r="M17" s="27">
        <f t="shared" si="0"/>
        <v>7069044</v>
      </c>
      <c r="N17" s="27">
        <f t="shared" si="0"/>
        <v>4248947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16015334</v>
      </c>
      <c r="X17" s="27">
        <f t="shared" si="0"/>
        <v>29053008</v>
      </c>
      <c r="Y17" s="27">
        <f t="shared" si="0"/>
        <v>-13037674</v>
      </c>
      <c r="Z17" s="28">
        <f>+IF(X17&lt;&gt;0,+(Y17/X17)*100,0)</f>
        <v>-44.87547038158665</v>
      </c>
      <c r="AA17" s="29">
        <f>SUM(AA6:AA16)</f>
        <v>58106016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-49823869</v>
      </c>
      <c r="D26" s="17"/>
      <c r="E26" s="18">
        <v>-39673896</v>
      </c>
      <c r="F26" s="19">
        <v>-39673896</v>
      </c>
      <c r="G26" s="19"/>
      <c r="H26" s="19">
        <v>-2183012</v>
      </c>
      <c r="I26" s="19"/>
      <c r="J26" s="19">
        <v>-2183012</v>
      </c>
      <c r="K26" s="19">
        <v>-5331567</v>
      </c>
      <c r="L26" s="19">
        <v>-3464726</v>
      </c>
      <c r="M26" s="19">
        <v>-5595534</v>
      </c>
      <c r="N26" s="19">
        <v>-14391827</v>
      </c>
      <c r="O26" s="19"/>
      <c r="P26" s="19"/>
      <c r="Q26" s="19"/>
      <c r="R26" s="19"/>
      <c r="S26" s="19"/>
      <c r="T26" s="19"/>
      <c r="U26" s="19"/>
      <c r="V26" s="19"/>
      <c r="W26" s="19">
        <v>-16574839</v>
      </c>
      <c r="X26" s="19">
        <v>-19836948</v>
      </c>
      <c r="Y26" s="19">
        <v>3262109</v>
      </c>
      <c r="Z26" s="20">
        <v>-16.44</v>
      </c>
      <c r="AA26" s="21">
        <v>-39673896</v>
      </c>
    </row>
    <row r="27" spans="1:27" ht="13.5">
      <c r="A27" s="23" t="s">
        <v>51</v>
      </c>
      <c r="B27" s="24"/>
      <c r="C27" s="25">
        <f aca="true" t="shared" si="1" ref="C27:Y27">SUM(C21:C26)</f>
        <v>-49823869</v>
      </c>
      <c r="D27" s="25">
        <f>SUM(D21:D26)</f>
        <v>0</v>
      </c>
      <c r="E27" s="26">
        <f t="shared" si="1"/>
        <v>-39673896</v>
      </c>
      <c r="F27" s="27">
        <f t="shared" si="1"/>
        <v>-39673896</v>
      </c>
      <c r="G27" s="27">
        <f t="shared" si="1"/>
        <v>0</v>
      </c>
      <c r="H27" s="27">
        <f t="shared" si="1"/>
        <v>-2183012</v>
      </c>
      <c r="I27" s="27">
        <f t="shared" si="1"/>
        <v>0</v>
      </c>
      <c r="J27" s="27">
        <f t="shared" si="1"/>
        <v>-2183012</v>
      </c>
      <c r="K27" s="27">
        <f t="shared" si="1"/>
        <v>-5331567</v>
      </c>
      <c r="L27" s="27">
        <f t="shared" si="1"/>
        <v>-3464726</v>
      </c>
      <c r="M27" s="27">
        <f t="shared" si="1"/>
        <v>-5595534</v>
      </c>
      <c r="N27" s="27">
        <f t="shared" si="1"/>
        <v>-14391827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-16574839</v>
      </c>
      <c r="X27" s="27">
        <f t="shared" si="1"/>
        <v>-19836948</v>
      </c>
      <c r="Y27" s="27">
        <f t="shared" si="1"/>
        <v>3262109</v>
      </c>
      <c r="Z27" s="28">
        <f>+IF(X27&lt;&gt;0,+(Y27/X27)*100,0)</f>
        <v>-16.44461133839742</v>
      </c>
      <c r="AA27" s="29">
        <f>SUM(AA21:AA26)</f>
        <v>-39673896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-112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9473128</v>
      </c>
      <c r="D38" s="31">
        <f>+D17+D27+D36</f>
        <v>0</v>
      </c>
      <c r="E38" s="32">
        <f t="shared" si="3"/>
        <v>18432120</v>
      </c>
      <c r="F38" s="33">
        <f t="shared" si="3"/>
        <v>18432120</v>
      </c>
      <c r="G38" s="33">
        <f t="shared" si="3"/>
        <v>35583162</v>
      </c>
      <c r="H38" s="33">
        <f t="shared" si="3"/>
        <v>-14154842</v>
      </c>
      <c r="I38" s="33">
        <f t="shared" si="3"/>
        <v>-11844945</v>
      </c>
      <c r="J38" s="33">
        <f t="shared" si="3"/>
        <v>9583375</v>
      </c>
      <c r="K38" s="33">
        <f t="shared" si="3"/>
        <v>-7890396</v>
      </c>
      <c r="L38" s="33">
        <f t="shared" si="3"/>
        <v>-3725994</v>
      </c>
      <c r="M38" s="33">
        <f t="shared" si="3"/>
        <v>1473510</v>
      </c>
      <c r="N38" s="33">
        <f t="shared" si="3"/>
        <v>-10142880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-559505</v>
      </c>
      <c r="X38" s="33">
        <f t="shared" si="3"/>
        <v>9216060</v>
      </c>
      <c r="Y38" s="33">
        <f t="shared" si="3"/>
        <v>-9775565</v>
      </c>
      <c r="Z38" s="34">
        <f>+IF(X38&lt;&gt;0,+(Y38/X38)*100,0)</f>
        <v>-106.07097827054078</v>
      </c>
      <c r="AA38" s="35">
        <f>+AA17+AA27+AA36</f>
        <v>18432120</v>
      </c>
    </row>
    <row r="39" spans="1:27" ht="13.5">
      <c r="A39" s="22" t="s">
        <v>59</v>
      </c>
      <c r="B39" s="16"/>
      <c r="C39" s="31">
        <v>565181</v>
      </c>
      <c r="D39" s="31"/>
      <c r="E39" s="32">
        <v>14264</v>
      </c>
      <c r="F39" s="33">
        <v>14264</v>
      </c>
      <c r="G39" s="33">
        <v>2794275</v>
      </c>
      <c r="H39" s="33">
        <v>38377437</v>
      </c>
      <c r="I39" s="33">
        <v>24222595</v>
      </c>
      <c r="J39" s="33">
        <v>2794275</v>
      </c>
      <c r="K39" s="33">
        <v>12377650</v>
      </c>
      <c r="L39" s="33">
        <v>4487254</v>
      </c>
      <c r="M39" s="33">
        <v>761260</v>
      </c>
      <c r="N39" s="33">
        <v>12377650</v>
      </c>
      <c r="O39" s="33"/>
      <c r="P39" s="33"/>
      <c r="Q39" s="33"/>
      <c r="R39" s="33"/>
      <c r="S39" s="33"/>
      <c r="T39" s="33"/>
      <c r="U39" s="33"/>
      <c r="V39" s="33"/>
      <c r="W39" s="33">
        <v>2794275</v>
      </c>
      <c r="X39" s="33">
        <v>14264</v>
      </c>
      <c r="Y39" s="33">
        <v>2780011</v>
      </c>
      <c r="Z39" s="34">
        <v>19489.7</v>
      </c>
      <c r="AA39" s="35">
        <v>14264</v>
      </c>
    </row>
    <row r="40" spans="1:27" ht="13.5">
      <c r="A40" s="41" t="s">
        <v>60</v>
      </c>
      <c r="B40" s="42"/>
      <c r="C40" s="43">
        <v>10038309</v>
      </c>
      <c r="D40" s="43"/>
      <c r="E40" s="44">
        <v>18446384</v>
      </c>
      <c r="F40" s="45">
        <v>18446384</v>
      </c>
      <c r="G40" s="45">
        <v>38377437</v>
      </c>
      <c r="H40" s="45">
        <v>24222595</v>
      </c>
      <c r="I40" s="45">
        <v>12377650</v>
      </c>
      <c r="J40" s="45">
        <v>12377650</v>
      </c>
      <c r="K40" s="45">
        <v>4487254</v>
      </c>
      <c r="L40" s="45">
        <v>761260</v>
      </c>
      <c r="M40" s="45">
        <v>2234770</v>
      </c>
      <c r="N40" s="45">
        <v>2234770</v>
      </c>
      <c r="O40" s="45"/>
      <c r="P40" s="45"/>
      <c r="Q40" s="45"/>
      <c r="R40" s="45"/>
      <c r="S40" s="45"/>
      <c r="T40" s="45"/>
      <c r="U40" s="45"/>
      <c r="V40" s="45"/>
      <c r="W40" s="45">
        <v>2234770</v>
      </c>
      <c r="X40" s="45">
        <v>9230324</v>
      </c>
      <c r="Y40" s="45">
        <v>-6995554</v>
      </c>
      <c r="Z40" s="46">
        <v>-75.79</v>
      </c>
      <c r="AA40" s="47">
        <v>18446384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95653170</v>
      </c>
      <c r="D6" s="17"/>
      <c r="E6" s="18">
        <v>65488567</v>
      </c>
      <c r="F6" s="19">
        <v>65488567</v>
      </c>
      <c r="G6" s="19">
        <v>3707729</v>
      </c>
      <c r="H6" s="19">
        <v>6112054</v>
      </c>
      <c r="I6" s="19">
        <v>12198231</v>
      </c>
      <c r="J6" s="19">
        <v>22018014</v>
      </c>
      <c r="K6" s="19">
        <v>5304082</v>
      </c>
      <c r="L6" s="19">
        <v>4665279</v>
      </c>
      <c r="M6" s="19">
        <v>5330385</v>
      </c>
      <c r="N6" s="19">
        <v>15299746</v>
      </c>
      <c r="O6" s="19"/>
      <c r="P6" s="19"/>
      <c r="Q6" s="19"/>
      <c r="R6" s="19"/>
      <c r="S6" s="19"/>
      <c r="T6" s="19"/>
      <c r="U6" s="19"/>
      <c r="V6" s="19"/>
      <c r="W6" s="19">
        <v>37317760</v>
      </c>
      <c r="X6" s="19">
        <v>29242800</v>
      </c>
      <c r="Y6" s="19">
        <v>8074960</v>
      </c>
      <c r="Z6" s="20">
        <v>27.61</v>
      </c>
      <c r="AA6" s="21">
        <v>65488567</v>
      </c>
    </row>
    <row r="7" spans="1:27" ht="13.5">
      <c r="A7" s="22" t="s">
        <v>34</v>
      </c>
      <c r="B7" s="16"/>
      <c r="C7" s="17">
        <v>9448460</v>
      </c>
      <c r="D7" s="17"/>
      <c r="E7" s="18">
        <v>11859057</v>
      </c>
      <c r="F7" s="19">
        <v>11859057</v>
      </c>
      <c r="G7" s="19">
        <v>380992</v>
      </c>
      <c r="H7" s="19">
        <v>694000</v>
      </c>
      <c r="I7" s="19">
        <v>558965</v>
      </c>
      <c r="J7" s="19">
        <v>1633957</v>
      </c>
      <c r="K7" s="19">
        <v>574155</v>
      </c>
      <c r="L7" s="19">
        <v>639442</v>
      </c>
      <c r="M7" s="19">
        <v>414081</v>
      </c>
      <c r="N7" s="19">
        <v>1627678</v>
      </c>
      <c r="O7" s="19"/>
      <c r="P7" s="19"/>
      <c r="Q7" s="19"/>
      <c r="R7" s="19"/>
      <c r="S7" s="19"/>
      <c r="T7" s="19"/>
      <c r="U7" s="19"/>
      <c r="V7" s="19"/>
      <c r="W7" s="19">
        <v>3261635</v>
      </c>
      <c r="X7" s="19">
        <v>5647170</v>
      </c>
      <c r="Y7" s="19">
        <v>-2385535</v>
      </c>
      <c r="Z7" s="20">
        <v>-42.24</v>
      </c>
      <c r="AA7" s="21">
        <v>11859057</v>
      </c>
    </row>
    <row r="8" spans="1:27" ht="13.5">
      <c r="A8" s="22" t="s">
        <v>35</v>
      </c>
      <c r="B8" s="16"/>
      <c r="C8" s="17">
        <v>-6038879</v>
      </c>
      <c r="D8" s="17"/>
      <c r="E8" s="18">
        <v>21490549</v>
      </c>
      <c r="F8" s="19">
        <v>21490549</v>
      </c>
      <c r="G8" s="19">
        <v>7581164</v>
      </c>
      <c r="H8" s="19">
        <v>2885723</v>
      </c>
      <c r="I8" s="19">
        <v>11527250</v>
      </c>
      <c r="J8" s="19">
        <v>21994137</v>
      </c>
      <c r="K8" s="19">
        <v>7118841</v>
      </c>
      <c r="L8" s="19">
        <v>9546010</v>
      </c>
      <c r="M8" s="19">
        <v>44568182</v>
      </c>
      <c r="N8" s="19">
        <v>61233033</v>
      </c>
      <c r="O8" s="19"/>
      <c r="P8" s="19"/>
      <c r="Q8" s="19"/>
      <c r="R8" s="19"/>
      <c r="S8" s="19"/>
      <c r="T8" s="19"/>
      <c r="U8" s="19"/>
      <c r="V8" s="19"/>
      <c r="W8" s="19">
        <v>83227170</v>
      </c>
      <c r="X8" s="19">
        <v>7933310</v>
      </c>
      <c r="Y8" s="19">
        <v>75293860</v>
      </c>
      <c r="Z8" s="20">
        <v>949.09</v>
      </c>
      <c r="AA8" s="21">
        <v>21490549</v>
      </c>
    </row>
    <row r="9" spans="1:27" ht="13.5">
      <c r="A9" s="22" t="s">
        <v>36</v>
      </c>
      <c r="B9" s="16"/>
      <c r="C9" s="17">
        <v>140770000</v>
      </c>
      <c r="D9" s="17"/>
      <c r="E9" s="18">
        <v>147694000</v>
      </c>
      <c r="F9" s="19">
        <v>147694000</v>
      </c>
      <c r="G9" s="19">
        <v>50401000</v>
      </c>
      <c r="H9" s="19">
        <v>4620000</v>
      </c>
      <c r="I9" s="19"/>
      <c r="J9" s="19">
        <v>55021000</v>
      </c>
      <c r="K9" s="19">
        <v>5000000</v>
      </c>
      <c r="L9" s="19"/>
      <c r="M9" s="19">
        <v>13087000</v>
      </c>
      <c r="N9" s="19">
        <v>18087000</v>
      </c>
      <c r="O9" s="19"/>
      <c r="P9" s="19"/>
      <c r="Q9" s="19"/>
      <c r="R9" s="19"/>
      <c r="S9" s="19"/>
      <c r="T9" s="19"/>
      <c r="U9" s="19"/>
      <c r="V9" s="19"/>
      <c r="W9" s="19">
        <v>73108000</v>
      </c>
      <c r="X9" s="19">
        <v>103385800</v>
      </c>
      <c r="Y9" s="19">
        <v>-30277800</v>
      </c>
      <c r="Z9" s="20">
        <v>-29.29</v>
      </c>
      <c r="AA9" s="21">
        <v>147694000</v>
      </c>
    </row>
    <row r="10" spans="1:27" ht="13.5">
      <c r="A10" s="22" t="s">
        <v>37</v>
      </c>
      <c r="B10" s="16"/>
      <c r="C10" s="17">
        <v>31161000</v>
      </c>
      <c r="D10" s="17"/>
      <c r="E10" s="18">
        <v>30118000</v>
      </c>
      <c r="F10" s="19">
        <v>30118000</v>
      </c>
      <c r="G10" s="19">
        <v>10000000</v>
      </c>
      <c r="H10" s="19"/>
      <c r="I10" s="19"/>
      <c r="J10" s="19">
        <v>10000000</v>
      </c>
      <c r="K10" s="19"/>
      <c r="L10" s="19"/>
      <c r="M10" s="19">
        <v>15000000</v>
      </c>
      <c r="N10" s="19">
        <v>15000000</v>
      </c>
      <c r="O10" s="19"/>
      <c r="P10" s="19"/>
      <c r="Q10" s="19"/>
      <c r="R10" s="19"/>
      <c r="S10" s="19"/>
      <c r="T10" s="19"/>
      <c r="U10" s="19"/>
      <c r="V10" s="19"/>
      <c r="W10" s="19">
        <v>25000000</v>
      </c>
      <c r="X10" s="19">
        <v>30118000</v>
      </c>
      <c r="Y10" s="19">
        <v>-5118000</v>
      </c>
      <c r="Z10" s="20">
        <v>-16.99</v>
      </c>
      <c r="AA10" s="21">
        <v>30118000</v>
      </c>
    </row>
    <row r="11" spans="1:27" ht="13.5">
      <c r="A11" s="22" t="s">
        <v>38</v>
      </c>
      <c r="B11" s="16"/>
      <c r="C11" s="17">
        <v>12548252</v>
      </c>
      <c r="D11" s="17"/>
      <c r="E11" s="18">
        <v>15321900</v>
      </c>
      <c r="F11" s="19">
        <v>15321900</v>
      </c>
      <c r="G11" s="19">
        <v>931934</v>
      </c>
      <c r="H11" s="19">
        <v>1157420</v>
      </c>
      <c r="I11" s="19">
        <v>1032116</v>
      </c>
      <c r="J11" s="19">
        <v>3121470</v>
      </c>
      <c r="K11" s="19">
        <v>1307728</v>
      </c>
      <c r="L11" s="19">
        <v>2227449</v>
      </c>
      <c r="M11" s="19">
        <v>1290</v>
      </c>
      <c r="N11" s="19">
        <v>3536467</v>
      </c>
      <c r="O11" s="19"/>
      <c r="P11" s="19"/>
      <c r="Q11" s="19"/>
      <c r="R11" s="19"/>
      <c r="S11" s="19"/>
      <c r="T11" s="19"/>
      <c r="U11" s="19"/>
      <c r="V11" s="19"/>
      <c r="W11" s="19">
        <v>6657937</v>
      </c>
      <c r="X11" s="19">
        <v>6090000</v>
      </c>
      <c r="Y11" s="19">
        <v>567937</v>
      </c>
      <c r="Z11" s="20">
        <v>9.33</v>
      </c>
      <c r="AA11" s="21">
        <v>15321900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-229984752</v>
      </c>
      <c r="D14" s="17"/>
      <c r="E14" s="18">
        <v>-250898268</v>
      </c>
      <c r="F14" s="19">
        <v>-250898268</v>
      </c>
      <c r="G14" s="19">
        <v>-51205722</v>
      </c>
      <c r="H14" s="19">
        <v>-17554511</v>
      </c>
      <c r="I14" s="19">
        <v>-25282727</v>
      </c>
      <c r="J14" s="19">
        <v>-94042960</v>
      </c>
      <c r="K14" s="19">
        <v>-21385831</v>
      </c>
      <c r="L14" s="19">
        <v>-23241122</v>
      </c>
      <c r="M14" s="19">
        <v>-21052288</v>
      </c>
      <c r="N14" s="19">
        <v>-65679241</v>
      </c>
      <c r="O14" s="19"/>
      <c r="P14" s="19"/>
      <c r="Q14" s="19"/>
      <c r="R14" s="19"/>
      <c r="S14" s="19"/>
      <c r="T14" s="19"/>
      <c r="U14" s="19"/>
      <c r="V14" s="19"/>
      <c r="W14" s="19">
        <v>-159722201</v>
      </c>
      <c r="X14" s="19">
        <v>-118869860</v>
      </c>
      <c r="Y14" s="19">
        <v>-40852341</v>
      </c>
      <c r="Z14" s="20">
        <v>34.37</v>
      </c>
      <c r="AA14" s="21">
        <v>-250898268</v>
      </c>
    </row>
    <row r="15" spans="1:27" ht="13.5">
      <c r="A15" s="22" t="s">
        <v>42</v>
      </c>
      <c r="B15" s="16"/>
      <c r="C15" s="17">
        <v>-321448</v>
      </c>
      <c r="D15" s="17"/>
      <c r="E15" s="18">
        <v>-927447</v>
      </c>
      <c r="F15" s="19">
        <v>-927447</v>
      </c>
      <c r="G15" s="19">
        <v>-19360</v>
      </c>
      <c r="H15" s="19">
        <v>-18860</v>
      </c>
      <c r="I15" s="19">
        <v>-15702</v>
      </c>
      <c r="J15" s="19">
        <v>-53922</v>
      </c>
      <c r="K15" s="19">
        <v>-17869</v>
      </c>
      <c r="L15" s="19">
        <v>-15380</v>
      </c>
      <c r="M15" s="19">
        <v>-13745</v>
      </c>
      <c r="N15" s="19">
        <v>-46994</v>
      </c>
      <c r="O15" s="19"/>
      <c r="P15" s="19"/>
      <c r="Q15" s="19"/>
      <c r="R15" s="19"/>
      <c r="S15" s="19"/>
      <c r="T15" s="19"/>
      <c r="U15" s="19"/>
      <c r="V15" s="19"/>
      <c r="W15" s="19">
        <v>-100916</v>
      </c>
      <c r="X15" s="19">
        <v>-420918</v>
      </c>
      <c r="Y15" s="19">
        <v>320002</v>
      </c>
      <c r="Z15" s="20">
        <v>-76.02</v>
      </c>
      <c r="AA15" s="21">
        <v>-927447</v>
      </c>
    </row>
    <row r="16" spans="1:27" ht="13.5">
      <c r="A16" s="22" t="s">
        <v>43</v>
      </c>
      <c r="B16" s="16"/>
      <c r="C16" s="17"/>
      <c r="D16" s="17"/>
      <c r="E16" s="18">
        <v>-4346099</v>
      </c>
      <c r="F16" s="19">
        <v>-4346099</v>
      </c>
      <c r="G16" s="19"/>
      <c r="H16" s="19">
        <v>-374968</v>
      </c>
      <c r="I16" s="19">
        <v>-178464</v>
      </c>
      <c r="J16" s="19">
        <v>-553432</v>
      </c>
      <c r="K16" s="19">
        <v>-17000</v>
      </c>
      <c r="L16" s="19"/>
      <c r="M16" s="19">
        <v>-102990</v>
      </c>
      <c r="N16" s="19">
        <v>-119990</v>
      </c>
      <c r="O16" s="19"/>
      <c r="P16" s="19"/>
      <c r="Q16" s="19"/>
      <c r="R16" s="19"/>
      <c r="S16" s="19"/>
      <c r="T16" s="19"/>
      <c r="U16" s="19"/>
      <c r="V16" s="19"/>
      <c r="W16" s="19">
        <v>-673422</v>
      </c>
      <c r="X16" s="19">
        <v>-2181200</v>
      </c>
      <c r="Y16" s="19">
        <v>1507778</v>
      </c>
      <c r="Z16" s="20">
        <v>-69.13</v>
      </c>
      <c r="AA16" s="21">
        <v>-4346099</v>
      </c>
    </row>
    <row r="17" spans="1:27" ht="13.5">
      <c r="A17" s="23" t="s">
        <v>44</v>
      </c>
      <c r="B17" s="24"/>
      <c r="C17" s="25">
        <f aca="true" t="shared" si="0" ref="C17:Y17">SUM(C6:C16)</f>
        <v>53235803</v>
      </c>
      <c r="D17" s="25">
        <f>SUM(D6:D16)</f>
        <v>0</v>
      </c>
      <c r="E17" s="26">
        <f t="shared" si="0"/>
        <v>35800259</v>
      </c>
      <c r="F17" s="27">
        <f t="shared" si="0"/>
        <v>35800259</v>
      </c>
      <c r="G17" s="27">
        <f t="shared" si="0"/>
        <v>21777737</v>
      </c>
      <c r="H17" s="27">
        <f t="shared" si="0"/>
        <v>-2479142</v>
      </c>
      <c r="I17" s="27">
        <f t="shared" si="0"/>
        <v>-160331</v>
      </c>
      <c r="J17" s="27">
        <f t="shared" si="0"/>
        <v>19138264</v>
      </c>
      <c r="K17" s="27">
        <f t="shared" si="0"/>
        <v>-2115894</v>
      </c>
      <c r="L17" s="27">
        <f t="shared" si="0"/>
        <v>-6178322</v>
      </c>
      <c r="M17" s="27">
        <f t="shared" si="0"/>
        <v>57231915</v>
      </c>
      <c r="N17" s="27">
        <f t="shared" si="0"/>
        <v>48937699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68075963</v>
      </c>
      <c r="X17" s="27">
        <f t="shared" si="0"/>
        <v>60945102</v>
      </c>
      <c r="Y17" s="27">
        <f t="shared" si="0"/>
        <v>7130861</v>
      </c>
      <c r="Z17" s="28">
        <f>+IF(X17&lt;&gt;0,+(Y17/X17)*100,0)</f>
        <v>11.70046610144323</v>
      </c>
      <c r="AA17" s="29">
        <f>SUM(AA6:AA16)</f>
        <v>35800259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593685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30034787</v>
      </c>
      <c r="F24" s="19">
        <v>30034787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10000000</v>
      </c>
      <c r="Y24" s="19">
        <v>-10000000</v>
      </c>
      <c r="Z24" s="20">
        <v>-100</v>
      </c>
      <c r="AA24" s="21">
        <v>30034787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-57768314</v>
      </c>
      <c r="D26" s="17"/>
      <c r="E26" s="18">
        <v>-50484550</v>
      </c>
      <c r="F26" s="19">
        <v>-50484550</v>
      </c>
      <c r="G26" s="19"/>
      <c r="H26" s="19">
        <v>-847000</v>
      </c>
      <c r="I26" s="19">
        <v>-8179356</v>
      </c>
      <c r="J26" s="19">
        <v>-9026356</v>
      </c>
      <c r="K26" s="19">
        <v>-2926116</v>
      </c>
      <c r="L26" s="19">
        <v>-1186433</v>
      </c>
      <c r="M26" s="19">
        <v>-11790942</v>
      </c>
      <c r="N26" s="19">
        <v>-15903491</v>
      </c>
      <c r="O26" s="19"/>
      <c r="P26" s="19"/>
      <c r="Q26" s="19"/>
      <c r="R26" s="19"/>
      <c r="S26" s="19"/>
      <c r="T26" s="19"/>
      <c r="U26" s="19"/>
      <c r="V26" s="19"/>
      <c r="W26" s="19">
        <v>-24929847</v>
      </c>
      <c r="X26" s="19">
        <v>-23822600</v>
      </c>
      <c r="Y26" s="19">
        <v>-1107247</v>
      </c>
      <c r="Z26" s="20">
        <v>4.65</v>
      </c>
      <c r="AA26" s="21">
        <v>-50484550</v>
      </c>
    </row>
    <row r="27" spans="1:27" ht="13.5">
      <c r="A27" s="23" t="s">
        <v>51</v>
      </c>
      <c r="B27" s="24"/>
      <c r="C27" s="25">
        <f aca="true" t="shared" si="1" ref="C27:Y27">SUM(C21:C26)</f>
        <v>-57174629</v>
      </c>
      <c r="D27" s="25">
        <f>SUM(D21:D26)</f>
        <v>0</v>
      </c>
      <c r="E27" s="26">
        <f t="shared" si="1"/>
        <v>-20449763</v>
      </c>
      <c r="F27" s="27">
        <f t="shared" si="1"/>
        <v>-20449763</v>
      </c>
      <c r="G27" s="27">
        <f t="shared" si="1"/>
        <v>0</v>
      </c>
      <c r="H27" s="27">
        <f t="shared" si="1"/>
        <v>-847000</v>
      </c>
      <c r="I27" s="27">
        <f t="shared" si="1"/>
        <v>-8179356</v>
      </c>
      <c r="J27" s="27">
        <f t="shared" si="1"/>
        <v>-9026356</v>
      </c>
      <c r="K27" s="27">
        <f t="shared" si="1"/>
        <v>-2926116</v>
      </c>
      <c r="L27" s="27">
        <f t="shared" si="1"/>
        <v>-1186433</v>
      </c>
      <c r="M27" s="27">
        <f t="shared" si="1"/>
        <v>-11790942</v>
      </c>
      <c r="N27" s="27">
        <f t="shared" si="1"/>
        <v>-15903491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-24929847</v>
      </c>
      <c r="X27" s="27">
        <f t="shared" si="1"/>
        <v>-13822600</v>
      </c>
      <c r="Y27" s="27">
        <f t="shared" si="1"/>
        <v>-11107247</v>
      </c>
      <c r="Z27" s="28">
        <f>+IF(X27&lt;&gt;0,+(Y27/X27)*100,0)</f>
        <v>80.35570008536745</v>
      </c>
      <c r="AA27" s="29">
        <f>SUM(AA21:AA26)</f>
        <v>-20449763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-1696535</v>
      </c>
      <c r="D35" s="17"/>
      <c r="E35" s="18">
        <v>-1976808</v>
      </c>
      <c r="F35" s="19">
        <v>-1976808</v>
      </c>
      <c r="G35" s="19">
        <v>-164735</v>
      </c>
      <c r="H35" s="19">
        <v>-164735</v>
      </c>
      <c r="I35" s="19">
        <v>-164735</v>
      </c>
      <c r="J35" s="19">
        <v>-494205</v>
      </c>
      <c r="K35" s="19">
        <v>-164735</v>
      </c>
      <c r="L35" s="19">
        <v>-164735</v>
      </c>
      <c r="M35" s="19">
        <v>-147997</v>
      </c>
      <c r="N35" s="19">
        <v>-477467</v>
      </c>
      <c r="O35" s="19"/>
      <c r="P35" s="19"/>
      <c r="Q35" s="19"/>
      <c r="R35" s="19"/>
      <c r="S35" s="19"/>
      <c r="T35" s="19"/>
      <c r="U35" s="19"/>
      <c r="V35" s="19"/>
      <c r="W35" s="19">
        <v>-971672</v>
      </c>
      <c r="X35" s="19">
        <v>-988404</v>
      </c>
      <c r="Y35" s="19">
        <v>16732</v>
      </c>
      <c r="Z35" s="20">
        <v>-1.69</v>
      </c>
      <c r="AA35" s="21">
        <v>-1976808</v>
      </c>
    </row>
    <row r="36" spans="1:27" ht="13.5">
      <c r="A36" s="23" t="s">
        <v>57</v>
      </c>
      <c r="B36" s="24"/>
      <c r="C36" s="25">
        <f aca="true" t="shared" si="2" ref="C36:Y36">SUM(C31:C35)</f>
        <v>-1696535</v>
      </c>
      <c r="D36" s="25">
        <f>SUM(D31:D35)</f>
        <v>0</v>
      </c>
      <c r="E36" s="26">
        <f t="shared" si="2"/>
        <v>-1976808</v>
      </c>
      <c r="F36" s="27">
        <f t="shared" si="2"/>
        <v>-1976808</v>
      </c>
      <c r="G36" s="27">
        <f t="shared" si="2"/>
        <v>-164735</v>
      </c>
      <c r="H36" s="27">
        <f t="shared" si="2"/>
        <v>-164735</v>
      </c>
      <c r="I36" s="27">
        <f t="shared" si="2"/>
        <v>-164735</v>
      </c>
      <c r="J36" s="27">
        <f t="shared" si="2"/>
        <v>-494205</v>
      </c>
      <c r="K36" s="27">
        <f t="shared" si="2"/>
        <v>-164735</v>
      </c>
      <c r="L36" s="27">
        <f t="shared" si="2"/>
        <v>-164735</v>
      </c>
      <c r="M36" s="27">
        <f t="shared" si="2"/>
        <v>-147997</v>
      </c>
      <c r="N36" s="27">
        <f t="shared" si="2"/>
        <v>-477467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-971672</v>
      </c>
      <c r="X36" s="27">
        <f t="shared" si="2"/>
        <v>-988404</v>
      </c>
      <c r="Y36" s="27">
        <f t="shared" si="2"/>
        <v>16732</v>
      </c>
      <c r="Z36" s="28">
        <f>+IF(X36&lt;&gt;0,+(Y36/X36)*100,0)</f>
        <v>-1.6928300573449722</v>
      </c>
      <c r="AA36" s="29">
        <f>SUM(AA31:AA35)</f>
        <v>-1976808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-5635361</v>
      </c>
      <c r="D38" s="31">
        <f>+D17+D27+D36</f>
        <v>0</v>
      </c>
      <c r="E38" s="32">
        <f t="shared" si="3"/>
        <v>13373688</v>
      </c>
      <c r="F38" s="33">
        <f t="shared" si="3"/>
        <v>13373688</v>
      </c>
      <c r="G38" s="33">
        <f t="shared" si="3"/>
        <v>21613002</v>
      </c>
      <c r="H38" s="33">
        <f t="shared" si="3"/>
        <v>-3490877</v>
      </c>
      <c r="I38" s="33">
        <f t="shared" si="3"/>
        <v>-8504422</v>
      </c>
      <c r="J38" s="33">
        <f t="shared" si="3"/>
        <v>9617703</v>
      </c>
      <c r="K38" s="33">
        <f t="shared" si="3"/>
        <v>-5206745</v>
      </c>
      <c r="L38" s="33">
        <f t="shared" si="3"/>
        <v>-7529490</v>
      </c>
      <c r="M38" s="33">
        <f t="shared" si="3"/>
        <v>45292976</v>
      </c>
      <c r="N38" s="33">
        <f t="shared" si="3"/>
        <v>32556741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42174444</v>
      </c>
      <c r="X38" s="33">
        <f t="shared" si="3"/>
        <v>46134098</v>
      </c>
      <c r="Y38" s="33">
        <f t="shared" si="3"/>
        <v>-3959654</v>
      </c>
      <c r="Z38" s="34">
        <f>+IF(X38&lt;&gt;0,+(Y38/X38)*100,0)</f>
        <v>-8.582922765716585</v>
      </c>
      <c r="AA38" s="35">
        <f>+AA17+AA27+AA36</f>
        <v>13373688</v>
      </c>
    </row>
    <row r="39" spans="1:27" ht="13.5">
      <c r="A39" s="22" t="s">
        <v>59</v>
      </c>
      <c r="B39" s="16"/>
      <c r="C39" s="31">
        <v>205732540</v>
      </c>
      <c r="D39" s="31"/>
      <c r="E39" s="32">
        <v>60000</v>
      </c>
      <c r="F39" s="33">
        <v>60000</v>
      </c>
      <c r="G39" s="33">
        <v>6011498</v>
      </c>
      <c r="H39" s="33">
        <v>27624500</v>
      </c>
      <c r="I39" s="33">
        <v>24133623</v>
      </c>
      <c r="J39" s="33">
        <v>6011498</v>
      </c>
      <c r="K39" s="33">
        <v>15629201</v>
      </c>
      <c r="L39" s="33">
        <v>10422456</v>
      </c>
      <c r="M39" s="33">
        <v>2892966</v>
      </c>
      <c r="N39" s="33">
        <v>15629201</v>
      </c>
      <c r="O39" s="33"/>
      <c r="P39" s="33"/>
      <c r="Q39" s="33"/>
      <c r="R39" s="33"/>
      <c r="S39" s="33"/>
      <c r="T39" s="33"/>
      <c r="U39" s="33"/>
      <c r="V39" s="33"/>
      <c r="W39" s="33">
        <v>6011498</v>
      </c>
      <c r="X39" s="33">
        <v>60000</v>
      </c>
      <c r="Y39" s="33">
        <v>5951498</v>
      </c>
      <c r="Z39" s="34">
        <v>9919.16</v>
      </c>
      <c r="AA39" s="35">
        <v>60000</v>
      </c>
    </row>
    <row r="40" spans="1:27" ht="13.5">
      <c r="A40" s="41" t="s">
        <v>60</v>
      </c>
      <c r="B40" s="42"/>
      <c r="C40" s="43">
        <v>200097179</v>
      </c>
      <c r="D40" s="43"/>
      <c r="E40" s="44">
        <v>13433689</v>
      </c>
      <c r="F40" s="45">
        <v>13433689</v>
      </c>
      <c r="G40" s="45">
        <v>27624500</v>
      </c>
      <c r="H40" s="45">
        <v>24133623</v>
      </c>
      <c r="I40" s="45">
        <v>15629201</v>
      </c>
      <c r="J40" s="45">
        <v>15629201</v>
      </c>
      <c r="K40" s="45">
        <v>10422456</v>
      </c>
      <c r="L40" s="45">
        <v>2892966</v>
      </c>
      <c r="M40" s="45">
        <v>48185942</v>
      </c>
      <c r="N40" s="45">
        <v>48185942</v>
      </c>
      <c r="O40" s="45"/>
      <c r="P40" s="45"/>
      <c r="Q40" s="45"/>
      <c r="R40" s="45"/>
      <c r="S40" s="45"/>
      <c r="T40" s="45"/>
      <c r="U40" s="45"/>
      <c r="V40" s="45"/>
      <c r="W40" s="45">
        <v>48185942</v>
      </c>
      <c r="X40" s="45">
        <v>46194099</v>
      </c>
      <c r="Y40" s="45">
        <v>1991843</v>
      </c>
      <c r="Z40" s="46">
        <v>4.31</v>
      </c>
      <c r="AA40" s="47">
        <v>13433689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28078920</v>
      </c>
      <c r="F6" s="19">
        <v>28078920</v>
      </c>
      <c r="G6" s="19">
        <v>2216937</v>
      </c>
      <c r="H6" s="19">
        <v>1236315</v>
      </c>
      <c r="I6" s="19">
        <v>2589663</v>
      </c>
      <c r="J6" s="19">
        <v>6042915</v>
      </c>
      <c r="K6" s="19">
        <v>3693865</v>
      </c>
      <c r="L6" s="19"/>
      <c r="M6" s="19"/>
      <c r="N6" s="19">
        <v>3693865</v>
      </c>
      <c r="O6" s="19"/>
      <c r="P6" s="19"/>
      <c r="Q6" s="19"/>
      <c r="R6" s="19"/>
      <c r="S6" s="19"/>
      <c r="T6" s="19"/>
      <c r="U6" s="19"/>
      <c r="V6" s="19"/>
      <c r="W6" s="19">
        <v>9736780</v>
      </c>
      <c r="X6" s="19">
        <v>11231568</v>
      </c>
      <c r="Y6" s="19">
        <v>-1494788</v>
      </c>
      <c r="Z6" s="20">
        <v>-13.31</v>
      </c>
      <c r="AA6" s="21">
        <v>28078920</v>
      </c>
    </row>
    <row r="7" spans="1:27" ht="13.5">
      <c r="A7" s="22" t="s">
        <v>34</v>
      </c>
      <c r="B7" s="16"/>
      <c r="C7" s="17">
        <v>47558522</v>
      </c>
      <c r="D7" s="17"/>
      <c r="E7" s="18">
        <v>45054612</v>
      </c>
      <c r="F7" s="19">
        <v>45054612</v>
      </c>
      <c r="G7" s="19">
        <v>2814706</v>
      </c>
      <c r="H7" s="19">
        <v>4228033</v>
      </c>
      <c r="I7" s="19">
        <v>4228033</v>
      </c>
      <c r="J7" s="19">
        <v>11270772</v>
      </c>
      <c r="K7" s="19">
        <v>4175121</v>
      </c>
      <c r="L7" s="19"/>
      <c r="M7" s="19"/>
      <c r="N7" s="19">
        <v>4175121</v>
      </c>
      <c r="O7" s="19"/>
      <c r="P7" s="19"/>
      <c r="Q7" s="19"/>
      <c r="R7" s="19"/>
      <c r="S7" s="19"/>
      <c r="T7" s="19"/>
      <c r="U7" s="19"/>
      <c r="V7" s="19"/>
      <c r="W7" s="19">
        <v>15445893</v>
      </c>
      <c r="X7" s="19">
        <v>22527306</v>
      </c>
      <c r="Y7" s="19">
        <v>-7081413</v>
      </c>
      <c r="Z7" s="20">
        <v>-31.43</v>
      </c>
      <c r="AA7" s="21">
        <v>45054612</v>
      </c>
    </row>
    <row r="8" spans="1:27" ht="13.5">
      <c r="A8" s="22" t="s">
        <v>35</v>
      </c>
      <c r="B8" s="16"/>
      <c r="C8" s="17">
        <v>4733651</v>
      </c>
      <c r="D8" s="17"/>
      <c r="E8" s="18">
        <v>4909948</v>
      </c>
      <c r="F8" s="19">
        <v>4909948</v>
      </c>
      <c r="G8" s="19">
        <v>43290</v>
      </c>
      <c r="H8" s="19">
        <v>216881</v>
      </c>
      <c r="I8" s="19">
        <v>43290</v>
      </c>
      <c r="J8" s="19">
        <v>303461</v>
      </c>
      <c r="K8" s="19">
        <v>309387</v>
      </c>
      <c r="L8" s="19"/>
      <c r="M8" s="19"/>
      <c r="N8" s="19">
        <v>309387</v>
      </c>
      <c r="O8" s="19"/>
      <c r="P8" s="19"/>
      <c r="Q8" s="19"/>
      <c r="R8" s="19"/>
      <c r="S8" s="19"/>
      <c r="T8" s="19"/>
      <c r="U8" s="19"/>
      <c r="V8" s="19"/>
      <c r="W8" s="19">
        <v>612848</v>
      </c>
      <c r="X8" s="19">
        <v>1791360</v>
      </c>
      <c r="Y8" s="19">
        <v>-1178512</v>
      </c>
      <c r="Z8" s="20">
        <v>-65.79</v>
      </c>
      <c r="AA8" s="21">
        <v>4909948</v>
      </c>
    </row>
    <row r="9" spans="1:27" ht="13.5">
      <c r="A9" s="22" t="s">
        <v>36</v>
      </c>
      <c r="B9" s="16"/>
      <c r="C9" s="17">
        <v>163511443</v>
      </c>
      <c r="D9" s="17"/>
      <c r="E9" s="18">
        <v>127074734</v>
      </c>
      <c r="F9" s="19">
        <v>127074734</v>
      </c>
      <c r="G9" s="19">
        <v>49888000</v>
      </c>
      <c r="H9" s="19">
        <v>2604000</v>
      </c>
      <c r="I9" s="19">
        <v>49888000</v>
      </c>
      <c r="J9" s="19">
        <v>102380000</v>
      </c>
      <c r="K9" s="19">
        <v>681451</v>
      </c>
      <c r="L9" s="19"/>
      <c r="M9" s="19"/>
      <c r="N9" s="19">
        <v>681451</v>
      </c>
      <c r="O9" s="19"/>
      <c r="P9" s="19"/>
      <c r="Q9" s="19"/>
      <c r="R9" s="19"/>
      <c r="S9" s="19"/>
      <c r="T9" s="19"/>
      <c r="U9" s="19"/>
      <c r="V9" s="19"/>
      <c r="W9" s="19">
        <v>103061451</v>
      </c>
      <c r="X9" s="19"/>
      <c r="Y9" s="19">
        <v>103061451</v>
      </c>
      <c r="Z9" s="20"/>
      <c r="AA9" s="21">
        <v>127074734</v>
      </c>
    </row>
    <row r="10" spans="1:27" ht="13.5">
      <c r="A10" s="22" t="s">
        <v>37</v>
      </c>
      <c r="B10" s="16"/>
      <c r="C10" s="17"/>
      <c r="D10" s="17"/>
      <c r="E10" s="18">
        <v>34904300</v>
      </c>
      <c r="F10" s="19">
        <v>34904300</v>
      </c>
      <c r="G10" s="19"/>
      <c r="H10" s="19"/>
      <c r="I10" s="19"/>
      <c r="J10" s="19"/>
      <c r="K10" s="19">
        <v>2467629</v>
      </c>
      <c r="L10" s="19"/>
      <c r="M10" s="19"/>
      <c r="N10" s="19">
        <v>2467629</v>
      </c>
      <c r="O10" s="19"/>
      <c r="P10" s="19"/>
      <c r="Q10" s="19"/>
      <c r="R10" s="19"/>
      <c r="S10" s="19"/>
      <c r="T10" s="19"/>
      <c r="U10" s="19"/>
      <c r="V10" s="19"/>
      <c r="W10" s="19">
        <v>2467629</v>
      </c>
      <c r="X10" s="19">
        <v>24433010</v>
      </c>
      <c r="Y10" s="19">
        <v>-21965381</v>
      </c>
      <c r="Z10" s="20">
        <v>-89.9</v>
      </c>
      <c r="AA10" s="21">
        <v>34904300</v>
      </c>
    </row>
    <row r="11" spans="1:27" ht="13.5">
      <c r="A11" s="22" t="s">
        <v>38</v>
      </c>
      <c r="B11" s="16"/>
      <c r="C11" s="17">
        <v>10123489</v>
      </c>
      <c r="D11" s="17"/>
      <c r="E11" s="18">
        <v>9644688</v>
      </c>
      <c r="F11" s="19">
        <v>9644688</v>
      </c>
      <c r="G11" s="19">
        <v>107860</v>
      </c>
      <c r="H11" s="19">
        <v>1001708</v>
      </c>
      <c r="I11" s="19">
        <v>210646</v>
      </c>
      <c r="J11" s="19">
        <v>1320214</v>
      </c>
      <c r="K11" s="19">
        <v>862440</v>
      </c>
      <c r="L11" s="19"/>
      <c r="M11" s="19"/>
      <c r="N11" s="19">
        <v>862440</v>
      </c>
      <c r="O11" s="19"/>
      <c r="P11" s="19"/>
      <c r="Q11" s="19"/>
      <c r="R11" s="19"/>
      <c r="S11" s="19"/>
      <c r="T11" s="19"/>
      <c r="U11" s="19"/>
      <c r="V11" s="19"/>
      <c r="W11" s="19">
        <v>2182654</v>
      </c>
      <c r="X11" s="19">
        <v>4822344</v>
      </c>
      <c r="Y11" s="19">
        <v>-2639690</v>
      </c>
      <c r="Z11" s="20">
        <v>-54.74</v>
      </c>
      <c r="AA11" s="21">
        <v>9644688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>
        <v>1700</v>
      </c>
      <c r="I12" s="19"/>
      <c r="J12" s="19">
        <v>1700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1700</v>
      </c>
      <c r="X12" s="19"/>
      <c r="Y12" s="19">
        <v>1700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-177551472</v>
      </c>
      <c r="D14" s="17"/>
      <c r="E14" s="18">
        <v>-200244540</v>
      </c>
      <c r="F14" s="19">
        <v>-200244540</v>
      </c>
      <c r="G14" s="19">
        <v>8208972</v>
      </c>
      <c r="H14" s="19">
        <v>-15393227</v>
      </c>
      <c r="I14" s="19">
        <v>-13277254</v>
      </c>
      <c r="J14" s="19">
        <v>-20461509</v>
      </c>
      <c r="K14" s="19">
        <v>-21531576</v>
      </c>
      <c r="L14" s="19"/>
      <c r="M14" s="19"/>
      <c r="N14" s="19">
        <v>-21531576</v>
      </c>
      <c r="O14" s="19"/>
      <c r="P14" s="19"/>
      <c r="Q14" s="19"/>
      <c r="R14" s="19"/>
      <c r="S14" s="19"/>
      <c r="T14" s="19"/>
      <c r="U14" s="19"/>
      <c r="V14" s="19"/>
      <c r="W14" s="19">
        <v>-41993085</v>
      </c>
      <c r="X14" s="19">
        <v>-100122270</v>
      </c>
      <c r="Y14" s="19">
        <v>58129185</v>
      </c>
      <c r="Z14" s="20">
        <v>-58.06</v>
      </c>
      <c r="AA14" s="21">
        <v>-200244540</v>
      </c>
    </row>
    <row r="15" spans="1:27" ht="13.5">
      <c r="A15" s="22" t="s">
        <v>42</v>
      </c>
      <c r="B15" s="16"/>
      <c r="C15" s="17">
        <v>-1380265</v>
      </c>
      <c r="D15" s="17"/>
      <c r="E15" s="18">
        <v>-1892285</v>
      </c>
      <c r="F15" s="19">
        <v>-1892285</v>
      </c>
      <c r="G15" s="19"/>
      <c r="H15" s="19"/>
      <c r="I15" s="19"/>
      <c r="J15" s="19"/>
      <c r="K15" s="19">
        <v>-70714</v>
      </c>
      <c r="L15" s="19"/>
      <c r="M15" s="19"/>
      <c r="N15" s="19">
        <v>-70714</v>
      </c>
      <c r="O15" s="19"/>
      <c r="P15" s="19"/>
      <c r="Q15" s="19"/>
      <c r="R15" s="19"/>
      <c r="S15" s="19"/>
      <c r="T15" s="19"/>
      <c r="U15" s="19"/>
      <c r="V15" s="19"/>
      <c r="W15" s="19">
        <v>-70714</v>
      </c>
      <c r="X15" s="19">
        <v>-1179534</v>
      </c>
      <c r="Y15" s="19">
        <v>1108820</v>
      </c>
      <c r="Z15" s="20">
        <v>-94</v>
      </c>
      <c r="AA15" s="21">
        <v>-1892285</v>
      </c>
    </row>
    <row r="16" spans="1:27" ht="13.5">
      <c r="A16" s="22" t="s">
        <v>43</v>
      </c>
      <c r="B16" s="16"/>
      <c r="C16" s="17">
        <v>-102384</v>
      </c>
      <c r="D16" s="17"/>
      <c r="E16" s="18">
        <v>-2543664</v>
      </c>
      <c r="F16" s="19">
        <v>-2543664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-1271832</v>
      </c>
      <c r="Y16" s="19">
        <v>1271832</v>
      </c>
      <c r="Z16" s="20">
        <v>-100</v>
      </c>
      <c r="AA16" s="21">
        <v>-2543664</v>
      </c>
    </row>
    <row r="17" spans="1:27" ht="13.5">
      <c r="A17" s="23" t="s">
        <v>44</v>
      </c>
      <c r="B17" s="24"/>
      <c r="C17" s="25">
        <f aca="true" t="shared" si="0" ref="C17:Y17">SUM(C6:C16)</f>
        <v>46892984</v>
      </c>
      <c r="D17" s="25">
        <f>SUM(D6:D16)</f>
        <v>0</v>
      </c>
      <c r="E17" s="26">
        <f t="shared" si="0"/>
        <v>44986713</v>
      </c>
      <c r="F17" s="27">
        <f t="shared" si="0"/>
        <v>44986713</v>
      </c>
      <c r="G17" s="27">
        <f t="shared" si="0"/>
        <v>63279765</v>
      </c>
      <c r="H17" s="27">
        <f t="shared" si="0"/>
        <v>-6104590</v>
      </c>
      <c r="I17" s="27">
        <f t="shared" si="0"/>
        <v>43682378</v>
      </c>
      <c r="J17" s="27">
        <f t="shared" si="0"/>
        <v>100857553</v>
      </c>
      <c r="K17" s="27">
        <f t="shared" si="0"/>
        <v>-9412397</v>
      </c>
      <c r="L17" s="27">
        <f t="shared" si="0"/>
        <v>0</v>
      </c>
      <c r="M17" s="27">
        <f t="shared" si="0"/>
        <v>0</v>
      </c>
      <c r="N17" s="27">
        <f t="shared" si="0"/>
        <v>-9412397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91445156</v>
      </c>
      <c r="X17" s="27">
        <f t="shared" si="0"/>
        <v>-37768048</v>
      </c>
      <c r="Y17" s="27">
        <f t="shared" si="0"/>
        <v>129213204</v>
      </c>
      <c r="Z17" s="28">
        <f>+IF(X17&lt;&gt;0,+(Y17/X17)*100,0)</f>
        <v>-342.12306656674446</v>
      </c>
      <c r="AA17" s="29">
        <f>SUM(AA6:AA16)</f>
        <v>44986713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9458298</v>
      </c>
      <c r="H22" s="19"/>
      <c r="I22" s="19"/>
      <c r="J22" s="19">
        <v>9458298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9458298</v>
      </c>
      <c r="X22" s="19"/>
      <c r="Y22" s="19">
        <v>9458298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-15000000</v>
      </c>
      <c r="H24" s="19"/>
      <c r="I24" s="19"/>
      <c r="J24" s="19">
        <v>-15000000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-15000000</v>
      </c>
      <c r="X24" s="19"/>
      <c r="Y24" s="19">
        <v>-15000000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-47500414</v>
      </c>
      <c r="D26" s="17"/>
      <c r="E26" s="18">
        <v>-43621200</v>
      </c>
      <c r="F26" s="19">
        <v>-43621200</v>
      </c>
      <c r="G26" s="19">
        <v>2743443</v>
      </c>
      <c r="H26" s="19">
        <v>-2777795</v>
      </c>
      <c r="I26" s="19"/>
      <c r="J26" s="19">
        <v>-34352</v>
      </c>
      <c r="K26" s="19">
        <v>-3153628</v>
      </c>
      <c r="L26" s="19"/>
      <c r="M26" s="19"/>
      <c r="N26" s="19">
        <v>-3153628</v>
      </c>
      <c r="O26" s="19"/>
      <c r="P26" s="19"/>
      <c r="Q26" s="19"/>
      <c r="R26" s="19"/>
      <c r="S26" s="19"/>
      <c r="T26" s="19"/>
      <c r="U26" s="19"/>
      <c r="V26" s="19"/>
      <c r="W26" s="19">
        <v>-3187980</v>
      </c>
      <c r="X26" s="19">
        <v>-23695646</v>
      </c>
      <c r="Y26" s="19">
        <v>20507666</v>
      </c>
      <c r="Z26" s="20">
        <v>-86.55</v>
      </c>
      <c r="AA26" s="21">
        <v>-43621200</v>
      </c>
    </row>
    <row r="27" spans="1:27" ht="13.5">
      <c r="A27" s="23" t="s">
        <v>51</v>
      </c>
      <c r="B27" s="24"/>
      <c r="C27" s="25">
        <f aca="true" t="shared" si="1" ref="C27:Y27">SUM(C21:C26)</f>
        <v>-47500414</v>
      </c>
      <c r="D27" s="25">
        <f>SUM(D21:D26)</f>
        <v>0</v>
      </c>
      <c r="E27" s="26">
        <f t="shared" si="1"/>
        <v>-43621200</v>
      </c>
      <c r="F27" s="27">
        <f t="shared" si="1"/>
        <v>-43621200</v>
      </c>
      <c r="G27" s="27">
        <f t="shared" si="1"/>
        <v>-2798259</v>
      </c>
      <c r="H27" s="27">
        <f t="shared" si="1"/>
        <v>-2777795</v>
      </c>
      <c r="I27" s="27">
        <f t="shared" si="1"/>
        <v>0</v>
      </c>
      <c r="J27" s="27">
        <f t="shared" si="1"/>
        <v>-5576054</v>
      </c>
      <c r="K27" s="27">
        <f t="shared" si="1"/>
        <v>-3153628</v>
      </c>
      <c r="L27" s="27">
        <f t="shared" si="1"/>
        <v>0</v>
      </c>
      <c r="M27" s="27">
        <f t="shared" si="1"/>
        <v>0</v>
      </c>
      <c r="N27" s="27">
        <f t="shared" si="1"/>
        <v>-3153628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-8729682</v>
      </c>
      <c r="X27" s="27">
        <f t="shared" si="1"/>
        <v>-23695646</v>
      </c>
      <c r="Y27" s="27">
        <f t="shared" si="1"/>
        <v>14965964</v>
      </c>
      <c r="Z27" s="28">
        <f>+IF(X27&lt;&gt;0,+(Y27/X27)*100,0)</f>
        <v>-63.159130584580815</v>
      </c>
      <c r="AA27" s="29">
        <f>SUM(AA21:AA26)</f>
        <v>-43621200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2558463</v>
      </c>
      <c r="D32" s="17"/>
      <c r="E32" s="18">
        <v>5000000</v>
      </c>
      <c r="F32" s="19">
        <v>5000000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5000000</v>
      </c>
      <c r="Y32" s="19">
        <v>-5000000</v>
      </c>
      <c r="Z32" s="20">
        <v>-100</v>
      </c>
      <c r="AA32" s="21">
        <v>5000000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-3104422</v>
      </c>
      <c r="D35" s="17"/>
      <c r="E35" s="18">
        <v>-3249948</v>
      </c>
      <c r="F35" s="19">
        <v>-3249948</v>
      </c>
      <c r="G35" s="19">
        <v>422084</v>
      </c>
      <c r="H35" s="19"/>
      <c r="I35" s="19"/>
      <c r="J35" s="19">
        <v>422084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422084</v>
      </c>
      <c r="X35" s="19">
        <v>-1624974</v>
      </c>
      <c r="Y35" s="19">
        <v>2047058</v>
      </c>
      <c r="Z35" s="20">
        <v>-125.97</v>
      </c>
      <c r="AA35" s="21">
        <v>-3249948</v>
      </c>
    </row>
    <row r="36" spans="1:27" ht="13.5">
      <c r="A36" s="23" t="s">
        <v>57</v>
      </c>
      <c r="B36" s="24"/>
      <c r="C36" s="25">
        <f aca="true" t="shared" si="2" ref="C36:Y36">SUM(C31:C35)</f>
        <v>-545959</v>
      </c>
      <c r="D36" s="25">
        <f>SUM(D31:D35)</f>
        <v>0</v>
      </c>
      <c r="E36" s="26">
        <f t="shared" si="2"/>
        <v>1750052</v>
      </c>
      <c r="F36" s="27">
        <f t="shared" si="2"/>
        <v>1750052</v>
      </c>
      <c r="G36" s="27">
        <f t="shared" si="2"/>
        <v>422084</v>
      </c>
      <c r="H36" s="27">
        <f t="shared" si="2"/>
        <v>0</v>
      </c>
      <c r="I36" s="27">
        <f t="shared" si="2"/>
        <v>0</v>
      </c>
      <c r="J36" s="27">
        <f t="shared" si="2"/>
        <v>422084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422084</v>
      </c>
      <c r="X36" s="27">
        <f t="shared" si="2"/>
        <v>3375026</v>
      </c>
      <c r="Y36" s="27">
        <f t="shared" si="2"/>
        <v>-2952942</v>
      </c>
      <c r="Z36" s="28">
        <f>+IF(X36&lt;&gt;0,+(Y36/X36)*100,0)</f>
        <v>-87.4939037506674</v>
      </c>
      <c r="AA36" s="29">
        <f>SUM(AA31:AA35)</f>
        <v>1750052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-1153389</v>
      </c>
      <c r="D38" s="31">
        <f>+D17+D27+D36</f>
        <v>0</v>
      </c>
      <c r="E38" s="32">
        <f t="shared" si="3"/>
        <v>3115565</v>
      </c>
      <c r="F38" s="33">
        <f t="shared" si="3"/>
        <v>3115565</v>
      </c>
      <c r="G38" s="33">
        <f t="shared" si="3"/>
        <v>60903590</v>
      </c>
      <c r="H38" s="33">
        <f t="shared" si="3"/>
        <v>-8882385</v>
      </c>
      <c r="I38" s="33">
        <f t="shared" si="3"/>
        <v>43682378</v>
      </c>
      <c r="J38" s="33">
        <f t="shared" si="3"/>
        <v>95703583</v>
      </c>
      <c r="K38" s="33">
        <f t="shared" si="3"/>
        <v>-12566025</v>
      </c>
      <c r="L38" s="33">
        <f t="shared" si="3"/>
        <v>0</v>
      </c>
      <c r="M38" s="33">
        <f t="shared" si="3"/>
        <v>0</v>
      </c>
      <c r="N38" s="33">
        <f t="shared" si="3"/>
        <v>-12566025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83137558</v>
      </c>
      <c r="X38" s="33">
        <f t="shared" si="3"/>
        <v>-58088668</v>
      </c>
      <c r="Y38" s="33">
        <f t="shared" si="3"/>
        <v>141226226</v>
      </c>
      <c r="Z38" s="34">
        <f>+IF(X38&lt;&gt;0,+(Y38/X38)*100,0)</f>
        <v>-243.12181852749663</v>
      </c>
      <c r="AA38" s="35">
        <f>+AA17+AA27+AA36</f>
        <v>3115565</v>
      </c>
    </row>
    <row r="39" spans="1:27" ht="13.5">
      <c r="A39" s="22" t="s">
        <v>59</v>
      </c>
      <c r="B39" s="16"/>
      <c r="C39" s="31">
        <v>1603860</v>
      </c>
      <c r="D39" s="31"/>
      <c r="E39" s="32">
        <v>1603862</v>
      </c>
      <c r="F39" s="33">
        <v>1603862</v>
      </c>
      <c r="G39" s="33"/>
      <c r="H39" s="33">
        <v>60903590</v>
      </c>
      <c r="I39" s="33">
        <v>52021205</v>
      </c>
      <c r="J39" s="33"/>
      <c r="K39" s="33">
        <v>95703583</v>
      </c>
      <c r="L39" s="33"/>
      <c r="M39" s="33"/>
      <c r="N39" s="33">
        <v>95703583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1603862</v>
      </c>
      <c r="Y39" s="33">
        <v>-1603862</v>
      </c>
      <c r="Z39" s="34">
        <v>-100</v>
      </c>
      <c r="AA39" s="35">
        <v>1603862</v>
      </c>
    </row>
    <row r="40" spans="1:27" ht="13.5">
      <c r="A40" s="41" t="s">
        <v>60</v>
      </c>
      <c r="B40" s="42"/>
      <c r="C40" s="43">
        <v>450471</v>
      </c>
      <c r="D40" s="43"/>
      <c r="E40" s="44">
        <v>4719428</v>
      </c>
      <c r="F40" s="45">
        <v>4719428</v>
      </c>
      <c r="G40" s="45">
        <v>60903590</v>
      </c>
      <c r="H40" s="45">
        <v>52021205</v>
      </c>
      <c r="I40" s="45">
        <v>95703583</v>
      </c>
      <c r="J40" s="45">
        <v>95703583</v>
      </c>
      <c r="K40" s="45">
        <v>83137558</v>
      </c>
      <c r="L40" s="45"/>
      <c r="M40" s="45"/>
      <c r="N40" s="45">
        <v>83137558</v>
      </c>
      <c r="O40" s="45"/>
      <c r="P40" s="45"/>
      <c r="Q40" s="45"/>
      <c r="R40" s="45"/>
      <c r="S40" s="45"/>
      <c r="T40" s="45"/>
      <c r="U40" s="45"/>
      <c r="V40" s="45"/>
      <c r="W40" s="45">
        <v>83137558</v>
      </c>
      <c r="X40" s="45">
        <v>-56484805</v>
      </c>
      <c r="Y40" s="45">
        <v>139622363</v>
      </c>
      <c r="Z40" s="46">
        <v>-247.19</v>
      </c>
      <c r="AA40" s="47">
        <v>4719428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70448181</v>
      </c>
      <c r="D6" s="17"/>
      <c r="E6" s="18">
        <v>71973576</v>
      </c>
      <c r="F6" s="19">
        <v>71973576</v>
      </c>
      <c r="G6" s="19">
        <v>5906052</v>
      </c>
      <c r="H6" s="19">
        <v>5892326</v>
      </c>
      <c r="I6" s="19">
        <v>5892326</v>
      </c>
      <c r="J6" s="19">
        <v>17690704</v>
      </c>
      <c r="K6" s="19">
        <v>5767592</v>
      </c>
      <c r="L6" s="19">
        <v>5817847</v>
      </c>
      <c r="M6" s="19">
        <v>5953292</v>
      </c>
      <c r="N6" s="19">
        <v>17538731</v>
      </c>
      <c r="O6" s="19"/>
      <c r="P6" s="19"/>
      <c r="Q6" s="19"/>
      <c r="R6" s="19"/>
      <c r="S6" s="19"/>
      <c r="T6" s="19"/>
      <c r="U6" s="19"/>
      <c r="V6" s="19"/>
      <c r="W6" s="19">
        <v>35229435</v>
      </c>
      <c r="X6" s="19">
        <v>35986788</v>
      </c>
      <c r="Y6" s="19">
        <v>-757353</v>
      </c>
      <c r="Z6" s="20">
        <v>-2.1</v>
      </c>
      <c r="AA6" s="21">
        <v>71973576</v>
      </c>
    </row>
    <row r="7" spans="1:27" ht="13.5">
      <c r="A7" s="22" t="s">
        <v>34</v>
      </c>
      <c r="B7" s="16"/>
      <c r="C7" s="17">
        <v>253245640</v>
      </c>
      <c r="D7" s="17"/>
      <c r="E7" s="18">
        <v>239860008</v>
      </c>
      <c r="F7" s="19">
        <v>239860008</v>
      </c>
      <c r="G7" s="19">
        <v>12110513</v>
      </c>
      <c r="H7" s="19">
        <v>21461184</v>
      </c>
      <c r="I7" s="19">
        <v>21461184</v>
      </c>
      <c r="J7" s="19">
        <v>55032881</v>
      </c>
      <c r="K7" s="19">
        <v>20705608</v>
      </c>
      <c r="L7" s="19">
        <v>22878695</v>
      </c>
      <c r="M7" s="19">
        <v>19525119</v>
      </c>
      <c r="N7" s="19">
        <v>63109422</v>
      </c>
      <c r="O7" s="19"/>
      <c r="P7" s="19"/>
      <c r="Q7" s="19"/>
      <c r="R7" s="19"/>
      <c r="S7" s="19"/>
      <c r="T7" s="19"/>
      <c r="U7" s="19"/>
      <c r="V7" s="19"/>
      <c r="W7" s="19">
        <v>118142303</v>
      </c>
      <c r="X7" s="19">
        <v>119930004</v>
      </c>
      <c r="Y7" s="19">
        <v>-1787701</v>
      </c>
      <c r="Z7" s="20">
        <v>-1.49</v>
      </c>
      <c r="AA7" s="21">
        <v>239860008</v>
      </c>
    </row>
    <row r="8" spans="1:27" ht="13.5">
      <c r="A8" s="22" t="s">
        <v>35</v>
      </c>
      <c r="B8" s="16"/>
      <c r="C8" s="17">
        <v>23965740</v>
      </c>
      <c r="D8" s="17"/>
      <c r="E8" s="18">
        <v>9945000</v>
      </c>
      <c r="F8" s="19">
        <v>9945000</v>
      </c>
      <c r="G8" s="19">
        <v>3980079</v>
      </c>
      <c r="H8" s="19">
        <v>3833339</v>
      </c>
      <c r="I8" s="19">
        <v>3833339</v>
      </c>
      <c r="J8" s="19">
        <v>11646757</v>
      </c>
      <c r="K8" s="19">
        <v>1166232</v>
      </c>
      <c r="L8" s="19">
        <v>2651331</v>
      </c>
      <c r="M8" s="19">
        <v>6367911</v>
      </c>
      <c r="N8" s="19">
        <v>10185474</v>
      </c>
      <c r="O8" s="19"/>
      <c r="P8" s="19"/>
      <c r="Q8" s="19"/>
      <c r="R8" s="19"/>
      <c r="S8" s="19"/>
      <c r="T8" s="19"/>
      <c r="U8" s="19"/>
      <c r="V8" s="19"/>
      <c r="W8" s="19">
        <v>21832231</v>
      </c>
      <c r="X8" s="19">
        <v>4972500</v>
      </c>
      <c r="Y8" s="19">
        <v>16859731</v>
      </c>
      <c r="Z8" s="20">
        <v>339.06</v>
      </c>
      <c r="AA8" s="21">
        <v>9945000</v>
      </c>
    </row>
    <row r="9" spans="1:27" ht="13.5">
      <c r="A9" s="22" t="s">
        <v>36</v>
      </c>
      <c r="B9" s="16"/>
      <c r="C9" s="17">
        <v>123545572</v>
      </c>
      <c r="D9" s="17"/>
      <c r="E9" s="18">
        <v>154293999</v>
      </c>
      <c r="F9" s="19">
        <v>154293999</v>
      </c>
      <c r="G9" s="19">
        <v>2511822</v>
      </c>
      <c r="H9" s="19">
        <v>1700000</v>
      </c>
      <c r="I9" s="19">
        <v>1700000</v>
      </c>
      <c r="J9" s="19">
        <v>5911822</v>
      </c>
      <c r="K9" s="19">
        <v>5000000</v>
      </c>
      <c r="L9" s="19"/>
      <c r="M9" s="19">
        <v>60313279</v>
      </c>
      <c r="N9" s="19">
        <v>65313279</v>
      </c>
      <c r="O9" s="19"/>
      <c r="P9" s="19"/>
      <c r="Q9" s="19"/>
      <c r="R9" s="19"/>
      <c r="S9" s="19"/>
      <c r="T9" s="19"/>
      <c r="U9" s="19"/>
      <c r="V9" s="19"/>
      <c r="W9" s="19">
        <v>71225101</v>
      </c>
      <c r="X9" s="19">
        <v>103615666</v>
      </c>
      <c r="Y9" s="19">
        <v>-32390565</v>
      </c>
      <c r="Z9" s="20">
        <v>-31.26</v>
      </c>
      <c r="AA9" s="21">
        <v>154293999</v>
      </c>
    </row>
    <row r="10" spans="1:27" ht="13.5">
      <c r="A10" s="22" t="s">
        <v>37</v>
      </c>
      <c r="B10" s="16"/>
      <c r="C10" s="17">
        <v>35440029</v>
      </c>
      <c r="D10" s="17"/>
      <c r="E10" s="18">
        <v>36434001</v>
      </c>
      <c r="F10" s="19">
        <v>36434001</v>
      </c>
      <c r="G10" s="19">
        <v>25628318</v>
      </c>
      <c r="H10" s="19"/>
      <c r="I10" s="19"/>
      <c r="J10" s="19">
        <v>25628318</v>
      </c>
      <c r="K10" s="19"/>
      <c r="L10" s="19"/>
      <c r="M10" s="19">
        <v>15000000</v>
      </c>
      <c r="N10" s="19">
        <v>15000000</v>
      </c>
      <c r="O10" s="19"/>
      <c r="P10" s="19"/>
      <c r="Q10" s="19"/>
      <c r="R10" s="19"/>
      <c r="S10" s="19"/>
      <c r="T10" s="19"/>
      <c r="U10" s="19"/>
      <c r="V10" s="19"/>
      <c r="W10" s="19">
        <v>40628318</v>
      </c>
      <c r="X10" s="19">
        <v>24289334</v>
      </c>
      <c r="Y10" s="19">
        <v>16338984</v>
      </c>
      <c r="Z10" s="20">
        <v>67.27</v>
      </c>
      <c r="AA10" s="21">
        <v>36434001</v>
      </c>
    </row>
    <row r="11" spans="1:27" ht="13.5">
      <c r="A11" s="22" t="s">
        <v>38</v>
      </c>
      <c r="B11" s="16"/>
      <c r="C11" s="17">
        <v>2869791</v>
      </c>
      <c r="D11" s="17"/>
      <c r="E11" s="18">
        <v>1845996</v>
      </c>
      <c r="F11" s="19">
        <v>1845996</v>
      </c>
      <c r="G11" s="19">
        <v>9525793</v>
      </c>
      <c r="H11" s="19">
        <v>30469</v>
      </c>
      <c r="I11" s="19">
        <v>30469</v>
      </c>
      <c r="J11" s="19">
        <v>9586731</v>
      </c>
      <c r="K11" s="19">
        <v>940626</v>
      </c>
      <c r="L11" s="19">
        <v>862742</v>
      </c>
      <c r="M11" s="19">
        <v>36937</v>
      </c>
      <c r="N11" s="19">
        <v>1840305</v>
      </c>
      <c r="O11" s="19"/>
      <c r="P11" s="19"/>
      <c r="Q11" s="19"/>
      <c r="R11" s="19"/>
      <c r="S11" s="19"/>
      <c r="T11" s="19"/>
      <c r="U11" s="19"/>
      <c r="V11" s="19"/>
      <c r="W11" s="19">
        <v>11427036</v>
      </c>
      <c r="X11" s="19">
        <v>922998</v>
      </c>
      <c r="Y11" s="19">
        <v>10504038</v>
      </c>
      <c r="Z11" s="20">
        <v>1138.03</v>
      </c>
      <c r="AA11" s="21">
        <v>1845996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-456048649</v>
      </c>
      <c r="D14" s="17"/>
      <c r="E14" s="18">
        <v>-477242237</v>
      </c>
      <c r="F14" s="19">
        <v>-477242237</v>
      </c>
      <c r="G14" s="19">
        <v>-25600622</v>
      </c>
      <c r="H14" s="19">
        <v>-41046254</v>
      </c>
      <c r="I14" s="19">
        <v>-41046254</v>
      </c>
      <c r="J14" s="19">
        <v>-107693130</v>
      </c>
      <c r="K14" s="19">
        <v>-25525599</v>
      </c>
      <c r="L14" s="19">
        <v>-27484982</v>
      </c>
      <c r="M14" s="19">
        <v>-60092237</v>
      </c>
      <c r="N14" s="19">
        <v>-113102818</v>
      </c>
      <c r="O14" s="19"/>
      <c r="P14" s="19"/>
      <c r="Q14" s="19"/>
      <c r="R14" s="19"/>
      <c r="S14" s="19"/>
      <c r="T14" s="19"/>
      <c r="U14" s="19"/>
      <c r="V14" s="19"/>
      <c r="W14" s="19">
        <v>-220795948</v>
      </c>
      <c r="X14" s="19">
        <v>-249272263</v>
      </c>
      <c r="Y14" s="19">
        <v>28476315</v>
      </c>
      <c r="Z14" s="20">
        <v>-11.42</v>
      </c>
      <c r="AA14" s="21">
        <v>-477242237</v>
      </c>
    </row>
    <row r="15" spans="1:27" ht="13.5">
      <c r="A15" s="22" t="s">
        <v>42</v>
      </c>
      <c r="B15" s="16"/>
      <c r="C15" s="17">
        <v>-19434186</v>
      </c>
      <c r="D15" s="17"/>
      <c r="E15" s="18">
        <v>-578000</v>
      </c>
      <c r="F15" s="19">
        <v>-578000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-578000</v>
      </c>
    </row>
    <row r="16" spans="1:27" ht="13.5">
      <c r="A16" s="22" t="s">
        <v>43</v>
      </c>
      <c r="B16" s="16"/>
      <c r="C16" s="17"/>
      <c r="D16" s="17"/>
      <c r="E16" s="18">
        <v>-100000</v>
      </c>
      <c r="F16" s="19">
        <v>-100000</v>
      </c>
      <c r="G16" s="19">
        <v>-40854</v>
      </c>
      <c r="H16" s="19"/>
      <c r="I16" s="19"/>
      <c r="J16" s="19">
        <v>-40854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-40854</v>
      </c>
      <c r="X16" s="19">
        <v>-100000</v>
      </c>
      <c r="Y16" s="19">
        <v>59146</v>
      </c>
      <c r="Z16" s="20">
        <v>-59.15</v>
      </c>
      <c r="AA16" s="21">
        <v>-100000</v>
      </c>
    </row>
    <row r="17" spans="1:27" ht="13.5">
      <c r="A17" s="23" t="s">
        <v>44</v>
      </c>
      <c r="B17" s="24"/>
      <c r="C17" s="25">
        <f aca="true" t="shared" si="0" ref="C17:Y17">SUM(C6:C16)</f>
        <v>34032118</v>
      </c>
      <c r="D17" s="25">
        <f>SUM(D6:D16)</f>
        <v>0</v>
      </c>
      <c r="E17" s="26">
        <f t="shared" si="0"/>
        <v>36432343</v>
      </c>
      <c r="F17" s="27">
        <f t="shared" si="0"/>
        <v>36432343</v>
      </c>
      <c r="G17" s="27">
        <f t="shared" si="0"/>
        <v>34021101</v>
      </c>
      <c r="H17" s="27">
        <f t="shared" si="0"/>
        <v>-8128936</v>
      </c>
      <c r="I17" s="27">
        <f t="shared" si="0"/>
        <v>-8128936</v>
      </c>
      <c r="J17" s="27">
        <f t="shared" si="0"/>
        <v>17763229</v>
      </c>
      <c r="K17" s="27">
        <f t="shared" si="0"/>
        <v>8054459</v>
      </c>
      <c r="L17" s="27">
        <f t="shared" si="0"/>
        <v>4725633</v>
      </c>
      <c r="M17" s="27">
        <f t="shared" si="0"/>
        <v>47104301</v>
      </c>
      <c r="N17" s="27">
        <f t="shared" si="0"/>
        <v>59884393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77647622</v>
      </c>
      <c r="X17" s="27">
        <f t="shared" si="0"/>
        <v>40345027</v>
      </c>
      <c r="Y17" s="27">
        <f t="shared" si="0"/>
        <v>37302595</v>
      </c>
      <c r="Z17" s="28">
        <f>+IF(X17&lt;&gt;0,+(Y17/X17)*100,0)</f>
        <v>92.45896650409975</v>
      </c>
      <c r="AA17" s="29">
        <f>SUM(AA6:AA16)</f>
        <v>36432343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-34170178</v>
      </c>
      <c r="D26" s="17"/>
      <c r="E26" s="18">
        <v>-36434000</v>
      </c>
      <c r="F26" s="19">
        <v>-36434000</v>
      </c>
      <c r="G26" s="19"/>
      <c r="H26" s="19"/>
      <c r="I26" s="19"/>
      <c r="J26" s="19"/>
      <c r="K26" s="19"/>
      <c r="L26" s="19">
        <v>-1756406</v>
      </c>
      <c r="M26" s="19">
        <v>-3312182</v>
      </c>
      <c r="N26" s="19">
        <v>-5068588</v>
      </c>
      <c r="O26" s="19"/>
      <c r="P26" s="19"/>
      <c r="Q26" s="19"/>
      <c r="R26" s="19"/>
      <c r="S26" s="19"/>
      <c r="T26" s="19"/>
      <c r="U26" s="19"/>
      <c r="V26" s="19"/>
      <c r="W26" s="19">
        <v>-5068588</v>
      </c>
      <c r="X26" s="19">
        <v>-16500000</v>
      </c>
      <c r="Y26" s="19">
        <v>11431412</v>
      </c>
      <c r="Z26" s="20">
        <v>-69.28</v>
      </c>
      <c r="AA26" s="21">
        <v>-36434000</v>
      </c>
    </row>
    <row r="27" spans="1:27" ht="13.5">
      <c r="A27" s="23" t="s">
        <v>51</v>
      </c>
      <c r="B27" s="24"/>
      <c r="C27" s="25">
        <f aca="true" t="shared" si="1" ref="C27:Y27">SUM(C21:C26)</f>
        <v>-34170178</v>
      </c>
      <c r="D27" s="25">
        <f>SUM(D21:D26)</f>
        <v>0</v>
      </c>
      <c r="E27" s="26">
        <f t="shared" si="1"/>
        <v>-36434000</v>
      </c>
      <c r="F27" s="27">
        <f t="shared" si="1"/>
        <v>-36434000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-1756406</v>
      </c>
      <c r="M27" s="27">
        <f t="shared" si="1"/>
        <v>-3312182</v>
      </c>
      <c r="N27" s="27">
        <f t="shared" si="1"/>
        <v>-5068588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-5068588</v>
      </c>
      <c r="X27" s="27">
        <f t="shared" si="1"/>
        <v>-16500000</v>
      </c>
      <c r="Y27" s="27">
        <f t="shared" si="1"/>
        <v>11431412</v>
      </c>
      <c r="Z27" s="28">
        <f>+IF(X27&lt;&gt;0,+(Y27/X27)*100,0)</f>
        <v>-69.28128484848484</v>
      </c>
      <c r="AA27" s="29">
        <f>SUM(AA21:AA26)</f>
        <v>-36434000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-4602210</v>
      </c>
      <c r="H33" s="36"/>
      <c r="I33" s="36"/>
      <c r="J33" s="36">
        <v>-4602210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-4602210</v>
      </c>
      <c r="X33" s="36"/>
      <c r="Y33" s="19">
        <v>-4602210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-211563</v>
      </c>
      <c r="H35" s="19"/>
      <c r="I35" s="19"/>
      <c r="J35" s="19">
        <v>-211563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-211563</v>
      </c>
      <c r="X35" s="19"/>
      <c r="Y35" s="19">
        <v>-211563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-4813773</v>
      </c>
      <c r="H36" s="27">
        <f t="shared" si="2"/>
        <v>0</v>
      </c>
      <c r="I36" s="27">
        <f t="shared" si="2"/>
        <v>0</v>
      </c>
      <c r="J36" s="27">
        <f t="shared" si="2"/>
        <v>-4813773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-4813773</v>
      </c>
      <c r="X36" s="27">
        <f t="shared" si="2"/>
        <v>0</v>
      </c>
      <c r="Y36" s="27">
        <f t="shared" si="2"/>
        <v>-4813773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-138060</v>
      </c>
      <c r="D38" s="31">
        <f>+D17+D27+D36</f>
        <v>0</v>
      </c>
      <c r="E38" s="32">
        <f t="shared" si="3"/>
        <v>-1657</v>
      </c>
      <c r="F38" s="33">
        <f t="shared" si="3"/>
        <v>-1657</v>
      </c>
      <c r="G38" s="33">
        <f t="shared" si="3"/>
        <v>29207328</v>
      </c>
      <c r="H38" s="33">
        <f t="shared" si="3"/>
        <v>-8128936</v>
      </c>
      <c r="I38" s="33">
        <f t="shared" si="3"/>
        <v>-8128936</v>
      </c>
      <c r="J38" s="33">
        <f t="shared" si="3"/>
        <v>12949456</v>
      </c>
      <c r="K38" s="33">
        <f t="shared" si="3"/>
        <v>8054459</v>
      </c>
      <c r="L38" s="33">
        <f t="shared" si="3"/>
        <v>2969227</v>
      </c>
      <c r="M38" s="33">
        <f t="shared" si="3"/>
        <v>43792119</v>
      </c>
      <c r="N38" s="33">
        <f t="shared" si="3"/>
        <v>54815805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67765261</v>
      </c>
      <c r="X38" s="33">
        <f t="shared" si="3"/>
        <v>23845027</v>
      </c>
      <c r="Y38" s="33">
        <f t="shared" si="3"/>
        <v>43920234</v>
      </c>
      <c r="Z38" s="34">
        <f>+IF(X38&lt;&gt;0,+(Y38/X38)*100,0)</f>
        <v>184.1903303359648</v>
      </c>
      <c r="AA38" s="35">
        <f>+AA17+AA27+AA36</f>
        <v>-1657</v>
      </c>
    </row>
    <row r="39" spans="1:27" ht="13.5">
      <c r="A39" s="22" t="s">
        <v>59</v>
      </c>
      <c r="B39" s="16"/>
      <c r="C39" s="31">
        <v>12076835</v>
      </c>
      <c r="D39" s="31"/>
      <c r="E39" s="32">
        <v>11708975</v>
      </c>
      <c r="F39" s="33">
        <v>11708975</v>
      </c>
      <c r="G39" s="33"/>
      <c r="H39" s="33">
        <v>29207328</v>
      </c>
      <c r="I39" s="33">
        <v>21078392</v>
      </c>
      <c r="J39" s="33"/>
      <c r="K39" s="33">
        <v>12949456</v>
      </c>
      <c r="L39" s="33">
        <v>21003915</v>
      </c>
      <c r="M39" s="33">
        <v>23973142</v>
      </c>
      <c r="N39" s="33">
        <v>12949456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11708975</v>
      </c>
      <c r="Y39" s="33">
        <v>-11708975</v>
      </c>
      <c r="Z39" s="34">
        <v>-100</v>
      </c>
      <c r="AA39" s="35">
        <v>11708975</v>
      </c>
    </row>
    <row r="40" spans="1:27" ht="13.5">
      <c r="A40" s="41" t="s">
        <v>60</v>
      </c>
      <c r="B40" s="42"/>
      <c r="C40" s="43">
        <v>11938775</v>
      </c>
      <c r="D40" s="43"/>
      <c r="E40" s="44">
        <v>11707318</v>
      </c>
      <c r="F40" s="45">
        <v>11707318</v>
      </c>
      <c r="G40" s="45">
        <v>29207328</v>
      </c>
      <c r="H40" s="45">
        <v>21078392</v>
      </c>
      <c r="I40" s="45">
        <v>12949456</v>
      </c>
      <c r="J40" s="45">
        <v>12949456</v>
      </c>
      <c r="K40" s="45">
        <v>21003915</v>
      </c>
      <c r="L40" s="45">
        <v>23973142</v>
      </c>
      <c r="M40" s="45">
        <v>67765261</v>
      </c>
      <c r="N40" s="45">
        <v>67765261</v>
      </c>
      <c r="O40" s="45"/>
      <c r="P40" s="45"/>
      <c r="Q40" s="45"/>
      <c r="R40" s="45"/>
      <c r="S40" s="45"/>
      <c r="T40" s="45"/>
      <c r="U40" s="45"/>
      <c r="V40" s="45"/>
      <c r="W40" s="45">
        <v>67765261</v>
      </c>
      <c r="X40" s="45">
        <v>35554002</v>
      </c>
      <c r="Y40" s="45">
        <v>32211259</v>
      </c>
      <c r="Z40" s="46">
        <v>90.6</v>
      </c>
      <c r="AA40" s="47">
        <v>11707318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17518490</v>
      </c>
      <c r="D6" s="17"/>
      <c r="E6" s="18">
        <v>16326454</v>
      </c>
      <c r="F6" s="19">
        <v>16326454</v>
      </c>
      <c r="G6" s="19">
        <v>463514</v>
      </c>
      <c r="H6" s="19">
        <v>1043596</v>
      </c>
      <c r="I6" s="19">
        <v>1876934</v>
      </c>
      <c r="J6" s="19">
        <v>3384044</v>
      </c>
      <c r="K6" s="19">
        <v>7316291</v>
      </c>
      <c r="L6" s="19">
        <v>713770</v>
      </c>
      <c r="M6" s="19">
        <v>923627</v>
      </c>
      <c r="N6" s="19">
        <v>8953688</v>
      </c>
      <c r="O6" s="19"/>
      <c r="P6" s="19"/>
      <c r="Q6" s="19"/>
      <c r="R6" s="19"/>
      <c r="S6" s="19"/>
      <c r="T6" s="19"/>
      <c r="U6" s="19"/>
      <c r="V6" s="19"/>
      <c r="W6" s="19">
        <v>12337732</v>
      </c>
      <c r="X6" s="19">
        <v>8246652</v>
      </c>
      <c r="Y6" s="19">
        <v>4091080</v>
      </c>
      <c r="Z6" s="20">
        <v>49.61</v>
      </c>
      <c r="AA6" s="21">
        <v>16326454</v>
      </c>
    </row>
    <row r="7" spans="1:27" ht="13.5">
      <c r="A7" s="22" t="s">
        <v>34</v>
      </c>
      <c r="B7" s="16"/>
      <c r="C7" s="17"/>
      <c r="D7" s="17"/>
      <c r="E7" s="18">
        <v>686124</v>
      </c>
      <c r="F7" s="19">
        <v>686124</v>
      </c>
      <c r="G7" s="19">
        <v>17586</v>
      </c>
      <c r="H7" s="19">
        <v>178466</v>
      </c>
      <c r="I7" s="19">
        <v>156959</v>
      </c>
      <c r="J7" s="19">
        <v>353011</v>
      </c>
      <c r="K7" s="19">
        <v>107315</v>
      </c>
      <c r="L7" s="19">
        <v>49276</v>
      </c>
      <c r="M7" s="19">
        <v>46185</v>
      </c>
      <c r="N7" s="19">
        <v>202776</v>
      </c>
      <c r="O7" s="19"/>
      <c r="P7" s="19"/>
      <c r="Q7" s="19"/>
      <c r="R7" s="19"/>
      <c r="S7" s="19"/>
      <c r="T7" s="19"/>
      <c r="U7" s="19"/>
      <c r="V7" s="19"/>
      <c r="W7" s="19">
        <v>555787</v>
      </c>
      <c r="X7" s="19">
        <v>343062</v>
      </c>
      <c r="Y7" s="19">
        <v>212725</v>
      </c>
      <c r="Z7" s="20">
        <v>62.01</v>
      </c>
      <c r="AA7" s="21">
        <v>686124</v>
      </c>
    </row>
    <row r="8" spans="1:27" ht="13.5">
      <c r="A8" s="22" t="s">
        <v>35</v>
      </c>
      <c r="B8" s="16"/>
      <c r="C8" s="17">
        <v>4559032</v>
      </c>
      <c r="D8" s="17"/>
      <c r="E8" s="18">
        <v>2558935</v>
      </c>
      <c r="F8" s="19">
        <v>2558935</v>
      </c>
      <c r="G8" s="19">
        <v>257231</v>
      </c>
      <c r="H8" s="19">
        <v>8833654</v>
      </c>
      <c r="I8" s="19">
        <v>15321645</v>
      </c>
      <c r="J8" s="19">
        <v>24412530</v>
      </c>
      <c r="K8" s="19">
        <v>7134050</v>
      </c>
      <c r="L8" s="19">
        <v>33309619</v>
      </c>
      <c r="M8" s="19">
        <v>7025341</v>
      </c>
      <c r="N8" s="19">
        <v>47469010</v>
      </c>
      <c r="O8" s="19"/>
      <c r="P8" s="19"/>
      <c r="Q8" s="19"/>
      <c r="R8" s="19"/>
      <c r="S8" s="19"/>
      <c r="T8" s="19"/>
      <c r="U8" s="19"/>
      <c r="V8" s="19"/>
      <c r="W8" s="19">
        <v>71881540</v>
      </c>
      <c r="X8" s="19">
        <v>1279500</v>
      </c>
      <c r="Y8" s="19">
        <v>70602040</v>
      </c>
      <c r="Z8" s="20">
        <v>5517.94</v>
      </c>
      <c r="AA8" s="21">
        <v>2558935</v>
      </c>
    </row>
    <row r="9" spans="1:27" ht="13.5">
      <c r="A9" s="22" t="s">
        <v>36</v>
      </c>
      <c r="B9" s="16"/>
      <c r="C9" s="17">
        <v>131980271</v>
      </c>
      <c r="D9" s="17"/>
      <c r="E9" s="18">
        <v>142909001</v>
      </c>
      <c r="F9" s="19">
        <v>142909001</v>
      </c>
      <c r="G9" s="19">
        <v>57999961</v>
      </c>
      <c r="H9" s="19">
        <v>2375000</v>
      </c>
      <c r="I9" s="19"/>
      <c r="J9" s="19">
        <v>60374961</v>
      </c>
      <c r="K9" s="19"/>
      <c r="L9" s="19">
        <v>776000</v>
      </c>
      <c r="M9" s="19">
        <v>45236000</v>
      </c>
      <c r="N9" s="19">
        <v>46012000</v>
      </c>
      <c r="O9" s="19"/>
      <c r="P9" s="19"/>
      <c r="Q9" s="19"/>
      <c r="R9" s="19"/>
      <c r="S9" s="19"/>
      <c r="T9" s="19"/>
      <c r="U9" s="19"/>
      <c r="V9" s="19"/>
      <c r="W9" s="19">
        <v>106386961</v>
      </c>
      <c r="X9" s="19">
        <v>95929334</v>
      </c>
      <c r="Y9" s="19">
        <v>10457627</v>
      </c>
      <c r="Z9" s="20">
        <v>10.9</v>
      </c>
      <c r="AA9" s="21">
        <v>142909001</v>
      </c>
    </row>
    <row r="10" spans="1:27" ht="13.5">
      <c r="A10" s="22" t="s">
        <v>37</v>
      </c>
      <c r="B10" s="16"/>
      <c r="C10" s="17">
        <v>58378000</v>
      </c>
      <c r="D10" s="17"/>
      <c r="E10" s="18">
        <v>46286001</v>
      </c>
      <c r="F10" s="19">
        <v>46286001</v>
      </c>
      <c r="G10" s="19">
        <v>13000000</v>
      </c>
      <c r="H10" s="19"/>
      <c r="I10" s="19"/>
      <c r="J10" s="19">
        <v>13000000</v>
      </c>
      <c r="K10" s="19">
        <v>5000000</v>
      </c>
      <c r="L10" s="19"/>
      <c r="M10" s="19">
        <v>20000000</v>
      </c>
      <c r="N10" s="19">
        <v>25000000</v>
      </c>
      <c r="O10" s="19"/>
      <c r="P10" s="19"/>
      <c r="Q10" s="19"/>
      <c r="R10" s="19"/>
      <c r="S10" s="19"/>
      <c r="T10" s="19"/>
      <c r="U10" s="19"/>
      <c r="V10" s="19"/>
      <c r="W10" s="19">
        <v>38000000</v>
      </c>
      <c r="X10" s="19">
        <v>30857334</v>
      </c>
      <c r="Y10" s="19">
        <v>7142666</v>
      </c>
      <c r="Z10" s="20">
        <v>23.15</v>
      </c>
      <c r="AA10" s="21">
        <v>46286001</v>
      </c>
    </row>
    <row r="11" spans="1:27" ht="13.5">
      <c r="A11" s="22" t="s">
        <v>38</v>
      </c>
      <c r="B11" s="16"/>
      <c r="C11" s="17">
        <v>1556331</v>
      </c>
      <c r="D11" s="17"/>
      <c r="E11" s="18">
        <v>1940337</v>
      </c>
      <c r="F11" s="19">
        <v>1940337</v>
      </c>
      <c r="G11" s="19">
        <v>82291</v>
      </c>
      <c r="H11" s="19">
        <v>189465</v>
      </c>
      <c r="I11" s="19">
        <v>192272</v>
      </c>
      <c r="J11" s="19">
        <v>464028</v>
      </c>
      <c r="K11" s="19">
        <v>126011</v>
      </c>
      <c r="L11" s="19">
        <v>98595</v>
      </c>
      <c r="M11" s="19">
        <v>133767</v>
      </c>
      <c r="N11" s="19">
        <v>358373</v>
      </c>
      <c r="O11" s="19"/>
      <c r="P11" s="19"/>
      <c r="Q11" s="19"/>
      <c r="R11" s="19"/>
      <c r="S11" s="19"/>
      <c r="T11" s="19"/>
      <c r="U11" s="19"/>
      <c r="V11" s="19"/>
      <c r="W11" s="19">
        <v>822401</v>
      </c>
      <c r="X11" s="19">
        <v>970002</v>
      </c>
      <c r="Y11" s="19">
        <v>-147601</v>
      </c>
      <c r="Z11" s="20">
        <v>-15.22</v>
      </c>
      <c r="AA11" s="21">
        <v>1940337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-163548517</v>
      </c>
      <c r="D14" s="17"/>
      <c r="E14" s="18">
        <v>-156372540</v>
      </c>
      <c r="F14" s="19">
        <v>-156372540</v>
      </c>
      <c r="G14" s="19">
        <v>-19192567</v>
      </c>
      <c r="H14" s="19">
        <v>-24738821</v>
      </c>
      <c r="I14" s="19">
        <v>-27447502</v>
      </c>
      <c r="J14" s="19">
        <v>-71378890</v>
      </c>
      <c r="K14" s="19">
        <v>-22136763</v>
      </c>
      <c r="L14" s="19">
        <v>-46675774</v>
      </c>
      <c r="M14" s="19">
        <v>-24950405</v>
      </c>
      <c r="N14" s="19">
        <v>-93762942</v>
      </c>
      <c r="O14" s="19"/>
      <c r="P14" s="19"/>
      <c r="Q14" s="19"/>
      <c r="R14" s="19"/>
      <c r="S14" s="19"/>
      <c r="T14" s="19"/>
      <c r="U14" s="19"/>
      <c r="V14" s="19"/>
      <c r="W14" s="19">
        <v>-165141832</v>
      </c>
      <c r="X14" s="19">
        <v>-77862138</v>
      </c>
      <c r="Y14" s="19">
        <v>-87279694</v>
      </c>
      <c r="Z14" s="20">
        <v>112.1</v>
      </c>
      <c r="AA14" s="21">
        <v>-156372540</v>
      </c>
    </row>
    <row r="15" spans="1:27" ht="13.5">
      <c r="A15" s="22" t="s">
        <v>42</v>
      </c>
      <c r="B15" s="16"/>
      <c r="C15" s="17">
        <v>-242567</v>
      </c>
      <c r="D15" s="17"/>
      <c r="E15" s="18">
        <v>-200004</v>
      </c>
      <c r="F15" s="19">
        <v>-200004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-100002</v>
      </c>
      <c r="Y15" s="19">
        <v>100002</v>
      </c>
      <c r="Z15" s="20">
        <v>-100</v>
      </c>
      <c r="AA15" s="21">
        <v>-200004</v>
      </c>
    </row>
    <row r="16" spans="1:27" ht="13.5">
      <c r="A16" s="22" t="s">
        <v>43</v>
      </c>
      <c r="B16" s="16"/>
      <c r="C16" s="17"/>
      <c r="D16" s="17"/>
      <c r="E16" s="18">
        <v>-1550004</v>
      </c>
      <c r="F16" s="19">
        <v>-1550004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-775002</v>
      </c>
      <c r="Y16" s="19">
        <v>775002</v>
      </c>
      <c r="Z16" s="20">
        <v>-100</v>
      </c>
      <c r="AA16" s="21">
        <v>-1550004</v>
      </c>
    </row>
    <row r="17" spans="1:27" ht="13.5">
      <c r="A17" s="23" t="s">
        <v>44</v>
      </c>
      <c r="B17" s="24"/>
      <c r="C17" s="25">
        <f aca="true" t="shared" si="0" ref="C17:Y17">SUM(C6:C16)</f>
        <v>50201040</v>
      </c>
      <c r="D17" s="25">
        <f>SUM(D6:D16)</f>
        <v>0</v>
      </c>
      <c r="E17" s="26">
        <f t="shared" si="0"/>
        <v>52584304</v>
      </c>
      <c r="F17" s="27">
        <f t="shared" si="0"/>
        <v>52584304</v>
      </c>
      <c r="G17" s="27">
        <f t="shared" si="0"/>
        <v>52628016</v>
      </c>
      <c r="H17" s="27">
        <f t="shared" si="0"/>
        <v>-12118640</v>
      </c>
      <c r="I17" s="27">
        <f t="shared" si="0"/>
        <v>-9899692</v>
      </c>
      <c r="J17" s="27">
        <f t="shared" si="0"/>
        <v>30609684</v>
      </c>
      <c r="K17" s="27">
        <f t="shared" si="0"/>
        <v>-2453096</v>
      </c>
      <c r="L17" s="27">
        <f t="shared" si="0"/>
        <v>-11728514</v>
      </c>
      <c r="M17" s="27">
        <f t="shared" si="0"/>
        <v>48414515</v>
      </c>
      <c r="N17" s="27">
        <f t="shared" si="0"/>
        <v>34232905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64842589</v>
      </c>
      <c r="X17" s="27">
        <f t="shared" si="0"/>
        <v>58888742</v>
      </c>
      <c r="Y17" s="27">
        <f t="shared" si="0"/>
        <v>5953847</v>
      </c>
      <c r="Z17" s="28">
        <f>+IF(X17&lt;&gt;0,+(Y17/X17)*100,0)</f>
        <v>10.110331445015417</v>
      </c>
      <c r="AA17" s="29">
        <f>SUM(AA6:AA16)</f>
        <v>52584304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855076</v>
      </c>
      <c r="H22" s="19"/>
      <c r="I22" s="19">
        <v>582030</v>
      </c>
      <c r="J22" s="19">
        <v>1437106</v>
      </c>
      <c r="K22" s="19">
        <v>2285674</v>
      </c>
      <c r="L22" s="19"/>
      <c r="M22" s="36">
        <v>2272336</v>
      </c>
      <c r="N22" s="19">
        <v>4558010</v>
      </c>
      <c r="O22" s="19"/>
      <c r="P22" s="19"/>
      <c r="Q22" s="19"/>
      <c r="R22" s="19"/>
      <c r="S22" s="19"/>
      <c r="T22" s="36"/>
      <c r="U22" s="19"/>
      <c r="V22" s="19"/>
      <c r="W22" s="19">
        <v>5995116</v>
      </c>
      <c r="X22" s="19"/>
      <c r="Y22" s="19">
        <v>5995116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-51737319</v>
      </c>
      <c r="D26" s="17"/>
      <c r="E26" s="18">
        <v>-55206000</v>
      </c>
      <c r="F26" s="19">
        <v>-55206000</v>
      </c>
      <c r="G26" s="19"/>
      <c r="H26" s="19">
        <v>-2128103</v>
      </c>
      <c r="I26" s="19">
        <v>-7389087</v>
      </c>
      <c r="J26" s="19">
        <v>-9517190</v>
      </c>
      <c r="K26" s="19">
        <v>-4503736</v>
      </c>
      <c r="L26" s="19">
        <v>-4141078</v>
      </c>
      <c r="M26" s="19">
        <v>-9747039</v>
      </c>
      <c r="N26" s="19">
        <v>-18391853</v>
      </c>
      <c r="O26" s="19"/>
      <c r="P26" s="19"/>
      <c r="Q26" s="19"/>
      <c r="R26" s="19"/>
      <c r="S26" s="19"/>
      <c r="T26" s="19"/>
      <c r="U26" s="19"/>
      <c r="V26" s="19"/>
      <c r="W26" s="19">
        <v>-27909043</v>
      </c>
      <c r="X26" s="19">
        <v>-27603000</v>
      </c>
      <c r="Y26" s="19">
        <v>-306043</v>
      </c>
      <c r="Z26" s="20">
        <v>1.11</v>
      </c>
      <c r="AA26" s="21">
        <v>-55206000</v>
      </c>
    </row>
    <row r="27" spans="1:27" ht="13.5">
      <c r="A27" s="23" t="s">
        <v>51</v>
      </c>
      <c r="B27" s="24"/>
      <c r="C27" s="25">
        <f aca="true" t="shared" si="1" ref="C27:Y27">SUM(C21:C26)</f>
        <v>-51737319</v>
      </c>
      <c r="D27" s="25">
        <f>SUM(D21:D26)</f>
        <v>0</v>
      </c>
      <c r="E27" s="26">
        <f t="shared" si="1"/>
        <v>-55206000</v>
      </c>
      <c r="F27" s="27">
        <f t="shared" si="1"/>
        <v>-55206000</v>
      </c>
      <c r="G27" s="27">
        <f t="shared" si="1"/>
        <v>855076</v>
      </c>
      <c r="H27" s="27">
        <f t="shared" si="1"/>
        <v>-2128103</v>
      </c>
      <c r="I27" s="27">
        <f t="shared" si="1"/>
        <v>-6807057</v>
      </c>
      <c r="J27" s="27">
        <f t="shared" si="1"/>
        <v>-8080084</v>
      </c>
      <c r="K27" s="27">
        <f t="shared" si="1"/>
        <v>-2218062</v>
      </c>
      <c r="L27" s="27">
        <f t="shared" si="1"/>
        <v>-4141078</v>
      </c>
      <c r="M27" s="27">
        <f t="shared" si="1"/>
        <v>-7474703</v>
      </c>
      <c r="N27" s="27">
        <f t="shared" si="1"/>
        <v>-13833843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-21913927</v>
      </c>
      <c r="X27" s="27">
        <f t="shared" si="1"/>
        <v>-27603000</v>
      </c>
      <c r="Y27" s="27">
        <f t="shared" si="1"/>
        <v>5689073</v>
      </c>
      <c r="Z27" s="28">
        <f>+IF(X27&lt;&gt;0,+(Y27/X27)*100,0)</f>
        <v>-20.61034307865087</v>
      </c>
      <c r="AA27" s="29">
        <f>SUM(AA21:AA26)</f>
        <v>-55206000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-1536279</v>
      </c>
      <c r="D38" s="31">
        <f>+D17+D27+D36</f>
        <v>0</v>
      </c>
      <c r="E38" s="32">
        <f t="shared" si="3"/>
        <v>-2621696</v>
      </c>
      <c r="F38" s="33">
        <f t="shared" si="3"/>
        <v>-2621696</v>
      </c>
      <c r="G38" s="33">
        <f t="shared" si="3"/>
        <v>53483092</v>
      </c>
      <c r="H38" s="33">
        <f t="shared" si="3"/>
        <v>-14246743</v>
      </c>
      <c r="I38" s="33">
        <f t="shared" si="3"/>
        <v>-16706749</v>
      </c>
      <c r="J38" s="33">
        <f t="shared" si="3"/>
        <v>22529600</v>
      </c>
      <c r="K38" s="33">
        <f t="shared" si="3"/>
        <v>-4671158</v>
      </c>
      <c r="L38" s="33">
        <f t="shared" si="3"/>
        <v>-15869592</v>
      </c>
      <c r="M38" s="33">
        <f t="shared" si="3"/>
        <v>40939812</v>
      </c>
      <c r="N38" s="33">
        <f t="shared" si="3"/>
        <v>20399062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42928662</v>
      </c>
      <c r="X38" s="33">
        <f t="shared" si="3"/>
        <v>31285742</v>
      </c>
      <c r="Y38" s="33">
        <f t="shared" si="3"/>
        <v>11642920</v>
      </c>
      <c r="Z38" s="34">
        <f>+IF(X38&lt;&gt;0,+(Y38/X38)*100,0)</f>
        <v>37.214779818870845</v>
      </c>
      <c r="AA38" s="35">
        <f>+AA17+AA27+AA36</f>
        <v>-2621696</v>
      </c>
    </row>
    <row r="39" spans="1:27" ht="13.5">
      <c r="A39" s="22" t="s">
        <v>59</v>
      </c>
      <c r="B39" s="16"/>
      <c r="C39" s="31">
        <v>3678251</v>
      </c>
      <c r="D39" s="31"/>
      <c r="E39" s="32">
        <v>6492005</v>
      </c>
      <c r="F39" s="33">
        <v>6492005</v>
      </c>
      <c r="G39" s="33">
        <v>2001727</v>
      </c>
      <c r="H39" s="33">
        <v>55484819</v>
      </c>
      <c r="I39" s="33">
        <v>41238076</v>
      </c>
      <c r="J39" s="33">
        <v>2001727</v>
      </c>
      <c r="K39" s="33">
        <v>24531327</v>
      </c>
      <c r="L39" s="33">
        <v>19860169</v>
      </c>
      <c r="M39" s="33">
        <v>3990577</v>
      </c>
      <c r="N39" s="33">
        <v>24531327</v>
      </c>
      <c r="O39" s="33"/>
      <c r="P39" s="33"/>
      <c r="Q39" s="33"/>
      <c r="R39" s="33"/>
      <c r="S39" s="33"/>
      <c r="T39" s="33"/>
      <c r="U39" s="33"/>
      <c r="V39" s="33"/>
      <c r="W39" s="33">
        <v>2001727</v>
      </c>
      <c r="X39" s="33">
        <v>6492005</v>
      </c>
      <c r="Y39" s="33">
        <v>-4490278</v>
      </c>
      <c r="Z39" s="34">
        <v>-69.17</v>
      </c>
      <c r="AA39" s="35">
        <v>6492005</v>
      </c>
    </row>
    <row r="40" spans="1:27" ht="13.5">
      <c r="A40" s="41" t="s">
        <v>60</v>
      </c>
      <c r="B40" s="42"/>
      <c r="C40" s="43">
        <v>2141972</v>
      </c>
      <c r="D40" s="43"/>
      <c r="E40" s="44">
        <v>3870307</v>
      </c>
      <c r="F40" s="45">
        <v>3870307</v>
      </c>
      <c r="G40" s="45">
        <v>55484819</v>
      </c>
      <c r="H40" s="45">
        <v>41238076</v>
      </c>
      <c r="I40" s="45">
        <v>24531327</v>
      </c>
      <c r="J40" s="45">
        <v>24531327</v>
      </c>
      <c r="K40" s="45">
        <v>19860169</v>
      </c>
      <c r="L40" s="45">
        <v>3990577</v>
      </c>
      <c r="M40" s="45">
        <v>44930389</v>
      </c>
      <c r="N40" s="45">
        <v>44930389</v>
      </c>
      <c r="O40" s="45"/>
      <c r="P40" s="45"/>
      <c r="Q40" s="45"/>
      <c r="R40" s="45"/>
      <c r="S40" s="45"/>
      <c r="T40" s="45"/>
      <c r="U40" s="45"/>
      <c r="V40" s="45"/>
      <c r="W40" s="45">
        <v>44930389</v>
      </c>
      <c r="X40" s="45">
        <v>37777745</v>
      </c>
      <c r="Y40" s="45">
        <v>7152644</v>
      </c>
      <c r="Z40" s="46">
        <v>18.93</v>
      </c>
      <c r="AA40" s="47">
        <v>3870307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55731407</v>
      </c>
      <c r="D6" s="17"/>
      <c r="E6" s="18">
        <v>58605000</v>
      </c>
      <c r="F6" s="19">
        <v>58605000</v>
      </c>
      <c r="G6" s="19">
        <v>2468464</v>
      </c>
      <c r="H6" s="19">
        <v>2153371</v>
      </c>
      <c r="I6" s="19">
        <v>20242987</v>
      </c>
      <c r="J6" s="19">
        <v>24864822</v>
      </c>
      <c r="K6" s="19">
        <v>3154962</v>
      </c>
      <c r="L6" s="19">
        <v>2731853</v>
      </c>
      <c r="M6" s="19">
        <v>6723812</v>
      </c>
      <c r="N6" s="19">
        <v>12610627</v>
      </c>
      <c r="O6" s="19"/>
      <c r="P6" s="19"/>
      <c r="Q6" s="19"/>
      <c r="R6" s="19"/>
      <c r="S6" s="19"/>
      <c r="T6" s="19"/>
      <c r="U6" s="19"/>
      <c r="V6" s="19"/>
      <c r="W6" s="19">
        <v>37475449</v>
      </c>
      <c r="X6" s="19">
        <v>34948815</v>
      </c>
      <c r="Y6" s="19">
        <v>2526634</v>
      </c>
      <c r="Z6" s="20">
        <v>7.23</v>
      </c>
      <c r="AA6" s="21">
        <v>58605000</v>
      </c>
    </row>
    <row r="7" spans="1:27" ht="13.5">
      <c r="A7" s="22" t="s">
        <v>34</v>
      </c>
      <c r="B7" s="16"/>
      <c r="C7" s="17">
        <v>71176654</v>
      </c>
      <c r="D7" s="17"/>
      <c r="E7" s="18">
        <v>69206000</v>
      </c>
      <c r="F7" s="19">
        <v>69206000</v>
      </c>
      <c r="G7" s="19">
        <v>582946</v>
      </c>
      <c r="H7" s="19">
        <v>1415124</v>
      </c>
      <c r="I7" s="19">
        <v>881468</v>
      </c>
      <c r="J7" s="19">
        <v>2879538</v>
      </c>
      <c r="K7" s="19">
        <v>862525</v>
      </c>
      <c r="L7" s="19">
        <v>1511335</v>
      </c>
      <c r="M7" s="19">
        <v>890534</v>
      </c>
      <c r="N7" s="19">
        <v>3264394</v>
      </c>
      <c r="O7" s="19"/>
      <c r="P7" s="19"/>
      <c r="Q7" s="19"/>
      <c r="R7" s="19"/>
      <c r="S7" s="19"/>
      <c r="T7" s="19"/>
      <c r="U7" s="19"/>
      <c r="V7" s="19"/>
      <c r="W7" s="19">
        <v>6143932</v>
      </c>
      <c r="X7" s="19">
        <v>26342560</v>
      </c>
      <c r="Y7" s="19">
        <v>-20198628</v>
      </c>
      <c r="Z7" s="20">
        <v>-76.68</v>
      </c>
      <c r="AA7" s="21">
        <v>69206000</v>
      </c>
    </row>
    <row r="8" spans="1:27" ht="13.5">
      <c r="A8" s="22" t="s">
        <v>35</v>
      </c>
      <c r="B8" s="16"/>
      <c r="C8" s="17">
        <v>12058150</v>
      </c>
      <c r="D8" s="17"/>
      <c r="E8" s="18">
        <v>11691995</v>
      </c>
      <c r="F8" s="19">
        <v>11691995</v>
      </c>
      <c r="G8" s="19">
        <v>307383</v>
      </c>
      <c r="H8" s="19">
        <v>368729</v>
      </c>
      <c r="I8" s="19">
        <v>224960</v>
      </c>
      <c r="J8" s="19">
        <v>901072</v>
      </c>
      <c r="K8" s="19">
        <v>184811</v>
      </c>
      <c r="L8" s="19">
        <v>394469</v>
      </c>
      <c r="M8" s="19">
        <v>425710</v>
      </c>
      <c r="N8" s="19">
        <v>1004990</v>
      </c>
      <c r="O8" s="19"/>
      <c r="P8" s="19"/>
      <c r="Q8" s="19"/>
      <c r="R8" s="19"/>
      <c r="S8" s="19"/>
      <c r="T8" s="19"/>
      <c r="U8" s="19"/>
      <c r="V8" s="19"/>
      <c r="W8" s="19">
        <v>1906062</v>
      </c>
      <c r="X8" s="19">
        <v>5324281</v>
      </c>
      <c r="Y8" s="19">
        <v>-3418219</v>
      </c>
      <c r="Z8" s="20">
        <v>-64.2</v>
      </c>
      <c r="AA8" s="21">
        <v>11691995</v>
      </c>
    </row>
    <row r="9" spans="1:27" ht="13.5">
      <c r="A9" s="22" t="s">
        <v>36</v>
      </c>
      <c r="B9" s="16"/>
      <c r="C9" s="17">
        <v>132566000</v>
      </c>
      <c r="D9" s="17"/>
      <c r="E9" s="18">
        <v>151514000</v>
      </c>
      <c r="F9" s="19">
        <v>151514000</v>
      </c>
      <c r="G9" s="19">
        <v>59888586</v>
      </c>
      <c r="H9" s="19"/>
      <c r="I9" s="19"/>
      <c r="J9" s="19">
        <v>59888586</v>
      </c>
      <c r="K9" s="19"/>
      <c r="L9" s="19"/>
      <c r="M9" s="19">
        <v>47910000</v>
      </c>
      <c r="N9" s="19">
        <v>47910000</v>
      </c>
      <c r="O9" s="19"/>
      <c r="P9" s="19"/>
      <c r="Q9" s="19"/>
      <c r="R9" s="19"/>
      <c r="S9" s="19"/>
      <c r="T9" s="19"/>
      <c r="U9" s="19"/>
      <c r="V9" s="19"/>
      <c r="W9" s="19">
        <v>107798586</v>
      </c>
      <c r="X9" s="19">
        <v>104483927</v>
      </c>
      <c r="Y9" s="19">
        <v>3314659</v>
      </c>
      <c r="Z9" s="20">
        <v>3.17</v>
      </c>
      <c r="AA9" s="21">
        <v>151514000</v>
      </c>
    </row>
    <row r="10" spans="1:27" ht="13.5">
      <c r="A10" s="22" t="s">
        <v>37</v>
      </c>
      <c r="B10" s="16"/>
      <c r="C10" s="17">
        <v>63627075</v>
      </c>
      <c r="D10" s="17"/>
      <c r="E10" s="18">
        <v>48335000</v>
      </c>
      <c r="F10" s="19">
        <v>48335000</v>
      </c>
      <c r="G10" s="19">
        <v>5045462</v>
      </c>
      <c r="H10" s="19"/>
      <c r="I10" s="19"/>
      <c r="J10" s="19">
        <v>5045462</v>
      </c>
      <c r="K10" s="19"/>
      <c r="L10" s="19">
        <v>83160</v>
      </c>
      <c r="M10" s="19">
        <v>8401815</v>
      </c>
      <c r="N10" s="19">
        <v>8484975</v>
      </c>
      <c r="O10" s="19"/>
      <c r="P10" s="19"/>
      <c r="Q10" s="19"/>
      <c r="R10" s="19"/>
      <c r="S10" s="19"/>
      <c r="T10" s="19"/>
      <c r="U10" s="19"/>
      <c r="V10" s="19"/>
      <c r="W10" s="19">
        <v>13530437</v>
      </c>
      <c r="X10" s="19">
        <v>35000000</v>
      </c>
      <c r="Y10" s="19">
        <v>-21469563</v>
      </c>
      <c r="Z10" s="20">
        <v>-61.34</v>
      </c>
      <c r="AA10" s="21">
        <v>48335000</v>
      </c>
    </row>
    <row r="11" spans="1:27" ht="13.5">
      <c r="A11" s="22" t="s">
        <v>38</v>
      </c>
      <c r="B11" s="16"/>
      <c r="C11" s="17">
        <v>787257</v>
      </c>
      <c r="D11" s="17"/>
      <c r="E11" s="18">
        <v>1000000</v>
      </c>
      <c r="F11" s="19">
        <v>1000000</v>
      </c>
      <c r="G11" s="19">
        <v>59952</v>
      </c>
      <c r="H11" s="19"/>
      <c r="I11" s="19">
        <v>399393</v>
      </c>
      <c r="J11" s="19">
        <v>459345</v>
      </c>
      <c r="K11" s="19">
        <v>138576</v>
      </c>
      <c r="L11" s="19">
        <v>593259</v>
      </c>
      <c r="M11" s="19">
        <v>159211</v>
      </c>
      <c r="N11" s="19">
        <v>891046</v>
      </c>
      <c r="O11" s="19"/>
      <c r="P11" s="19"/>
      <c r="Q11" s="19"/>
      <c r="R11" s="19"/>
      <c r="S11" s="19"/>
      <c r="T11" s="19"/>
      <c r="U11" s="19"/>
      <c r="V11" s="19"/>
      <c r="W11" s="19">
        <v>1350391</v>
      </c>
      <c r="X11" s="19">
        <v>499998</v>
      </c>
      <c r="Y11" s="19">
        <v>850393</v>
      </c>
      <c r="Z11" s="20">
        <v>170.08</v>
      </c>
      <c r="AA11" s="21">
        <v>1000000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-293804758</v>
      </c>
      <c r="D14" s="17"/>
      <c r="E14" s="18">
        <v>-286360775</v>
      </c>
      <c r="F14" s="19">
        <v>-286360775</v>
      </c>
      <c r="G14" s="19">
        <v>-15457098</v>
      </c>
      <c r="H14" s="19">
        <v>-19585857</v>
      </c>
      <c r="I14" s="19">
        <v>-16455123</v>
      </c>
      <c r="J14" s="19">
        <v>-51498078</v>
      </c>
      <c r="K14" s="19">
        <v>-18667217</v>
      </c>
      <c r="L14" s="19">
        <v>-44235981</v>
      </c>
      <c r="M14" s="19">
        <v>-21483225</v>
      </c>
      <c r="N14" s="19">
        <v>-84386423</v>
      </c>
      <c r="O14" s="19"/>
      <c r="P14" s="19"/>
      <c r="Q14" s="19"/>
      <c r="R14" s="19"/>
      <c r="S14" s="19"/>
      <c r="T14" s="19"/>
      <c r="U14" s="19"/>
      <c r="V14" s="19"/>
      <c r="W14" s="19">
        <v>-135884501</v>
      </c>
      <c r="X14" s="19">
        <v>-143764481</v>
      </c>
      <c r="Y14" s="19">
        <v>7879980</v>
      </c>
      <c r="Z14" s="20">
        <v>-5.48</v>
      </c>
      <c r="AA14" s="21">
        <v>-286360775</v>
      </c>
    </row>
    <row r="15" spans="1:27" ht="13.5">
      <c r="A15" s="22" t="s">
        <v>42</v>
      </c>
      <c r="B15" s="16"/>
      <c r="C15" s="17">
        <v>-3985815</v>
      </c>
      <c r="D15" s="17"/>
      <c r="E15" s="18"/>
      <c r="F15" s="19"/>
      <c r="G15" s="19">
        <v>-58053</v>
      </c>
      <c r="H15" s="19"/>
      <c r="I15" s="19">
        <v>-135920</v>
      </c>
      <c r="J15" s="19">
        <v>-193973</v>
      </c>
      <c r="K15" s="19">
        <v>-53934</v>
      </c>
      <c r="L15" s="19">
        <v>-1892599</v>
      </c>
      <c r="M15" s="19">
        <v>-53271</v>
      </c>
      <c r="N15" s="19">
        <v>-1999804</v>
      </c>
      <c r="O15" s="19"/>
      <c r="P15" s="19"/>
      <c r="Q15" s="19"/>
      <c r="R15" s="19"/>
      <c r="S15" s="19"/>
      <c r="T15" s="19"/>
      <c r="U15" s="19"/>
      <c r="V15" s="19"/>
      <c r="W15" s="19">
        <v>-2193777</v>
      </c>
      <c r="X15" s="19"/>
      <c r="Y15" s="19">
        <v>-2193777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38155970</v>
      </c>
      <c r="D17" s="25">
        <f>SUM(D6:D16)</f>
        <v>0</v>
      </c>
      <c r="E17" s="26">
        <f t="shared" si="0"/>
        <v>53991220</v>
      </c>
      <c r="F17" s="27">
        <f t="shared" si="0"/>
        <v>53991220</v>
      </c>
      <c r="G17" s="27">
        <f t="shared" si="0"/>
        <v>52837642</v>
      </c>
      <c r="H17" s="27">
        <f t="shared" si="0"/>
        <v>-15648633</v>
      </c>
      <c r="I17" s="27">
        <f t="shared" si="0"/>
        <v>5157765</v>
      </c>
      <c r="J17" s="27">
        <f t="shared" si="0"/>
        <v>42346774</v>
      </c>
      <c r="K17" s="27">
        <f t="shared" si="0"/>
        <v>-14380277</v>
      </c>
      <c r="L17" s="27">
        <f t="shared" si="0"/>
        <v>-40814504</v>
      </c>
      <c r="M17" s="27">
        <f t="shared" si="0"/>
        <v>42974586</v>
      </c>
      <c r="N17" s="27">
        <f t="shared" si="0"/>
        <v>-12220195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30126579</v>
      </c>
      <c r="X17" s="27">
        <f t="shared" si="0"/>
        <v>62835100</v>
      </c>
      <c r="Y17" s="27">
        <f t="shared" si="0"/>
        <v>-32708521</v>
      </c>
      <c r="Z17" s="28">
        <f>+IF(X17&lt;&gt;0,+(Y17/X17)*100,0)</f>
        <v>-52.05453798911754</v>
      </c>
      <c r="AA17" s="29">
        <f>SUM(AA6:AA16)</f>
        <v>53991220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800000</v>
      </c>
      <c r="F21" s="19">
        <v>800000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450000</v>
      </c>
      <c r="Y21" s="36">
        <v>-450000</v>
      </c>
      <c r="Z21" s="37">
        <v>-100</v>
      </c>
      <c r="AA21" s="38">
        <v>800000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-34129902</v>
      </c>
      <c r="D26" s="17"/>
      <c r="E26" s="18">
        <v>-48335000</v>
      </c>
      <c r="F26" s="19">
        <v>-48335000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-35000000</v>
      </c>
      <c r="Y26" s="19">
        <v>35000000</v>
      </c>
      <c r="Z26" s="20">
        <v>-100</v>
      </c>
      <c r="AA26" s="21">
        <v>-48335000</v>
      </c>
    </row>
    <row r="27" spans="1:27" ht="13.5">
      <c r="A27" s="23" t="s">
        <v>51</v>
      </c>
      <c r="B27" s="24"/>
      <c r="C27" s="25">
        <f aca="true" t="shared" si="1" ref="C27:Y27">SUM(C21:C26)</f>
        <v>-34129902</v>
      </c>
      <c r="D27" s="25">
        <f>SUM(D21:D26)</f>
        <v>0</v>
      </c>
      <c r="E27" s="26">
        <f t="shared" si="1"/>
        <v>-47535000</v>
      </c>
      <c r="F27" s="27">
        <f t="shared" si="1"/>
        <v>-47535000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-34550000</v>
      </c>
      <c r="Y27" s="27">
        <f t="shared" si="1"/>
        <v>34550000</v>
      </c>
      <c r="Z27" s="28">
        <f>+IF(X27&lt;&gt;0,+(Y27/X27)*100,0)</f>
        <v>-100</v>
      </c>
      <c r="AA27" s="29">
        <f>SUM(AA21:AA26)</f>
        <v>-47535000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-4630678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-122589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-4753267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-727199</v>
      </c>
      <c r="D38" s="31">
        <f>+D17+D27+D36</f>
        <v>0</v>
      </c>
      <c r="E38" s="32">
        <f t="shared" si="3"/>
        <v>6456220</v>
      </c>
      <c r="F38" s="33">
        <f t="shared" si="3"/>
        <v>6456220</v>
      </c>
      <c r="G38" s="33">
        <f t="shared" si="3"/>
        <v>52837642</v>
      </c>
      <c r="H38" s="33">
        <f t="shared" si="3"/>
        <v>-15648633</v>
      </c>
      <c r="I38" s="33">
        <f t="shared" si="3"/>
        <v>5157765</v>
      </c>
      <c r="J38" s="33">
        <f t="shared" si="3"/>
        <v>42346774</v>
      </c>
      <c r="K38" s="33">
        <f t="shared" si="3"/>
        <v>-14380277</v>
      </c>
      <c r="L38" s="33">
        <f t="shared" si="3"/>
        <v>-40814504</v>
      </c>
      <c r="M38" s="33">
        <f t="shared" si="3"/>
        <v>42974586</v>
      </c>
      <c r="N38" s="33">
        <f t="shared" si="3"/>
        <v>-12220195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30126579</v>
      </c>
      <c r="X38" s="33">
        <f t="shared" si="3"/>
        <v>28285100</v>
      </c>
      <c r="Y38" s="33">
        <f t="shared" si="3"/>
        <v>1841479</v>
      </c>
      <c r="Z38" s="34">
        <f>+IF(X38&lt;&gt;0,+(Y38/X38)*100,0)</f>
        <v>6.51042068085317</v>
      </c>
      <c r="AA38" s="35">
        <f>+AA17+AA27+AA36</f>
        <v>6456220</v>
      </c>
    </row>
    <row r="39" spans="1:27" ht="13.5">
      <c r="A39" s="22" t="s">
        <v>59</v>
      </c>
      <c r="B39" s="16"/>
      <c r="C39" s="31">
        <v>1947421</v>
      </c>
      <c r="D39" s="31"/>
      <c r="E39" s="32">
        <v>3500000</v>
      </c>
      <c r="F39" s="33">
        <v>3500000</v>
      </c>
      <c r="G39" s="33"/>
      <c r="H39" s="33">
        <v>52837642</v>
      </c>
      <c r="I39" s="33">
        <v>37189009</v>
      </c>
      <c r="J39" s="33"/>
      <c r="K39" s="33">
        <v>42346774</v>
      </c>
      <c r="L39" s="33">
        <v>27966497</v>
      </c>
      <c r="M39" s="33">
        <v>-12848007</v>
      </c>
      <c r="N39" s="33">
        <v>42346774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3500000</v>
      </c>
      <c r="Y39" s="33">
        <v>-3500000</v>
      </c>
      <c r="Z39" s="34">
        <v>-100</v>
      </c>
      <c r="AA39" s="35">
        <v>3500000</v>
      </c>
    </row>
    <row r="40" spans="1:27" ht="13.5">
      <c r="A40" s="41" t="s">
        <v>60</v>
      </c>
      <c r="B40" s="42"/>
      <c r="C40" s="43">
        <v>1220222</v>
      </c>
      <c r="D40" s="43"/>
      <c r="E40" s="44">
        <v>9956221</v>
      </c>
      <c r="F40" s="45">
        <v>9956221</v>
      </c>
      <c r="G40" s="45">
        <v>52837642</v>
      </c>
      <c r="H40" s="45">
        <v>37189009</v>
      </c>
      <c r="I40" s="45">
        <v>42346774</v>
      </c>
      <c r="J40" s="45">
        <v>42346774</v>
      </c>
      <c r="K40" s="45">
        <v>27966497</v>
      </c>
      <c r="L40" s="45">
        <v>-12848007</v>
      </c>
      <c r="M40" s="45">
        <v>30126579</v>
      </c>
      <c r="N40" s="45">
        <v>30126579</v>
      </c>
      <c r="O40" s="45"/>
      <c r="P40" s="45"/>
      <c r="Q40" s="45"/>
      <c r="R40" s="45"/>
      <c r="S40" s="45"/>
      <c r="T40" s="45"/>
      <c r="U40" s="45"/>
      <c r="V40" s="45"/>
      <c r="W40" s="45">
        <v>30126579</v>
      </c>
      <c r="X40" s="45">
        <v>31785101</v>
      </c>
      <c r="Y40" s="45">
        <v>-1658522</v>
      </c>
      <c r="Z40" s="46">
        <v>-5.22</v>
      </c>
      <c r="AA40" s="47">
        <v>9956221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24909433</v>
      </c>
      <c r="D7" s="17"/>
      <c r="E7" s="18">
        <v>17335416</v>
      </c>
      <c r="F7" s="19">
        <v>17335416</v>
      </c>
      <c r="G7" s="19">
        <v>2122521</v>
      </c>
      <c r="H7" s="19">
        <v>677127</v>
      </c>
      <c r="I7" s="19">
        <v>2551376</v>
      </c>
      <c r="J7" s="19">
        <v>5351024</v>
      </c>
      <c r="K7" s="19">
        <v>4285262</v>
      </c>
      <c r="L7" s="19">
        <v>1607018</v>
      </c>
      <c r="M7" s="19">
        <v>1013536</v>
      </c>
      <c r="N7" s="19">
        <v>6905816</v>
      </c>
      <c r="O7" s="19"/>
      <c r="P7" s="19"/>
      <c r="Q7" s="19"/>
      <c r="R7" s="19"/>
      <c r="S7" s="19"/>
      <c r="T7" s="19"/>
      <c r="U7" s="19"/>
      <c r="V7" s="19"/>
      <c r="W7" s="19">
        <v>12256840</v>
      </c>
      <c r="X7" s="19">
        <v>8667708</v>
      </c>
      <c r="Y7" s="19">
        <v>3589132</v>
      </c>
      <c r="Z7" s="20">
        <v>41.41</v>
      </c>
      <c r="AA7" s="21">
        <v>17335416</v>
      </c>
    </row>
    <row r="8" spans="1:27" ht="13.5">
      <c r="A8" s="22" t="s">
        <v>35</v>
      </c>
      <c r="B8" s="16"/>
      <c r="C8" s="17"/>
      <c r="D8" s="17"/>
      <c r="E8" s="18">
        <v>61943112</v>
      </c>
      <c r="F8" s="19">
        <v>61943112</v>
      </c>
      <c r="G8" s="19">
        <v>1788167</v>
      </c>
      <c r="H8" s="19">
        <v>2061975</v>
      </c>
      <c r="I8" s="19">
        <v>8698842</v>
      </c>
      <c r="J8" s="19">
        <v>12548984</v>
      </c>
      <c r="K8" s="19">
        <v>245071</v>
      </c>
      <c r="L8" s="19">
        <v>19474624</v>
      </c>
      <c r="M8" s="19">
        <v>584082</v>
      </c>
      <c r="N8" s="19">
        <v>20303777</v>
      </c>
      <c r="O8" s="19"/>
      <c r="P8" s="19"/>
      <c r="Q8" s="19"/>
      <c r="R8" s="19"/>
      <c r="S8" s="19"/>
      <c r="T8" s="19"/>
      <c r="U8" s="19"/>
      <c r="V8" s="19"/>
      <c r="W8" s="19">
        <v>32852761</v>
      </c>
      <c r="X8" s="19">
        <v>30971556</v>
      </c>
      <c r="Y8" s="19">
        <v>1881205</v>
      </c>
      <c r="Z8" s="20">
        <v>6.07</v>
      </c>
      <c r="AA8" s="21">
        <v>61943112</v>
      </c>
    </row>
    <row r="9" spans="1:27" ht="13.5">
      <c r="A9" s="22" t="s">
        <v>36</v>
      </c>
      <c r="B9" s="16"/>
      <c r="C9" s="17">
        <v>390968479</v>
      </c>
      <c r="D9" s="17"/>
      <c r="E9" s="18">
        <v>434585001</v>
      </c>
      <c r="F9" s="19">
        <v>434585001</v>
      </c>
      <c r="G9" s="19">
        <v>176986000</v>
      </c>
      <c r="H9" s="19">
        <v>2478000</v>
      </c>
      <c r="I9" s="19"/>
      <c r="J9" s="19">
        <v>179464000</v>
      </c>
      <c r="K9" s="19">
        <v>300000</v>
      </c>
      <c r="L9" s="19">
        <v>2658000</v>
      </c>
      <c r="M9" s="19">
        <v>141589000</v>
      </c>
      <c r="N9" s="19">
        <v>144547000</v>
      </c>
      <c r="O9" s="19"/>
      <c r="P9" s="19"/>
      <c r="Q9" s="19"/>
      <c r="R9" s="19"/>
      <c r="S9" s="19"/>
      <c r="T9" s="19"/>
      <c r="U9" s="19"/>
      <c r="V9" s="19"/>
      <c r="W9" s="19">
        <v>324011000</v>
      </c>
      <c r="X9" s="19">
        <v>289723334</v>
      </c>
      <c r="Y9" s="19">
        <v>34287666</v>
      </c>
      <c r="Z9" s="20">
        <v>11.83</v>
      </c>
      <c r="AA9" s="21">
        <v>434585001</v>
      </c>
    </row>
    <row r="10" spans="1:27" ht="13.5">
      <c r="A10" s="22" t="s">
        <v>37</v>
      </c>
      <c r="B10" s="16"/>
      <c r="C10" s="17">
        <v>469830000</v>
      </c>
      <c r="D10" s="17"/>
      <c r="E10" s="18">
        <v>469623996</v>
      </c>
      <c r="F10" s="19">
        <v>469623996</v>
      </c>
      <c r="G10" s="19">
        <v>108155000</v>
      </c>
      <c r="H10" s="19">
        <v>40000000</v>
      </c>
      <c r="I10" s="19"/>
      <c r="J10" s="19">
        <v>148155000</v>
      </c>
      <c r="K10" s="19">
        <v>34500000</v>
      </c>
      <c r="L10" s="19">
        <v>75000000</v>
      </c>
      <c r="M10" s="19">
        <v>72000000</v>
      </c>
      <c r="N10" s="19">
        <v>181500000</v>
      </c>
      <c r="O10" s="19"/>
      <c r="P10" s="19"/>
      <c r="Q10" s="19"/>
      <c r="R10" s="19"/>
      <c r="S10" s="19"/>
      <c r="T10" s="19"/>
      <c r="U10" s="19"/>
      <c r="V10" s="19"/>
      <c r="W10" s="19">
        <v>329655000</v>
      </c>
      <c r="X10" s="19">
        <v>234811998</v>
      </c>
      <c r="Y10" s="19">
        <v>94843002</v>
      </c>
      <c r="Z10" s="20">
        <v>40.39</v>
      </c>
      <c r="AA10" s="21">
        <v>469623996</v>
      </c>
    </row>
    <row r="11" spans="1:27" ht="13.5">
      <c r="A11" s="22" t="s">
        <v>38</v>
      </c>
      <c r="B11" s="16"/>
      <c r="C11" s="17">
        <v>9472244</v>
      </c>
      <c r="D11" s="17"/>
      <c r="E11" s="18">
        <v>7085220</v>
      </c>
      <c r="F11" s="19">
        <v>7085220</v>
      </c>
      <c r="G11" s="19"/>
      <c r="H11" s="19">
        <v>424589</v>
      </c>
      <c r="I11" s="19">
        <v>64539</v>
      </c>
      <c r="J11" s="19">
        <v>489128</v>
      </c>
      <c r="K11" s="19">
        <v>52380</v>
      </c>
      <c r="L11" s="19">
        <v>137846</v>
      </c>
      <c r="M11" s="19">
        <v>127364</v>
      </c>
      <c r="N11" s="19">
        <v>317590</v>
      </c>
      <c r="O11" s="19"/>
      <c r="P11" s="19"/>
      <c r="Q11" s="19"/>
      <c r="R11" s="19"/>
      <c r="S11" s="19"/>
      <c r="T11" s="19"/>
      <c r="U11" s="19"/>
      <c r="V11" s="19"/>
      <c r="W11" s="19">
        <v>806718</v>
      </c>
      <c r="X11" s="19">
        <v>3542610</v>
      </c>
      <c r="Y11" s="19">
        <v>-2735892</v>
      </c>
      <c r="Z11" s="20">
        <v>-77.23</v>
      </c>
      <c r="AA11" s="21">
        <v>7085220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-509683581</v>
      </c>
      <c r="D14" s="17"/>
      <c r="E14" s="18">
        <v>-531070608</v>
      </c>
      <c r="F14" s="19">
        <v>-531070608</v>
      </c>
      <c r="G14" s="19">
        <v>-83979458</v>
      </c>
      <c r="H14" s="19">
        <v>-43044396</v>
      </c>
      <c r="I14" s="19">
        <v>-68306751</v>
      </c>
      <c r="J14" s="19">
        <v>-195330605</v>
      </c>
      <c r="K14" s="19">
        <v>-42316568</v>
      </c>
      <c r="L14" s="19">
        <v>-68705808</v>
      </c>
      <c r="M14" s="19">
        <v>-67453669</v>
      </c>
      <c r="N14" s="19">
        <v>-178476045</v>
      </c>
      <c r="O14" s="19"/>
      <c r="P14" s="19"/>
      <c r="Q14" s="19"/>
      <c r="R14" s="19"/>
      <c r="S14" s="19"/>
      <c r="T14" s="19"/>
      <c r="U14" s="19"/>
      <c r="V14" s="19"/>
      <c r="W14" s="19">
        <v>-373806650</v>
      </c>
      <c r="X14" s="19">
        <v>-265535304</v>
      </c>
      <c r="Y14" s="19">
        <v>-108271346</v>
      </c>
      <c r="Z14" s="20">
        <v>40.77</v>
      </c>
      <c r="AA14" s="21">
        <v>-531070608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-2150004</v>
      </c>
      <c r="F16" s="19">
        <v>-2150004</v>
      </c>
      <c r="G16" s="19">
        <v>-80000</v>
      </c>
      <c r="H16" s="19">
        <v>-65000</v>
      </c>
      <c r="I16" s="19">
        <v>-9466</v>
      </c>
      <c r="J16" s="19">
        <v>-154466</v>
      </c>
      <c r="K16" s="19">
        <v>-16468</v>
      </c>
      <c r="L16" s="19">
        <v>-67446</v>
      </c>
      <c r="M16" s="19">
        <v>-129985</v>
      </c>
      <c r="N16" s="19">
        <v>-213899</v>
      </c>
      <c r="O16" s="19"/>
      <c r="P16" s="19"/>
      <c r="Q16" s="19"/>
      <c r="R16" s="19"/>
      <c r="S16" s="19"/>
      <c r="T16" s="19"/>
      <c r="U16" s="19"/>
      <c r="V16" s="19"/>
      <c r="W16" s="19">
        <v>-368365</v>
      </c>
      <c r="X16" s="19">
        <v>-1075002</v>
      </c>
      <c r="Y16" s="19">
        <v>706637</v>
      </c>
      <c r="Z16" s="20">
        <v>-65.73</v>
      </c>
      <c r="AA16" s="21">
        <v>-2150004</v>
      </c>
    </row>
    <row r="17" spans="1:27" ht="13.5">
      <c r="A17" s="23" t="s">
        <v>44</v>
      </c>
      <c r="B17" s="24"/>
      <c r="C17" s="25">
        <f aca="true" t="shared" si="0" ref="C17:Y17">SUM(C6:C16)</f>
        <v>385496575</v>
      </c>
      <c r="D17" s="25">
        <f>SUM(D6:D16)</f>
        <v>0</v>
      </c>
      <c r="E17" s="26">
        <f t="shared" si="0"/>
        <v>457352133</v>
      </c>
      <c r="F17" s="27">
        <f t="shared" si="0"/>
        <v>457352133</v>
      </c>
      <c r="G17" s="27">
        <f t="shared" si="0"/>
        <v>204992230</v>
      </c>
      <c r="H17" s="27">
        <f t="shared" si="0"/>
        <v>2532295</v>
      </c>
      <c r="I17" s="27">
        <f t="shared" si="0"/>
        <v>-57001460</v>
      </c>
      <c r="J17" s="27">
        <f t="shared" si="0"/>
        <v>150523065</v>
      </c>
      <c r="K17" s="27">
        <f t="shared" si="0"/>
        <v>-2950323</v>
      </c>
      <c r="L17" s="27">
        <f t="shared" si="0"/>
        <v>30104234</v>
      </c>
      <c r="M17" s="27">
        <f t="shared" si="0"/>
        <v>147730328</v>
      </c>
      <c r="N17" s="27">
        <f t="shared" si="0"/>
        <v>174884239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325407304</v>
      </c>
      <c r="X17" s="27">
        <f t="shared" si="0"/>
        <v>301106900</v>
      </c>
      <c r="Y17" s="27">
        <f t="shared" si="0"/>
        <v>24300404</v>
      </c>
      <c r="Z17" s="28">
        <f>+IF(X17&lt;&gt;0,+(Y17/X17)*100,0)</f>
        <v>8.070357736737352</v>
      </c>
      <c r="AA17" s="29">
        <f>SUM(AA6:AA16)</f>
        <v>457352133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6383038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-386114521</v>
      </c>
      <c r="D26" s="17"/>
      <c r="E26" s="18">
        <v>-408113412</v>
      </c>
      <c r="F26" s="19">
        <v>-408113412</v>
      </c>
      <c r="G26" s="19"/>
      <c r="H26" s="19">
        <v>-48485302</v>
      </c>
      <c r="I26" s="19">
        <v>-27751357</v>
      </c>
      <c r="J26" s="19">
        <v>-76236659</v>
      </c>
      <c r="K26" s="19">
        <v>-8165869</v>
      </c>
      <c r="L26" s="19">
        <v>-32899306</v>
      </c>
      <c r="M26" s="19">
        <v>-42725639</v>
      </c>
      <c r="N26" s="19">
        <v>-83790814</v>
      </c>
      <c r="O26" s="19"/>
      <c r="P26" s="19"/>
      <c r="Q26" s="19"/>
      <c r="R26" s="19"/>
      <c r="S26" s="19"/>
      <c r="T26" s="19"/>
      <c r="U26" s="19"/>
      <c r="V26" s="19"/>
      <c r="W26" s="19">
        <v>-160027473</v>
      </c>
      <c r="X26" s="19">
        <v>-204056706</v>
      </c>
      <c r="Y26" s="19">
        <v>44029233</v>
      </c>
      <c r="Z26" s="20">
        <v>-21.58</v>
      </c>
      <c r="AA26" s="21">
        <v>-408113412</v>
      </c>
    </row>
    <row r="27" spans="1:27" ht="13.5">
      <c r="A27" s="23" t="s">
        <v>51</v>
      </c>
      <c r="B27" s="24"/>
      <c r="C27" s="25">
        <f aca="true" t="shared" si="1" ref="C27:Y27">SUM(C21:C26)</f>
        <v>-379731483</v>
      </c>
      <c r="D27" s="25">
        <f>SUM(D21:D26)</f>
        <v>0</v>
      </c>
      <c r="E27" s="26">
        <f t="shared" si="1"/>
        <v>-408113412</v>
      </c>
      <c r="F27" s="27">
        <f t="shared" si="1"/>
        <v>-408113412</v>
      </c>
      <c r="G27" s="27">
        <f t="shared" si="1"/>
        <v>0</v>
      </c>
      <c r="H27" s="27">
        <f t="shared" si="1"/>
        <v>-48485302</v>
      </c>
      <c r="I27" s="27">
        <f t="shared" si="1"/>
        <v>-27751357</v>
      </c>
      <c r="J27" s="27">
        <f t="shared" si="1"/>
        <v>-76236659</v>
      </c>
      <c r="K27" s="27">
        <f t="shared" si="1"/>
        <v>-8165869</v>
      </c>
      <c r="L27" s="27">
        <f t="shared" si="1"/>
        <v>-32899306</v>
      </c>
      <c r="M27" s="27">
        <f t="shared" si="1"/>
        <v>-42725639</v>
      </c>
      <c r="N27" s="27">
        <f t="shared" si="1"/>
        <v>-83790814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-160027473</v>
      </c>
      <c r="X27" s="27">
        <f t="shared" si="1"/>
        <v>-204056706</v>
      </c>
      <c r="Y27" s="27">
        <f t="shared" si="1"/>
        <v>44029233</v>
      </c>
      <c r="Z27" s="28">
        <f>+IF(X27&lt;&gt;0,+(Y27/X27)*100,0)</f>
        <v>-21.57695959279084</v>
      </c>
      <c r="AA27" s="29">
        <f>SUM(AA21:AA26)</f>
        <v>-408113412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>
        <v>-17015165</v>
      </c>
      <c r="I35" s="19"/>
      <c r="J35" s="19">
        <v>-17015165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-17015165</v>
      </c>
      <c r="X35" s="19"/>
      <c r="Y35" s="19">
        <v>-17015165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-17015165</v>
      </c>
      <c r="I36" s="27">
        <f t="shared" si="2"/>
        <v>0</v>
      </c>
      <c r="J36" s="27">
        <f t="shared" si="2"/>
        <v>-17015165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-17015165</v>
      </c>
      <c r="X36" s="27">
        <f t="shared" si="2"/>
        <v>0</v>
      </c>
      <c r="Y36" s="27">
        <f t="shared" si="2"/>
        <v>-17015165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5765092</v>
      </c>
      <c r="D38" s="31">
        <f>+D17+D27+D36</f>
        <v>0</v>
      </c>
      <c r="E38" s="32">
        <f t="shared" si="3"/>
        <v>49238721</v>
      </c>
      <c r="F38" s="33">
        <f t="shared" si="3"/>
        <v>49238721</v>
      </c>
      <c r="G38" s="33">
        <f t="shared" si="3"/>
        <v>204992230</v>
      </c>
      <c r="H38" s="33">
        <f t="shared" si="3"/>
        <v>-62968172</v>
      </c>
      <c r="I38" s="33">
        <f t="shared" si="3"/>
        <v>-84752817</v>
      </c>
      <c r="J38" s="33">
        <f t="shared" si="3"/>
        <v>57271241</v>
      </c>
      <c r="K38" s="33">
        <f t="shared" si="3"/>
        <v>-11116192</v>
      </c>
      <c r="L38" s="33">
        <f t="shared" si="3"/>
        <v>-2795072</v>
      </c>
      <c r="M38" s="33">
        <f t="shared" si="3"/>
        <v>105004689</v>
      </c>
      <c r="N38" s="33">
        <f t="shared" si="3"/>
        <v>91093425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148364666</v>
      </c>
      <c r="X38" s="33">
        <f t="shared" si="3"/>
        <v>97050194</v>
      </c>
      <c r="Y38" s="33">
        <f t="shared" si="3"/>
        <v>51314472</v>
      </c>
      <c r="Z38" s="34">
        <f>+IF(X38&lt;&gt;0,+(Y38/X38)*100,0)</f>
        <v>52.87415705732644</v>
      </c>
      <c r="AA38" s="35">
        <f>+AA17+AA27+AA36</f>
        <v>49238721</v>
      </c>
    </row>
    <row r="39" spans="1:27" ht="13.5">
      <c r="A39" s="22" t="s">
        <v>59</v>
      </c>
      <c r="B39" s="16"/>
      <c r="C39" s="31">
        <v>7436356</v>
      </c>
      <c r="D39" s="31"/>
      <c r="E39" s="32">
        <v>761057</v>
      </c>
      <c r="F39" s="33">
        <v>761057</v>
      </c>
      <c r="G39" s="33">
        <v>15248171</v>
      </c>
      <c r="H39" s="33">
        <v>220240401</v>
      </c>
      <c r="I39" s="33">
        <v>157272229</v>
      </c>
      <c r="J39" s="33">
        <v>15248171</v>
      </c>
      <c r="K39" s="33">
        <v>72519412</v>
      </c>
      <c r="L39" s="33">
        <v>61403220</v>
      </c>
      <c r="M39" s="33">
        <v>58608148</v>
      </c>
      <c r="N39" s="33">
        <v>72519412</v>
      </c>
      <c r="O39" s="33"/>
      <c r="P39" s="33"/>
      <c r="Q39" s="33"/>
      <c r="R39" s="33"/>
      <c r="S39" s="33"/>
      <c r="T39" s="33"/>
      <c r="U39" s="33"/>
      <c r="V39" s="33"/>
      <c r="W39" s="33">
        <v>15248171</v>
      </c>
      <c r="X39" s="33">
        <v>761057</v>
      </c>
      <c r="Y39" s="33">
        <v>14487114</v>
      </c>
      <c r="Z39" s="34">
        <v>1903.55</v>
      </c>
      <c r="AA39" s="35">
        <v>761057</v>
      </c>
    </row>
    <row r="40" spans="1:27" ht="13.5">
      <c r="A40" s="41" t="s">
        <v>60</v>
      </c>
      <c r="B40" s="42"/>
      <c r="C40" s="43">
        <v>13201448</v>
      </c>
      <c r="D40" s="43"/>
      <c r="E40" s="44">
        <v>49999777</v>
      </c>
      <c r="F40" s="45">
        <v>49999777</v>
      </c>
      <c r="G40" s="45">
        <v>220240401</v>
      </c>
      <c r="H40" s="45">
        <v>157272229</v>
      </c>
      <c r="I40" s="45">
        <v>72519412</v>
      </c>
      <c r="J40" s="45">
        <v>72519412</v>
      </c>
      <c r="K40" s="45">
        <v>61403220</v>
      </c>
      <c r="L40" s="45">
        <v>58608148</v>
      </c>
      <c r="M40" s="45">
        <v>163612837</v>
      </c>
      <c r="N40" s="45">
        <v>163612837</v>
      </c>
      <c r="O40" s="45"/>
      <c r="P40" s="45"/>
      <c r="Q40" s="45"/>
      <c r="R40" s="45"/>
      <c r="S40" s="45"/>
      <c r="T40" s="45"/>
      <c r="U40" s="45"/>
      <c r="V40" s="45"/>
      <c r="W40" s="45">
        <v>163612837</v>
      </c>
      <c r="X40" s="45">
        <v>97811250</v>
      </c>
      <c r="Y40" s="45">
        <v>65801587</v>
      </c>
      <c r="Z40" s="46">
        <v>67.27</v>
      </c>
      <c r="AA40" s="47">
        <v>49999777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20402035</v>
      </c>
      <c r="D6" s="17"/>
      <c r="E6" s="18">
        <v>14637543</v>
      </c>
      <c r="F6" s="19">
        <v>14637543</v>
      </c>
      <c r="G6" s="19">
        <v>215685</v>
      </c>
      <c r="H6" s="19">
        <v>196024</v>
      </c>
      <c r="I6" s="19">
        <v>7036238</v>
      </c>
      <c r="J6" s="19">
        <v>7447947</v>
      </c>
      <c r="K6" s="19">
        <v>205671</v>
      </c>
      <c r="L6" s="19">
        <v>229754</v>
      </c>
      <c r="M6" s="19">
        <v>1478653</v>
      </c>
      <c r="N6" s="19">
        <v>1914078</v>
      </c>
      <c r="O6" s="19"/>
      <c r="P6" s="19"/>
      <c r="Q6" s="19"/>
      <c r="R6" s="19"/>
      <c r="S6" s="19"/>
      <c r="T6" s="19"/>
      <c r="U6" s="19"/>
      <c r="V6" s="19"/>
      <c r="W6" s="19">
        <v>9362025</v>
      </c>
      <c r="X6" s="19">
        <v>13137543</v>
      </c>
      <c r="Y6" s="19">
        <v>-3775518</v>
      </c>
      <c r="Z6" s="20">
        <v>-28.74</v>
      </c>
      <c r="AA6" s="21">
        <v>14637543</v>
      </c>
    </row>
    <row r="7" spans="1:27" ht="13.5">
      <c r="A7" s="22" t="s">
        <v>34</v>
      </c>
      <c r="B7" s="16"/>
      <c r="C7" s="17">
        <v>142439</v>
      </c>
      <c r="D7" s="17"/>
      <c r="E7" s="18">
        <v>536664</v>
      </c>
      <c r="F7" s="19">
        <v>536664</v>
      </c>
      <c r="G7" s="19">
        <v>29235</v>
      </c>
      <c r="H7" s="19"/>
      <c r="I7" s="19">
        <v>34416</v>
      </c>
      <c r="J7" s="19">
        <v>63651</v>
      </c>
      <c r="K7" s="19">
        <v>18052</v>
      </c>
      <c r="L7" s="19">
        <v>16256</v>
      </c>
      <c r="M7" s="19">
        <v>5778</v>
      </c>
      <c r="N7" s="19">
        <v>40086</v>
      </c>
      <c r="O7" s="19"/>
      <c r="P7" s="19"/>
      <c r="Q7" s="19"/>
      <c r="R7" s="19"/>
      <c r="S7" s="19"/>
      <c r="T7" s="19"/>
      <c r="U7" s="19"/>
      <c r="V7" s="19"/>
      <c r="W7" s="19">
        <v>103737</v>
      </c>
      <c r="X7" s="19">
        <v>268332</v>
      </c>
      <c r="Y7" s="19">
        <v>-164595</v>
      </c>
      <c r="Z7" s="20">
        <v>-61.34</v>
      </c>
      <c r="AA7" s="21">
        <v>536664</v>
      </c>
    </row>
    <row r="8" spans="1:27" ht="13.5">
      <c r="A8" s="22" t="s">
        <v>35</v>
      </c>
      <c r="B8" s="16"/>
      <c r="C8" s="17">
        <v>5659808</v>
      </c>
      <c r="D8" s="17"/>
      <c r="E8" s="18">
        <v>6092080</v>
      </c>
      <c r="F8" s="19">
        <v>6092080</v>
      </c>
      <c r="G8" s="19">
        <v>299406</v>
      </c>
      <c r="H8" s="19">
        <v>434958</v>
      </c>
      <c r="I8" s="19">
        <v>828221</v>
      </c>
      <c r="J8" s="19">
        <v>1562585</v>
      </c>
      <c r="K8" s="19">
        <v>385077</v>
      </c>
      <c r="L8" s="19">
        <v>58099</v>
      </c>
      <c r="M8" s="19">
        <v>414218</v>
      </c>
      <c r="N8" s="19">
        <v>857394</v>
      </c>
      <c r="O8" s="19"/>
      <c r="P8" s="19"/>
      <c r="Q8" s="19"/>
      <c r="R8" s="19"/>
      <c r="S8" s="19"/>
      <c r="T8" s="19"/>
      <c r="U8" s="19"/>
      <c r="V8" s="19"/>
      <c r="W8" s="19">
        <v>2419979</v>
      </c>
      <c r="X8" s="19">
        <v>3046040</v>
      </c>
      <c r="Y8" s="19">
        <v>-626061</v>
      </c>
      <c r="Z8" s="20">
        <v>-20.55</v>
      </c>
      <c r="AA8" s="21">
        <v>6092080</v>
      </c>
    </row>
    <row r="9" spans="1:27" ht="13.5">
      <c r="A9" s="22" t="s">
        <v>36</v>
      </c>
      <c r="B9" s="16"/>
      <c r="C9" s="17">
        <v>178138762</v>
      </c>
      <c r="D9" s="17"/>
      <c r="E9" s="18">
        <v>155279000</v>
      </c>
      <c r="F9" s="19">
        <v>155279000</v>
      </c>
      <c r="G9" s="19">
        <v>60698000</v>
      </c>
      <c r="H9" s="19">
        <v>2662000</v>
      </c>
      <c r="I9" s="19">
        <v>1000000</v>
      </c>
      <c r="J9" s="19">
        <v>64360000</v>
      </c>
      <c r="K9" s="19">
        <v>18750054</v>
      </c>
      <c r="L9" s="19">
        <v>1421000</v>
      </c>
      <c r="M9" s="19">
        <v>60062092</v>
      </c>
      <c r="N9" s="19">
        <v>80233146</v>
      </c>
      <c r="O9" s="19"/>
      <c r="P9" s="19"/>
      <c r="Q9" s="19"/>
      <c r="R9" s="19"/>
      <c r="S9" s="19"/>
      <c r="T9" s="19"/>
      <c r="U9" s="19"/>
      <c r="V9" s="19"/>
      <c r="W9" s="19">
        <v>144593146</v>
      </c>
      <c r="X9" s="19">
        <v>116246900</v>
      </c>
      <c r="Y9" s="19">
        <v>28346246</v>
      </c>
      <c r="Z9" s="20">
        <v>24.38</v>
      </c>
      <c r="AA9" s="21">
        <v>155279000</v>
      </c>
    </row>
    <row r="10" spans="1:27" ht="13.5">
      <c r="A10" s="22" t="s">
        <v>37</v>
      </c>
      <c r="B10" s="16"/>
      <c r="C10" s="17"/>
      <c r="D10" s="17"/>
      <c r="E10" s="18">
        <v>52265000</v>
      </c>
      <c r="F10" s="19">
        <v>52265000</v>
      </c>
      <c r="G10" s="19">
        <v>22000000</v>
      </c>
      <c r="H10" s="19"/>
      <c r="I10" s="19"/>
      <c r="J10" s="19">
        <v>22000000</v>
      </c>
      <c r="K10" s="19">
        <v>4000000</v>
      </c>
      <c r="L10" s="19"/>
      <c r="M10" s="19">
        <v>30000000</v>
      </c>
      <c r="N10" s="19">
        <v>34000000</v>
      </c>
      <c r="O10" s="19"/>
      <c r="P10" s="19"/>
      <c r="Q10" s="19"/>
      <c r="R10" s="19"/>
      <c r="S10" s="19"/>
      <c r="T10" s="19"/>
      <c r="U10" s="19"/>
      <c r="V10" s="19"/>
      <c r="W10" s="19">
        <v>56000000</v>
      </c>
      <c r="X10" s="19">
        <v>47467900</v>
      </c>
      <c r="Y10" s="19">
        <v>8532100</v>
      </c>
      <c r="Z10" s="20">
        <v>17.97</v>
      </c>
      <c r="AA10" s="21">
        <v>52265000</v>
      </c>
    </row>
    <row r="11" spans="1:27" ht="13.5">
      <c r="A11" s="22" t="s">
        <v>38</v>
      </c>
      <c r="B11" s="16"/>
      <c r="C11" s="17">
        <v>3273313</v>
      </c>
      <c r="D11" s="17"/>
      <c r="E11" s="18">
        <v>1832052</v>
      </c>
      <c r="F11" s="19">
        <v>1832052</v>
      </c>
      <c r="G11" s="19">
        <v>94968</v>
      </c>
      <c r="H11" s="19">
        <v>42118</v>
      </c>
      <c r="I11" s="19">
        <v>97064</v>
      </c>
      <c r="J11" s="19">
        <v>234150</v>
      </c>
      <c r="K11" s="19">
        <v>43342</v>
      </c>
      <c r="L11" s="19">
        <v>98055</v>
      </c>
      <c r="M11" s="19">
        <v>42655</v>
      </c>
      <c r="N11" s="19">
        <v>184052</v>
      </c>
      <c r="O11" s="19"/>
      <c r="P11" s="19"/>
      <c r="Q11" s="19"/>
      <c r="R11" s="19"/>
      <c r="S11" s="19"/>
      <c r="T11" s="19"/>
      <c r="U11" s="19"/>
      <c r="V11" s="19"/>
      <c r="W11" s="19">
        <v>418202</v>
      </c>
      <c r="X11" s="19">
        <v>916026</v>
      </c>
      <c r="Y11" s="19">
        <v>-497824</v>
      </c>
      <c r="Z11" s="20">
        <v>-54.35</v>
      </c>
      <c r="AA11" s="21">
        <v>1832052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-152823825</v>
      </c>
      <c r="D14" s="17"/>
      <c r="E14" s="18">
        <v>-143039988</v>
      </c>
      <c r="F14" s="19">
        <v>-143039988</v>
      </c>
      <c r="G14" s="19">
        <v>-7243436</v>
      </c>
      <c r="H14" s="19">
        <v>-11552822</v>
      </c>
      <c r="I14" s="19">
        <v>-16339433</v>
      </c>
      <c r="J14" s="19">
        <v>-35135691</v>
      </c>
      <c r="K14" s="19">
        <v>-15228088</v>
      </c>
      <c r="L14" s="19">
        <v>-28656135</v>
      </c>
      <c r="M14" s="19">
        <v>-22532916</v>
      </c>
      <c r="N14" s="19">
        <v>-66417139</v>
      </c>
      <c r="O14" s="19"/>
      <c r="P14" s="19"/>
      <c r="Q14" s="19"/>
      <c r="R14" s="19"/>
      <c r="S14" s="19"/>
      <c r="T14" s="19"/>
      <c r="U14" s="19"/>
      <c r="V14" s="19"/>
      <c r="W14" s="19">
        <v>-101552830</v>
      </c>
      <c r="X14" s="19">
        <v>-71519994</v>
      </c>
      <c r="Y14" s="19">
        <v>-30032836</v>
      </c>
      <c r="Z14" s="20">
        <v>41.99</v>
      </c>
      <c r="AA14" s="21">
        <v>-143039988</v>
      </c>
    </row>
    <row r="15" spans="1:27" ht="13.5">
      <c r="A15" s="22" t="s">
        <v>42</v>
      </c>
      <c r="B15" s="16"/>
      <c r="C15" s="17">
        <v>-8069</v>
      </c>
      <c r="D15" s="17"/>
      <c r="E15" s="18"/>
      <c r="F15" s="19"/>
      <c r="G15" s="19">
        <v>-680</v>
      </c>
      <c r="H15" s="19"/>
      <c r="I15" s="19"/>
      <c r="J15" s="19">
        <v>-680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-680</v>
      </c>
      <c r="X15" s="19"/>
      <c r="Y15" s="19">
        <v>-680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-6117036</v>
      </c>
      <c r="F16" s="19">
        <v>-6117036</v>
      </c>
      <c r="G16" s="19">
        <v>-32000</v>
      </c>
      <c r="H16" s="19">
        <v>-181795</v>
      </c>
      <c r="I16" s="19">
        <v>-210539</v>
      </c>
      <c r="J16" s="19">
        <v>-424334</v>
      </c>
      <c r="K16" s="19">
        <v>-38000</v>
      </c>
      <c r="L16" s="19">
        <v>-38000</v>
      </c>
      <c r="M16" s="19">
        <v>-123437</v>
      </c>
      <c r="N16" s="19">
        <v>-199437</v>
      </c>
      <c r="O16" s="19"/>
      <c r="P16" s="19"/>
      <c r="Q16" s="19"/>
      <c r="R16" s="19"/>
      <c r="S16" s="19"/>
      <c r="T16" s="19"/>
      <c r="U16" s="19"/>
      <c r="V16" s="19"/>
      <c r="W16" s="19">
        <v>-623771</v>
      </c>
      <c r="X16" s="19">
        <v>-3058518</v>
      </c>
      <c r="Y16" s="19">
        <v>2434747</v>
      </c>
      <c r="Z16" s="20">
        <v>-79.61</v>
      </c>
      <c r="AA16" s="21">
        <v>-6117036</v>
      </c>
    </row>
    <row r="17" spans="1:27" ht="13.5">
      <c r="A17" s="23" t="s">
        <v>44</v>
      </c>
      <c r="B17" s="24"/>
      <c r="C17" s="25">
        <f aca="true" t="shared" si="0" ref="C17:Y17">SUM(C6:C16)</f>
        <v>54784463</v>
      </c>
      <c r="D17" s="25">
        <f>SUM(D6:D16)</f>
        <v>0</v>
      </c>
      <c r="E17" s="26">
        <f t="shared" si="0"/>
        <v>81485315</v>
      </c>
      <c r="F17" s="27">
        <f t="shared" si="0"/>
        <v>81485315</v>
      </c>
      <c r="G17" s="27">
        <f t="shared" si="0"/>
        <v>76061178</v>
      </c>
      <c r="H17" s="27">
        <f t="shared" si="0"/>
        <v>-8399517</v>
      </c>
      <c r="I17" s="27">
        <f t="shared" si="0"/>
        <v>-7554033</v>
      </c>
      <c r="J17" s="27">
        <f t="shared" si="0"/>
        <v>60107628</v>
      </c>
      <c r="K17" s="27">
        <f t="shared" si="0"/>
        <v>8136108</v>
      </c>
      <c r="L17" s="27">
        <f t="shared" si="0"/>
        <v>-26870971</v>
      </c>
      <c r="M17" s="27">
        <f t="shared" si="0"/>
        <v>69347043</v>
      </c>
      <c r="N17" s="27">
        <f t="shared" si="0"/>
        <v>50612180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110719808</v>
      </c>
      <c r="X17" s="27">
        <f t="shared" si="0"/>
        <v>106504229</v>
      </c>
      <c r="Y17" s="27">
        <f t="shared" si="0"/>
        <v>4215579</v>
      </c>
      <c r="Z17" s="28">
        <f>+IF(X17&lt;&gt;0,+(Y17/X17)*100,0)</f>
        <v>3.958132967658965</v>
      </c>
      <c r="AA17" s="29">
        <f>SUM(AA6:AA16)</f>
        <v>81485315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-38416793</v>
      </c>
      <c r="D26" s="17"/>
      <c r="E26" s="18">
        <v>-53329113</v>
      </c>
      <c r="F26" s="19">
        <v>-53329113</v>
      </c>
      <c r="G26" s="19">
        <v>-6861346</v>
      </c>
      <c r="H26" s="19">
        <v>-1792795</v>
      </c>
      <c r="I26" s="19">
        <v>-2939179</v>
      </c>
      <c r="J26" s="19">
        <v>-11593320</v>
      </c>
      <c r="K26" s="19">
        <v>-9631889</v>
      </c>
      <c r="L26" s="19">
        <v>-5337327</v>
      </c>
      <c r="M26" s="19">
        <v>-2315830</v>
      </c>
      <c r="N26" s="19">
        <v>-17285046</v>
      </c>
      <c r="O26" s="19"/>
      <c r="P26" s="19"/>
      <c r="Q26" s="19"/>
      <c r="R26" s="19"/>
      <c r="S26" s="19"/>
      <c r="T26" s="19"/>
      <c r="U26" s="19"/>
      <c r="V26" s="19"/>
      <c r="W26" s="19">
        <v>-28878366</v>
      </c>
      <c r="X26" s="19">
        <v>-27562890</v>
      </c>
      <c r="Y26" s="19">
        <v>-1315476</v>
      </c>
      <c r="Z26" s="20">
        <v>4.77</v>
      </c>
      <c r="AA26" s="21">
        <v>-53329113</v>
      </c>
    </row>
    <row r="27" spans="1:27" ht="13.5">
      <c r="A27" s="23" t="s">
        <v>51</v>
      </c>
      <c r="B27" s="24"/>
      <c r="C27" s="25">
        <f aca="true" t="shared" si="1" ref="C27:Y27">SUM(C21:C26)</f>
        <v>-38416793</v>
      </c>
      <c r="D27" s="25">
        <f>SUM(D21:D26)</f>
        <v>0</v>
      </c>
      <c r="E27" s="26">
        <f t="shared" si="1"/>
        <v>-53329113</v>
      </c>
      <c r="F27" s="27">
        <f t="shared" si="1"/>
        <v>-53329113</v>
      </c>
      <c r="G27" s="27">
        <f t="shared" si="1"/>
        <v>-6861346</v>
      </c>
      <c r="H27" s="27">
        <f t="shared" si="1"/>
        <v>-1792795</v>
      </c>
      <c r="I27" s="27">
        <f t="shared" si="1"/>
        <v>-2939179</v>
      </c>
      <c r="J27" s="27">
        <f t="shared" si="1"/>
        <v>-11593320</v>
      </c>
      <c r="K27" s="27">
        <f t="shared" si="1"/>
        <v>-9631889</v>
      </c>
      <c r="L27" s="27">
        <f t="shared" si="1"/>
        <v>-5337327</v>
      </c>
      <c r="M27" s="27">
        <f t="shared" si="1"/>
        <v>-2315830</v>
      </c>
      <c r="N27" s="27">
        <f t="shared" si="1"/>
        <v>-17285046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-28878366</v>
      </c>
      <c r="X27" s="27">
        <f t="shared" si="1"/>
        <v>-27562890</v>
      </c>
      <c r="Y27" s="27">
        <f t="shared" si="1"/>
        <v>-1315476</v>
      </c>
      <c r="Z27" s="28">
        <f>+IF(X27&lt;&gt;0,+(Y27/X27)*100,0)</f>
        <v>4.772634509661359</v>
      </c>
      <c r="AA27" s="29">
        <f>SUM(AA21:AA26)</f>
        <v>-53329113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16367670</v>
      </c>
      <c r="D38" s="31">
        <f>+D17+D27+D36</f>
        <v>0</v>
      </c>
      <c r="E38" s="32">
        <f t="shared" si="3"/>
        <v>28156202</v>
      </c>
      <c r="F38" s="33">
        <f t="shared" si="3"/>
        <v>28156202</v>
      </c>
      <c r="G38" s="33">
        <f t="shared" si="3"/>
        <v>69199832</v>
      </c>
      <c r="H38" s="33">
        <f t="shared" si="3"/>
        <v>-10192312</v>
      </c>
      <c r="I38" s="33">
        <f t="shared" si="3"/>
        <v>-10493212</v>
      </c>
      <c r="J38" s="33">
        <f t="shared" si="3"/>
        <v>48514308</v>
      </c>
      <c r="K38" s="33">
        <f t="shared" si="3"/>
        <v>-1495781</v>
      </c>
      <c r="L38" s="33">
        <f t="shared" si="3"/>
        <v>-32208298</v>
      </c>
      <c r="M38" s="33">
        <f t="shared" si="3"/>
        <v>67031213</v>
      </c>
      <c r="N38" s="33">
        <f t="shared" si="3"/>
        <v>33327134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81841442</v>
      </c>
      <c r="X38" s="33">
        <f t="shared" si="3"/>
        <v>78941339</v>
      </c>
      <c r="Y38" s="33">
        <f t="shared" si="3"/>
        <v>2900103</v>
      </c>
      <c r="Z38" s="34">
        <f>+IF(X38&lt;&gt;0,+(Y38/X38)*100,0)</f>
        <v>3.6737443736544675</v>
      </c>
      <c r="AA38" s="35">
        <f>+AA17+AA27+AA36</f>
        <v>28156202</v>
      </c>
    </row>
    <row r="39" spans="1:27" ht="13.5">
      <c r="A39" s="22" t="s">
        <v>59</v>
      </c>
      <c r="B39" s="16"/>
      <c r="C39" s="31">
        <v>18260777</v>
      </c>
      <c r="D39" s="31"/>
      <c r="E39" s="32">
        <v>26945131</v>
      </c>
      <c r="F39" s="33">
        <v>26945131</v>
      </c>
      <c r="G39" s="33">
        <v>34628447</v>
      </c>
      <c r="H39" s="33">
        <v>103828279</v>
      </c>
      <c r="I39" s="33">
        <v>93635967</v>
      </c>
      <c r="J39" s="33">
        <v>34628447</v>
      </c>
      <c r="K39" s="33">
        <v>83142755</v>
      </c>
      <c r="L39" s="33">
        <v>81646974</v>
      </c>
      <c r="M39" s="33">
        <v>49438676</v>
      </c>
      <c r="N39" s="33">
        <v>83142755</v>
      </c>
      <c r="O39" s="33"/>
      <c r="P39" s="33"/>
      <c r="Q39" s="33"/>
      <c r="R39" s="33"/>
      <c r="S39" s="33"/>
      <c r="T39" s="33"/>
      <c r="U39" s="33"/>
      <c r="V39" s="33"/>
      <c r="W39" s="33">
        <v>34628447</v>
      </c>
      <c r="X39" s="33">
        <v>26945131</v>
      </c>
      <c r="Y39" s="33">
        <v>7683316</v>
      </c>
      <c r="Z39" s="34">
        <v>28.51</v>
      </c>
      <c r="AA39" s="35">
        <v>26945131</v>
      </c>
    </row>
    <row r="40" spans="1:27" ht="13.5">
      <c r="A40" s="41" t="s">
        <v>60</v>
      </c>
      <c r="B40" s="42"/>
      <c r="C40" s="43">
        <v>34628447</v>
      </c>
      <c r="D40" s="43"/>
      <c r="E40" s="44">
        <v>55101332</v>
      </c>
      <c r="F40" s="45">
        <v>55101332</v>
      </c>
      <c r="G40" s="45">
        <v>103828279</v>
      </c>
      <c r="H40" s="45">
        <v>93635967</v>
      </c>
      <c r="I40" s="45">
        <v>83142755</v>
      </c>
      <c r="J40" s="45">
        <v>83142755</v>
      </c>
      <c r="K40" s="45">
        <v>81646974</v>
      </c>
      <c r="L40" s="45">
        <v>49438676</v>
      </c>
      <c r="M40" s="45">
        <v>116469889</v>
      </c>
      <c r="N40" s="45">
        <v>116469889</v>
      </c>
      <c r="O40" s="45"/>
      <c r="P40" s="45"/>
      <c r="Q40" s="45"/>
      <c r="R40" s="45"/>
      <c r="S40" s="45"/>
      <c r="T40" s="45"/>
      <c r="U40" s="45"/>
      <c r="V40" s="45"/>
      <c r="W40" s="45">
        <v>116469889</v>
      </c>
      <c r="X40" s="45">
        <v>105886469</v>
      </c>
      <c r="Y40" s="45">
        <v>10583420</v>
      </c>
      <c r="Z40" s="46">
        <v>10</v>
      </c>
      <c r="AA40" s="47">
        <v>55101332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13586068</v>
      </c>
      <c r="D6" s="17"/>
      <c r="E6" s="18">
        <v>16337640</v>
      </c>
      <c r="F6" s="19">
        <v>16337640</v>
      </c>
      <c r="G6" s="19">
        <v>754456</v>
      </c>
      <c r="H6" s="19">
        <v>603840</v>
      </c>
      <c r="I6" s="19">
        <v>5005675</v>
      </c>
      <c r="J6" s="19">
        <v>6363971</v>
      </c>
      <c r="K6" s="19">
        <v>691876</v>
      </c>
      <c r="L6" s="19">
        <v>783515</v>
      </c>
      <c r="M6" s="19">
        <v>707863</v>
      </c>
      <c r="N6" s="19">
        <v>2183254</v>
      </c>
      <c r="O6" s="19"/>
      <c r="P6" s="19"/>
      <c r="Q6" s="19"/>
      <c r="R6" s="19"/>
      <c r="S6" s="19"/>
      <c r="T6" s="19"/>
      <c r="U6" s="19"/>
      <c r="V6" s="19"/>
      <c r="W6" s="19">
        <v>8547225</v>
      </c>
      <c r="X6" s="19">
        <v>8168820</v>
      </c>
      <c r="Y6" s="19">
        <v>378405</v>
      </c>
      <c r="Z6" s="20">
        <v>4.63</v>
      </c>
      <c r="AA6" s="21">
        <v>16337640</v>
      </c>
    </row>
    <row r="7" spans="1:27" ht="13.5">
      <c r="A7" s="22" t="s">
        <v>34</v>
      </c>
      <c r="B7" s="16"/>
      <c r="C7" s="17">
        <v>1756713</v>
      </c>
      <c r="D7" s="17"/>
      <c r="E7" s="18">
        <v>1721184</v>
      </c>
      <c r="F7" s="19">
        <v>1721184</v>
      </c>
      <c r="G7" s="19">
        <v>127559</v>
      </c>
      <c r="H7" s="19">
        <v>109853</v>
      </c>
      <c r="I7" s="19">
        <v>287048</v>
      </c>
      <c r="J7" s="19">
        <v>524460</v>
      </c>
      <c r="K7" s="19">
        <v>217157</v>
      </c>
      <c r="L7" s="19">
        <v>154699</v>
      </c>
      <c r="M7" s="19">
        <v>119028</v>
      </c>
      <c r="N7" s="19">
        <v>490884</v>
      </c>
      <c r="O7" s="19"/>
      <c r="P7" s="19"/>
      <c r="Q7" s="19"/>
      <c r="R7" s="19"/>
      <c r="S7" s="19"/>
      <c r="T7" s="19"/>
      <c r="U7" s="19"/>
      <c r="V7" s="19"/>
      <c r="W7" s="19">
        <v>1015344</v>
      </c>
      <c r="X7" s="19">
        <v>860592</v>
      </c>
      <c r="Y7" s="19">
        <v>154752</v>
      </c>
      <c r="Z7" s="20">
        <v>17.98</v>
      </c>
      <c r="AA7" s="21">
        <v>1721184</v>
      </c>
    </row>
    <row r="8" spans="1:27" ht="13.5">
      <c r="A8" s="22" t="s">
        <v>35</v>
      </c>
      <c r="B8" s="16"/>
      <c r="C8" s="17">
        <v>9854164</v>
      </c>
      <c r="D8" s="17"/>
      <c r="E8" s="18">
        <v>6249936</v>
      </c>
      <c r="F8" s="19">
        <v>6249936</v>
      </c>
      <c r="G8" s="19">
        <v>1573723</v>
      </c>
      <c r="H8" s="19">
        <v>923187</v>
      </c>
      <c r="I8" s="19">
        <v>225148</v>
      </c>
      <c r="J8" s="19">
        <v>2722058</v>
      </c>
      <c r="K8" s="19">
        <v>4116756</v>
      </c>
      <c r="L8" s="19">
        <v>218590</v>
      </c>
      <c r="M8" s="19">
        <v>2144329</v>
      </c>
      <c r="N8" s="19">
        <v>6479675</v>
      </c>
      <c r="O8" s="19"/>
      <c r="P8" s="19"/>
      <c r="Q8" s="19"/>
      <c r="R8" s="19"/>
      <c r="S8" s="19"/>
      <c r="T8" s="19"/>
      <c r="U8" s="19"/>
      <c r="V8" s="19"/>
      <c r="W8" s="19">
        <v>9201733</v>
      </c>
      <c r="X8" s="19">
        <v>3124968</v>
      </c>
      <c r="Y8" s="19">
        <v>6076765</v>
      </c>
      <c r="Z8" s="20">
        <v>194.46</v>
      </c>
      <c r="AA8" s="21">
        <v>6249936</v>
      </c>
    </row>
    <row r="9" spans="1:27" ht="13.5">
      <c r="A9" s="22" t="s">
        <v>36</v>
      </c>
      <c r="B9" s="16"/>
      <c r="C9" s="17">
        <v>150131492</v>
      </c>
      <c r="D9" s="17"/>
      <c r="E9" s="18">
        <v>186773001</v>
      </c>
      <c r="F9" s="19">
        <v>186773001</v>
      </c>
      <c r="G9" s="19">
        <v>66652000</v>
      </c>
      <c r="H9" s="19">
        <v>2659000</v>
      </c>
      <c r="I9" s="19"/>
      <c r="J9" s="19">
        <v>69311000</v>
      </c>
      <c r="K9" s="19">
        <v>5062000</v>
      </c>
      <c r="L9" s="19">
        <v>2813059</v>
      </c>
      <c r="M9" s="19">
        <v>53322000</v>
      </c>
      <c r="N9" s="19">
        <v>61197059</v>
      </c>
      <c r="O9" s="19"/>
      <c r="P9" s="19"/>
      <c r="Q9" s="19"/>
      <c r="R9" s="19"/>
      <c r="S9" s="19"/>
      <c r="T9" s="19"/>
      <c r="U9" s="19"/>
      <c r="V9" s="19"/>
      <c r="W9" s="19">
        <v>130508059</v>
      </c>
      <c r="X9" s="19">
        <v>122547334</v>
      </c>
      <c r="Y9" s="19">
        <v>7960725</v>
      </c>
      <c r="Z9" s="20">
        <v>6.5</v>
      </c>
      <c r="AA9" s="21">
        <v>186773001</v>
      </c>
    </row>
    <row r="10" spans="1:27" ht="13.5">
      <c r="A10" s="22" t="s">
        <v>37</v>
      </c>
      <c r="B10" s="16"/>
      <c r="C10" s="17">
        <v>38003000</v>
      </c>
      <c r="D10" s="17"/>
      <c r="E10" s="18">
        <v>36687000</v>
      </c>
      <c r="F10" s="19">
        <v>36687000</v>
      </c>
      <c r="G10" s="19">
        <v>4000000</v>
      </c>
      <c r="H10" s="19"/>
      <c r="I10" s="19"/>
      <c r="J10" s="19">
        <v>4000000</v>
      </c>
      <c r="K10" s="19"/>
      <c r="L10" s="19"/>
      <c r="M10" s="19">
        <v>10000000</v>
      </c>
      <c r="N10" s="19">
        <v>10000000</v>
      </c>
      <c r="O10" s="19"/>
      <c r="P10" s="19"/>
      <c r="Q10" s="19"/>
      <c r="R10" s="19"/>
      <c r="S10" s="19"/>
      <c r="T10" s="19"/>
      <c r="U10" s="19"/>
      <c r="V10" s="19"/>
      <c r="W10" s="19">
        <v>14000000</v>
      </c>
      <c r="X10" s="19">
        <v>18343500</v>
      </c>
      <c r="Y10" s="19">
        <v>-4343500</v>
      </c>
      <c r="Z10" s="20">
        <v>-23.68</v>
      </c>
      <c r="AA10" s="21">
        <v>36687000</v>
      </c>
    </row>
    <row r="11" spans="1:27" ht="13.5">
      <c r="A11" s="22" t="s">
        <v>38</v>
      </c>
      <c r="B11" s="16"/>
      <c r="C11" s="17">
        <v>4285596</v>
      </c>
      <c r="D11" s="17"/>
      <c r="E11" s="18">
        <v>4052700</v>
      </c>
      <c r="F11" s="19">
        <v>4052700</v>
      </c>
      <c r="G11" s="19">
        <v>242792</v>
      </c>
      <c r="H11" s="19">
        <v>355248</v>
      </c>
      <c r="I11" s="19">
        <v>222042</v>
      </c>
      <c r="J11" s="19">
        <v>820082</v>
      </c>
      <c r="K11" s="19">
        <v>189307</v>
      </c>
      <c r="L11" s="19">
        <v>133254</v>
      </c>
      <c r="M11" s="19">
        <v>124788</v>
      </c>
      <c r="N11" s="19">
        <v>447349</v>
      </c>
      <c r="O11" s="19"/>
      <c r="P11" s="19"/>
      <c r="Q11" s="19"/>
      <c r="R11" s="19"/>
      <c r="S11" s="19"/>
      <c r="T11" s="19"/>
      <c r="U11" s="19"/>
      <c r="V11" s="19"/>
      <c r="W11" s="19">
        <v>1267431</v>
      </c>
      <c r="X11" s="19">
        <v>2026350</v>
      </c>
      <c r="Y11" s="19">
        <v>-758919</v>
      </c>
      <c r="Z11" s="20">
        <v>-37.45</v>
      </c>
      <c r="AA11" s="21">
        <v>4052700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-186662182</v>
      </c>
      <c r="D14" s="17"/>
      <c r="E14" s="18">
        <v>-185606663</v>
      </c>
      <c r="F14" s="19">
        <v>-185606663</v>
      </c>
      <c r="G14" s="19">
        <v>-9943630</v>
      </c>
      <c r="H14" s="19">
        <v>-18287359</v>
      </c>
      <c r="I14" s="19">
        <v>-15507551</v>
      </c>
      <c r="J14" s="19">
        <v>-43738540</v>
      </c>
      <c r="K14" s="19">
        <v>-17631864</v>
      </c>
      <c r="L14" s="19">
        <v>-18238483</v>
      </c>
      <c r="M14" s="19">
        <v>-19137215</v>
      </c>
      <c r="N14" s="19">
        <v>-55007562</v>
      </c>
      <c r="O14" s="19"/>
      <c r="P14" s="19"/>
      <c r="Q14" s="19"/>
      <c r="R14" s="19"/>
      <c r="S14" s="19"/>
      <c r="T14" s="19"/>
      <c r="U14" s="19"/>
      <c r="V14" s="19"/>
      <c r="W14" s="19">
        <v>-98746102</v>
      </c>
      <c r="X14" s="19">
        <v>-90810709</v>
      </c>
      <c r="Y14" s="19">
        <v>-7935393</v>
      </c>
      <c r="Z14" s="20">
        <v>8.74</v>
      </c>
      <c r="AA14" s="21">
        <v>-185606663</v>
      </c>
    </row>
    <row r="15" spans="1:27" ht="13.5">
      <c r="A15" s="22" t="s">
        <v>42</v>
      </c>
      <c r="B15" s="16"/>
      <c r="C15" s="17"/>
      <c r="D15" s="17"/>
      <c r="E15" s="18">
        <v>-14760</v>
      </c>
      <c r="F15" s="19">
        <v>-14760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-7380</v>
      </c>
      <c r="Y15" s="19">
        <v>7380</v>
      </c>
      <c r="Z15" s="20">
        <v>-100</v>
      </c>
      <c r="AA15" s="21">
        <v>-14760</v>
      </c>
    </row>
    <row r="16" spans="1:27" ht="13.5">
      <c r="A16" s="22" t="s">
        <v>43</v>
      </c>
      <c r="B16" s="16"/>
      <c r="C16" s="17"/>
      <c r="D16" s="17"/>
      <c r="E16" s="18">
        <v>-20099736</v>
      </c>
      <c r="F16" s="19">
        <v>-20099736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-10049868</v>
      </c>
      <c r="Y16" s="19">
        <v>10049868</v>
      </c>
      <c r="Z16" s="20">
        <v>-100</v>
      </c>
      <c r="AA16" s="21">
        <v>-20099736</v>
      </c>
    </row>
    <row r="17" spans="1:27" ht="13.5">
      <c r="A17" s="23" t="s">
        <v>44</v>
      </c>
      <c r="B17" s="24"/>
      <c r="C17" s="25">
        <f aca="true" t="shared" si="0" ref="C17:Y17">SUM(C6:C16)</f>
        <v>30954851</v>
      </c>
      <c r="D17" s="25">
        <f>SUM(D6:D16)</f>
        <v>0</v>
      </c>
      <c r="E17" s="26">
        <f t="shared" si="0"/>
        <v>46100302</v>
      </c>
      <c r="F17" s="27">
        <f t="shared" si="0"/>
        <v>46100302</v>
      </c>
      <c r="G17" s="27">
        <f t="shared" si="0"/>
        <v>63406900</v>
      </c>
      <c r="H17" s="27">
        <f t="shared" si="0"/>
        <v>-13636231</v>
      </c>
      <c r="I17" s="27">
        <f t="shared" si="0"/>
        <v>-9767638</v>
      </c>
      <c r="J17" s="27">
        <f t="shared" si="0"/>
        <v>40003031</v>
      </c>
      <c r="K17" s="27">
        <f t="shared" si="0"/>
        <v>-7354768</v>
      </c>
      <c r="L17" s="27">
        <f t="shared" si="0"/>
        <v>-14135366</v>
      </c>
      <c r="M17" s="27">
        <f t="shared" si="0"/>
        <v>47280793</v>
      </c>
      <c r="N17" s="27">
        <f t="shared" si="0"/>
        <v>25790659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65793690</v>
      </c>
      <c r="X17" s="27">
        <f t="shared" si="0"/>
        <v>54203607</v>
      </c>
      <c r="Y17" s="27">
        <f t="shared" si="0"/>
        <v>11590083</v>
      </c>
      <c r="Z17" s="28">
        <f>+IF(X17&lt;&gt;0,+(Y17/X17)*100,0)</f>
        <v>21.38249397314094</v>
      </c>
      <c r="AA17" s="29">
        <f>SUM(AA6:AA16)</f>
        <v>46100302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-73690925</v>
      </c>
      <c r="D26" s="17"/>
      <c r="E26" s="18">
        <v>-48306024</v>
      </c>
      <c r="F26" s="19">
        <v>-48306024</v>
      </c>
      <c r="G26" s="19">
        <v>-11720182</v>
      </c>
      <c r="H26" s="19">
        <v>-1816043</v>
      </c>
      <c r="I26" s="19">
        <v>-1227826</v>
      </c>
      <c r="J26" s="19">
        <v>-14764051</v>
      </c>
      <c r="K26" s="19">
        <v>-97750</v>
      </c>
      <c r="L26" s="19">
        <v>-150000</v>
      </c>
      <c r="M26" s="19">
        <v>-6952322</v>
      </c>
      <c r="N26" s="19">
        <v>-7200072</v>
      </c>
      <c r="O26" s="19"/>
      <c r="P26" s="19"/>
      <c r="Q26" s="19"/>
      <c r="R26" s="19"/>
      <c r="S26" s="19"/>
      <c r="T26" s="19"/>
      <c r="U26" s="19"/>
      <c r="V26" s="19"/>
      <c r="W26" s="19">
        <v>-21964123</v>
      </c>
      <c r="X26" s="19">
        <v>-24153012</v>
      </c>
      <c r="Y26" s="19">
        <v>2188889</v>
      </c>
      <c r="Z26" s="20">
        <v>-9.06</v>
      </c>
      <c r="AA26" s="21">
        <v>-48306024</v>
      </c>
    </row>
    <row r="27" spans="1:27" ht="13.5">
      <c r="A27" s="23" t="s">
        <v>51</v>
      </c>
      <c r="B27" s="24"/>
      <c r="C27" s="25">
        <f aca="true" t="shared" si="1" ref="C27:Y27">SUM(C21:C26)</f>
        <v>-73690925</v>
      </c>
      <c r="D27" s="25">
        <f>SUM(D21:D26)</f>
        <v>0</v>
      </c>
      <c r="E27" s="26">
        <f t="shared" si="1"/>
        <v>-48306024</v>
      </c>
      <c r="F27" s="27">
        <f t="shared" si="1"/>
        <v>-48306024</v>
      </c>
      <c r="G27" s="27">
        <f t="shared" si="1"/>
        <v>-11720182</v>
      </c>
      <c r="H27" s="27">
        <f t="shared" si="1"/>
        <v>-1816043</v>
      </c>
      <c r="I27" s="27">
        <f t="shared" si="1"/>
        <v>-1227826</v>
      </c>
      <c r="J27" s="27">
        <f t="shared" si="1"/>
        <v>-14764051</v>
      </c>
      <c r="K27" s="27">
        <f t="shared" si="1"/>
        <v>-97750</v>
      </c>
      <c r="L27" s="27">
        <f t="shared" si="1"/>
        <v>-150000</v>
      </c>
      <c r="M27" s="27">
        <f t="shared" si="1"/>
        <v>-6952322</v>
      </c>
      <c r="N27" s="27">
        <f t="shared" si="1"/>
        <v>-7200072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-21964123</v>
      </c>
      <c r="X27" s="27">
        <f t="shared" si="1"/>
        <v>-24153012</v>
      </c>
      <c r="Y27" s="27">
        <f t="shared" si="1"/>
        <v>2188889</v>
      </c>
      <c r="Z27" s="28">
        <f>+IF(X27&lt;&gt;0,+(Y27/X27)*100,0)</f>
        <v>-9.062592276275936</v>
      </c>
      <c r="AA27" s="29">
        <f>SUM(AA21:AA26)</f>
        <v>-48306024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-42736074</v>
      </c>
      <c r="D38" s="31">
        <f>+D17+D27+D36</f>
        <v>0</v>
      </c>
      <c r="E38" s="32">
        <f t="shared" si="3"/>
        <v>-2205722</v>
      </c>
      <c r="F38" s="33">
        <f t="shared" si="3"/>
        <v>-2205722</v>
      </c>
      <c r="G38" s="33">
        <f t="shared" si="3"/>
        <v>51686718</v>
      </c>
      <c r="H38" s="33">
        <f t="shared" si="3"/>
        <v>-15452274</v>
      </c>
      <c r="I38" s="33">
        <f t="shared" si="3"/>
        <v>-10995464</v>
      </c>
      <c r="J38" s="33">
        <f t="shared" si="3"/>
        <v>25238980</v>
      </c>
      <c r="K38" s="33">
        <f t="shared" si="3"/>
        <v>-7452518</v>
      </c>
      <c r="L38" s="33">
        <f t="shared" si="3"/>
        <v>-14285366</v>
      </c>
      <c r="M38" s="33">
        <f t="shared" si="3"/>
        <v>40328471</v>
      </c>
      <c r="N38" s="33">
        <f t="shared" si="3"/>
        <v>18590587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43829567</v>
      </c>
      <c r="X38" s="33">
        <f t="shared" si="3"/>
        <v>30050595</v>
      </c>
      <c r="Y38" s="33">
        <f t="shared" si="3"/>
        <v>13778972</v>
      </c>
      <c r="Z38" s="34">
        <f>+IF(X38&lt;&gt;0,+(Y38/X38)*100,0)</f>
        <v>45.85257629674221</v>
      </c>
      <c r="AA38" s="35">
        <f>+AA17+AA27+AA36</f>
        <v>-2205722</v>
      </c>
    </row>
    <row r="39" spans="1:27" ht="13.5">
      <c r="A39" s="22" t="s">
        <v>59</v>
      </c>
      <c r="B39" s="16"/>
      <c r="C39" s="31">
        <v>56964441</v>
      </c>
      <c r="D39" s="31"/>
      <c r="E39" s="32">
        <v>21500000</v>
      </c>
      <c r="F39" s="33">
        <v>21500000</v>
      </c>
      <c r="G39" s="33">
        <v>14498795</v>
      </c>
      <c r="H39" s="33">
        <v>66185513</v>
      </c>
      <c r="I39" s="33">
        <v>50733239</v>
      </c>
      <c r="J39" s="33">
        <v>14498795</v>
      </c>
      <c r="K39" s="33">
        <v>39737775</v>
      </c>
      <c r="L39" s="33">
        <v>32285257</v>
      </c>
      <c r="M39" s="33">
        <v>17999891</v>
      </c>
      <c r="N39" s="33">
        <v>39737775</v>
      </c>
      <c r="O39" s="33"/>
      <c r="P39" s="33"/>
      <c r="Q39" s="33"/>
      <c r="R39" s="33"/>
      <c r="S39" s="33"/>
      <c r="T39" s="33"/>
      <c r="U39" s="33"/>
      <c r="V39" s="33"/>
      <c r="W39" s="33">
        <v>14498795</v>
      </c>
      <c r="X39" s="33">
        <v>21500000</v>
      </c>
      <c r="Y39" s="33">
        <v>-7001205</v>
      </c>
      <c r="Z39" s="34">
        <v>-32.56</v>
      </c>
      <c r="AA39" s="35">
        <v>21500000</v>
      </c>
    </row>
    <row r="40" spans="1:27" ht="13.5">
      <c r="A40" s="41" t="s">
        <v>60</v>
      </c>
      <c r="B40" s="42"/>
      <c r="C40" s="43">
        <v>14228367</v>
      </c>
      <c r="D40" s="43"/>
      <c r="E40" s="44">
        <v>19294278</v>
      </c>
      <c r="F40" s="45">
        <v>19294278</v>
      </c>
      <c r="G40" s="45">
        <v>66185513</v>
      </c>
      <c r="H40" s="45">
        <v>50733239</v>
      </c>
      <c r="I40" s="45">
        <v>39737775</v>
      </c>
      <c r="J40" s="45">
        <v>39737775</v>
      </c>
      <c r="K40" s="45">
        <v>32285257</v>
      </c>
      <c r="L40" s="45">
        <v>17999891</v>
      </c>
      <c r="M40" s="45">
        <v>58328362</v>
      </c>
      <c r="N40" s="45">
        <v>58328362</v>
      </c>
      <c r="O40" s="45"/>
      <c r="P40" s="45"/>
      <c r="Q40" s="45"/>
      <c r="R40" s="45"/>
      <c r="S40" s="45"/>
      <c r="T40" s="45"/>
      <c r="U40" s="45"/>
      <c r="V40" s="45"/>
      <c r="W40" s="45">
        <v>58328362</v>
      </c>
      <c r="X40" s="45">
        <v>51550595</v>
      </c>
      <c r="Y40" s="45">
        <v>6777767</v>
      </c>
      <c r="Z40" s="46">
        <v>13.15</v>
      </c>
      <c r="AA40" s="47">
        <v>19294278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26954131</v>
      </c>
      <c r="D6" s="17"/>
      <c r="E6" s="18">
        <v>26052349</v>
      </c>
      <c r="F6" s="19">
        <v>26052349</v>
      </c>
      <c r="G6" s="19">
        <v>1555235</v>
      </c>
      <c r="H6" s="19">
        <v>1686179</v>
      </c>
      <c r="I6" s="19">
        <v>2531445</v>
      </c>
      <c r="J6" s="19">
        <v>5772859</v>
      </c>
      <c r="K6" s="19">
        <v>2063799</v>
      </c>
      <c r="L6" s="19">
        <v>1746136</v>
      </c>
      <c r="M6" s="19">
        <v>2584091</v>
      </c>
      <c r="N6" s="19">
        <v>6394026</v>
      </c>
      <c r="O6" s="19"/>
      <c r="P6" s="19"/>
      <c r="Q6" s="19"/>
      <c r="R6" s="19"/>
      <c r="S6" s="19"/>
      <c r="T6" s="19"/>
      <c r="U6" s="19"/>
      <c r="V6" s="19"/>
      <c r="W6" s="19">
        <v>12166885</v>
      </c>
      <c r="X6" s="19">
        <v>13026174</v>
      </c>
      <c r="Y6" s="19">
        <v>-859289</v>
      </c>
      <c r="Z6" s="20">
        <v>-6.6</v>
      </c>
      <c r="AA6" s="21">
        <v>26052349</v>
      </c>
    </row>
    <row r="7" spans="1:27" ht="13.5">
      <c r="A7" s="22" t="s">
        <v>34</v>
      </c>
      <c r="B7" s="16"/>
      <c r="C7" s="17">
        <v>3689164</v>
      </c>
      <c r="D7" s="17"/>
      <c r="E7" s="18">
        <v>4896804</v>
      </c>
      <c r="F7" s="19">
        <v>4896804</v>
      </c>
      <c r="G7" s="19">
        <v>700350</v>
      </c>
      <c r="H7" s="19">
        <v>403508</v>
      </c>
      <c r="I7" s="19">
        <v>300216</v>
      </c>
      <c r="J7" s="19">
        <v>1404074</v>
      </c>
      <c r="K7" s="19">
        <v>275172</v>
      </c>
      <c r="L7" s="19">
        <v>278606</v>
      </c>
      <c r="M7" s="19">
        <v>287121</v>
      </c>
      <c r="N7" s="19">
        <v>840899</v>
      </c>
      <c r="O7" s="19"/>
      <c r="P7" s="19"/>
      <c r="Q7" s="19"/>
      <c r="R7" s="19"/>
      <c r="S7" s="19"/>
      <c r="T7" s="19"/>
      <c r="U7" s="19"/>
      <c r="V7" s="19"/>
      <c r="W7" s="19">
        <v>2244973</v>
      </c>
      <c r="X7" s="19">
        <v>2448402</v>
      </c>
      <c r="Y7" s="19">
        <v>-203429</v>
      </c>
      <c r="Z7" s="20">
        <v>-8.31</v>
      </c>
      <c r="AA7" s="21">
        <v>4896804</v>
      </c>
    </row>
    <row r="8" spans="1:27" ht="13.5">
      <c r="A8" s="22" t="s">
        <v>35</v>
      </c>
      <c r="B8" s="16"/>
      <c r="C8" s="17">
        <v>8894725</v>
      </c>
      <c r="D8" s="17"/>
      <c r="E8" s="18">
        <v>4040279</v>
      </c>
      <c r="F8" s="19">
        <v>4040279</v>
      </c>
      <c r="G8" s="19">
        <v>211129</v>
      </c>
      <c r="H8" s="19">
        <v>157037</v>
      </c>
      <c r="I8" s="19">
        <v>2214862</v>
      </c>
      <c r="J8" s="19">
        <v>2583028</v>
      </c>
      <c r="K8" s="19">
        <v>2332027</v>
      </c>
      <c r="L8" s="19">
        <v>265153</v>
      </c>
      <c r="M8" s="19">
        <v>126389</v>
      </c>
      <c r="N8" s="19">
        <v>2723569</v>
      </c>
      <c r="O8" s="19"/>
      <c r="P8" s="19"/>
      <c r="Q8" s="19"/>
      <c r="R8" s="19"/>
      <c r="S8" s="19"/>
      <c r="T8" s="19"/>
      <c r="U8" s="19"/>
      <c r="V8" s="19"/>
      <c r="W8" s="19">
        <v>5306597</v>
      </c>
      <c r="X8" s="19">
        <v>2020140</v>
      </c>
      <c r="Y8" s="19">
        <v>3286457</v>
      </c>
      <c r="Z8" s="20">
        <v>162.68</v>
      </c>
      <c r="AA8" s="21">
        <v>4040279</v>
      </c>
    </row>
    <row r="9" spans="1:27" ht="13.5">
      <c r="A9" s="22" t="s">
        <v>36</v>
      </c>
      <c r="B9" s="16"/>
      <c r="C9" s="17">
        <v>151541625</v>
      </c>
      <c r="D9" s="17"/>
      <c r="E9" s="18">
        <v>153998199</v>
      </c>
      <c r="F9" s="19">
        <v>153998199</v>
      </c>
      <c r="G9" s="19">
        <v>62100300</v>
      </c>
      <c r="H9" s="19">
        <v>2488000</v>
      </c>
      <c r="I9" s="19">
        <v>3411000</v>
      </c>
      <c r="J9" s="19">
        <v>67999300</v>
      </c>
      <c r="K9" s="19">
        <v>6221755</v>
      </c>
      <c r="L9" s="19">
        <v>931000</v>
      </c>
      <c r="M9" s="19">
        <v>53778143</v>
      </c>
      <c r="N9" s="19">
        <v>60930898</v>
      </c>
      <c r="O9" s="19"/>
      <c r="P9" s="19"/>
      <c r="Q9" s="19"/>
      <c r="R9" s="19"/>
      <c r="S9" s="19"/>
      <c r="T9" s="19"/>
      <c r="U9" s="19"/>
      <c r="V9" s="19"/>
      <c r="W9" s="19">
        <v>128930198</v>
      </c>
      <c r="X9" s="19">
        <v>103151466</v>
      </c>
      <c r="Y9" s="19">
        <v>25778732</v>
      </c>
      <c r="Z9" s="20">
        <v>24.99</v>
      </c>
      <c r="AA9" s="21">
        <v>153998199</v>
      </c>
    </row>
    <row r="10" spans="1:27" ht="13.5">
      <c r="A10" s="22" t="s">
        <v>37</v>
      </c>
      <c r="B10" s="16"/>
      <c r="C10" s="17">
        <v>32253000</v>
      </c>
      <c r="D10" s="17"/>
      <c r="E10" s="18">
        <v>42207699</v>
      </c>
      <c r="F10" s="19">
        <v>42207699</v>
      </c>
      <c r="G10" s="19">
        <v>18041700</v>
      </c>
      <c r="H10" s="19"/>
      <c r="I10" s="19"/>
      <c r="J10" s="19">
        <v>18041700</v>
      </c>
      <c r="K10" s="19"/>
      <c r="L10" s="19"/>
      <c r="M10" s="19">
        <v>18250000</v>
      </c>
      <c r="N10" s="19">
        <v>18250000</v>
      </c>
      <c r="O10" s="19"/>
      <c r="P10" s="19"/>
      <c r="Q10" s="19"/>
      <c r="R10" s="19"/>
      <c r="S10" s="19"/>
      <c r="T10" s="19"/>
      <c r="U10" s="19"/>
      <c r="V10" s="19"/>
      <c r="W10" s="19">
        <v>36291700</v>
      </c>
      <c r="X10" s="19">
        <v>28138466</v>
      </c>
      <c r="Y10" s="19">
        <v>8153234</v>
      </c>
      <c r="Z10" s="20">
        <v>28.98</v>
      </c>
      <c r="AA10" s="21">
        <v>42207699</v>
      </c>
    </row>
    <row r="11" spans="1:27" ht="13.5">
      <c r="A11" s="22" t="s">
        <v>38</v>
      </c>
      <c r="B11" s="16"/>
      <c r="C11" s="17">
        <v>1765050</v>
      </c>
      <c r="D11" s="17"/>
      <c r="E11" s="18">
        <v>3268559</v>
      </c>
      <c r="F11" s="19">
        <v>3268559</v>
      </c>
      <c r="G11" s="19">
        <v>104825</v>
      </c>
      <c r="H11" s="19">
        <v>182748</v>
      </c>
      <c r="I11" s="19">
        <v>114622</v>
      </c>
      <c r="J11" s="19">
        <v>402195</v>
      </c>
      <c r="K11" s="19">
        <v>70007</v>
      </c>
      <c r="L11" s="19">
        <v>39320</v>
      </c>
      <c r="M11" s="19">
        <v>136489</v>
      </c>
      <c r="N11" s="19">
        <v>245816</v>
      </c>
      <c r="O11" s="19"/>
      <c r="P11" s="19"/>
      <c r="Q11" s="19"/>
      <c r="R11" s="19"/>
      <c r="S11" s="19"/>
      <c r="T11" s="19"/>
      <c r="U11" s="19"/>
      <c r="V11" s="19"/>
      <c r="W11" s="19">
        <v>648011</v>
      </c>
      <c r="X11" s="19">
        <v>1634280</v>
      </c>
      <c r="Y11" s="19">
        <v>-986269</v>
      </c>
      <c r="Z11" s="20">
        <v>-60.35</v>
      </c>
      <c r="AA11" s="21">
        <v>3268559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-178763085</v>
      </c>
      <c r="D14" s="17"/>
      <c r="E14" s="18">
        <v>-164557259</v>
      </c>
      <c r="F14" s="19">
        <v>-164557259</v>
      </c>
      <c r="G14" s="19">
        <v>-27738539</v>
      </c>
      <c r="H14" s="19">
        <v>-14953238</v>
      </c>
      <c r="I14" s="19">
        <v>-18600439</v>
      </c>
      <c r="J14" s="19">
        <v>-61292216</v>
      </c>
      <c r="K14" s="19">
        <v>-16340846</v>
      </c>
      <c r="L14" s="19">
        <v>-13159409</v>
      </c>
      <c r="M14" s="19">
        <v>-24398652</v>
      </c>
      <c r="N14" s="19">
        <v>-53898907</v>
      </c>
      <c r="O14" s="19"/>
      <c r="P14" s="19"/>
      <c r="Q14" s="19"/>
      <c r="R14" s="19"/>
      <c r="S14" s="19"/>
      <c r="T14" s="19"/>
      <c r="U14" s="19"/>
      <c r="V14" s="19"/>
      <c r="W14" s="19">
        <v>-115191123</v>
      </c>
      <c r="X14" s="19">
        <v>-82278630</v>
      </c>
      <c r="Y14" s="19">
        <v>-32912493</v>
      </c>
      <c r="Z14" s="20">
        <v>40</v>
      </c>
      <c r="AA14" s="21">
        <v>-164557259</v>
      </c>
    </row>
    <row r="15" spans="1:27" ht="13.5">
      <c r="A15" s="22" t="s">
        <v>42</v>
      </c>
      <c r="B15" s="16"/>
      <c r="C15" s="17">
        <v>-82682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-950000</v>
      </c>
      <c r="D16" s="17"/>
      <c r="E16" s="18">
        <v>-950000</v>
      </c>
      <c r="F16" s="19">
        <v>-950000</v>
      </c>
      <c r="G16" s="19">
        <v>-191035</v>
      </c>
      <c r="H16" s="19">
        <v>-214833</v>
      </c>
      <c r="I16" s="19">
        <v>-120882</v>
      </c>
      <c r="J16" s="19">
        <v>-526750</v>
      </c>
      <c r="K16" s="19"/>
      <c r="L16" s="19">
        <v>-21926</v>
      </c>
      <c r="M16" s="19"/>
      <c r="N16" s="19">
        <v>-21926</v>
      </c>
      <c r="O16" s="19"/>
      <c r="P16" s="19"/>
      <c r="Q16" s="19"/>
      <c r="R16" s="19"/>
      <c r="S16" s="19"/>
      <c r="T16" s="19"/>
      <c r="U16" s="19"/>
      <c r="V16" s="19"/>
      <c r="W16" s="19">
        <v>-548676</v>
      </c>
      <c r="X16" s="19">
        <v>-600000</v>
      </c>
      <c r="Y16" s="19">
        <v>51324</v>
      </c>
      <c r="Z16" s="20">
        <v>-8.55</v>
      </c>
      <c r="AA16" s="21">
        <v>-950000</v>
      </c>
    </row>
    <row r="17" spans="1:27" ht="13.5">
      <c r="A17" s="23" t="s">
        <v>44</v>
      </c>
      <c r="B17" s="24"/>
      <c r="C17" s="25">
        <f aca="true" t="shared" si="0" ref="C17:Y17">SUM(C6:C16)</f>
        <v>45301928</v>
      </c>
      <c r="D17" s="25">
        <f>SUM(D6:D16)</f>
        <v>0</v>
      </c>
      <c r="E17" s="26">
        <f t="shared" si="0"/>
        <v>68956630</v>
      </c>
      <c r="F17" s="27">
        <f t="shared" si="0"/>
        <v>68956630</v>
      </c>
      <c r="G17" s="27">
        <f t="shared" si="0"/>
        <v>54783965</v>
      </c>
      <c r="H17" s="27">
        <f t="shared" si="0"/>
        <v>-10250599</v>
      </c>
      <c r="I17" s="27">
        <f t="shared" si="0"/>
        <v>-10149176</v>
      </c>
      <c r="J17" s="27">
        <f t="shared" si="0"/>
        <v>34384190</v>
      </c>
      <c r="K17" s="27">
        <f t="shared" si="0"/>
        <v>-5378086</v>
      </c>
      <c r="L17" s="27">
        <f t="shared" si="0"/>
        <v>-9921120</v>
      </c>
      <c r="M17" s="27">
        <f t="shared" si="0"/>
        <v>50763581</v>
      </c>
      <c r="N17" s="27">
        <f t="shared" si="0"/>
        <v>35464375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69848565</v>
      </c>
      <c r="X17" s="27">
        <f t="shared" si="0"/>
        <v>67540298</v>
      </c>
      <c r="Y17" s="27">
        <f t="shared" si="0"/>
        <v>2308267</v>
      </c>
      <c r="Z17" s="28">
        <f>+IF(X17&lt;&gt;0,+(Y17/X17)*100,0)</f>
        <v>3.417614473658378</v>
      </c>
      <c r="AA17" s="29">
        <f>SUM(AA6:AA16)</f>
        <v>68956630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-40580620</v>
      </c>
      <c r="D26" s="17"/>
      <c r="E26" s="18">
        <v>-46428552</v>
      </c>
      <c r="F26" s="19">
        <v>-46428552</v>
      </c>
      <c r="G26" s="19">
        <v>-13736578</v>
      </c>
      <c r="H26" s="19">
        <v>-3491335</v>
      </c>
      <c r="I26" s="19">
        <v>-4516617</v>
      </c>
      <c r="J26" s="19">
        <v>-21744530</v>
      </c>
      <c r="K26" s="19">
        <v>-3932272</v>
      </c>
      <c r="L26" s="19">
        <v>-1324722</v>
      </c>
      <c r="M26" s="19">
        <v>-14979804</v>
      </c>
      <c r="N26" s="19">
        <v>-20236798</v>
      </c>
      <c r="O26" s="19"/>
      <c r="P26" s="19"/>
      <c r="Q26" s="19"/>
      <c r="R26" s="19"/>
      <c r="S26" s="19"/>
      <c r="T26" s="19"/>
      <c r="U26" s="19"/>
      <c r="V26" s="19"/>
      <c r="W26" s="19">
        <v>-41981328</v>
      </c>
      <c r="X26" s="19">
        <v>-23214276</v>
      </c>
      <c r="Y26" s="19">
        <v>-18767052</v>
      </c>
      <c r="Z26" s="20">
        <v>80.84</v>
      </c>
      <c r="AA26" s="21">
        <v>-46428552</v>
      </c>
    </row>
    <row r="27" spans="1:27" ht="13.5">
      <c r="A27" s="23" t="s">
        <v>51</v>
      </c>
      <c r="B27" s="24"/>
      <c r="C27" s="25">
        <f aca="true" t="shared" si="1" ref="C27:Y27">SUM(C21:C26)</f>
        <v>-40580620</v>
      </c>
      <c r="D27" s="25">
        <f>SUM(D21:D26)</f>
        <v>0</v>
      </c>
      <c r="E27" s="26">
        <f t="shared" si="1"/>
        <v>-46428552</v>
      </c>
      <c r="F27" s="27">
        <f t="shared" si="1"/>
        <v>-46428552</v>
      </c>
      <c r="G27" s="27">
        <f t="shared" si="1"/>
        <v>-13736578</v>
      </c>
      <c r="H27" s="27">
        <f t="shared" si="1"/>
        <v>-3491335</v>
      </c>
      <c r="I27" s="27">
        <f t="shared" si="1"/>
        <v>-4516617</v>
      </c>
      <c r="J27" s="27">
        <f t="shared" si="1"/>
        <v>-21744530</v>
      </c>
      <c r="K27" s="27">
        <f t="shared" si="1"/>
        <v>-3932272</v>
      </c>
      <c r="L27" s="27">
        <f t="shared" si="1"/>
        <v>-1324722</v>
      </c>
      <c r="M27" s="27">
        <f t="shared" si="1"/>
        <v>-14979804</v>
      </c>
      <c r="N27" s="27">
        <f t="shared" si="1"/>
        <v>-20236798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-41981328</v>
      </c>
      <c r="X27" s="27">
        <f t="shared" si="1"/>
        <v>-23214276</v>
      </c>
      <c r="Y27" s="27">
        <f t="shared" si="1"/>
        <v>-18767052</v>
      </c>
      <c r="Z27" s="28">
        <f>+IF(X27&lt;&gt;0,+(Y27/X27)*100,0)</f>
        <v>80.84271936803026</v>
      </c>
      <c r="AA27" s="29">
        <f>SUM(AA21:AA26)</f>
        <v>-46428552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4721308</v>
      </c>
      <c r="D38" s="31">
        <f>+D17+D27+D36</f>
        <v>0</v>
      </c>
      <c r="E38" s="32">
        <f t="shared" si="3"/>
        <v>22528078</v>
      </c>
      <c r="F38" s="33">
        <f t="shared" si="3"/>
        <v>22528078</v>
      </c>
      <c r="G38" s="33">
        <f t="shared" si="3"/>
        <v>41047387</v>
      </c>
      <c r="H38" s="33">
        <f t="shared" si="3"/>
        <v>-13741934</v>
      </c>
      <c r="I38" s="33">
        <f t="shared" si="3"/>
        <v>-14665793</v>
      </c>
      <c r="J38" s="33">
        <f t="shared" si="3"/>
        <v>12639660</v>
      </c>
      <c r="K38" s="33">
        <f t="shared" si="3"/>
        <v>-9310358</v>
      </c>
      <c r="L38" s="33">
        <f t="shared" si="3"/>
        <v>-11245842</v>
      </c>
      <c r="M38" s="33">
        <f t="shared" si="3"/>
        <v>35783777</v>
      </c>
      <c r="N38" s="33">
        <f t="shared" si="3"/>
        <v>15227577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27867237</v>
      </c>
      <c r="X38" s="33">
        <f t="shared" si="3"/>
        <v>44326022</v>
      </c>
      <c r="Y38" s="33">
        <f t="shared" si="3"/>
        <v>-16458785</v>
      </c>
      <c r="Z38" s="34">
        <f>+IF(X38&lt;&gt;0,+(Y38/X38)*100,0)</f>
        <v>-37.1312025247833</v>
      </c>
      <c r="AA38" s="35">
        <f>+AA17+AA27+AA36</f>
        <v>22528078</v>
      </c>
    </row>
    <row r="39" spans="1:27" ht="13.5">
      <c r="A39" s="22" t="s">
        <v>59</v>
      </c>
      <c r="B39" s="16"/>
      <c r="C39" s="31">
        <v>7575328</v>
      </c>
      <c r="D39" s="31"/>
      <c r="E39" s="32">
        <v>8294372</v>
      </c>
      <c r="F39" s="33">
        <v>8294372</v>
      </c>
      <c r="G39" s="33">
        <v>12223502</v>
      </c>
      <c r="H39" s="33">
        <v>53270889</v>
      </c>
      <c r="I39" s="33">
        <v>39528955</v>
      </c>
      <c r="J39" s="33">
        <v>12223502</v>
      </c>
      <c r="K39" s="33">
        <v>24863162</v>
      </c>
      <c r="L39" s="33">
        <v>15552804</v>
      </c>
      <c r="M39" s="33">
        <v>4306962</v>
      </c>
      <c r="N39" s="33">
        <v>24863162</v>
      </c>
      <c r="O39" s="33"/>
      <c r="P39" s="33"/>
      <c r="Q39" s="33"/>
      <c r="R39" s="33"/>
      <c r="S39" s="33"/>
      <c r="T39" s="33"/>
      <c r="U39" s="33"/>
      <c r="V39" s="33"/>
      <c r="W39" s="33">
        <v>12223502</v>
      </c>
      <c r="X39" s="33">
        <v>8294372</v>
      </c>
      <c r="Y39" s="33">
        <v>3929130</v>
      </c>
      <c r="Z39" s="34">
        <v>47.37</v>
      </c>
      <c r="AA39" s="35">
        <v>8294372</v>
      </c>
    </row>
    <row r="40" spans="1:27" ht="13.5">
      <c r="A40" s="41" t="s">
        <v>60</v>
      </c>
      <c r="B40" s="42"/>
      <c r="C40" s="43">
        <v>12296636</v>
      </c>
      <c r="D40" s="43"/>
      <c r="E40" s="44">
        <v>30822451</v>
      </c>
      <c r="F40" s="45">
        <v>30822451</v>
      </c>
      <c r="G40" s="45">
        <v>53270889</v>
      </c>
      <c r="H40" s="45">
        <v>39528955</v>
      </c>
      <c r="I40" s="45">
        <v>24863162</v>
      </c>
      <c r="J40" s="45">
        <v>24863162</v>
      </c>
      <c r="K40" s="45">
        <v>15552804</v>
      </c>
      <c r="L40" s="45">
        <v>4306962</v>
      </c>
      <c r="M40" s="45">
        <v>40090739</v>
      </c>
      <c r="N40" s="45">
        <v>40090739</v>
      </c>
      <c r="O40" s="45"/>
      <c r="P40" s="45"/>
      <c r="Q40" s="45"/>
      <c r="R40" s="45"/>
      <c r="S40" s="45"/>
      <c r="T40" s="45"/>
      <c r="U40" s="45"/>
      <c r="V40" s="45"/>
      <c r="W40" s="45">
        <v>40090739</v>
      </c>
      <c r="X40" s="45">
        <v>52620395</v>
      </c>
      <c r="Y40" s="45">
        <v>-12529656</v>
      </c>
      <c r="Z40" s="46">
        <v>-23.81</v>
      </c>
      <c r="AA40" s="47">
        <v>30822451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13522331</v>
      </c>
      <c r="D6" s="17"/>
      <c r="E6" s="18">
        <v>12296200</v>
      </c>
      <c r="F6" s="19">
        <v>12296200</v>
      </c>
      <c r="G6" s="19">
        <v>571249</v>
      </c>
      <c r="H6" s="19">
        <v>5637768</v>
      </c>
      <c r="I6" s="19">
        <v>2518870</v>
      </c>
      <c r="J6" s="19">
        <v>8727887</v>
      </c>
      <c r="K6" s="19">
        <v>304008</v>
      </c>
      <c r="L6" s="19">
        <v>677587</v>
      </c>
      <c r="M6" s="19">
        <v>686619</v>
      </c>
      <c r="N6" s="19">
        <v>1668214</v>
      </c>
      <c r="O6" s="19"/>
      <c r="P6" s="19"/>
      <c r="Q6" s="19"/>
      <c r="R6" s="19"/>
      <c r="S6" s="19"/>
      <c r="T6" s="19"/>
      <c r="U6" s="19"/>
      <c r="V6" s="19"/>
      <c r="W6" s="19">
        <v>10396101</v>
      </c>
      <c r="X6" s="19">
        <v>6148002</v>
      </c>
      <c r="Y6" s="19">
        <v>4248099</v>
      </c>
      <c r="Z6" s="20">
        <v>69.1</v>
      </c>
      <c r="AA6" s="21">
        <v>12296200</v>
      </c>
    </row>
    <row r="7" spans="1:27" ht="13.5">
      <c r="A7" s="22" t="s">
        <v>34</v>
      </c>
      <c r="B7" s="16"/>
      <c r="C7" s="17"/>
      <c r="D7" s="17"/>
      <c r="E7" s="18">
        <v>1584100</v>
      </c>
      <c r="F7" s="19">
        <v>1584100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792000</v>
      </c>
      <c r="Y7" s="19">
        <v>-792000</v>
      </c>
      <c r="Z7" s="20">
        <v>-100</v>
      </c>
      <c r="AA7" s="21">
        <v>1584100</v>
      </c>
    </row>
    <row r="8" spans="1:27" ht="13.5">
      <c r="A8" s="22" t="s">
        <v>35</v>
      </c>
      <c r="B8" s="16"/>
      <c r="C8" s="17">
        <v>7849118</v>
      </c>
      <c r="D8" s="17"/>
      <c r="E8" s="18">
        <v>1609700</v>
      </c>
      <c r="F8" s="19">
        <v>1609700</v>
      </c>
      <c r="G8" s="19">
        <v>304755</v>
      </c>
      <c r="H8" s="19">
        <v>407191</v>
      </c>
      <c r="I8" s="19">
        <v>4928177</v>
      </c>
      <c r="J8" s="19">
        <v>5640123</v>
      </c>
      <c r="K8" s="19">
        <v>825014</v>
      </c>
      <c r="L8" s="19">
        <v>1154050</v>
      </c>
      <c r="M8" s="19">
        <v>1316637</v>
      </c>
      <c r="N8" s="19">
        <v>3295701</v>
      </c>
      <c r="O8" s="19"/>
      <c r="P8" s="19"/>
      <c r="Q8" s="19"/>
      <c r="R8" s="19"/>
      <c r="S8" s="19"/>
      <c r="T8" s="19"/>
      <c r="U8" s="19"/>
      <c r="V8" s="19"/>
      <c r="W8" s="19">
        <v>8935824</v>
      </c>
      <c r="X8" s="19">
        <v>804852</v>
      </c>
      <c r="Y8" s="19">
        <v>8130972</v>
      </c>
      <c r="Z8" s="20">
        <v>1010.24</v>
      </c>
      <c r="AA8" s="21">
        <v>1609700</v>
      </c>
    </row>
    <row r="9" spans="1:27" ht="13.5">
      <c r="A9" s="22" t="s">
        <v>36</v>
      </c>
      <c r="B9" s="16"/>
      <c r="C9" s="17">
        <v>114659000</v>
      </c>
      <c r="D9" s="17"/>
      <c r="E9" s="18">
        <v>103368000</v>
      </c>
      <c r="F9" s="19">
        <v>103368000</v>
      </c>
      <c r="G9" s="19">
        <v>39290000</v>
      </c>
      <c r="H9" s="19">
        <v>4328000</v>
      </c>
      <c r="I9" s="19">
        <v>991718</v>
      </c>
      <c r="J9" s="19">
        <v>44609718</v>
      </c>
      <c r="K9" s="19"/>
      <c r="L9" s="19">
        <v>8113703</v>
      </c>
      <c r="M9" s="19">
        <v>41603722</v>
      </c>
      <c r="N9" s="19">
        <v>49717425</v>
      </c>
      <c r="O9" s="19"/>
      <c r="P9" s="19"/>
      <c r="Q9" s="19"/>
      <c r="R9" s="19"/>
      <c r="S9" s="19"/>
      <c r="T9" s="19"/>
      <c r="U9" s="19"/>
      <c r="V9" s="19"/>
      <c r="W9" s="19">
        <v>94327143</v>
      </c>
      <c r="X9" s="19">
        <v>68912000</v>
      </c>
      <c r="Y9" s="19">
        <v>25415143</v>
      </c>
      <c r="Z9" s="20">
        <v>36.88</v>
      </c>
      <c r="AA9" s="21">
        <v>103368000</v>
      </c>
    </row>
    <row r="10" spans="1:27" ht="13.5">
      <c r="A10" s="22" t="s">
        <v>37</v>
      </c>
      <c r="B10" s="16"/>
      <c r="C10" s="17">
        <v>21664000</v>
      </c>
      <c r="D10" s="17"/>
      <c r="E10" s="18">
        <v>21000000</v>
      </c>
      <c r="F10" s="19">
        <v>21000000</v>
      </c>
      <c r="G10" s="19">
        <v>12000000</v>
      </c>
      <c r="H10" s="19"/>
      <c r="I10" s="19"/>
      <c r="J10" s="19">
        <v>12000000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12000000</v>
      </c>
      <c r="X10" s="19">
        <v>14000000</v>
      </c>
      <c r="Y10" s="19">
        <v>-2000000</v>
      </c>
      <c r="Z10" s="20">
        <v>-14.29</v>
      </c>
      <c r="AA10" s="21">
        <v>21000000</v>
      </c>
    </row>
    <row r="11" spans="1:27" ht="13.5">
      <c r="A11" s="22" t="s">
        <v>38</v>
      </c>
      <c r="B11" s="16"/>
      <c r="C11" s="17">
        <v>1155682</v>
      </c>
      <c r="D11" s="17"/>
      <c r="E11" s="18">
        <v>676000</v>
      </c>
      <c r="F11" s="19">
        <v>676000</v>
      </c>
      <c r="G11" s="19">
        <v>162408</v>
      </c>
      <c r="H11" s="19">
        <v>186930</v>
      </c>
      <c r="I11" s="19">
        <v>139896</v>
      </c>
      <c r="J11" s="19">
        <v>489234</v>
      </c>
      <c r="K11" s="19">
        <v>120203</v>
      </c>
      <c r="L11" s="19">
        <v>68471</v>
      </c>
      <c r="M11" s="19">
        <v>78666</v>
      </c>
      <c r="N11" s="19">
        <v>267340</v>
      </c>
      <c r="O11" s="19"/>
      <c r="P11" s="19"/>
      <c r="Q11" s="19"/>
      <c r="R11" s="19"/>
      <c r="S11" s="19"/>
      <c r="T11" s="19"/>
      <c r="U11" s="19"/>
      <c r="V11" s="19"/>
      <c r="W11" s="19">
        <v>756574</v>
      </c>
      <c r="X11" s="19">
        <v>337998</v>
      </c>
      <c r="Y11" s="19">
        <v>418576</v>
      </c>
      <c r="Z11" s="20">
        <v>123.84</v>
      </c>
      <c r="AA11" s="21">
        <v>676000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-116673953</v>
      </c>
      <c r="D14" s="17"/>
      <c r="E14" s="18">
        <v>-115459241</v>
      </c>
      <c r="F14" s="19">
        <v>-115459241</v>
      </c>
      <c r="G14" s="19">
        <v>-16718155</v>
      </c>
      <c r="H14" s="19">
        <v>-12144838</v>
      </c>
      <c r="I14" s="19">
        <v>-14271617</v>
      </c>
      <c r="J14" s="19">
        <v>-43134610</v>
      </c>
      <c r="K14" s="19">
        <v>-10894285</v>
      </c>
      <c r="L14" s="19">
        <v>-6981899</v>
      </c>
      <c r="M14" s="19">
        <v>-29639797</v>
      </c>
      <c r="N14" s="19">
        <v>-47515981</v>
      </c>
      <c r="O14" s="19"/>
      <c r="P14" s="19"/>
      <c r="Q14" s="19"/>
      <c r="R14" s="19"/>
      <c r="S14" s="19"/>
      <c r="T14" s="19"/>
      <c r="U14" s="19"/>
      <c r="V14" s="19"/>
      <c r="W14" s="19">
        <v>-90650591</v>
      </c>
      <c r="X14" s="19">
        <v>-57729504</v>
      </c>
      <c r="Y14" s="19">
        <v>-32921087</v>
      </c>
      <c r="Z14" s="20">
        <v>57.03</v>
      </c>
      <c r="AA14" s="21">
        <v>-115459241</v>
      </c>
    </row>
    <row r="15" spans="1:27" ht="13.5">
      <c r="A15" s="22" t="s">
        <v>42</v>
      </c>
      <c r="B15" s="16"/>
      <c r="C15" s="17">
        <v>-108279</v>
      </c>
      <c r="D15" s="17"/>
      <c r="E15" s="18">
        <v>-220000</v>
      </c>
      <c r="F15" s="19">
        <v>-220000</v>
      </c>
      <c r="G15" s="19">
        <v>-3818</v>
      </c>
      <c r="H15" s="19">
        <v>-96121</v>
      </c>
      <c r="I15" s="19"/>
      <c r="J15" s="19">
        <v>-99939</v>
      </c>
      <c r="K15" s="19"/>
      <c r="L15" s="19">
        <v>-19494</v>
      </c>
      <c r="M15" s="19">
        <v>-233760</v>
      </c>
      <c r="N15" s="19">
        <v>-253254</v>
      </c>
      <c r="O15" s="19"/>
      <c r="P15" s="19"/>
      <c r="Q15" s="19"/>
      <c r="R15" s="19"/>
      <c r="S15" s="19"/>
      <c r="T15" s="19"/>
      <c r="U15" s="19"/>
      <c r="V15" s="19"/>
      <c r="W15" s="19">
        <v>-353193</v>
      </c>
      <c r="X15" s="19">
        <v>-109998</v>
      </c>
      <c r="Y15" s="19">
        <v>-243195</v>
      </c>
      <c r="Z15" s="20">
        <v>221.09</v>
      </c>
      <c r="AA15" s="21">
        <v>-220000</v>
      </c>
    </row>
    <row r="16" spans="1:27" ht="13.5">
      <c r="A16" s="22" t="s">
        <v>43</v>
      </c>
      <c r="B16" s="16"/>
      <c r="C16" s="17">
        <v>-14458483</v>
      </c>
      <c r="D16" s="17"/>
      <c r="E16" s="18">
        <v>-800000</v>
      </c>
      <c r="F16" s="19">
        <v>-800000</v>
      </c>
      <c r="G16" s="19"/>
      <c r="H16" s="19"/>
      <c r="I16" s="19"/>
      <c r="J16" s="19"/>
      <c r="K16" s="19"/>
      <c r="L16" s="19"/>
      <c r="M16" s="19">
        <v>-2330895</v>
      </c>
      <c r="N16" s="19">
        <v>-2330895</v>
      </c>
      <c r="O16" s="19"/>
      <c r="P16" s="19"/>
      <c r="Q16" s="19"/>
      <c r="R16" s="19"/>
      <c r="S16" s="19"/>
      <c r="T16" s="19"/>
      <c r="U16" s="19"/>
      <c r="V16" s="19"/>
      <c r="W16" s="19">
        <v>-2330895</v>
      </c>
      <c r="X16" s="19">
        <v>-400002</v>
      </c>
      <c r="Y16" s="19">
        <v>-1930893</v>
      </c>
      <c r="Z16" s="20">
        <v>482.72</v>
      </c>
      <c r="AA16" s="21">
        <v>-800000</v>
      </c>
    </row>
    <row r="17" spans="1:27" ht="13.5">
      <c r="A17" s="23" t="s">
        <v>44</v>
      </c>
      <c r="B17" s="24"/>
      <c r="C17" s="25">
        <f aca="true" t="shared" si="0" ref="C17:Y17">SUM(C6:C16)</f>
        <v>27609416</v>
      </c>
      <c r="D17" s="25">
        <f>SUM(D6:D16)</f>
        <v>0</v>
      </c>
      <c r="E17" s="26">
        <f t="shared" si="0"/>
        <v>24054759</v>
      </c>
      <c r="F17" s="27">
        <f t="shared" si="0"/>
        <v>24054759</v>
      </c>
      <c r="G17" s="27">
        <f t="shared" si="0"/>
        <v>35606439</v>
      </c>
      <c r="H17" s="27">
        <f t="shared" si="0"/>
        <v>-1681070</v>
      </c>
      <c r="I17" s="27">
        <f t="shared" si="0"/>
        <v>-5692956</v>
      </c>
      <c r="J17" s="27">
        <f t="shared" si="0"/>
        <v>28232413</v>
      </c>
      <c r="K17" s="27">
        <f t="shared" si="0"/>
        <v>-9645060</v>
      </c>
      <c r="L17" s="27">
        <f t="shared" si="0"/>
        <v>3012418</v>
      </c>
      <c r="M17" s="27">
        <f t="shared" si="0"/>
        <v>11481192</v>
      </c>
      <c r="N17" s="27">
        <f t="shared" si="0"/>
        <v>4848550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33080963</v>
      </c>
      <c r="X17" s="27">
        <f t="shared" si="0"/>
        <v>32755348</v>
      </c>
      <c r="Y17" s="27">
        <f t="shared" si="0"/>
        <v>325615</v>
      </c>
      <c r="Z17" s="28">
        <f>+IF(X17&lt;&gt;0,+(Y17/X17)*100,0)</f>
        <v>0.9940819435043096</v>
      </c>
      <c r="AA17" s="29">
        <f>SUM(AA6:AA16)</f>
        <v>24054759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3300000</v>
      </c>
      <c r="F21" s="19">
        <v>3300000</v>
      </c>
      <c r="G21" s="36">
        <v>95245</v>
      </c>
      <c r="H21" s="36">
        <v>285000</v>
      </c>
      <c r="I21" s="36"/>
      <c r="J21" s="19">
        <v>380245</v>
      </c>
      <c r="K21" s="36">
        <v>53000</v>
      </c>
      <c r="L21" s="36">
        <v>174000</v>
      </c>
      <c r="M21" s="19">
        <v>50000</v>
      </c>
      <c r="N21" s="36">
        <v>277000</v>
      </c>
      <c r="O21" s="36"/>
      <c r="P21" s="36"/>
      <c r="Q21" s="19"/>
      <c r="R21" s="36"/>
      <c r="S21" s="36"/>
      <c r="T21" s="19"/>
      <c r="U21" s="36"/>
      <c r="V21" s="36"/>
      <c r="W21" s="36">
        <v>657245</v>
      </c>
      <c r="X21" s="19">
        <v>1650000</v>
      </c>
      <c r="Y21" s="36">
        <v>-992755</v>
      </c>
      <c r="Z21" s="37">
        <v>-60.17</v>
      </c>
      <c r="AA21" s="38">
        <v>3300000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-26459855</v>
      </c>
      <c r="D26" s="17"/>
      <c r="E26" s="18">
        <v>-23400000</v>
      </c>
      <c r="F26" s="19">
        <v>-23400000</v>
      </c>
      <c r="G26" s="19">
        <v>-2114183</v>
      </c>
      <c r="H26" s="19">
        <v>-1417668</v>
      </c>
      <c r="I26" s="19">
        <v>-467736</v>
      </c>
      <c r="J26" s="19">
        <v>-3999587</v>
      </c>
      <c r="K26" s="19">
        <v>-274424</v>
      </c>
      <c r="L26" s="19">
        <v>-6019041</v>
      </c>
      <c r="M26" s="19">
        <v>-1517521</v>
      </c>
      <c r="N26" s="19">
        <v>-7810986</v>
      </c>
      <c r="O26" s="19"/>
      <c r="P26" s="19"/>
      <c r="Q26" s="19"/>
      <c r="R26" s="19"/>
      <c r="S26" s="19"/>
      <c r="T26" s="19"/>
      <c r="U26" s="19"/>
      <c r="V26" s="19"/>
      <c r="W26" s="19">
        <v>-11810573</v>
      </c>
      <c r="X26" s="19">
        <v>-10330500</v>
      </c>
      <c r="Y26" s="19">
        <v>-1480073</v>
      </c>
      <c r="Z26" s="20">
        <v>14.33</v>
      </c>
      <c r="AA26" s="21">
        <v>-23400000</v>
      </c>
    </row>
    <row r="27" spans="1:27" ht="13.5">
      <c r="A27" s="23" t="s">
        <v>51</v>
      </c>
      <c r="B27" s="24"/>
      <c r="C27" s="25">
        <f aca="true" t="shared" si="1" ref="C27:Y27">SUM(C21:C26)</f>
        <v>-26459855</v>
      </c>
      <c r="D27" s="25">
        <f>SUM(D21:D26)</f>
        <v>0</v>
      </c>
      <c r="E27" s="26">
        <f t="shared" si="1"/>
        <v>-20100000</v>
      </c>
      <c r="F27" s="27">
        <f t="shared" si="1"/>
        <v>-20100000</v>
      </c>
      <c r="G27" s="27">
        <f t="shared" si="1"/>
        <v>-2018938</v>
      </c>
      <c r="H27" s="27">
        <f t="shared" si="1"/>
        <v>-1132668</v>
      </c>
      <c r="I27" s="27">
        <f t="shared" si="1"/>
        <v>-467736</v>
      </c>
      <c r="J27" s="27">
        <f t="shared" si="1"/>
        <v>-3619342</v>
      </c>
      <c r="K27" s="27">
        <f t="shared" si="1"/>
        <v>-221424</v>
      </c>
      <c r="L27" s="27">
        <f t="shared" si="1"/>
        <v>-5845041</v>
      </c>
      <c r="M27" s="27">
        <f t="shared" si="1"/>
        <v>-1467521</v>
      </c>
      <c r="N27" s="27">
        <f t="shared" si="1"/>
        <v>-7533986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-11153328</v>
      </c>
      <c r="X27" s="27">
        <f t="shared" si="1"/>
        <v>-8680500</v>
      </c>
      <c r="Y27" s="27">
        <f t="shared" si="1"/>
        <v>-2472828</v>
      </c>
      <c r="Z27" s="28">
        <f>+IF(X27&lt;&gt;0,+(Y27/X27)*100,0)</f>
        <v>28.48716087782962</v>
      </c>
      <c r="AA27" s="29">
        <f>SUM(AA21:AA26)</f>
        <v>-20100000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-4053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-4053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1145508</v>
      </c>
      <c r="D38" s="31">
        <f>+D17+D27+D36</f>
        <v>0</v>
      </c>
      <c r="E38" s="32">
        <f t="shared" si="3"/>
        <v>3954759</v>
      </c>
      <c r="F38" s="33">
        <f t="shared" si="3"/>
        <v>3954759</v>
      </c>
      <c r="G38" s="33">
        <f t="shared" si="3"/>
        <v>33587501</v>
      </c>
      <c r="H38" s="33">
        <f t="shared" si="3"/>
        <v>-2813738</v>
      </c>
      <c r="I38" s="33">
        <f t="shared" si="3"/>
        <v>-6160692</v>
      </c>
      <c r="J38" s="33">
        <f t="shared" si="3"/>
        <v>24613071</v>
      </c>
      <c r="K38" s="33">
        <f t="shared" si="3"/>
        <v>-9866484</v>
      </c>
      <c r="L38" s="33">
        <f t="shared" si="3"/>
        <v>-2832623</v>
      </c>
      <c r="M38" s="33">
        <f t="shared" si="3"/>
        <v>10013671</v>
      </c>
      <c r="N38" s="33">
        <f t="shared" si="3"/>
        <v>-2685436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21927635</v>
      </c>
      <c r="X38" s="33">
        <f t="shared" si="3"/>
        <v>24074848</v>
      </c>
      <c r="Y38" s="33">
        <f t="shared" si="3"/>
        <v>-2147213</v>
      </c>
      <c r="Z38" s="34">
        <f>+IF(X38&lt;&gt;0,+(Y38/X38)*100,0)</f>
        <v>-8.918905739301033</v>
      </c>
      <c r="AA38" s="35">
        <f>+AA17+AA27+AA36</f>
        <v>3954759</v>
      </c>
    </row>
    <row r="39" spans="1:27" ht="13.5">
      <c r="A39" s="22" t="s">
        <v>59</v>
      </c>
      <c r="B39" s="16"/>
      <c r="C39" s="31">
        <v>1902772</v>
      </c>
      <c r="D39" s="31"/>
      <c r="E39" s="32">
        <v>3267158</v>
      </c>
      <c r="F39" s="33">
        <v>3267158</v>
      </c>
      <c r="G39" s="33">
        <v>3499518</v>
      </c>
      <c r="H39" s="33">
        <v>37087019</v>
      </c>
      <c r="I39" s="33">
        <v>34273281</v>
      </c>
      <c r="J39" s="33">
        <v>3499518</v>
      </c>
      <c r="K39" s="33">
        <v>28112589</v>
      </c>
      <c r="L39" s="33">
        <v>18246105</v>
      </c>
      <c r="M39" s="33">
        <v>15413482</v>
      </c>
      <c r="N39" s="33">
        <v>28112589</v>
      </c>
      <c r="O39" s="33"/>
      <c r="P39" s="33"/>
      <c r="Q39" s="33"/>
      <c r="R39" s="33"/>
      <c r="S39" s="33"/>
      <c r="T39" s="33"/>
      <c r="U39" s="33"/>
      <c r="V39" s="33"/>
      <c r="W39" s="33">
        <v>3499518</v>
      </c>
      <c r="X39" s="33">
        <v>3267158</v>
      </c>
      <c r="Y39" s="33">
        <v>232360</v>
      </c>
      <c r="Z39" s="34">
        <v>7.11</v>
      </c>
      <c r="AA39" s="35">
        <v>3267158</v>
      </c>
    </row>
    <row r="40" spans="1:27" ht="13.5">
      <c r="A40" s="41" t="s">
        <v>60</v>
      </c>
      <c r="B40" s="42"/>
      <c r="C40" s="43">
        <v>3048280</v>
      </c>
      <c r="D40" s="43"/>
      <c r="E40" s="44">
        <v>7221917</v>
      </c>
      <c r="F40" s="45">
        <v>7221917</v>
      </c>
      <c r="G40" s="45">
        <v>37087019</v>
      </c>
      <c r="H40" s="45">
        <v>34273281</v>
      </c>
      <c r="I40" s="45">
        <v>28112589</v>
      </c>
      <c r="J40" s="45">
        <v>28112589</v>
      </c>
      <c r="K40" s="45">
        <v>18246105</v>
      </c>
      <c r="L40" s="45">
        <v>15413482</v>
      </c>
      <c r="M40" s="45">
        <v>25427153</v>
      </c>
      <c r="N40" s="45">
        <v>25427153</v>
      </c>
      <c r="O40" s="45"/>
      <c r="P40" s="45"/>
      <c r="Q40" s="45"/>
      <c r="R40" s="45"/>
      <c r="S40" s="45"/>
      <c r="T40" s="45"/>
      <c r="U40" s="45"/>
      <c r="V40" s="45"/>
      <c r="W40" s="45">
        <v>25427153</v>
      </c>
      <c r="X40" s="45">
        <v>27342006</v>
      </c>
      <c r="Y40" s="45">
        <v>-1914853</v>
      </c>
      <c r="Z40" s="46">
        <v>-7</v>
      </c>
      <c r="AA40" s="47">
        <v>7221917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13024237</v>
      </c>
      <c r="D7" s="17"/>
      <c r="E7" s="18">
        <v>55908996</v>
      </c>
      <c r="F7" s="19">
        <v>55908996</v>
      </c>
      <c r="G7" s="19">
        <v>2364872</v>
      </c>
      <c r="H7" s="19">
        <v>981421</v>
      </c>
      <c r="I7" s="19">
        <v>3335948</v>
      </c>
      <c r="J7" s="19">
        <v>6682241</v>
      </c>
      <c r="K7" s="19">
        <v>2280592</v>
      </c>
      <c r="L7" s="19">
        <v>2113358</v>
      </c>
      <c r="M7" s="19">
        <v>1257770</v>
      </c>
      <c r="N7" s="19">
        <v>5651720</v>
      </c>
      <c r="O7" s="19"/>
      <c r="P7" s="19"/>
      <c r="Q7" s="19"/>
      <c r="R7" s="19"/>
      <c r="S7" s="19"/>
      <c r="T7" s="19"/>
      <c r="U7" s="19"/>
      <c r="V7" s="19"/>
      <c r="W7" s="19">
        <v>12333961</v>
      </c>
      <c r="X7" s="19">
        <v>27954498</v>
      </c>
      <c r="Y7" s="19">
        <v>-15620537</v>
      </c>
      <c r="Z7" s="20">
        <v>-55.88</v>
      </c>
      <c r="AA7" s="21">
        <v>55908996</v>
      </c>
    </row>
    <row r="8" spans="1:27" ht="13.5">
      <c r="A8" s="22" t="s">
        <v>35</v>
      </c>
      <c r="B8" s="16"/>
      <c r="C8" s="17">
        <v>375333</v>
      </c>
      <c r="D8" s="17"/>
      <c r="E8" s="18">
        <v>1614996</v>
      </c>
      <c r="F8" s="19">
        <v>1614996</v>
      </c>
      <c r="G8" s="19">
        <v>351865</v>
      </c>
      <c r="H8" s="19">
        <v>9508459</v>
      </c>
      <c r="I8" s="19">
        <v>3679021</v>
      </c>
      <c r="J8" s="19">
        <v>13539345</v>
      </c>
      <c r="K8" s="19">
        <v>41078186</v>
      </c>
      <c r="L8" s="19">
        <v>10807111</v>
      </c>
      <c r="M8" s="19">
        <v>11457277</v>
      </c>
      <c r="N8" s="19">
        <v>63342574</v>
      </c>
      <c r="O8" s="19"/>
      <c r="P8" s="19"/>
      <c r="Q8" s="19"/>
      <c r="R8" s="19"/>
      <c r="S8" s="19"/>
      <c r="T8" s="19"/>
      <c r="U8" s="19"/>
      <c r="V8" s="19"/>
      <c r="W8" s="19">
        <v>76881919</v>
      </c>
      <c r="X8" s="19">
        <v>807498</v>
      </c>
      <c r="Y8" s="19">
        <v>76074421</v>
      </c>
      <c r="Z8" s="20">
        <v>9421</v>
      </c>
      <c r="AA8" s="21">
        <v>1614996</v>
      </c>
    </row>
    <row r="9" spans="1:27" ht="13.5">
      <c r="A9" s="22" t="s">
        <v>36</v>
      </c>
      <c r="B9" s="16"/>
      <c r="C9" s="17">
        <v>319755037</v>
      </c>
      <c r="D9" s="17"/>
      <c r="E9" s="18">
        <v>395612900</v>
      </c>
      <c r="F9" s="19">
        <v>395612900</v>
      </c>
      <c r="G9" s="19">
        <v>156145000</v>
      </c>
      <c r="H9" s="19">
        <v>3594000</v>
      </c>
      <c r="I9" s="19"/>
      <c r="J9" s="19">
        <v>159739000</v>
      </c>
      <c r="K9" s="19"/>
      <c r="L9" s="19">
        <v>26705936</v>
      </c>
      <c r="M9" s="19">
        <v>123751000</v>
      </c>
      <c r="N9" s="19">
        <v>150456936</v>
      </c>
      <c r="O9" s="19"/>
      <c r="P9" s="19"/>
      <c r="Q9" s="19"/>
      <c r="R9" s="19"/>
      <c r="S9" s="19"/>
      <c r="T9" s="19"/>
      <c r="U9" s="19"/>
      <c r="V9" s="19"/>
      <c r="W9" s="19">
        <v>310195936</v>
      </c>
      <c r="X9" s="19">
        <v>267190600</v>
      </c>
      <c r="Y9" s="19">
        <v>43005336</v>
      </c>
      <c r="Z9" s="20">
        <v>16.1</v>
      </c>
      <c r="AA9" s="21">
        <v>395612900</v>
      </c>
    </row>
    <row r="10" spans="1:27" ht="13.5">
      <c r="A10" s="22" t="s">
        <v>37</v>
      </c>
      <c r="B10" s="16"/>
      <c r="C10" s="17">
        <v>269641963</v>
      </c>
      <c r="D10" s="17"/>
      <c r="E10" s="18">
        <v>254859099</v>
      </c>
      <c r="F10" s="19">
        <v>254859099</v>
      </c>
      <c r="G10" s="19">
        <v>94000000</v>
      </c>
      <c r="H10" s="19"/>
      <c r="I10" s="19"/>
      <c r="J10" s="19">
        <v>94000000</v>
      </c>
      <c r="K10" s="19">
        <v>25000000</v>
      </c>
      <c r="L10" s="19"/>
      <c r="M10" s="19">
        <v>50000000</v>
      </c>
      <c r="N10" s="19">
        <v>75000000</v>
      </c>
      <c r="O10" s="19"/>
      <c r="P10" s="19"/>
      <c r="Q10" s="19"/>
      <c r="R10" s="19"/>
      <c r="S10" s="19"/>
      <c r="T10" s="19"/>
      <c r="U10" s="19"/>
      <c r="V10" s="19"/>
      <c r="W10" s="19">
        <v>169000000</v>
      </c>
      <c r="X10" s="19">
        <v>169906066</v>
      </c>
      <c r="Y10" s="19">
        <v>-906066</v>
      </c>
      <c r="Z10" s="20">
        <v>-0.53</v>
      </c>
      <c r="AA10" s="21">
        <v>254859099</v>
      </c>
    </row>
    <row r="11" spans="1:27" ht="13.5">
      <c r="A11" s="22" t="s">
        <v>38</v>
      </c>
      <c r="B11" s="16"/>
      <c r="C11" s="17">
        <v>6941630</v>
      </c>
      <c r="D11" s="17"/>
      <c r="E11" s="18">
        <v>5000004</v>
      </c>
      <c r="F11" s="19">
        <v>5000004</v>
      </c>
      <c r="G11" s="19">
        <v>323891</v>
      </c>
      <c r="H11" s="19">
        <v>769281</v>
      </c>
      <c r="I11" s="19">
        <v>771518</v>
      </c>
      <c r="J11" s="19">
        <v>1864690</v>
      </c>
      <c r="K11" s="19">
        <v>463064</v>
      </c>
      <c r="L11" s="19">
        <v>124225</v>
      </c>
      <c r="M11" s="19">
        <v>412003</v>
      </c>
      <c r="N11" s="19">
        <v>999292</v>
      </c>
      <c r="O11" s="19"/>
      <c r="P11" s="19"/>
      <c r="Q11" s="19"/>
      <c r="R11" s="19"/>
      <c r="S11" s="19"/>
      <c r="T11" s="19"/>
      <c r="U11" s="19"/>
      <c r="V11" s="19"/>
      <c r="W11" s="19">
        <v>2863982</v>
      </c>
      <c r="X11" s="19">
        <v>2500002</v>
      </c>
      <c r="Y11" s="19">
        <v>363980</v>
      </c>
      <c r="Z11" s="20">
        <v>14.56</v>
      </c>
      <c r="AA11" s="21">
        <v>5000004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-404519534</v>
      </c>
      <c r="D14" s="17"/>
      <c r="E14" s="18">
        <v>-456363144</v>
      </c>
      <c r="F14" s="19">
        <v>-456363144</v>
      </c>
      <c r="G14" s="19">
        <v>-44121501</v>
      </c>
      <c r="H14" s="19">
        <v>-50854822</v>
      </c>
      <c r="I14" s="19">
        <v>-38964808</v>
      </c>
      <c r="J14" s="19">
        <v>-133941131</v>
      </c>
      <c r="K14" s="19">
        <v>-63907735</v>
      </c>
      <c r="L14" s="19">
        <v>-37418655</v>
      </c>
      <c r="M14" s="19">
        <v>-80181986</v>
      </c>
      <c r="N14" s="19">
        <v>-181508376</v>
      </c>
      <c r="O14" s="19"/>
      <c r="P14" s="19"/>
      <c r="Q14" s="19"/>
      <c r="R14" s="19"/>
      <c r="S14" s="19"/>
      <c r="T14" s="19"/>
      <c r="U14" s="19"/>
      <c r="V14" s="19"/>
      <c r="W14" s="19">
        <v>-315449507</v>
      </c>
      <c r="X14" s="19">
        <v>-228181572</v>
      </c>
      <c r="Y14" s="19">
        <v>-87267935</v>
      </c>
      <c r="Z14" s="20">
        <v>38.24</v>
      </c>
      <c r="AA14" s="21">
        <v>-456363144</v>
      </c>
    </row>
    <row r="15" spans="1:27" ht="13.5">
      <c r="A15" s="22" t="s">
        <v>42</v>
      </c>
      <c r="B15" s="16"/>
      <c r="C15" s="17">
        <v>-1493093</v>
      </c>
      <c r="D15" s="17"/>
      <c r="E15" s="18">
        <v>-1498860</v>
      </c>
      <c r="F15" s="19">
        <v>-1498860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-749430</v>
      </c>
      <c r="Y15" s="19">
        <v>749430</v>
      </c>
      <c r="Z15" s="20">
        <v>-100</v>
      </c>
      <c r="AA15" s="21">
        <v>-1498860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203725573</v>
      </c>
      <c r="D17" s="25">
        <f>SUM(D6:D16)</f>
        <v>0</v>
      </c>
      <c r="E17" s="26">
        <f t="shared" si="0"/>
        <v>255133991</v>
      </c>
      <c r="F17" s="27">
        <f t="shared" si="0"/>
        <v>255133991</v>
      </c>
      <c r="G17" s="27">
        <f t="shared" si="0"/>
        <v>209064127</v>
      </c>
      <c r="H17" s="27">
        <f t="shared" si="0"/>
        <v>-36001661</v>
      </c>
      <c r="I17" s="27">
        <f t="shared" si="0"/>
        <v>-31178321</v>
      </c>
      <c r="J17" s="27">
        <f t="shared" si="0"/>
        <v>141884145</v>
      </c>
      <c r="K17" s="27">
        <f t="shared" si="0"/>
        <v>4914107</v>
      </c>
      <c r="L17" s="27">
        <f t="shared" si="0"/>
        <v>2331975</v>
      </c>
      <c r="M17" s="27">
        <f t="shared" si="0"/>
        <v>106696064</v>
      </c>
      <c r="N17" s="27">
        <f t="shared" si="0"/>
        <v>113942146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255826291</v>
      </c>
      <c r="X17" s="27">
        <f t="shared" si="0"/>
        <v>239427662</v>
      </c>
      <c r="Y17" s="27">
        <f t="shared" si="0"/>
        <v>16398629</v>
      </c>
      <c r="Z17" s="28">
        <f>+IF(X17&lt;&gt;0,+(Y17/X17)*100,0)</f>
        <v>6.8490954065282565</v>
      </c>
      <c r="AA17" s="29">
        <f>SUM(AA6:AA16)</f>
        <v>255133991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</v>
      </c>
      <c r="F21" s="19">
        <v>200000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</v>
      </c>
    </row>
    <row r="22" spans="1:27" ht="13.5">
      <c r="A22" s="22" t="s">
        <v>47</v>
      </c>
      <c r="B22" s="16"/>
      <c r="C22" s="17"/>
      <c r="D22" s="17"/>
      <c r="E22" s="39">
        <v>6000000</v>
      </c>
      <c r="F22" s="36">
        <v>6000000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3000000</v>
      </c>
      <c r="Y22" s="19">
        <v>-3000000</v>
      </c>
      <c r="Z22" s="20">
        <v>-100</v>
      </c>
      <c r="AA22" s="21">
        <v>6000000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-175162285</v>
      </c>
      <c r="D26" s="17"/>
      <c r="E26" s="18">
        <v>-266059097</v>
      </c>
      <c r="F26" s="19">
        <v>-266059097</v>
      </c>
      <c r="G26" s="19">
        <v>-28175705</v>
      </c>
      <c r="H26" s="19">
        <v>-28070355</v>
      </c>
      <c r="I26" s="19">
        <v>-4739920</v>
      </c>
      <c r="J26" s="19">
        <v>-60985980</v>
      </c>
      <c r="K26" s="19">
        <v>-26492907</v>
      </c>
      <c r="L26" s="19">
        <v>-24405793</v>
      </c>
      <c r="M26" s="19">
        <v>-25813020</v>
      </c>
      <c r="N26" s="19">
        <v>-76711720</v>
      </c>
      <c r="O26" s="19"/>
      <c r="P26" s="19"/>
      <c r="Q26" s="19"/>
      <c r="R26" s="19"/>
      <c r="S26" s="19"/>
      <c r="T26" s="19"/>
      <c r="U26" s="19"/>
      <c r="V26" s="19"/>
      <c r="W26" s="19">
        <v>-137697700</v>
      </c>
      <c r="X26" s="19">
        <v>-138621290</v>
      </c>
      <c r="Y26" s="19">
        <v>923590</v>
      </c>
      <c r="Z26" s="20">
        <v>-0.67</v>
      </c>
      <c r="AA26" s="21">
        <v>-266059097</v>
      </c>
    </row>
    <row r="27" spans="1:27" ht="13.5">
      <c r="A27" s="23" t="s">
        <v>51</v>
      </c>
      <c r="B27" s="24"/>
      <c r="C27" s="25">
        <f aca="true" t="shared" si="1" ref="C27:Y27">SUM(C21:C26)</f>
        <v>-175162285</v>
      </c>
      <c r="D27" s="25">
        <f>SUM(D21:D26)</f>
        <v>0</v>
      </c>
      <c r="E27" s="26">
        <f t="shared" si="1"/>
        <v>-259859097</v>
      </c>
      <c r="F27" s="27">
        <f t="shared" si="1"/>
        <v>-259859097</v>
      </c>
      <c r="G27" s="27">
        <f t="shared" si="1"/>
        <v>-28175705</v>
      </c>
      <c r="H27" s="27">
        <f t="shared" si="1"/>
        <v>-28070355</v>
      </c>
      <c r="I27" s="27">
        <f t="shared" si="1"/>
        <v>-4739920</v>
      </c>
      <c r="J27" s="27">
        <f t="shared" si="1"/>
        <v>-60985980</v>
      </c>
      <c r="K27" s="27">
        <f t="shared" si="1"/>
        <v>-26492907</v>
      </c>
      <c r="L27" s="27">
        <f t="shared" si="1"/>
        <v>-24405793</v>
      </c>
      <c r="M27" s="27">
        <f t="shared" si="1"/>
        <v>-25813020</v>
      </c>
      <c r="N27" s="27">
        <f t="shared" si="1"/>
        <v>-76711720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-137697700</v>
      </c>
      <c r="X27" s="27">
        <f t="shared" si="1"/>
        <v>-135621290</v>
      </c>
      <c r="Y27" s="27">
        <f t="shared" si="1"/>
        <v>-2076410</v>
      </c>
      <c r="Z27" s="28">
        <f>+IF(X27&lt;&gt;0,+(Y27/X27)*100,0)</f>
        <v>1.5310354296143327</v>
      </c>
      <c r="AA27" s="29">
        <f>SUM(AA21:AA26)</f>
        <v>-259859097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15840</v>
      </c>
      <c r="H33" s="36">
        <v>492580</v>
      </c>
      <c r="I33" s="36">
        <v>136454</v>
      </c>
      <c r="J33" s="36">
        <v>644874</v>
      </c>
      <c r="K33" s="19">
        <v>23599</v>
      </c>
      <c r="L33" s="19"/>
      <c r="M33" s="19">
        <v>4324</v>
      </c>
      <c r="N33" s="19">
        <v>27923</v>
      </c>
      <c r="O33" s="36"/>
      <c r="P33" s="36"/>
      <c r="Q33" s="36"/>
      <c r="R33" s="19"/>
      <c r="S33" s="19"/>
      <c r="T33" s="19"/>
      <c r="U33" s="19"/>
      <c r="V33" s="36"/>
      <c r="W33" s="36">
        <v>672797</v>
      </c>
      <c r="X33" s="36"/>
      <c r="Y33" s="19">
        <v>672797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-845476</v>
      </c>
      <c r="D35" s="17"/>
      <c r="E35" s="18">
        <v>-1498864</v>
      </c>
      <c r="F35" s="19">
        <v>-1498864</v>
      </c>
      <c r="G35" s="19"/>
      <c r="H35" s="19"/>
      <c r="I35" s="19">
        <v>-694679</v>
      </c>
      <c r="J35" s="19">
        <v>-694679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-694679</v>
      </c>
      <c r="X35" s="19">
        <v>-749432</v>
      </c>
      <c r="Y35" s="19">
        <v>54753</v>
      </c>
      <c r="Z35" s="20">
        <v>-7.31</v>
      </c>
      <c r="AA35" s="21">
        <v>-1498864</v>
      </c>
    </row>
    <row r="36" spans="1:27" ht="13.5">
      <c r="A36" s="23" t="s">
        <v>57</v>
      </c>
      <c r="B36" s="24"/>
      <c r="C36" s="25">
        <f aca="true" t="shared" si="2" ref="C36:Y36">SUM(C31:C35)</f>
        <v>-845476</v>
      </c>
      <c r="D36" s="25">
        <f>SUM(D31:D35)</f>
        <v>0</v>
      </c>
      <c r="E36" s="26">
        <f t="shared" si="2"/>
        <v>-1498864</v>
      </c>
      <c r="F36" s="27">
        <f t="shared" si="2"/>
        <v>-1498864</v>
      </c>
      <c r="G36" s="27">
        <f t="shared" si="2"/>
        <v>15840</v>
      </c>
      <c r="H36" s="27">
        <f t="shared" si="2"/>
        <v>492580</v>
      </c>
      <c r="I36" s="27">
        <f t="shared" si="2"/>
        <v>-558225</v>
      </c>
      <c r="J36" s="27">
        <f t="shared" si="2"/>
        <v>-49805</v>
      </c>
      <c r="K36" s="27">
        <f t="shared" si="2"/>
        <v>23599</v>
      </c>
      <c r="L36" s="27">
        <f t="shared" si="2"/>
        <v>0</v>
      </c>
      <c r="M36" s="27">
        <f t="shared" si="2"/>
        <v>4324</v>
      </c>
      <c r="N36" s="27">
        <f t="shared" si="2"/>
        <v>27923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-21882</v>
      </c>
      <c r="X36" s="27">
        <f t="shared" si="2"/>
        <v>-749432</v>
      </c>
      <c r="Y36" s="27">
        <f t="shared" si="2"/>
        <v>727550</v>
      </c>
      <c r="Z36" s="28">
        <f>+IF(X36&lt;&gt;0,+(Y36/X36)*100,0)</f>
        <v>-97.08018872959788</v>
      </c>
      <c r="AA36" s="29">
        <f>SUM(AA31:AA35)</f>
        <v>-1498864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27717812</v>
      </c>
      <c r="D38" s="31">
        <f>+D17+D27+D36</f>
        <v>0</v>
      </c>
      <c r="E38" s="32">
        <f t="shared" si="3"/>
        <v>-6223970</v>
      </c>
      <c r="F38" s="33">
        <f t="shared" si="3"/>
        <v>-6223970</v>
      </c>
      <c r="G38" s="33">
        <f t="shared" si="3"/>
        <v>180904262</v>
      </c>
      <c r="H38" s="33">
        <f t="shared" si="3"/>
        <v>-63579436</v>
      </c>
      <c r="I38" s="33">
        <f t="shared" si="3"/>
        <v>-36476466</v>
      </c>
      <c r="J38" s="33">
        <f t="shared" si="3"/>
        <v>80848360</v>
      </c>
      <c r="K38" s="33">
        <f t="shared" si="3"/>
        <v>-21555201</v>
      </c>
      <c r="L38" s="33">
        <f t="shared" si="3"/>
        <v>-22073818</v>
      </c>
      <c r="M38" s="33">
        <f t="shared" si="3"/>
        <v>80887368</v>
      </c>
      <c r="N38" s="33">
        <f t="shared" si="3"/>
        <v>37258349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118106709</v>
      </c>
      <c r="X38" s="33">
        <f t="shared" si="3"/>
        <v>103056940</v>
      </c>
      <c r="Y38" s="33">
        <f t="shared" si="3"/>
        <v>15049769</v>
      </c>
      <c r="Z38" s="34">
        <f>+IF(X38&lt;&gt;0,+(Y38/X38)*100,0)</f>
        <v>14.603353253065732</v>
      </c>
      <c r="AA38" s="35">
        <f>+AA17+AA27+AA36</f>
        <v>-6223970</v>
      </c>
    </row>
    <row r="39" spans="1:27" ht="13.5">
      <c r="A39" s="22" t="s">
        <v>59</v>
      </c>
      <c r="B39" s="16"/>
      <c r="C39" s="31">
        <v>34577736</v>
      </c>
      <c r="D39" s="31"/>
      <c r="E39" s="32">
        <v>34625710</v>
      </c>
      <c r="F39" s="33">
        <v>34625710</v>
      </c>
      <c r="G39" s="33">
        <v>62295599</v>
      </c>
      <c r="H39" s="33">
        <v>243199861</v>
      </c>
      <c r="I39" s="33">
        <v>179620425</v>
      </c>
      <c r="J39" s="33">
        <v>62295599</v>
      </c>
      <c r="K39" s="33">
        <v>143143959</v>
      </c>
      <c r="L39" s="33">
        <v>121588758</v>
      </c>
      <c r="M39" s="33">
        <v>99514940</v>
      </c>
      <c r="N39" s="33">
        <v>143143959</v>
      </c>
      <c r="O39" s="33"/>
      <c r="P39" s="33"/>
      <c r="Q39" s="33"/>
      <c r="R39" s="33"/>
      <c r="S39" s="33"/>
      <c r="T39" s="33"/>
      <c r="U39" s="33"/>
      <c r="V39" s="33"/>
      <c r="W39" s="33">
        <v>62295599</v>
      </c>
      <c r="X39" s="33">
        <v>34625710</v>
      </c>
      <c r="Y39" s="33">
        <v>27669889</v>
      </c>
      <c r="Z39" s="34">
        <v>79.91</v>
      </c>
      <c r="AA39" s="35">
        <v>34625710</v>
      </c>
    </row>
    <row r="40" spans="1:27" ht="13.5">
      <c r="A40" s="41" t="s">
        <v>60</v>
      </c>
      <c r="B40" s="42"/>
      <c r="C40" s="43">
        <v>62295548</v>
      </c>
      <c r="D40" s="43"/>
      <c r="E40" s="44">
        <v>28401740</v>
      </c>
      <c r="F40" s="45">
        <v>28401740</v>
      </c>
      <c r="G40" s="45">
        <v>243199861</v>
      </c>
      <c r="H40" s="45">
        <v>179620425</v>
      </c>
      <c r="I40" s="45">
        <v>143143959</v>
      </c>
      <c r="J40" s="45">
        <v>143143959</v>
      </c>
      <c r="K40" s="45">
        <v>121588758</v>
      </c>
      <c r="L40" s="45">
        <v>99514940</v>
      </c>
      <c r="M40" s="45">
        <v>180402308</v>
      </c>
      <c r="N40" s="45">
        <v>180402308</v>
      </c>
      <c r="O40" s="45"/>
      <c r="P40" s="45"/>
      <c r="Q40" s="45"/>
      <c r="R40" s="45"/>
      <c r="S40" s="45"/>
      <c r="T40" s="45"/>
      <c r="U40" s="45"/>
      <c r="V40" s="45"/>
      <c r="W40" s="45">
        <v>180402308</v>
      </c>
      <c r="X40" s="45">
        <v>137682650</v>
      </c>
      <c r="Y40" s="45">
        <v>42719658</v>
      </c>
      <c r="Z40" s="46">
        <v>31.03</v>
      </c>
      <c r="AA40" s="47">
        <v>28401740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2449739</v>
      </c>
      <c r="D6" s="17"/>
      <c r="E6" s="18">
        <v>4157556</v>
      </c>
      <c r="F6" s="19">
        <v>4157556</v>
      </c>
      <c r="G6" s="19"/>
      <c r="H6" s="19"/>
      <c r="I6" s="19"/>
      <c r="J6" s="19"/>
      <c r="K6" s="19"/>
      <c r="L6" s="19">
        <v>-25005324</v>
      </c>
      <c r="M6" s="19"/>
      <c r="N6" s="19">
        <v>-25005324</v>
      </c>
      <c r="O6" s="19"/>
      <c r="P6" s="19"/>
      <c r="Q6" s="19"/>
      <c r="R6" s="19"/>
      <c r="S6" s="19"/>
      <c r="T6" s="19"/>
      <c r="U6" s="19"/>
      <c r="V6" s="19"/>
      <c r="W6" s="19">
        <v>-25005324</v>
      </c>
      <c r="X6" s="19">
        <v>2078778</v>
      </c>
      <c r="Y6" s="19">
        <v>-27084102</v>
      </c>
      <c r="Z6" s="20">
        <v>-1302.89</v>
      </c>
      <c r="AA6" s="21">
        <v>4157556</v>
      </c>
    </row>
    <row r="7" spans="1:27" ht="13.5">
      <c r="A7" s="22" t="s">
        <v>34</v>
      </c>
      <c r="B7" s="16"/>
      <c r="C7" s="17"/>
      <c r="D7" s="17"/>
      <c r="E7" s="18">
        <v>21396</v>
      </c>
      <c r="F7" s="19">
        <v>21396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10698</v>
      </c>
      <c r="Y7" s="19">
        <v>-10698</v>
      </c>
      <c r="Z7" s="20">
        <v>-100</v>
      </c>
      <c r="AA7" s="21">
        <v>21396</v>
      </c>
    </row>
    <row r="8" spans="1:27" ht="13.5">
      <c r="A8" s="22" t="s">
        <v>35</v>
      </c>
      <c r="B8" s="16"/>
      <c r="C8" s="17"/>
      <c r="D8" s="17"/>
      <c r="E8" s="18">
        <v>444252</v>
      </c>
      <c r="F8" s="19">
        <v>444252</v>
      </c>
      <c r="G8" s="19">
        <v>17202</v>
      </c>
      <c r="H8" s="19">
        <v>17000</v>
      </c>
      <c r="I8" s="19">
        <v>74439</v>
      </c>
      <c r="J8" s="19">
        <v>108641</v>
      </c>
      <c r="K8" s="19">
        <v>760746</v>
      </c>
      <c r="L8" s="19">
        <v>1859103</v>
      </c>
      <c r="M8" s="19">
        <v>15072</v>
      </c>
      <c r="N8" s="19">
        <v>2634921</v>
      </c>
      <c r="O8" s="19"/>
      <c r="P8" s="19"/>
      <c r="Q8" s="19"/>
      <c r="R8" s="19"/>
      <c r="S8" s="19"/>
      <c r="T8" s="19"/>
      <c r="U8" s="19"/>
      <c r="V8" s="19"/>
      <c r="W8" s="19">
        <v>2743562</v>
      </c>
      <c r="X8" s="19">
        <v>222126</v>
      </c>
      <c r="Y8" s="19">
        <v>2521436</v>
      </c>
      <c r="Z8" s="20">
        <v>1135.14</v>
      </c>
      <c r="AA8" s="21">
        <v>444252</v>
      </c>
    </row>
    <row r="9" spans="1:27" ht="13.5">
      <c r="A9" s="22" t="s">
        <v>36</v>
      </c>
      <c r="B9" s="16"/>
      <c r="C9" s="17">
        <v>128344691</v>
      </c>
      <c r="D9" s="17"/>
      <c r="E9" s="18">
        <v>138930001</v>
      </c>
      <c r="F9" s="19">
        <v>138930001</v>
      </c>
      <c r="G9" s="19">
        <v>55116000</v>
      </c>
      <c r="H9" s="19">
        <v>2283000</v>
      </c>
      <c r="I9" s="19">
        <v>400000</v>
      </c>
      <c r="J9" s="19">
        <v>57799000</v>
      </c>
      <c r="K9" s="19">
        <v>5000000</v>
      </c>
      <c r="L9" s="19"/>
      <c r="M9" s="19">
        <v>45189000</v>
      </c>
      <c r="N9" s="19">
        <v>50189000</v>
      </c>
      <c r="O9" s="19"/>
      <c r="P9" s="19"/>
      <c r="Q9" s="19"/>
      <c r="R9" s="19"/>
      <c r="S9" s="19"/>
      <c r="T9" s="19"/>
      <c r="U9" s="19"/>
      <c r="V9" s="19"/>
      <c r="W9" s="19">
        <v>107988000</v>
      </c>
      <c r="X9" s="19">
        <v>130566000</v>
      </c>
      <c r="Y9" s="19">
        <v>-22578000</v>
      </c>
      <c r="Z9" s="20">
        <v>-17.29</v>
      </c>
      <c r="AA9" s="21">
        <v>138930001</v>
      </c>
    </row>
    <row r="10" spans="1:27" ht="13.5">
      <c r="A10" s="22" t="s">
        <v>37</v>
      </c>
      <c r="B10" s="16"/>
      <c r="C10" s="17">
        <v>35025693</v>
      </c>
      <c r="D10" s="17"/>
      <c r="E10" s="18">
        <v>33442000</v>
      </c>
      <c r="F10" s="19">
        <v>33442000</v>
      </c>
      <c r="G10" s="19">
        <v>10000000</v>
      </c>
      <c r="H10" s="19"/>
      <c r="I10" s="19"/>
      <c r="J10" s="19">
        <v>10000000</v>
      </c>
      <c r="K10" s="19"/>
      <c r="L10" s="19"/>
      <c r="M10" s="19">
        <v>10000000</v>
      </c>
      <c r="N10" s="19">
        <v>10000000</v>
      </c>
      <c r="O10" s="19"/>
      <c r="P10" s="19"/>
      <c r="Q10" s="19"/>
      <c r="R10" s="19"/>
      <c r="S10" s="19"/>
      <c r="T10" s="19"/>
      <c r="U10" s="19"/>
      <c r="V10" s="19"/>
      <c r="W10" s="19">
        <v>20000000</v>
      </c>
      <c r="X10" s="19">
        <v>16721000</v>
      </c>
      <c r="Y10" s="19">
        <v>3279000</v>
      </c>
      <c r="Z10" s="20">
        <v>19.61</v>
      </c>
      <c r="AA10" s="21">
        <v>33442000</v>
      </c>
    </row>
    <row r="11" spans="1:27" ht="13.5">
      <c r="A11" s="22" t="s">
        <v>38</v>
      </c>
      <c r="B11" s="16"/>
      <c r="C11" s="17">
        <v>12453838</v>
      </c>
      <c r="D11" s="17"/>
      <c r="E11" s="18">
        <v>12765564</v>
      </c>
      <c r="F11" s="19">
        <v>12765564</v>
      </c>
      <c r="G11" s="19">
        <v>892311</v>
      </c>
      <c r="H11" s="19">
        <v>1096000</v>
      </c>
      <c r="I11" s="19">
        <v>1063172</v>
      </c>
      <c r="J11" s="19">
        <v>3051483</v>
      </c>
      <c r="K11" s="19">
        <v>968688</v>
      </c>
      <c r="L11" s="19">
        <v>1062546</v>
      </c>
      <c r="M11" s="19">
        <v>934459</v>
      </c>
      <c r="N11" s="19">
        <v>2965693</v>
      </c>
      <c r="O11" s="19"/>
      <c r="P11" s="19"/>
      <c r="Q11" s="19"/>
      <c r="R11" s="19"/>
      <c r="S11" s="19"/>
      <c r="T11" s="19"/>
      <c r="U11" s="19"/>
      <c r="V11" s="19"/>
      <c r="W11" s="19">
        <v>6017176</v>
      </c>
      <c r="X11" s="19">
        <v>6382782</v>
      </c>
      <c r="Y11" s="19">
        <v>-365606</v>
      </c>
      <c r="Z11" s="20">
        <v>-5.73</v>
      </c>
      <c r="AA11" s="21">
        <v>12765564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-114732175</v>
      </c>
      <c r="D14" s="17"/>
      <c r="E14" s="18">
        <v>150395000</v>
      </c>
      <c r="F14" s="19">
        <v>150395000</v>
      </c>
      <c r="G14" s="19">
        <v>-5669392</v>
      </c>
      <c r="H14" s="19">
        <v>-11954119</v>
      </c>
      <c r="I14" s="19">
        <v>-8196860</v>
      </c>
      <c r="J14" s="19">
        <v>-25820371</v>
      </c>
      <c r="K14" s="19">
        <v>-8543164</v>
      </c>
      <c r="L14" s="19">
        <v>-14862309</v>
      </c>
      <c r="M14" s="19">
        <v>-9151276</v>
      </c>
      <c r="N14" s="19">
        <v>-32556749</v>
      </c>
      <c r="O14" s="19"/>
      <c r="P14" s="19"/>
      <c r="Q14" s="19"/>
      <c r="R14" s="19"/>
      <c r="S14" s="19"/>
      <c r="T14" s="19"/>
      <c r="U14" s="19"/>
      <c r="V14" s="19"/>
      <c r="W14" s="19">
        <v>-58377120</v>
      </c>
      <c r="X14" s="19">
        <v>74115000</v>
      </c>
      <c r="Y14" s="19">
        <v>-132492120</v>
      </c>
      <c r="Z14" s="20">
        <v>-178.77</v>
      </c>
      <c r="AA14" s="21">
        <v>150395000</v>
      </c>
    </row>
    <row r="15" spans="1:27" ht="13.5">
      <c r="A15" s="22" t="s">
        <v>42</v>
      </c>
      <c r="B15" s="16"/>
      <c r="C15" s="17">
        <v>-95000</v>
      </c>
      <c r="D15" s="17"/>
      <c r="E15" s="18">
        <v>30000</v>
      </c>
      <c r="F15" s="19">
        <v>30000</v>
      </c>
      <c r="G15" s="19"/>
      <c r="H15" s="19"/>
      <c r="I15" s="19">
        <v>-9016</v>
      </c>
      <c r="J15" s="19">
        <v>-9016</v>
      </c>
      <c r="K15" s="19">
        <v>-8500</v>
      </c>
      <c r="L15" s="19"/>
      <c r="M15" s="19">
        <v>-7016</v>
      </c>
      <c r="N15" s="19">
        <v>-15516</v>
      </c>
      <c r="O15" s="19"/>
      <c r="P15" s="19"/>
      <c r="Q15" s="19"/>
      <c r="R15" s="19"/>
      <c r="S15" s="19"/>
      <c r="T15" s="19"/>
      <c r="U15" s="19"/>
      <c r="V15" s="19"/>
      <c r="W15" s="19">
        <v>-24532</v>
      </c>
      <c r="X15" s="19">
        <v>15000</v>
      </c>
      <c r="Y15" s="19">
        <v>-39532</v>
      </c>
      <c r="Z15" s="20">
        <v>-263.55</v>
      </c>
      <c r="AA15" s="21">
        <v>30000</v>
      </c>
    </row>
    <row r="16" spans="1:27" ht="13.5">
      <c r="A16" s="22" t="s">
        <v>43</v>
      </c>
      <c r="B16" s="16"/>
      <c r="C16" s="17"/>
      <c r="D16" s="17"/>
      <c r="E16" s="18">
        <v>4330000</v>
      </c>
      <c r="F16" s="19">
        <v>4330000</v>
      </c>
      <c r="G16" s="19"/>
      <c r="H16" s="19"/>
      <c r="I16" s="19">
        <v>-609000</v>
      </c>
      <c r="J16" s="19">
        <v>-609000</v>
      </c>
      <c r="K16" s="19">
        <v>-378216</v>
      </c>
      <c r="L16" s="19">
        <v>-553948</v>
      </c>
      <c r="M16" s="19">
        <v>-582082</v>
      </c>
      <c r="N16" s="19">
        <v>-1514246</v>
      </c>
      <c r="O16" s="19"/>
      <c r="P16" s="19"/>
      <c r="Q16" s="19"/>
      <c r="R16" s="19"/>
      <c r="S16" s="19"/>
      <c r="T16" s="19"/>
      <c r="U16" s="19"/>
      <c r="V16" s="19"/>
      <c r="W16" s="19">
        <v>-2123246</v>
      </c>
      <c r="X16" s="19">
        <v>3247500</v>
      </c>
      <c r="Y16" s="19">
        <v>-5370746</v>
      </c>
      <c r="Z16" s="20">
        <v>-165.38</v>
      </c>
      <c r="AA16" s="21">
        <v>4330000</v>
      </c>
    </row>
    <row r="17" spans="1:27" ht="13.5">
      <c r="A17" s="23" t="s">
        <v>44</v>
      </c>
      <c r="B17" s="24"/>
      <c r="C17" s="25">
        <f aca="true" t="shared" si="0" ref="C17:Y17">SUM(C6:C16)</f>
        <v>63446786</v>
      </c>
      <c r="D17" s="25">
        <f>SUM(D6:D16)</f>
        <v>0</v>
      </c>
      <c r="E17" s="26">
        <f t="shared" si="0"/>
        <v>344515769</v>
      </c>
      <c r="F17" s="27">
        <f t="shared" si="0"/>
        <v>344515769</v>
      </c>
      <c r="G17" s="27">
        <f t="shared" si="0"/>
        <v>60356121</v>
      </c>
      <c r="H17" s="27">
        <f t="shared" si="0"/>
        <v>-8558119</v>
      </c>
      <c r="I17" s="27">
        <f t="shared" si="0"/>
        <v>-7277265</v>
      </c>
      <c r="J17" s="27">
        <f t="shared" si="0"/>
        <v>44520737</v>
      </c>
      <c r="K17" s="27">
        <f t="shared" si="0"/>
        <v>-2200446</v>
      </c>
      <c r="L17" s="27">
        <f t="shared" si="0"/>
        <v>-37499932</v>
      </c>
      <c r="M17" s="27">
        <f t="shared" si="0"/>
        <v>46398157</v>
      </c>
      <c r="N17" s="27">
        <f t="shared" si="0"/>
        <v>6697779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51218516</v>
      </c>
      <c r="X17" s="27">
        <f t="shared" si="0"/>
        <v>233358884</v>
      </c>
      <c r="Y17" s="27">
        <f t="shared" si="0"/>
        <v>-182140368</v>
      </c>
      <c r="Z17" s="28">
        <f>+IF(X17&lt;&gt;0,+(Y17/X17)*100,0)</f>
        <v>-78.05161083989415</v>
      </c>
      <c r="AA17" s="29">
        <f>SUM(AA6:AA16)</f>
        <v>344515769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449920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>
        <v>22322886</v>
      </c>
      <c r="M24" s="19"/>
      <c r="N24" s="19">
        <v>22322886</v>
      </c>
      <c r="O24" s="19"/>
      <c r="P24" s="19"/>
      <c r="Q24" s="19"/>
      <c r="R24" s="19"/>
      <c r="S24" s="19"/>
      <c r="T24" s="19"/>
      <c r="U24" s="19"/>
      <c r="V24" s="19"/>
      <c r="W24" s="19">
        <v>22322886</v>
      </c>
      <c r="X24" s="19"/>
      <c r="Y24" s="19">
        <v>22322886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51733351</v>
      </c>
      <c r="D26" s="17"/>
      <c r="E26" s="18">
        <v>71392044</v>
      </c>
      <c r="F26" s="19">
        <v>71392044</v>
      </c>
      <c r="G26" s="19"/>
      <c r="H26" s="19">
        <v>-5815000</v>
      </c>
      <c r="I26" s="19">
        <v>-1044000</v>
      </c>
      <c r="J26" s="19">
        <v>-6859000</v>
      </c>
      <c r="K26" s="19">
        <v>-720645</v>
      </c>
      <c r="L26" s="19">
        <v>-5263065</v>
      </c>
      <c r="M26" s="19">
        <v>-1165205</v>
      </c>
      <c r="N26" s="19">
        <v>-7148915</v>
      </c>
      <c r="O26" s="19"/>
      <c r="P26" s="19"/>
      <c r="Q26" s="19"/>
      <c r="R26" s="19"/>
      <c r="S26" s="19"/>
      <c r="T26" s="19"/>
      <c r="U26" s="19"/>
      <c r="V26" s="19"/>
      <c r="W26" s="19">
        <v>-14007915</v>
      </c>
      <c r="X26" s="19">
        <v>35696022</v>
      </c>
      <c r="Y26" s="19">
        <v>-49703937</v>
      </c>
      <c r="Z26" s="20">
        <v>-139.24</v>
      </c>
      <c r="AA26" s="21">
        <v>71392044</v>
      </c>
    </row>
    <row r="27" spans="1:27" ht="13.5">
      <c r="A27" s="23" t="s">
        <v>51</v>
      </c>
      <c r="B27" s="24"/>
      <c r="C27" s="25">
        <f aca="true" t="shared" si="1" ref="C27:Y27">SUM(C21:C26)</f>
        <v>52183271</v>
      </c>
      <c r="D27" s="25">
        <f>SUM(D21:D26)</f>
        <v>0</v>
      </c>
      <c r="E27" s="26">
        <f t="shared" si="1"/>
        <v>71392044</v>
      </c>
      <c r="F27" s="27">
        <f t="shared" si="1"/>
        <v>71392044</v>
      </c>
      <c r="G27" s="27">
        <f t="shared" si="1"/>
        <v>0</v>
      </c>
      <c r="H27" s="27">
        <f t="shared" si="1"/>
        <v>-5815000</v>
      </c>
      <c r="I27" s="27">
        <f t="shared" si="1"/>
        <v>-1044000</v>
      </c>
      <c r="J27" s="27">
        <f t="shared" si="1"/>
        <v>-6859000</v>
      </c>
      <c r="K27" s="27">
        <f t="shared" si="1"/>
        <v>-720645</v>
      </c>
      <c r="L27" s="27">
        <f t="shared" si="1"/>
        <v>17059821</v>
      </c>
      <c r="M27" s="27">
        <f t="shared" si="1"/>
        <v>-1165205</v>
      </c>
      <c r="N27" s="27">
        <f t="shared" si="1"/>
        <v>15173971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8314971</v>
      </c>
      <c r="X27" s="27">
        <f t="shared" si="1"/>
        <v>35696022</v>
      </c>
      <c r="Y27" s="27">
        <f t="shared" si="1"/>
        <v>-27381051</v>
      </c>
      <c r="Z27" s="28">
        <f>+IF(X27&lt;&gt;0,+(Y27/X27)*100,0)</f>
        <v>-76.70616910758291</v>
      </c>
      <c r="AA27" s="29">
        <f>SUM(AA21:AA26)</f>
        <v>71392044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>
        <v>373</v>
      </c>
      <c r="M33" s="19"/>
      <c r="N33" s="19">
        <v>373</v>
      </c>
      <c r="O33" s="36"/>
      <c r="P33" s="36"/>
      <c r="Q33" s="36"/>
      <c r="R33" s="19"/>
      <c r="S33" s="19"/>
      <c r="T33" s="19"/>
      <c r="U33" s="19"/>
      <c r="V33" s="36"/>
      <c r="W33" s="36">
        <v>373</v>
      </c>
      <c r="X33" s="36"/>
      <c r="Y33" s="19">
        <v>373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373</v>
      </c>
      <c r="M36" s="27">
        <f t="shared" si="2"/>
        <v>0</v>
      </c>
      <c r="N36" s="27">
        <f t="shared" si="2"/>
        <v>373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373</v>
      </c>
      <c r="X36" s="27">
        <f t="shared" si="2"/>
        <v>0</v>
      </c>
      <c r="Y36" s="27">
        <f t="shared" si="2"/>
        <v>373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115630057</v>
      </c>
      <c r="D38" s="31">
        <f>+D17+D27+D36</f>
        <v>0</v>
      </c>
      <c r="E38" s="32">
        <f t="shared" si="3"/>
        <v>415907813</v>
      </c>
      <c r="F38" s="33">
        <f t="shared" si="3"/>
        <v>415907813</v>
      </c>
      <c r="G38" s="33">
        <f t="shared" si="3"/>
        <v>60356121</v>
      </c>
      <c r="H38" s="33">
        <f t="shared" si="3"/>
        <v>-14373119</v>
      </c>
      <c r="I38" s="33">
        <f t="shared" si="3"/>
        <v>-8321265</v>
      </c>
      <c r="J38" s="33">
        <f t="shared" si="3"/>
        <v>37661737</v>
      </c>
      <c r="K38" s="33">
        <f t="shared" si="3"/>
        <v>-2921091</v>
      </c>
      <c r="L38" s="33">
        <f t="shared" si="3"/>
        <v>-20439738</v>
      </c>
      <c r="M38" s="33">
        <f t="shared" si="3"/>
        <v>45232952</v>
      </c>
      <c r="N38" s="33">
        <f t="shared" si="3"/>
        <v>21872123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59533860</v>
      </c>
      <c r="X38" s="33">
        <f t="shared" si="3"/>
        <v>269054906</v>
      </c>
      <c r="Y38" s="33">
        <f t="shared" si="3"/>
        <v>-209521046</v>
      </c>
      <c r="Z38" s="34">
        <f>+IF(X38&lt;&gt;0,+(Y38/X38)*100,0)</f>
        <v>-77.8729699134347</v>
      </c>
      <c r="AA38" s="35">
        <f>+AA17+AA27+AA36</f>
        <v>415907813</v>
      </c>
    </row>
    <row r="39" spans="1:27" ht="13.5">
      <c r="A39" s="22" t="s">
        <v>59</v>
      </c>
      <c r="B39" s="16"/>
      <c r="C39" s="31">
        <v>169217390</v>
      </c>
      <c r="D39" s="31"/>
      <c r="E39" s="32">
        <v>107334035</v>
      </c>
      <c r="F39" s="33">
        <v>107334035</v>
      </c>
      <c r="G39" s="33">
        <v>170855731</v>
      </c>
      <c r="H39" s="33">
        <v>231211852</v>
      </c>
      <c r="I39" s="33">
        <v>216838733</v>
      </c>
      <c r="J39" s="33">
        <v>170855731</v>
      </c>
      <c r="K39" s="33">
        <v>208517468</v>
      </c>
      <c r="L39" s="33">
        <v>205596377</v>
      </c>
      <c r="M39" s="33">
        <v>185156639</v>
      </c>
      <c r="N39" s="33">
        <v>208517468</v>
      </c>
      <c r="O39" s="33"/>
      <c r="P39" s="33"/>
      <c r="Q39" s="33"/>
      <c r="R39" s="33"/>
      <c r="S39" s="33"/>
      <c r="T39" s="33"/>
      <c r="U39" s="33"/>
      <c r="V39" s="33"/>
      <c r="W39" s="33">
        <v>170855731</v>
      </c>
      <c r="X39" s="33">
        <v>107334035</v>
      </c>
      <c r="Y39" s="33">
        <v>63521696</v>
      </c>
      <c r="Z39" s="34">
        <v>59.18</v>
      </c>
      <c r="AA39" s="35">
        <v>107334035</v>
      </c>
    </row>
    <row r="40" spans="1:27" ht="13.5">
      <c r="A40" s="41" t="s">
        <v>60</v>
      </c>
      <c r="B40" s="42"/>
      <c r="C40" s="43">
        <v>284847447</v>
      </c>
      <c r="D40" s="43"/>
      <c r="E40" s="44">
        <v>523241848</v>
      </c>
      <c r="F40" s="45">
        <v>523241848</v>
      </c>
      <c r="G40" s="45">
        <v>231211852</v>
      </c>
      <c r="H40" s="45">
        <v>216838733</v>
      </c>
      <c r="I40" s="45">
        <v>208517468</v>
      </c>
      <c r="J40" s="45">
        <v>208517468</v>
      </c>
      <c r="K40" s="45">
        <v>205596377</v>
      </c>
      <c r="L40" s="45">
        <v>185156639</v>
      </c>
      <c r="M40" s="45">
        <v>230389591</v>
      </c>
      <c r="N40" s="45">
        <v>230389591</v>
      </c>
      <c r="O40" s="45"/>
      <c r="P40" s="45"/>
      <c r="Q40" s="45"/>
      <c r="R40" s="45"/>
      <c r="S40" s="45"/>
      <c r="T40" s="45"/>
      <c r="U40" s="45"/>
      <c r="V40" s="45"/>
      <c r="W40" s="45">
        <v>230389591</v>
      </c>
      <c r="X40" s="45">
        <v>376388941</v>
      </c>
      <c r="Y40" s="45">
        <v>-145999350</v>
      </c>
      <c r="Z40" s="46">
        <v>-38.79</v>
      </c>
      <c r="AA40" s="47">
        <v>523241848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5269875</v>
      </c>
      <c r="D6" s="17"/>
      <c r="E6" s="18">
        <v>10796004</v>
      </c>
      <c r="F6" s="19">
        <v>10796004</v>
      </c>
      <c r="G6" s="19">
        <v>449030</v>
      </c>
      <c r="H6" s="19">
        <v>1531681</v>
      </c>
      <c r="I6" s="19">
        <v>1043903</v>
      </c>
      <c r="J6" s="19">
        <v>3024614</v>
      </c>
      <c r="K6" s="19">
        <v>975323</v>
      </c>
      <c r="L6" s="19">
        <v>1360040</v>
      </c>
      <c r="M6" s="19">
        <v>836493</v>
      </c>
      <c r="N6" s="19">
        <v>3171856</v>
      </c>
      <c r="O6" s="19"/>
      <c r="P6" s="19"/>
      <c r="Q6" s="19"/>
      <c r="R6" s="19"/>
      <c r="S6" s="19"/>
      <c r="T6" s="19"/>
      <c r="U6" s="19"/>
      <c r="V6" s="19"/>
      <c r="W6" s="19">
        <v>6196470</v>
      </c>
      <c r="X6" s="19">
        <v>5398002</v>
      </c>
      <c r="Y6" s="19">
        <v>798468</v>
      </c>
      <c r="Z6" s="20">
        <v>14.79</v>
      </c>
      <c r="AA6" s="21">
        <v>10796004</v>
      </c>
    </row>
    <row r="7" spans="1:27" ht="13.5">
      <c r="A7" s="22" t="s">
        <v>34</v>
      </c>
      <c r="B7" s="16"/>
      <c r="C7" s="17"/>
      <c r="D7" s="17"/>
      <c r="E7" s="18">
        <v>399996</v>
      </c>
      <c r="F7" s="19">
        <v>399996</v>
      </c>
      <c r="G7" s="19">
        <v>26776</v>
      </c>
      <c r="H7" s="19">
        <v>21590</v>
      </c>
      <c r="I7" s="19">
        <v>17849</v>
      </c>
      <c r="J7" s="19">
        <v>66215</v>
      </c>
      <c r="K7" s="19">
        <v>1817</v>
      </c>
      <c r="L7" s="19">
        <v>68777</v>
      </c>
      <c r="M7" s="19">
        <v>30805</v>
      </c>
      <c r="N7" s="19">
        <v>101399</v>
      </c>
      <c r="O7" s="19"/>
      <c r="P7" s="19"/>
      <c r="Q7" s="19"/>
      <c r="R7" s="19"/>
      <c r="S7" s="19"/>
      <c r="T7" s="19"/>
      <c r="U7" s="19"/>
      <c r="V7" s="19"/>
      <c r="W7" s="19">
        <v>167614</v>
      </c>
      <c r="X7" s="19">
        <v>199998</v>
      </c>
      <c r="Y7" s="19">
        <v>-32384</v>
      </c>
      <c r="Z7" s="20">
        <v>-16.19</v>
      </c>
      <c r="AA7" s="21">
        <v>399996</v>
      </c>
    </row>
    <row r="8" spans="1:27" ht="13.5">
      <c r="A8" s="22" t="s">
        <v>35</v>
      </c>
      <c r="B8" s="16"/>
      <c r="C8" s="17">
        <v>473448</v>
      </c>
      <c r="D8" s="17"/>
      <c r="E8" s="18">
        <v>1420992</v>
      </c>
      <c r="F8" s="19">
        <v>1420992</v>
      </c>
      <c r="G8" s="19">
        <v>1527756</v>
      </c>
      <c r="H8" s="19">
        <v>109968</v>
      </c>
      <c r="I8" s="19">
        <v>107927</v>
      </c>
      <c r="J8" s="19">
        <v>1745651</v>
      </c>
      <c r="K8" s="19">
        <v>62787</v>
      </c>
      <c r="L8" s="19">
        <v>265449</v>
      </c>
      <c r="M8" s="19">
        <v>66462</v>
      </c>
      <c r="N8" s="19">
        <v>394698</v>
      </c>
      <c r="O8" s="19"/>
      <c r="P8" s="19"/>
      <c r="Q8" s="19"/>
      <c r="R8" s="19"/>
      <c r="S8" s="19"/>
      <c r="T8" s="19"/>
      <c r="U8" s="19"/>
      <c r="V8" s="19"/>
      <c r="W8" s="19">
        <v>2140349</v>
      </c>
      <c r="X8" s="19">
        <v>710496</v>
      </c>
      <c r="Y8" s="19">
        <v>1429853</v>
      </c>
      <c r="Z8" s="20">
        <v>201.25</v>
      </c>
      <c r="AA8" s="21">
        <v>1420992</v>
      </c>
    </row>
    <row r="9" spans="1:27" ht="13.5">
      <c r="A9" s="22" t="s">
        <v>36</v>
      </c>
      <c r="B9" s="16"/>
      <c r="C9" s="17">
        <v>132337007</v>
      </c>
      <c r="D9" s="17"/>
      <c r="E9" s="18">
        <v>134164050</v>
      </c>
      <c r="F9" s="19">
        <v>134164050</v>
      </c>
      <c r="G9" s="19">
        <v>47934000</v>
      </c>
      <c r="H9" s="19">
        <v>2305000</v>
      </c>
      <c r="I9" s="19"/>
      <c r="J9" s="19">
        <v>50239000</v>
      </c>
      <c r="K9" s="19">
        <v>8626000</v>
      </c>
      <c r="L9" s="19">
        <v>905843</v>
      </c>
      <c r="M9" s="19">
        <v>38288000</v>
      </c>
      <c r="N9" s="19">
        <v>47819843</v>
      </c>
      <c r="O9" s="19"/>
      <c r="P9" s="19"/>
      <c r="Q9" s="19"/>
      <c r="R9" s="19"/>
      <c r="S9" s="19"/>
      <c r="T9" s="19"/>
      <c r="U9" s="19"/>
      <c r="V9" s="19"/>
      <c r="W9" s="19">
        <v>98058843</v>
      </c>
      <c r="X9" s="19">
        <v>88584000</v>
      </c>
      <c r="Y9" s="19">
        <v>9474843</v>
      </c>
      <c r="Z9" s="20">
        <v>10.7</v>
      </c>
      <c r="AA9" s="21">
        <v>134164050</v>
      </c>
    </row>
    <row r="10" spans="1:27" ht="13.5">
      <c r="A10" s="22" t="s">
        <v>37</v>
      </c>
      <c r="B10" s="16"/>
      <c r="C10" s="17">
        <v>26623000</v>
      </c>
      <c r="D10" s="17"/>
      <c r="E10" s="18">
        <v>24472950</v>
      </c>
      <c r="F10" s="19">
        <v>24472950</v>
      </c>
      <c r="G10" s="19">
        <v>10000000</v>
      </c>
      <c r="H10" s="19"/>
      <c r="I10" s="19"/>
      <c r="J10" s="19">
        <v>10000000</v>
      </c>
      <c r="K10" s="19"/>
      <c r="L10" s="19"/>
      <c r="M10" s="19">
        <v>12250000</v>
      </c>
      <c r="N10" s="19">
        <v>12250000</v>
      </c>
      <c r="O10" s="19"/>
      <c r="P10" s="19"/>
      <c r="Q10" s="19"/>
      <c r="R10" s="19"/>
      <c r="S10" s="19"/>
      <c r="T10" s="19"/>
      <c r="U10" s="19"/>
      <c r="V10" s="19"/>
      <c r="W10" s="19">
        <v>22250000</v>
      </c>
      <c r="X10" s="19">
        <v>17174000</v>
      </c>
      <c r="Y10" s="19">
        <v>5076000</v>
      </c>
      <c r="Z10" s="20">
        <v>29.56</v>
      </c>
      <c r="AA10" s="21">
        <v>24472950</v>
      </c>
    </row>
    <row r="11" spans="1:27" ht="13.5">
      <c r="A11" s="22" t="s">
        <v>38</v>
      </c>
      <c r="B11" s="16"/>
      <c r="C11" s="17">
        <v>1123224</v>
      </c>
      <c r="D11" s="17"/>
      <c r="E11" s="18">
        <v>746004</v>
      </c>
      <c r="F11" s="19">
        <v>746004</v>
      </c>
      <c r="G11" s="19">
        <v>52999</v>
      </c>
      <c r="H11" s="19">
        <v>181178</v>
      </c>
      <c r="I11" s="19">
        <v>27378</v>
      </c>
      <c r="J11" s="19">
        <v>261555</v>
      </c>
      <c r="K11" s="19">
        <v>209619</v>
      </c>
      <c r="L11" s="19">
        <v>98159</v>
      </c>
      <c r="M11" s="19">
        <v>65014</v>
      </c>
      <c r="N11" s="19">
        <v>372792</v>
      </c>
      <c r="O11" s="19"/>
      <c r="P11" s="19"/>
      <c r="Q11" s="19"/>
      <c r="R11" s="19"/>
      <c r="S11" s="19"/>
      <c r="T11" s="19"/>
      <c r="U11" s="19"/>
      <c r="V11" s="19"/>
      <c r="W11" s="19">
        <v>634347</v>
      </c>
      <c r="X11" s="19">
        <v>373002</v>
      </c>
      <c r="Y11" s="19">
        <v>261345</v>
      </c>
      <c r="Z11" s="20">
        <v>70.07</v>
      </c>
      <c r="AA11" s="21">
        <v>746004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-132745160</v>
      </c>
      <c r="D14" s="17"/>
      <c r="E14" s="18">
        <v>-139375998</v>
      </c>
      <c r="F14" s="19">
        <v>-139375998</v>
      </c>
      <c r="G14" s="19">
        <v>-19925064</v>
      </c>
      <c r="H14" s="19">
        <v>-12429291</v>
      </c>
      <c r="I14" s="19">
        <v>-10446176</v>
      </c>
      <c r="J14" s="19">
        <v>-42800531</v>
      </c>
      <c r="K14" s="19">
        <v>-12260890</v>
      </c>
      <c r="L14" s="19">
        <v>-13513616</v>
      </c>
      <c r="M14" s="19">
        <v>-17582733</v>
      </c>
      <c r="N14" s="19">
        <v>-43357239</v>
      </c>
      <c r="O14" s="19"/>
      <c r="P14" s="19"/>
      <c r="Q14" s="19"/>
      <c r="R14" s="19"/>
      <c r="S14" s="19"/>
      <c r="T14" s="19"/>
      <c r="U14" s="19"/>
      <c r="V14" s="19"/>
      <c r="W14" s="19">
        <v>-86157770</v>
      </c>
      <c r="X14" s="19">
        <v>-71867076</v>
      </c>
      <c r="Y14" s="19">
        <v>-14290694</v>
      </c>
      <c r="Z14" s="20">
        <v>19.88</v>
      </c>
      <c r="AA14" s="21">
        <v>-139375998</v>
      </c>
    </row>
    <row r="15" spans="1:27" ht="13.5">
      <c r="A15" s="22" t="s">
        <v>42</v>
      </c>
      <c r="B15" s="16"/>
      <c r="C15" s="17">
        <v>-1609652</v>
      </c>
      <c r="D15" s="17"/>
      <c r="E15" s="18">
        <v>-530004</v>
      </c>
      <c r="F15" s="19">
        <v>-530004</v>
      </c>
      <c r="G15" s="19">
        <v>-74759</v>
      </c>
      <c r="H15" s="19"/>
      <c r="I15" s="19"/>
      <c r="J15" s="19">
        <v>-74759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-74759</v>
      </c>
      <c r="X15" s="19">
        <v>-265002</v>
      </c>
      <c r="Y15" s="19">
        <v>190243</v>
      </c>
      <c r="Z15" s="20">
        <v>-71.79</v>
      </c>
      <c r="AA15" s="21">
        <v>-530004</v>
      </c>
    </row>
    <row r="16" spans="1:27" ht="13.5">
      <c r="A16" s="22" t="s">
        <v>43</v>
      </c>
      <c r="B16" s="16"/>
      <c r="C16" s="17">
        <v>-1531755</v>
      </c>
      <c r="D16" s="17"/>
      <c r="E16" s="18">
        <v>-609996</v>
      </c>
      <c r="F16" s="19">
        <v>-609996</v>
      </c>
      <c r="G16" s="19">
        <v>-114350</v>
      </c>
      <c r="H16" s="19">
        <v>-97500</v>
      </c>
      <c r="I16" s="19">
        <v>-59000</v>
      </c>
      <c r="J16" s="19">
        <v>-270850</v>
      </c>
      <c r="K16" s="19">
        <v>-31609</v>
      </c>
      <c r="L16" s="19">
        <v>-73500</v>
      </c>
      <c r="M16" s="19">
        <v>-50000</v>
      </c>
      <c r="N16" s="19">
        <v>-155109</v>
      </c>
      <c r="O16" s="19"/>
      <c r="P16" s="19"/>
      <c r="Q16" s="19"/>
      <c r="R16" s="19"/>
      <c r="S16" s="19"/>
      <c r="T16" s="19"/>
      <c r="U16" s="19"/>
      <c r="V16" s="19"/>
      <c r="W16" s="19">
        <v>-425959</v>
      </c>
      <c r="X16" s="19">
        <v>-304998</v>
      </c>
      <c r="Y16" s="19">
        <v>-120961</v>
      </c>
      <c r="Z16" s="20">
        <v>39.66</v>
      </c>
      <c r="AA16" s="21">
        <v>-609996</v>
      </c>
    </row>
    <row r="17" spans="1:27" ht="13.5">
      <c r="A17" s="23" t="s">
        <v>44</v>
      </c>
      <c r="B17" s="24"/>
      <c r="C17" s="25">
        <f aca="true" t="shared" si="0" ref="C17:Y17">SUM(C6:C16)</f>
        <v>29939987</v>
      </c>
      <c r="D17" s="25">
        <f>SUM(D6:D16)</f>
        <v>0</v>
      </c>
      <c r="E17" s="26">
        <f t="shared" si="0"/>
        <v>31483998</v>
      </c>
      <c r="F17" s="27">
        <f t="shared" si="0"/>
        <v>31483998</v>
      </c>
      <c r="G17" s="27">
        <f t="shared" si="0"/>
        <v>39876388</v>
      </c>
      <c r="H17" s="27">
        <f t="shared" si="0"/>
        <v>-8377374</v>
      </c>
      <c r="I17" s="27">
        <f t="shared" si="0"/>
        <v>-9308119</v>
      </c>
      <c r="J17" s="27">
        <f t="shared" si="0"/>
        <v>22190895</v>
      </c>
      <c r="K17" s="27">
        <f t="shared" si="0"/>
        <v>-2416953</v>
      </c>
      <c r="L17" s="27">
        <f t="shared" si="0"/>
        <v>-10888848</v>
      </c>
      <c r="M17" s="27">
        <f t="shared" si="0"/>
        <v>33904041</v>
      </c>
      <c r="N17" s="27">
        <f t="shared" si="0"/>
        <v>20598240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42789135</v>
      </c>
      <c r="X17" s="27">
        <f t="shared" si="0"/>
        <v>40002422</v>
      </c>
      <c r="Y17" s="27">
        <f t="shared" si="0"/>
        <v>2786713</v>
      </c>
      <c r="Z17" s="28">
        <f>+IF(X17&lt;&gt;0,+(Y17/X17)*100,0)</f>
        <v>6.966360686860411</v>
      </c>
      <c r="AA17" s="29">
        <f>SUM(AA6:AA16)</f>
        <v>31483998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12909227</v>
      </c>
      <c r="J21" s="19">
        <v>12909227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12909227</v>
      </c>
      <c r="X21" s="19"/>
      <c r="Y21" s="36">
        <v>12909227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644937</v>
      </c>
      <c r="H24" s="19">
        <v>334101</v>
      </c>
      <c r="I24" s="19"/>
      <c r="J24" s="19">
        <v>979038</v>
      </c>
      <c r="K24" s="19">
        <v>1092483</v>
      </c>
      <c r="L24" s="19">
        <v>1363310</v>
      </c>
      <c r="M24" s="19">
        <v>648983</v>
      </c>
      <c r="N24" s="19">
        <v>3104776</v>
      </c>
      <c r="O24" s="19"/>
      <c r="P24" s="19"/>
      <c r="Q24" s="19"/>
      <c r="R24" s="19"/>
      <c r="S24" s="19"/>
      <c r="T24" s="19"/>
      <c r="U24" s="19"/>
      <c r="V24" s="19"/>
      <c r="W24" s="19">
        <v>4083814</v>
      </c>
      <c r="X24" s="19"/>
      <c r="Y24" s="19">
        <v>4083814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-29901532</v>
      </c>
      <c r="D26" s="17"/>
      <c r="E26" s="18">
        <v>-28734000</v>
      </c>
      <c r="F26" s="19">
        <v>-28734000</v>
      </c>
      <c r="G26" s="19">
        <v>-2593220</v>
      </c>
      <c r="H26" s="19">
        <v>-5294866</v>
      </c>
      <c r="I26" s="19">
        <v>-12183206</v>
      </c>
      <c r="J26" s="19">
        <v>-20071292</v>
      </c>
      <c r="K26" s="19">
        <v>-2525545</v>
      </c>
      <c r="L26" s="19">
        <v>-800393</v>
      </c>
      <c r="M26" s="19">
        <v>-8116221</v>
      </c>
      <c r="N26" s="19">
        <v>-11442159</v>
      </c>
      <c r="O26" s="19"/>
      <c r="P26" s="19"/>
      <c r="Q26" s="19"/>
      <c r="R26" s="19"/>
      <c r="S26" s="19"/>
      <c r="T26" s="19"/>
      <c r="U26" s="19"/>
      <c r="V26" s="19"/>
      <c r="W26" s="19">
        <v>-31513451</v>
      </c>
      <c r="X26" s="19">
        <v>-14367000</v>
      </c>
      <c r="Y26" s="19">
        <v>-17146451</v>
      </c>
      <c r="Z26" s="20">
        <v>119.35</v>
      </c>
      <c r="AA26" s="21">
        <v>-28734000</v>
      </c>
    </row>
    <row r="27" spans="1:27" ht="13.5">
      <c r="A27" s="23" t="s">
        <v>51</v>
      </c>
      <c r="B27" s="24"/>
      <c r="C27" s="25">
        <f aca="true" t="shared" si="1" ref="C27:Y27">SUM(C21:C26)</f>
        <v>-29901532</v>
      </c>
      <c r="D27" s="25">
        <f>SUM(D21:D26)</f>
        <v>0</v>
      </c>
      <c r="E27" s="26">
        <f t="shared" si="1"/>
        <v>-28734000</v>
      </c>
      <c r="F27" s="27">
        <f t="shared" si="1"/>
        <v>-28734000</v>
      </c>
      <c r="G27" s="27">
        <f t="shared" si="1"/>
        <v>-1948283</v>
      </c>
      <c r="H27" s="27">
        <f t="shared" si="1"/>
        <v>-4960765</v>
      </c>
      <c r="I27" s="27">
        <f t="shared" si="1"/>
        <v>726021</v>
      </c>
      <c r="J27" s="27">
        <f t="shared" si="1"/>
        <v>-6183027</v>
      </c>
      <c r="K27" s="27">
        <f t="shared" si="1"/>
        <v>-1433062</v>
      </c>
      <c r="L27" s="27">
        <f t="shared" si="1"/>
        <v>562917</v>
      </c>
      <c r="M27" s="27">
        <f t="shared" si="1"/>
        <v>-7467238</v>
      </c>
      <c r="N27" s="27">
        <f t="shared" si="1"/>
        <v>-8337383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-14520410</v>
      </c>
      <c r="X27" s="27">
        <f t="shared" si="1"/>
        <v>-14367000</v>
      </c>
      <c r="Y27" s="27">
        <f t="shared" si="1"/>
        <v>-153410</v>
      </c>
      <c r="Z27" s="28">
        <f>+IF(X27&lt;&gt;0,+(Y27/X27)*100,0)</f>
        <v>1.0677942507134406</v>
      </c>
      <c r="AA27" s="29">
        <f>SUM(AA21:AA26)</f>
        <v>-28734000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-1223708</v>
      </c>
      <c r="D35" s="17"/>
      <c r="E35" s="18">
        <v>-692004</v>
      </c>
      <c r="F35" s="19">
        <v>-692004</v>
      </c>
      <c r="G35" s="19">
        <v>-611854</v>
      </c>
      <c r="H35" s="19"/>
      <c r="I35" s="19"/>
      <c r="J35" s="19">
        <v>-611854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-611854</v>
      </c>
      <c r="X35" s="19">
        <v>-346002</v>
      </c>
      <c r="Y35" s="19">
        <v>-265852</v>
      </c>
      <c r="Z35" s="20">
        <v>76.84</v>
      </c>
      <c r="AA35" s="21">
        <v>-692004</v>
      </c>
    </row>
    <row r="36" spans="1:27" ht="13.5">
      <c r="A36" s="23" t="s">
        <v>57</v>
      </c>
      <c r="B36" s="24"/>
      <c r="C36" s="25">
        <f aca="true" t="shared" si="2" ref="C36:Y36">SUM(C31:C35)</f>
        <v>-1223708</v>
      </c>
      <c r="D36" s="25">
        <f>SUM(D31:D35)</f>
        <v>0</v>
      </c>
      <c r="E36" s="26">
        <f t="shared" si="2"/>
        <v>-692004</v>
      </c>
      <c r="F36" s="27">
        <f t="shared" si="2"/>
        <v>-692004</v>
      </c>
      <c r="G36" s="27">
        <f t="shared" si="2"/>
        <v>-611854</v>
      </c>
      <c r="H36" s="27">
        <f t="shared" si="2"/>
        <v>0</v>
      </c>
      <c r="I36" s="27">
        <f t="shared" si="2"/>
        <v>0</v>
      </c>
      <c r="J36" s="27">
        <f t="shared" si="2"/>
        <v>-611854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-611854</v>
      </c>
      <c r="X36" s="27">
        <f t="shared" si="2"/>
        <v>-346002</v>
      </c>
      <c r="Y36" s="27">
        <f t="shared" si="2"/>
        <v>-265852</v>
      </c>
      <c r="Z36" s="28">
        <f>+IF(X36&lt;&gt;0,+(Y36/X36)*100,0)</f>
        <v>76.8353940150635</v>
      </c>
      <c r="AA36" s="29">
        <f>SUM(AA31:AA35)</f>
        <v>-692004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-1185253</v>
      </c>
      <c r="D38" s="31">
        <f>+D17+D27+D36</f>
        <v>0</v>
      </c>
      <c r="E38" s="32">
        <f t="shared" si="3"/>
        <v>2057994</v>
      </c>
      <c r="F38" s="33">
        <f t="shared" si="3"/>
        <v>2057994</v>
      </c>
      <c r="G38" s="33">
        <f t="shared" si="3"/>
        <v>37316251</v>
      </c>
      <c r="H38" s="33">
        <f t="shared" si="3"/>
        <v>-13338139</v>
      </c>
      <c r="I38" s="33">
        <f t="shared" si="3"/>
        <v>-8582098</v>
      </c>
      <c r="J38" s="33">
        <f t="shared" si="3"/>
        <v>15396014</v>
      </c>
      <c r="K38" s="33">
        <f t="shared" si="3"/>
        <v>-3850015</v>
      </c>
      <c r="L38" s="33">
        <f t="shared" si="3"/>
        <v>-10325931</v>
      </c>
      <c r="M38" s="33">
        <f t="shared" si="3"/>
        <v>26436803</v>
      </c>
      <c r="N38" s="33">
        <f t="shared" si="3"/>
        <v>12260857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27656871</v>
      </c>
      <c r="X38" s="33">
        <f t="shared" si="3"/>
        <v>25289420</v>
      </c>
      <c r="Y38" s="33">
        <f t="shared" si="3"/>
        <v>2367451</v>
      </c>
      <c r="Z38" s="34">
        <f>+IF(X38&lt;&gt;0,+(Y38/X38)*100,0)</f>
        <v>9.361428613230355</v>
      </c>
      <c r="AA38" s="35">
        <f>+AA17+AA27+AA36</f>
        <v>2057994</v>
      </c>
    </row>
    <row r="39" spans="1:27" ht="13.5">
      <c r="A39" s="22" t="s">
        <v>59</v>
      </c>
      <c r="B39" s="16"/>
      <c r="C39" s="31">
        <v>1613719</v>
      </c>
      <c r="D39" s="31"/>
      <c r="E39" s="32">
        <v>1879000</v>
      </c>
      <c r="F39" s="33">
        <v>1879000</v>
      </c>
      <c r="G39" s="33">
        <v>233142</v>
      </c>
      <c r="H39" s="33">
        <v>37549393</v>
      </c>
      <c r="I39" s="33">
        <v>24211254</v>
      </c>
      <c r="J39" s="33">
        <v>233142</v>
      </c>
      <c r="K39" s="33">
        <v>15629156</v>
      </c>
      <c r="L39" s="33">
        <v>11779141</v>
      </c>
      <c r="M39" s="33">
        <v>1453210</v>
      </c>
      <c r="N39" s="33">
        <v>15629156</v>
      </c>
      <c r="O39" s="33"/>
      <c r="P39" s="33"/>
      <c r="Q39" s="33"/>
      <c r="R39" s="33"/>
      <c r="S39" s="33"/>
      <c r="T39" s="33"/>
      <c r="U39" s="33"/>
      <c r="V39" s="33"/>
      <c r="W39" s="33">
        <v>233142</v>
      </c>
      <c r="X39" s="33">
        <v>1879000</v>
      </c>
      <c r="Y39" s="33">
        <v>-1645858</v>
      </c>
      <c r="Z39" s="34">
        <v>-87.59</v>
      </c>
      <c r="AA39" s="35">
        <v>1879000</v>
      </c>
    </row>
    <row r="40" spans="1:27" ht="13.5">
      <c r="A40" s="41" t="s">
        <v>60</v>
      </c>
      <c r="B40" s="42"/>
      <c r="C40" s="43">
        <v>428466</v>
      </c>
      <c r="D40" s="43"/>
      <c r="E40" s="44">
        <v>3936994</v>
      </c>
      <c r="F40" s="45">
        <v>3936994</v>
      </c>
      <c r="G40" s="45">
        <v>37549393</v>
      </c>
      <c r="H40" s="45">
        <v>24211254</v>
      </c>
      <c r="I40" s="45">
        <v>15629156</v>
      </c>
      <c r="J40" s="45">
        <v>15629156</v>
      </c>
      <c r="K40" s="45">
        <v>11779141</v>
      </c>
      <c r="L40" s="45">
        <v>1453210</v>
      </c>
      <c r="M40" s="45">
        <v>27890013</v>
      </c>
      <c r="N40" s="45">
        <v>27890013</v>
      </c>
      <c r="O40" s="45"/>
      <c r="P40" s="45"/>
      <c r="Q40" s="45"/>
      <c r="R40" s="45"/>
      <c r="S40" s="45"/>
      <c r="T40" s="45"/>
      <c r="U40" s="45"/>
      <c r="V40" s="45"/>
      <c r="W40" s="45">
        <v>27890013</v>
      </c>
      <c r="X40" s="45">
        <v>27168420</v>
      </c>
      <c r="Y40" s="45">
        <v>721593</v>
      </c>
      <c r="Z40" s="46">
        <v>2.66</v>
      </c>
      <c r="AA40" s="47">
        <v>3936994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444673996</v>
      </c>
      <c r="D6" s="17"/>
      <c r="E6" s="18">
        <v>464964332</v>
      </c>
      <c r="F6" s="19">
        <v>464964332</v>
      </c>
      <c r="G6" s="19">
        <v>37627589</v>
      </c>
      <c r="H6" s="19">
        <v>37046730</v>
      </c>
      <c r="I6" s="19">
        <v>36423796</v>
      </c>
      <c r="J6" s="19">
        <v>111098115</v>
      </c>
      <c r="K6" s="19">
        <v>36285719</v>
      </c>
      <c r="L6" s="19">
        <v>36083314</v>
      </c>
      <c r="M6" s="19">
        <v>36263331</v>
      </c>
      <c r="N6" s="19">
        <v>108632364</v>
      </c>
      <c r="O6" s="19"/>
      <c r="P6" s="19"/>
      <c r="Q6" s="19"/>
      <c r="R6" s="19"/>
      <c r="S6" s="19"/>
      <c r="T6" s="19"/>
      <c r="U6" s="19"/>
      <c r="V6" s="19"/>
      <c r="W6" s="19">
        <v>219730479</v>
      </c>
      <c r="X6" s="19">
        <v>253129688</v>
      </c>
      <c r="Y6" s="19">
        <v>-33399209</v>
      </c>
      <c r="Z6" s="20">
        <v>-13.19</v>
      </c>
      <c r="AA6" s="21">
        <v>464964332</v>
      </c>
    </row>
    <row r="7" spans="1:27" ht="13.5">
      <c r="A7" s="22" t="s">
        <v>34</v>
      </c>
      <c r="B7" s="16"/>
      <c r="C7" s="17">
        <v>1823519981</v>
      </c>
      <c r="D7" s="17"/>
      <c r="E7" s="18">
        <v>1957075979</v>
      </c>
      <c r="F7" s="19">
        <v>1957075979</v>
      </c>
      <c r="G7" s="19">
        <v>154080639</v>
      </c>
      <c r="H7" s="19">
        <v>178820136</v>
      </c>
      <c r="I7" s="19">
        <v>182964214</v>
      </c>
      <c r="J7" s="19">
        <v>515864989</v>
      </c>
      <c r="K7" s="19">
        <v>145800820</v>
      </c>
      <c r="L7" s="19">
        <v>149698374</v>
      </c>
      <c r="M7" s="19">
        <v>150312999</v>
      </c>
      <c r="N7" s="19">
        <v>445812193</v>
      </c>
      <c r="O7" s="19"/>
      <c r="P7" s="19"/>
      <c r="Q7" s="19"/>
      <c r="R7" s="19"/>
      <c r="S7" s="19"/>
      <c r="T7" s="19"/>
      <c r="U7" s="19"/>
      <c r="V7" s="19"/>
      <c r="W7" s="19">
        <v>961677182</v>
      </c>
      <c r="X7" s="19">
        <v>970799427</v>
      </c>
      <c r="Y7" s="19">
        <v>-9122245</v>
      </c>
      <c r="Z7" s="20">
        <v>-0.94</v>
      </c>
      <c r="AA7" s="21">
        <v>1957075979</v>
      </c>
    </row>
    <row r="8" spans="1:27" ht="13.5">
      <c r="A8" s="22" t="s">
        <v>35</v>
      </c>
      <c r="B8" s="16"/>
      <c r="C8" s="17">
        <v>64699651</v>
      </c>
      <c r="D8" s="17"/>
      <c r="E8" s="18">
        <v>64867524</v>
      </c>
      <c r="F8" s="19">
        <v>64867524</v>
      </c>
      <c r="G8" s="19">
        <v>4736386</v>
      </c>
      <c r="H8" s="19">
        <v>12714131</v>
      </c>
      <c r="I8" s="19">
        <v>8838065</v>
      </c>
      <c r="J8" s="19">
        <v>26288582</v>
      </c>
      <c r="K8" s="19">
        <v>10268512</v>
      </c>
      <c r="L8" s="19">
        <v>6832938</v>
      </c>
      <c r="M8" s="19">
        <v>16836083</v>
      </c>
      <c r="N8" s="19">
        <v>33937533</v>
      </c>
      <c r="O8" s="19"/>
      <c r="P8" s="19"/>
      <c r="Q8" s="19"/>
      <c r="R8" s="19"/>
      <c r="S8" s="19"/>
      <c r="T8" s="19"/>
      <c r="U8" s="19"/>
      <c r="V8" s="19"/>
      <c r="W8" s="19">
        <v>60226115</v>
      </c>
      <c r="X8" s="19">
        <v>33920370</v>
      </c>
      <c r="Y8" s="19">
        <v>26305745</v>
      </c>
      <c r="Z8" s="20">
        <v>77.55</v>
      </c>
      <c r="AA8" s="21">
        <v>64867524</v>
      </c>
    </row>
    <row r="9" spans="1:27" ht="13.5">
      <c r="A9" s="22" t="s">
        <v>36</v>
      </c>
      <c r="B9" s="16"/>
      <c r="C9" s="17">
        <v>321424452</v>
      </c>
      <c r="D9" s="17"/>
      <c r="E9" s="18">
        <v>356638300</v>
      </c>
      <c r="F9" s="19">
        <v>356638300</v>
      </c>
      <c r="G9" s="19">
        <v>140240000</v>
      </c>
      <c r="H9" s="19">
        <v>3948000</v>
      </c>
      <c r="I9" s="19"/>
      <c r="J9" s="19">
        <v>144188000</v>
      </c>
      <c r="K9" s="19">
        <v>192000</v>
      </c>
      <c r="L9" s="19">
        <v>14378000</v>
      </c>
      <c r="M9" s="19">
        <v>103832000</v>
      </c>
      <c r="N9" s="19">
        <v>118402000</v>
      </c>
      <c r="O9" s="19"/>
      <c r="P9" s="19"/>
      <c r="Q9" s="19"/>
      <c r="R9" s="19"/>
      <c r="S9" s="19"/>
      <c r="T9" s="19"/>
      <c r="U9" s="19"/>
      <c r="V9" s="19"/>
      <c r="W9" s="19">
        <v>262590000</v>
      </c>
      <c r="X9" s="19">
        <v>268006200</v>
      </c>
      <c r="Y9" s="19">
        <v>-5416200</v>
      </c>
      <c r="Z9" s="20">
        <v>-2.02</v>
      </c>
      <c r="AA9" s="21">
        <v>356638300</v>
      </c>
    </row>
    <row r="10" spans="1:27" ht="13.5">
      <c r="A10" s="22" t="s">
        <v>37</v>
      </c>
      <c r="B10" s="16"/>
      <c r="C10" s="17">
        <v>141903256</v>
      </c>
      <c r="D10" s="17"/>
      <c r="E10" s="18">
        <v>129223800</v>
      </c>
      <c r="F10" s="19">
        <v>129223800</v>
      </c>
      <c r="G10" s="19">
        <v>30000000</v>
      </c>
      <c r="H10" s="19"/>
      <c r="I10" s="19">
        <v>2616500</v>
      </c>
      <c r="J10" s="19">
        <v>32616500</v>
      </c>
      <c r="K10" s="19"/>
      <c r="L10" s="19">
        <v>2617000</v>
      </c>
      <c r="M10" s="19">
        <v>40000000</v>
      </c>
      <c r="N10" s="19">
        <v>42617000</v>
      </c>
      <c r="O10" s="19"/>
      <c r="P10" s="19"/>
      <c r="Q10" s="19"/>
      <c r="R10" s="19"/>
      <c r="S10" s="19"/>
      <c r="T10" s="19"/>
      <c r="U10" s="19"/>
      <c r="V10" s="19"/>
      <c r="W10" s="19">
        <v>75233500</v>
      </c>
      <c r="X10" s="19">
        <v>71244300</v>
      </c>
      <c r="Y10" s="19">
        <v>3989200</v>
      </c>
      <c r="Z10" s="20">
        <v>5.6</v>
      </c>
      <c r="AA10" s="21">
        <v>129223800</v>
      </c>
    </row>
    <row r="11" spans="1:27" ht="13.5">
      <c r="A11" s="22" t="s">
        <v>38</v>
      </c>
      <c r="B11" s="16"/>
      <c r="C11" s="17">
        <v>76158690</v>
      </c>
      <c r="D11" s="17"/>
      <c r="E11" s="18">
        <v>58397900</v>
      </c>
      <c r="F11" s="19">
        <v>58397900</v>
      </c>
      <c r="G11" s="19">
        <v>2055464</v>
      </c>
      <c r="H11" s="19">
        <v>3619740</v>
      </c>
      <c r="I11" s="19">
        <v>4786570</v>
      </c>
      <c r="J11" s="19">
        <v>10461774</v>
      </c>
      <c r="K11" s="19">
        <v>4255653</v>
      </c>
      <c r="L11" s="19">
        <v>3013916</v>
      </c>
      <c r="M11" s="19">
        <v>4260479</v>
      </c>
      <c r="N11" s="19">
        <v>11530048</v>
      </c>
      <c r="O11" s="19"/>
      <c r="P11" s="19"/>
      <c r="Q11" s="19"/>
      <c r="R11" s="19"/>
      <c r="S11" s="19"/>
      <c r="T11" s="19"/>
      <c r="U11" s="19"/>
      <c r="V11" s="19"/>
      <c r="W11" s="19">
        <v>21991822</v>
      </c>
      <c r="X11" s="19">
        <v>14278700</v>
      </c>
      <c r="Y11" s="19">
        <v>7713122</v>
      </c>
      <c r="Z11" s="20">
        <v>54.02</v>
      </c>
      <c r="AA11" s="21">
        <v>58397900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-2474343653</v>
      </c>
      <c r="D14" s="17"/>
      <c r="E14" s="18">
        <v>-2407515636</v>
      </c>
      <c r="F14" s="19">
        <v>-2407515636</v>
      </c>
      <c r="G14" s="19">
        <v>-208056962</v>
      </c>
      <c r="H14" s="19">
        <v>-222048362</v>
      </c>
      <c r="I14" s="19">
        <v>-238149229</v>
      </c>
      <c r="J14" s="19">
        <v>-668254553</v>
      </c>
      <c r="K14" s="19">
        <v>-158947945</v>
      </c>
      <c r="L14" s="19">
        <v>-193007532</v>
      </c>
      <c r="M14" s="19">
        <v>-219230449</v>
      </c>
      <c r="N14" s="19">
        <v>-571185926</v>
      </c>
      <c r="O14" s="19"/>
      <c r="P14" s="19"/>
      <c r="Q14" s="19"/>
      <c r="R14" s="19"/>
      <c r="S14" s="19"/>
      <c r="T14" s="19"/>
      <c r="U14" s="19"/>
      <c r="V14" s="19"/>
      <c r="W14" s="19">
        <v>-1239440479</v>
      </c>
      <c r="X14" s="19">
        <v>-1139021714</v>
      </c>
      <c r="Y14" s="19">
        <v>-100418765</v>
      </c>
      <c r="Z14" s="20">
        <v>8.82</v>
      </c>
      <c r="AA14" s="21">
        <v>-2407515636</v>
      </c>
    </row>
    <row r="15" spans="1:27" ht="13.5">
      <c r="A15" s="22" t="s">
        <v>42</v>
      </c>
      <c r="B15" s="16"/>
      <c r="C15" s="17">
        <v>-67690845</v>
      </c>
      <c r="D15" s="17"/>
      <c r="E15" s="18">
        <v>-67884000</v>
      </c>
      <c r="F15" s="19">
        <v>-67884000</v>
      </c>
      <c r="G15" s="19">
        <v>-3816947</v>
      </c>
      <c r="H15" s="19"/>
      <c r="I15" s="19"/>
      <c r="J15" s="19">
        <v>-3816947</v>
      </c>
      <c r="K15" s="19"/>
      <c r="L15" s="19"/>
      <c r="M15" s="19">
        <v>-27960061</v>
      </c>
      <c r="N15" s="19">
        <v>-27960061</v>
      </c>
      <c r="O15" s="19"/>
      <c r="P15" s="19"/>
      <c r="Q15" s="19"/>
      <c r="R15" s="19"/>
      <c r="S15" s="19"/>
      <c r="T15" s="19"/>
      <c r="U15" s="19"/>
      <c r="V15" s="19"/>
      <c r="W15" s="19">
        <v>-31777008</v>
      </c>
      <c r="X15" s="19">
        <v>-27933703</v>
      </c>
      <c r="Y15" s="19">
        <v>-3843305</v>
      </c>
      <c r="Z15" s="20">
        <v>13.76</v>
      </c>
      <c r="AA15" s="21">
        <v>-67884000</v>
      </c>
    </row>
    <row r="16" spans="1:27" ht="13.5">
      <c r="A16" s="22" t="s">
        <v>43</v>
      </c>
      <c r="B16" s="16"/>
      <c r="C16" s="17">
        <v>-11517223</v>
      </c>
      <c r="D16" s="17"/>
      <c r="E16" s="18">
        <v>-12533600</v>
      </c>
      <c r="F16" s="19">
        <v>-12533600</v>
      </c>
      <c r="G16" s="19">
        <v>-4903991</v>
      </c>
      <c r="H16" s="19">
        <v>-994266</v>
      </c>
      <c r="I16" s="19">
        <v>-1348076</v>
      </c>
      <c r="J16" s="19">
        <v>-7246333</v>
      </c>
      <c r="K16" s="19">
        <v>-563106</v>
      </c>
      <c r="L16" s="19">
        <v>-1141210</v>
      </c>
      <c r="M16" s="19">
        <v>-462504</v>
      </c>
      <c r="N16" s="19">
        <v>-2166820</v>
      </c>
      <c r="O16" s="19"/>
      <c r="P16" s="19"/>
      <c r="Q16" s="19"/>
      <c r="R16" s="19"/>
      <c r="S16" s="19"/>
      <c r="T16" s="19"/>
      <c r="U16" s="19"/>
      <c r="V16" s="19"/>
      <c r="W16" s="19">
        <v>-9413153</v>
      </c>
      <c r="X16" s="19">
        <v>-6119200</v>
      </c>
      <c r="Y16" s="19">
        <v>-3293953</v>
      </c>
      <c r="Z16" s="20">
        <v>53.83</v>
      </c>
      <c r="AA16" s="21">
        <v>-12533600</v>
      </c>
    </row>
    <row r="17" spans="1:27" ht="13.5">
      <c r="A17" s="23" t="s">
        <v>44</v>
      </c>
      <c r="B17" s="24"/>
      <c r="C17" s="25">
        <f aca="true" t="shared" si="0" ref="C17:Y17">SUM(C6:C16)</f>
        <v>318828305</v>
      </c>
      <c r="D17" s="25">
        <f>SUM(D6:D16)</f>
        <v>0</v>
      </c>
      <c r="E17" s="26">
        <f t="shared" si="0"/>
        <v>543234599</v>
      </c>
      <c r="F17" s="27">
        <f t="shared" si="0"/>
        <v>543234599</v>
      </c>
      <c r="G17" s="27">
        <f t="shared" si="0"/>
        <v>151962178</v>
      </c>
      <c r="H17" s="27">
        <f t="shared" si="0"/>
        <v>13106109</v>
      </c>
      <c r="I17" s="27">
        <f t="shared" si="0"/>
        <v>-3868160</v>
      </c>
      <c r="J17" s="27">
        <f t="shared" si="0"/>
        <v>161200127</v>
      </c>
      <c r="K17" s="27">
        <f t="shared" si="0"/>
        <v>37291653</v>
      </c>
      <c r="L17" s="27">
        <f t="shared" si="0"/>
        <v>18474800</v>
      </c>
      <c r="M17" s="27">
        <f t="shared" si="0"/>
        <v>103851878</v>
      </c>
      <c r="N17" s="27">
        <f t="shared" si="0"/>
        <v>159618331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320818458</v>
      </c>
      <c r="X17" s="27">
        <f t="shared" si="0"/>
        <v>438304068</v>
      </c>
      <c r="Y17" s="27">
        <f t="shared" si="0"/>
        <v>-117485610</v>
      </c>
      <c r="Z17" s="28">
        <f>+IF(X17&lt;&gt;0,+(Y17/X17)*100,0)</f>
        <v>-26.804590369441883</v>
      </c>
      <c r="AA17" s="29">
        <f>SUM(AA6:AA16)</f>
        <v>543234599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680000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32736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-500090362</v>
      </c>
      <c r="D26" s="17"/>
      <c r="E26" s="18">
        <v>-525178722</v>
      </c>
      <c r="F26" s="19">
        <v>-525178722</v>
      </c>
      <c r="G26" s="19">
        <v>-80844211</v>
      </c>
      <c r="H26" s="19">
        <v>-25219295</v>
      </c>
      <c r="I26" s="19">
        <v>-33175838</v>
      </c>
      <c r="J26" s="19">
        <v>-139239344</v>
      </c>
      <c r="K26" s="19">
        <v>-41192954</v>
      </c>
      <c r="L26" s="19">
        <v>-38969484</v>
      </c>
      <c r="M26" s="19">
        <v>-74896611</v>
      </c>
      <c r="N26" s="19">
        <v>-155059049</v>
      </c>
      <c r="O26" s="19"/>
      <c r="P26" s="19"/>
      <c r="Q26" s="19"/>
      <c r="R26" s="19"/>
      <c r="S26" s="19"/>
      <c r="T26" s="19"/>
      <c r="U26" s="19"/>
      <c r="V26" s="19"/>
      <c r="W26" s="19">
        <v>-294298393</v>
      </c>
      <c r="X26" s="19">
        <v>-229194021</v>
      </c>
      <c r="Y26" s="19">
        <v>-65104372</v>
      </c>
      <c r="Z26" s="20">
        <v>28.41</v>
      </c>
      <c r="AA26" s="21">
        <v>-525178722</v>
      </c>
    </row>
    <row r="27" spans="1:27" ht="13.5">
      <c r="A27" s="23" t="s">
        <v>51</v>
      </c>
      <c r="B27" s="24"/>
      <c r="C27" s="25">
        <f aca="true" t="shared" si="1" ref="C27:Y27">SUM(C21:C26)</f>
        <v>-499377626</v>
      </c>
      <c r="D27" s="25">
        <f>SUM(D21:D26)</f>
        <v>0</v>
      </c>
      <c r="E27" s="26">
        <f t="shared" si="1"/>
        <v>-525178722</v>
      </c>
      <c r="F27" s="27">
        <f t="shared" si="1"/>
        <v>-525178722</v>
      </c>
      <c r="G27" s="27">
        <f t="shared" si="1"/>
        <v>-80844211</v>
      </c>
      <c r="H27" s="27">
        <f t="shared" si="1"/>
        <v>-25219295</v>
      </c>
      <c r="I27" s="27">
        <f t="shared" si="1"/>
        <v>-33175838</v>
      </c>
      <c r="J27" s="27">
        <f t="shared" si="1"/>
        <v>-139239344</v>
      </c>
      <c r="K27" s="27">
        <f t="shared" si="1"/>
        <v>-41192954</v>
      </c>
      <c r="L27" s="27">
        <f t="shared" si="1"/>
        <v>-38969484</v>
      </c>
      <c r="M27" s="27">
        <f t="shared" si="1"/>
        <v>-74896611</v>
      </c>
      <c r="N27" s="27">
        <f t="shared" si="1"/>
        <v>-155059049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-294298393</v>
      </c>
      <c r="X27" s="27">
        <f t="shared" si="1"/>
        <v>-229194021</v>
      </c>
      <c r="Y27" s="27">
        <f t="shared" si="1"/>
        <v>-65104372</v>
      </c>
      <c r="Z27" s="28">
        <f>+IF(X27&lt;&gt;0,+(Y27/X27)*100,0)</f>
        <v>28.405789870059483</v>
      </c>
      <c r="AA27" s="29">
        <f>SUM(AA21:AA26)</f>
        <v>-525178722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310000000</v>
      </c>
      <c r="F32" s="19">
        <v>310000000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310000000</v>
      </c>
      <c r="Y32" s="19">
        <v>-310000000</v>
      </c>
      <c r="Z32" s="20">
        <v>-100</v>
      </c>
      <c r="AA32" s="21">
        <v>310000000</v>
      </c>
    </row>
    <row r="33" spans="1:27" ht="13.5">
      <c r="A33" s="22" t="s">
        <v>55</v>
      </c>
      <c r="B33" s="16"/>
      <c r="C33" s="17">
        <v>82040332</v>
      </c>
      <c r="D33" s="17"/>
      <c r="E33" s="18"/>
      <c r="F33" s="19"/>
      <c r="G33" s="19">
        <v>205530</v>
      </c>
      <c r="H33" s="36">
        <v>177226</v>
      </c>
      <c r="I33" s="36">
        <v>1366460</v>
      </c>
      <c r="J33" s="36">
        <v>1749216</v>
      </c>
      <c r="K33" s="19">
        <v>139640</v>
      </c>
      <c r="L33" s="19">
        <v>1213780</v>
      </c>
      <c r="M33" s="19">
        <v>753750</v>
      </c>
      <c r="N33" s="19">
        <v>2107170</v>
      </c>
      <c r="O33" s="36"/>
      <c r="P33" s="36"/>
      <c r="Q33" s="36"/>
      <c r="R33" s="19"/>
      <c r="S33" s="19"/>
      <c r="T33" s="19"/>
      <c r="U33" s="19"/>
      <c r="V33" s="36"/>
      <c r="W33" s="36">
        <v>3856386</v>
      </c>
      <c r="X33" s="36"/>
      <c r="Y33" s="19">
        <v>3856386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-156184530</v>
      </c>
      <c r="D35" s="17"/>
      <c r="E35" s="18">
        <v>-156143900</v>
      </c>
      <c r="F35" s="19">
        <v>-156143900</v>
      </c>
      <c r="G35" s="19">
        <v>-28295497</v>
      </c>
      <c r="H35" s="19"/>
      <c r="I35" s="19"/>
      <c r="J35" s="19">
        <v>-28295497</v>
      </c>
      <c r="K35" s="19"/>
      <c r="L35" s="19"/>
      <c r="M35" s="19">
        <v>-82440840</v>
      </c>
      <c r="N35" s="19">
        <v>-82440840</v>
      </c>
      <c r="O35" s="19"/>
      <c r="P35" s="19"/>
      <c r="Q35" s="19"/>
      <c r="R35" s="19"/>
      <c r="S35" s="19"/>
      <c r="T35" s="19"/>
      <c r="U35" s="19"/>
      <c r="V35" s="19"/>
      <c r="W35" s="19">
        <v>-110736337</v>
      </c>
      <c r="X35" s="19">
        <v>-82471731</v>
      </c>
      <c r="Y35" s="19">
        <v>-28264606</v>
      </c>
      <c r="Z35" s="20">
        <v>34.27</v>
      </c>
      <c r="AA35" s="21">
        <v>-156143900</v>
      </c>
    </row>
    <row r="36" spans="1:27" ht="13.5">
      <c r="A36" s="23" t="s">
        <v>57</v>
      </c>
      <c r="B36" s="24"/>
      <c r="C36" s="25">
        <f aca="true" t="shared" si="2" ref="C36:Y36">SUM(C31:C35)</f>
        <v>-74144198</v>
      </c>
      <c r="D36" s="25">
        <f>SUM(D31:D35)</f>
        <v>0</v>
      </c>
      <c r="E36" s="26">
        <f t="shared" si="2"/>
        <v>153856100</v>
      </c>
      <c r="F36" s="27">
        <f t="shared" si="2"/>
        <v>153856100</v>
      </c>
      <c r="G36" s="27">
        <f t="shared" si="2"/>
        <v>-28089967</v>
      </c>
      <c r="H36" s="27">
        <f t="shared" si="2"/>
        <v>177226</v>
      </c>
      <c r="I36" s="27">
        <f t="shared" si="2"/>
        <v>1366460</v>
      </c>
      <c r="J36" s="27">
        <f t="shared" si="2"/>
        <v>-26546281</v>
      </c>
      <c r="K36" s="27">
        <f t="shared" si="2"/>
        <v>139640</v>
      </c>
      <c r="L36" s="27">
        <f t="shared" si="2"/>
        <v>1213780</v>
      </c>
      <c r="M36" s="27">
        <f t="shared" si="2"/>
        <v>-81687090</v>
      </c>
      <c r="N36" s="27">
        <f t="shared" si="2"/>
        <v>-80333670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-106879951</v>
      </c>
      <c r="X36" s="27">
        <f t="shared" si="2"/>
        <v>227528269</v>
      </c>
      <c r="Y36" s="27">
        <f t="shared" si="2"/>
        <v>-334408220</v>
      </c>
      <c r="Z36" s="28">
        <f>+IF(X36&lt;&gt;0,+(Y36/X36)*100,0)</f>
        <v>-146.97436123860282</v>
      </c>
      <c r="AA36" s="29">
        <f>SUM(AA31:AA35)</f>
        <v>153856100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-254693519</v>
      </c>
      <c r="D38" s="31">
        <f>+D17+D27+D36</f>
        <v>0</v>
      </c>
      <c r="E38" s="32">
        <f t="shared" si="3"/>
        <v>171911977</v>
      </c>
      <c r="F38" s="33">
        <f t="shared" si="3"/>
        <v>171911977</v>
      </c>
      <c r="G38" s="33">
        <f t="shared" si="3"/>
        <v>43028000</v>
      </c>
      <c r="H38" s="33">
        <f t="shared" si="3"/>
        <v>-11935960</v>
      </c>
      <c r="I38" s="33">
        <f t="shared" si="3"/>
        <v>-35677538</v>
      </c>
      <c r="J38" s="33">
        <f t="shared" si="3"/>
        <v>-4585498</v>
      </c>
      <c r="K38" s="33">
        <f t="shared" si="3"/>
        <v>-3761661</v>
      </c>
      <c r="L38" s="33">
        <f t="shared" si="3"/>
        <v>-19280904</v>
      </c>
      <c r="M38" s="33">
        <f t="shared" si="3"/>
        <v>-52731823</v>
      </c>
      <c r="N38" s="33">
        <f t="shared" si="3"/>
        <v>-75774388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-80359886</v>
      </c>
      <c r="X38" s="33">
        <f t="shared" si="3"/>
        <v>436638316</v>
      </c>
      <c r="Y38" s="33">
        <f t="shared" si="3"/>
        <v>-516998202</v>
      </c>
      <c r="Z38" s="34">
        <f>+IF(X38&lt;&gt;0,+(Y38/X38)*100,0)</f>
        <v>-118.40422222588454</v>
      </c>
      <c r="AA38" s="35">
        <f>+AA17+AA27+AA36</f>
        <v>171911977</v>
      </c>
    </row>
    <row r="39" spans="1:27" ht="13.5">
      <c r="A39" s="22" t="s">
        <v>59</v>
      </c>
      <c r="B39" s="16"/>
      <c r="C39" s="31">
        <v>715115759</v>
      </c>
      <c r="D39" s="31"/>
      <c r="E39" s="32">
        <v>466876244</v>
      </c>
      <c r="F39" s="33">
        <v>466876244</v>
      </c>
      <c r="G39" s="33">
        <v>458929000</v>
      </c>
      <c r="H39" s="33">
        <v>501957000</v>
      </c>
      <c r="I39" s="33">
        <v>490021040</v>
      </c>
      <c r="J39" s="33">
        <v>458929000</v>
      </c>
      <c r="K39" s="33">
        <v>454343502</v>
      </c>
      <c r="L39" s="33">
        <v>450581841</v>
      </c>
      <c r="M39" s="33">
        <v>431300937</v>
      </c>
      <c r="N39" s="33">
        <v>454343502</v>
      </c>
      <c r="O39" s="33"/>
      <c r="P39" s="33"/>
      <c r="Q39" s="33"/>
      <c r="R39" s="33"/>
      <c r="S39" s="33"/>
      <c r="T39" s="33"/>
      <c r="U39" s="33"/>
      <c r="V39" s="33"/>
      <c r="W39" s="33">
        <v>458929000</v>
      </c>
      <c r="X39" s="33">
        <v>466876244</v>
      </c>
      <c r="Y39" s="33">
        <v>-7947244</v>
      </c>
      <c r="Z39" s="34">
        <v>-1.7</v>
      </c>
      <c r="AA39" s="35">
        <v>466876244</v>
      </c>
    </row>
    <row r="40" spans="1:27" ht="13.5">
      <c r="A40" s="41" t="s">
        <v>60</v>
      </c>
      <c r="B40" s="42"/>
      <c r="C40" s="43">
        <v>460422240</v>
      </c>
      <c r="D40" s="43"/>
      <c r="E40" s="44">
        <v>638788221</v>
      </c>
      <c r="F40" s="45">
        <v>638788221</v>
      </c>
      <c r="G40" s="45">
        <v>501957000</v>
      </c>
      <c r="H40" s="45">
        <v>490021040</v>
      </c>
      <c r="I40" s="45">
        <v>454343502</v>
      </c>
      <c r="J40" s="45">
        <v>454343502</v>
      </c>
      <c r="K40" s="45">
        <v>450581841</v>
      </c>
      <c r="L40" s="45">
        <v>431300937</v>
      </c>
      <c r="M40" s="45">
        <v>378569114</v>
      </c>
      <c r="N40" s="45">
        <v>378569114</v>
      </c>
      <c r="O40" s="45"/>
      <c r="P40" s="45"/>
      <c r="Q40" s="45"/>
      <c r="R40" s="45"/>
      <c r="S40" s="45"/>
      <c r="T40" s="45"/>
      <c r="U40" s="45"/>
      <c r="V40" s="45"/>
      <c r="W40" s="45">
        <v>378569114</v>
      </c>
      <c r="X40" s="45">
        <v>903514560</v>
      </c>
      <c r="Y40" s="45">
        <v>-524945446</v>
      </c>
      <c r="Z40" s="46">
        <v>-58.1</v>
      </c>
      <c r="AA40" s="47">
        <v>638788221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42814206</v>
      </c>
      <c r="D6" s="17"/>
      <c r="E6" s="18">
        <v>49438260</v>
      </c>
      <c r="F6" s="19">
        <v>49438260</v>
      </c>
      <c r="G6" s="19">
        <v>1448209</v>
      </c>
      <c r="H6" s="19">
        <v>6975775</v>
      </c>
      <c r="I6" s="19">
        <v>6288958</v>
      </c>
      <c r="J6" s="19">
        <v>14712942</v>
      </c>
      <c r="K6" s="19">
        <v>5733499</v>
      </c>
      <c r="L6" s="19">
        <v>2003285</v>
      </c>
      <c r="M6" s="19">
        <v>4034433</v>
      </c>
      <c r="N6" s="19">
        <v>11771217</v>
      </c>
      <c r="O6" s="19"/>
      <c r="P6" s="19"/>
      <c r="Q6" s="19"/>
      <c r="R6" s="19"/>
      <c r="S6" s="19"/>
      <c r="T6" s="19"/>
      <c r="U6" s="19"/>
      <c r="V6" s="19"/>
      <c r="W6" s="19">
        <v>26484159</v>
      </c>
      <c r="X6" s="19">
        <v>24719130</v>
      </c>
      <c r="Y6" s="19">
        <v>1765029</v>
      </c>
      <c r="Z6" s="20">
        <v>7.14</v>
      </c>
      <c r="AA6" s="21">
        <v>49438260</v>
      </c>
    </row>
    <row r="7" spans="1:27" ht="13.5">
      <c r="A7" s="22" t="s">
        <v>34</v>
      </c>
      <c r="B7" s="16"/>
      <c r="C7" s="17">
        <v>56745454</v>
      </c>
      <c r="D7" s="17"/>
      <c r="E7" s="18">
        <v>64045716</v>
      </c>
      <c r="F7" s="19">
        <v>64045716</v>
      </c>
      <c r="G7" s="19">
        <v>4634807</v>
      </c>
      <c r="H7" s="19">
        <v>4688702</v>
      </c>
      <c r="I7" s="19">
        <v>3096071</v>
      </c>
      <c r="J7" s="19">
        <v>12419580</v>
      </c>
      <c r="K7" s="19">
        <v>5887317</v>
      </c>
      <c r="L7" s="19">
        <v>4518632</v>
      </c>
      <c r="M7" s="19">
        <v>3128588</v>
      </c>
      <c r="N7" s="19">
        <v>13534537</v>
      </c>
      <c r="O7" s="19"/>
      <c r="P7" s="19"/>
      <c r="Q7" s="19"/>
      <c r="R7" s="19"/>
      <c r="S7" s="19"/>
      <c r="T7" s="19"/>
      <c r="U7" s="19"/>
      <c r="V7" s="19"/>
      <c r="W7" s="19">
        <v>25954117</v>
      </c>
      <c r="X7" s="19">
        <v>32022858</v>
      </c>
      <c r="Y7" s="19">
        <v>-6068741</v>
      </c>
      <c r="Z7" s="20">
        <v>-18.95</v>
      </c>
      <c r="AA7" s="21">
        <v>64045716</v>
      </c>
    </row>
    <row r="8" spans="1:27" ht="13.5">
      <c r="A8" s="22" t="s">
        <v>35</v>
      </c>
      <c r="B8" s="16"/>
      <c r="C8" s="17">
        <v>87321362</v>
      </c>
      <c r="D8" s="17"/>
      <c r="E8" s="18">
        <v>71510064</v>
      </c>
      <c r="F8" s="19">
        <v>71510064</v>
      </c>
      <c r="G8" s="19">
        <v>3664487</v>
      </c>
      <c r="H8" s="19">
        <v>5067660</v>
      </c>
      <c r="I8" s="19">
        <v>23301677</v>
      </c>
      <c r="J8" s="19">
        <v>32033824</v>
      </c>
      <c r="K8" s="19">
        <v>-9996827</v>
      </c>
      <c r="L8" s="19">
        <v>7108278</v>
      </c>
      <c r="M8" s="19">
        <v>11678858</v>
      </c>
      <c r="N8" s="19">
        <v>8790309</v>
      </c>
      <c r="O8" s="19"/>
      <c r="P8" s="19"/>
      <c r="Q8" s="19"/>
      <c r="R8" s="19"/>
      <c r="S8" s="19"/>
      <c r="T8" s="19"/>
      <c r="U8" s="19"/>
      <c r="V8" s="19"/>
      <c r="W8" s="19">
        <v>40824133</v>
      </c>
      <c r="X8" s="19">
        <v>35755032</v>
      </c>
      <c r="Y8" s="19">
        <v>5069101</v>
      </c>
      <c r="Z8" s="20">
        <v>14.18</v>
      </c>
      <c r="AA8" s="21">
        <v>71510064</v>
      </c>
    </row>
    <row r="9" spans="1:27" ht="13.5">
      <c r="A9" s="22" t="s">
        <v>36</v>
      </c>
      <c r="B9" s="16"/>
      <c r="C9" s="17">
        <v>215235048</v>
      </c>
      <c r="D9" s="17"/>
      <c r="E9" s="18">
        <v>172280976</v>
      </c>
      <c r="F9" s="19">
        <v>172280976</v>
      </c>
      <c r="G9" s="19">
        <v>68908000</v>
      </c>
      <c r="H9" s="19"/>
      <c r="I9" s="19">
        <v>1539130</v>
      </c>
      <c r="J9" s="19">
        <v>70447130</v>
      </c>
      <c r="K9" s="19">
        <v>8478000</v>
      </c>
      <c r="L9" s="19">
        <v>2178039</v>
      </c>
      <c r="M9" s="19">
        <v>15720360</v>
      </c>
      <c r="N9" s="19">
        <v>26376399</v>
      </c>
      <c r="O9" s="19"/>
      <c r="P9" s="19"/>
      <c r="Q9" s="19"/>
      <c r="R9" s="19"/>
      <c r="S9" s="19"/>
      <c r="T9" s="19"/>
      <c r="U9" s="19"/>
      <c r="V9" s="19"/>
      <c r="W9" s="19">
        <v>96823529</v>
      </c>
      <c r="X9" s="19">
        <v>86140488</v>
      </c>
      <c r="Y9" s="19">
        <v>10683041</v>
      </c>
      <c r="Z9" s="20">
        <v>12.4</v>
      </c>
      <c r="AA9" s="21">
        <v>172280976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>
        <v>2346848</v>
      </c>
      <c r="M10" s="19">
        <v>25000000</v>
      </c>
      <c r="N10" s="19">
        <v>27346848</v>
      </c>
      <c r="O10" s="19"/>
      <c r="P10" s="19"/>
      <c r="Q10" s="19"/>
      <c r="R10" s="19"/>
      <c r="S10" s="19"/>
      <c r="T10" s="19"/>
      <c r="U10" s="19"/>
      <c r="V10" s="19"/>
      <c r="W10" s="19">
        <v>27346848</v>
      </c>
      <c r="X10" s="19"/>
      <c r="Y10" s="19">
        <v>27346848</v>
      </c>
      <c r="Z10" s="20"/>
      <c r="AA10" s="21"/>
    </row>
    <row r="11" spans="1:27" ht="13.5">
      <c r="A11" s="22" t="s">
        <v>38</v>
      </c>
      <c r="B11" s="16"/>
      <c r="C11" s="17">
        <v>4228990</v>
      </c>
      <c r="D11" s="17"/>
      <c r="E11" s="18">
        <v>7790988</v>
      </c>
      <c r="F11" s="19">
        <v>7790988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3895494</v>
      </c>
      <c r="Y11" s="19">
        <v>-3895494</v>
      </c>
      <c r="Z11" s="20">
        <v>-100</v>
      </c>
      <c r="AA11" s="21">
        <v>7790988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-342306931</v>
      </c>
      <c r="D14" s="17"/>
      <c r="E14" s="18">
        <v>-309827400</v>
      </c>
      <c r="F14" s="19">
        <v>-309827400</v>
      </c>
      <c r="G14" s="19">
        <v>-23830350</v>
      </c>
      <c r="H14" s="19">
        <v>-43142653</v>
      </c>
      <c r="I14" s="19">
        <v>-29454559</v>
      </c>
      <c r="J14" s="19">
        <v>-96427562</v>
      </c>
      <c r="K14" s="19">
        <v>-35310858</v>
      </c>
      <c r="L14" s="19">
        <v>-26755203</v>
      </c>
      <c r="M14" s="19">
        <v>-28191954</v>
      </c>
      <c r="N14" s="19">
        <v>-90258015</v>
      </c>
      <c r="O14" s="19"/>
      <c r="P14" s="19"/>
      <c r="Q14" s="19"/>
      <c r="R14" s="19"/>
      <c r="S14" s="19"/>
      <c r="T14" s="19"/>
      <c r="U14" s="19"/>
      <c r="V14" s="19"/>
      <c r="W14" s="19">
        <v>-186685577</v>
      </c>
      <c r="X14" s="19">
        <v>-154913700</v>
      </c>
      <c r="Y14" s="19">
        <v>-31771877</v>
      </c>
      <c r="Z14" s="20">
        <v>20.51</v>
      </c>
      <c r="AA14" s="21">
        <v>-309827400</v>
      </c>
    </row>
    <row r="15" spans="1:27" ht="13.5">
      <c r="A15" s="22" t="s">
        <v>42</v>
      </c>
      <c r="B15" s="16"/>
      <c r="C15" s="17">
        <v>-490496</v>
      </c>
      <c r="D15" s="17"/>
      <c r="E15" s="18">
        <v>-342996</v>
      </c>
      <c r="F15" s="19">
        <v>-342996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-171498</v>
      </c>
      <c r="Y15" s="19">
        <v>171498</v>
      </c>
      <c r="Z15" s="20">
        <v>-100</v>
      </c>
      <c r="AA15" s="21">
        <v>-342996</v>
      </c>
    </row>
    <row r="16" spans="1:27" ht="13.5">
      <c r="A16" s="22" t="s">
        <v>43</v>
      </c>
      <c r="B16" s="16"/>
      <c r="C16" s="17">
        <v>-3321638</v>
      </c>
      <c r="D16" s="17"/>
      <c r="E16" s="18">
        <v>-3900600</v>
      </c>
      <c r="F16" s="19">
        <v>-3900600</v>
      </c>
      <c r="G16" s="19">
        <v>-6051</v>
      </c>
      <c r="H16" s="19">
        <v>-105076</v>
      </c>
      <c r="I16" s="19">
        <v>-56520</v>
      </c>
      <c r="J16" s="19">
        <v>-167647</v>
      </c>
      <c r="K16" s="19">
        <v>-149636</v>
      </c>
      <c r="L16" s="19">
        <v>-913546</v>
      </c>
      <c r="M16" s="19">
        <v>-151895</v>
      </c>
      <c r="N16" s="19">
        <v>-1215077</v>
      </c>
      <c r="O16" s="19"/>
      <c r="P16" s="19"/>
      <c r="Q16" s="19"/>
      <c r="R16" s="19"/>
      <c r="S16" s="19"/>
      <c r="T16" s="19"/>
      <c r="U16" s="19"/>
      <c r="V16" s="19"/>
      <c r="W16" s="19">
        <v>-1382724</v>
      </c>
      <c r="X16" s="19">
        <v>-1950300</v>
      </c>
      <c r="Y16" s="19">
        <v>567576</v>
      </c>
      <c r="Z16" s="20">
        <v>-29.1</v>
      </c>
      <c r="AA16" s="21">
        <v>-3900600</v>
      </c>
    </row>
    <row r="17" spans="1:27" ht="13.5">
      <c r="A17" s="23" t="s">
        <v>44</v>
      </c>
      <c r="B17" s="24"/>
      <c r="C17" s="25">
        <f aca="true" t="shared" si="0" ref="C17:Y17">SUM(C6:C16)</f>
        <v>60225995</v>
      </c>
      <c r="D17" s="25">
        <f>SUM(D6:D16)</f>
        <v>0</v>
      </c>
      <c r="E17" s="26">
        <f t="shared" si="0"/>
        <v>50995008</v>
      </c>
      <c r="F17" s="27">
        <f t="shared" si="0"/>
        <v>50995008</v>
      </c>
      <c r="G17" s="27">
        <f t="shared" si="0"/>
        <v>54819102</v>
      </c>
      <c r="H17" s="27">
        <f t="shared" si="0"/>
        <v>-26515592</v>
      </c>
      <c r="I17" s="27">
        <f t="shared" si="0"/>
        <v>4714757</v>
      </c>
      <c r="J17" s="27">
        <f t="shared" si="0"/>
        <v>33018267</v>
      </c>
      <c r="K17" s="27">
        <f t="shared" si="0"/>
        <v>-25358505</v>
      </c>
      <c r="L17" s="27">
        <f t="shared" si="0"/>
        <v>-9513667</v>
      </c>
      <c r="M17" s="27">
        <f t="shared" si="0"/>
        <v>31218390</v>
      </c>
      <c r="N17" s="27">
        <f t="shared" si="0"/>
        <v>-3653782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29364485</v>
      </c>
      <c r="X17" s="27">
        <f t="shared" si="0"/>
        <v>25497504</v>
      </c>
      <c r="Y17" s="27">
        <f t="shared" si="0"/>
        <v>3866981</v>
      </c>
      <c r="Z17" s="28">
        <f>+IF(X17&lt;&gt;0,+(Y17/X17)*100,0)</f>
        <v>15.166115867655124</v>
      </c>
      <c r="AA17" s="29">
        <f>SUM(AA6:AA16)</f>
        <v>50995008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1500000</v>
      </c>
      <c r="F21" s="19">
        <v>1500000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750000</v>
      </c>
      <c r="Y21" s="36">
        <v>-750000</v>
      </c>
      <c r="Z21" s="37">
        <v>-100</v>
      </c>
      <c r="AA21" s="38">
        <v>1500000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5357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-46240465</v>
      </c>
      <c r="D26" s="17"/>
      <c r="E26" s="18">
        <v>-74043000</v>
      </c>
      <c r="F26" s="19">
        <v>-74043000</v>
      </c>
      <c r="G26" s="19">
        <v>-772671</v>
      </c>
      <c r="H26" s="19">
        <v>-401190</v>
      </c>
      <c r="I26" s="19">
        <v>-2326239</v>
      </c>
      <c r="J26" s="19">
        <v>-3500100</v>
      </c>
      <c r="K26" s="19">
        <v>-2279545</v>
      </c>
      <c r="L26" s="19">
        <v>-5083813</v>
      </c>
      <c r="M26" s="19">
        <v>-4117247</v>
      </c>
      <c r="N26" s="19">
        <v>-11480605</v>
      </c>
      <c r="O26" s="19"/>
      <c r="P26" s="19"/>
      <c r="Q26" s="19"/>
      <c r="R26" s="19"/>
      <c r="S26" s="19"/>
      <c r="T26" s="19"/>
      <c r="U26" s="19"/>
      <c r="V26" s="19"/>
      <c r="W26" s="19">
        <v>-14980705</v>
      </c>
      <c r="X26" s="19">
        <v>-37021500</v>
      </c>
      <c r="Y26" s="19">
        <v>22040795</v>
      </c>
      <c r="Z26" s="20">
        <v>-59.54</v>
      </c>
      <c r="AA26" s="21">
        <v>-74043000</v>
      </c>
    </row>
    <row r="27" spans="1:27" ht="13.5">
      <c r="A27" s="23" t="s">
        <v>51</v>
      </c>
      <c r="B27" s="24"/>
      <c r="C27" s="25">
        <f aca="true" t="shared" si="1" ref="C27:Y27">SUM(C21:C26)</f>
        <v>-46235108</v>
      </c>
      <c r="D27" s="25">
        <f>SUM(D21:D26)</f>
        <v>0</v>
      </c>
      <c r="E27" s="26">
        <f t="shared" si="1"/>
        <v>-72543000</v>
      </c>
      <c r="F27" s="27">
        <f t="shared" si="1"/>
        <v>-72543000</v>
      </c>
      <c r="G27" s="27">
        <f t="shared" si="1"/>
        <v>-772671</v>
      </c>
      <c r="H27" s="27">
        <f t="shared" si="1"/>
        <v>-401190</v>
      </c>
      <c r="I27" s="27">
        <f t="shared" si="1"/>
        <v>-2326239</v>
      </c>
      <c r="J27" s="27">
        <f t="shared" si="1"/>
        <v>-3500100</v>
      </c>
      <c r="K27" s="27">
        <f t="shared" si="1"/>
        <v>-2279545</v>
      </c>
      <c r="L27" s="27">
        <f t="shared" si="1"/>
        <v>-5083813</v>
      </c>
      <c r="M27" s="27">
        <f t="shared" si="1"/>
        <v>-4117247</v>
      </c>
      <c r="N27" s="27">
        <f t="shared" si="1"/>
        <v>-11480605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-14980705</v>
      </c>
      <c r="X27" s="27">
        <f t="shared" si="1"/>
        <v>-36271500</v>
      </c>
      <c r="Y27" s="27">
        <f t="shared" si="1"/>
        <v>21290795</v>
      </c>
      <c r="Z27" s="28">
        <f>+IF(X27&lt;&gt;0,+(Y27/X27)*100,0)</f>
        <v>-58.69841335483782</v>
      </c>
      <c r="AA27" s="29">
        <f>SUM(AA21:AA26)</f>
        <v>-72543000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-6000</v>
      </c>
      <c r="F33" s="19">
        <v>-6000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-3000</v>
      </c>
      <c r="Y33" s="19">
        <v>3000</v>
      </c>
      <c r="Z33" s="20">
        <v>-100</v>
      </c>
      <c r="AA33" s="21">
        <v>-6000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-342816</v>
      </c>
      <c r="D35" s="17"/>
      <c r="E35" s="18">
        <v>-342996</v>
      </c>
      <c r="F35" s="19">
        <v>-342996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-171498</v>
      </c>
      <c r="Y35" s="19">
        <v>171498</v>
      </c>
      <c r="Z35" s="20">
        <v>-100</v>
      </c>
      <c r="AA35" s="21">
        <v>-342996</v>
      </c>
    </row>
    <row r="36" spans="1:27" ht="13.5">
      <c r="A36" s="23" t="s">
        <v>57</v>
      </c>
      <c r="B36" s="24"/>
      <c r="C36" s="25">
        <f aca="true" t="shared" si="2" ref="C36:Y36">SUM(C31:C35)</f>
        <v>-342816</v>
      </c>
      <c r="D36" s="25">
        <f>SUM(D31:D35)</f>
        <v>0</v>
      </c>
      <c r="E36" s="26">
        <f t="shared" si="2"/>
        <v>-348996</v>
      </c>
      <c r="F36" s="27">
        <f t="shared" si="2"/>
        <v>-348996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-174498</v>
      </c>
      <c r="Y36" s="27">
        <f t="shared" si="2"/>
        <v>174498</v>
      </c>
      <c r="Z36" s="28">
        <f>+IF(X36&lt;&gt;0,+(Y36/X36)*100,0)</f>
        <v>-100</v>
      </c>
      <c r="AA36" s="29">
        <f>SUM(AA31:AA35)</f>
        <v>-348996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13648071</v>
      </c>
      <c r="D38" s="31">
        <f>+D17+D27+D36</f>
        <v>0</v>
      </c>
      <c r="E38" s="32">
        <f t="shared" si="3"/>
        <v>-21896988</v>
      </c>
      <c r="F38" s="33">
        <f t="shared" si="3"/>
        <v>-21896988</v>
      </c>
      <c r="G38" s="33">
        <f t="shared" si="3"/>
        <v>54046431</v>
      </c>
      <c r="H38" s="33">
        <f t="shared" si="3"/>
        <v>-26916782</v>
      </c>
      <c r="I38" s="33">
        <f t="shared" si="3"/>
        <v>2388518</v>
      </c>
      <c r="J38" s="33">
        <f t="shared" si="3"/>
        <v>29518167</v>
      </c>
      <c r="K38" s="33">
        <f t="shared" si="3"/>
        <v>-27638050</v>
      </c>
      <c r="L38" s="33">
        <f t="shared" si="3"/>
        <v>-14597480</v>
      </c>
      <c r="M38" s="33">
        <f t="shared" si="3"/>
        <v>27101143</v>
      </c>
      <c r="N38" s="33">
        <f t="shared" si="3"/>
        <v>-15134387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14383780</v>
      </c>
      <c r="X38" s="33">
        <f t="shared" si="3"/>
        <v>-10948494</v>
      </c>
      <c r="Y38" s="33">
        <f t="shared" si="3"/>
        <v>25332274</v>
      </c>
      <c r="Z38" s="34">
        <f>+IF(X38&lt;&gt;0,+(Y38/X38)*100,0)</f>
        <v>-231.37679026905437</v>
      </c>
      <c r="AA38" s="35">
        <f>+AA17+AA27+AA36</f>
        <v>-21896988</v>
      </c>
    </row>
    <row r="39" spans="1:27" ht="13.5">
      <c r="A39" s="22" t="s">
        <v>59</v>
      </c>
      <c r="B39" s="16"/>
      <c r="C39" s="31">
        <v>86122738</v>
      </c>
      <c r="D39" s="31"/>
      <c r="E39" s="32">
        <v>59527000</v>
      </c>
      <c r="F39" s="33">
        <v>59527000</v>
      </c>
      <c r="G39" s="33">
        <v>99770809</v>
      </c>
      <c r="H39" s="33">
        <v>153817240</v>
      </c>
      <c r="I39" s="33">
        <v>126900458</v>
      </c>
      <c r="J39" s="33">
        <v>99770809</v>
      </c>
      <c r="K39" s="33">
        <v>129288976</v>
      </c>
      <c r="L39" s="33">
        <v>101650926</v>
      </c>
      <c r="M39" s="33">
        <v>87053446</v>
      </c>
      <c r="N39" s="33">
        <v>129288976</v>
      </c>
      <c r="O39" s="33"/>
      <c r="P39" s="33"/>
      <c r="Q39" s="33"/>
      <c r="R39" s="33"/>
      <c r="S39" s="33"/>
      <c r="T39" s="33"/>
      <c r="U39" s="33"/>
      <c r="V39" s="33"/>
      <c r="W39" s="33">
        <v>99770809</v>
      </c>
      <c r="X39" s="33">
        <v>59527000</v>
      </c>
      <c r="Y39" s="33">
        <v>40243809</v>
      </c>
      <c r="Z39" s="34">
        <v>67.61</v>
      </c>
      <c r="AA39" s="35">
        <v>59527000</v>
      </c>
    </row>
    <row r="40" spans="1:27" ht="13.5">
      <c r="A40" s="41" t="s">
        <v>60</v>
      </c>
      <c r="B40" s="42"/>
      <c r="C40" s="43">
        <v>99770809</v>
      </c>
      <c r="D40" s="43"/>
      <c r="E40" s="44">
        <v>37630011</v>
      </c>
      <c r="F40" s="45">
        <v>37630011</v>
      </c>
      <c r="G40" s="45">
        <v>153817240</v>
      </c>
      <c r="H40" s="45">
        <v>126900458</v>
      </c>
      <c r="I40" s="45">
        <v>129288976</v>
      </c>
      <c r="J40" s="45">
        <v>129288976</v>
      </c>
      <c r="K40" s="45">
        <v>101650926</v>
      </c>
      <c r="L40" s="45">
        <v>87053446</v>
      </c>
      <c r="M40" s="45">
        <v>114154589</v>
      </c>
      <c r="N40" s="45">
        <v>114154589</v>
      </c>
      <c r="O40" s="45"/>
      <c r="P40" s="45"/>
      <c r="Q40" s="45"/>
      <c r="R40" s="45"/>
      <c r="S40" s="45"/>
      <c r="T40" s="45"/>
      <c r="U40" s="45"/>
      <c r="V40" s="45"/>
      <c r="W40" s="45">
        <v>114154589</v>
      </c>
      <c r="X40" s="45">
        <v>48578505</v>
      </c>
      <c r="Y40" s="45">
        <v>65576084</v>
      </c>
      <c r="Z40" s="46">
        <v>134.99</v>
      </c>
      <c r="AA40" s="47">
        <v>37630011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12589523</v>
      </c>
      <c r="D6" s="17"/>
      <c r="E6" s="18">
        <v>8309792</v>
      </c>
      <c r="F6" s="19">
        <v>8309792</v>
      </c>
      <c r="G6" s="19">
        <v>853389</v>
      </c>
      <c r="H6" s="19">
        <v>534109</v>
      </c>
      <c r="I6" s="19">
        <v>1346703</v>
      </c>
      <c r="J6" s="19">
        <v>2734201</v>
      </c>
      <c r="K6" s="19">
        <v>711510</v>
      </c>
      <c r="L6" s="19">
        <v>1867316</v>
      </c>
      <c r="M6" s="19">
        <v>403400</v>
      </c>
      <c r="N6" s="19">
        <v>2982226</v>
      </c>
      <c r="O6" s="19"/>
      <c r="P6" s="19"/>
      <c r="Q6" s="19"/>
      <c r="R6" s="19"/>
      <c r="S6" s="19"/>
      <c r="T6" s="19"/>
      <c r="U6" s="19"/>
      <c r="V6" s="19"/>
      <c r="W6" s="19">
        <v>5716427</v>
      </c>
      <c r="X6" s="19">
        <v>2713877</v>
      </c>
      <c r="Y6" s="19">
        <v>3002550</v>
      </c>
      <c r="Z6" s="20">
        <v>110.64</v>
      </c>
      <c r="AA6" s="21">
        <v>8309792</v>
      </c>
    </row>
    <row r="7" spans="1:27" ht="13.5">
      <c r="A7" s="22" t="s">
        <v>34</v>
      </c>
      <c r="B7" s="16"/>
      <c r="C7" s="17">
        <v>21396049</v>
      </c>
      <c r="D7" s="17"/>
      <c r="E7" s="18">
        <v>23487391</v>
      </c>
      <c r="F7" s="19">
        <v>23487391</v>
      </c>
      <c r="G7" s="19">
        <v>1581654</v>
      </c>
      <c r="H7" s="19">
        <v>1962249</v>
      </c>
      <c r="I7" s="19">
        <v>1881573</v>
      </c>
      <c r="J7" s="19">
        <v>5425476</v>
      </c>
      <c r="K7" s="19">
        <v>1670025</v>
      </c>
      <c r="L7" s="19">
        <v>1708123</v>
      </c>
      <c r="M7" s="19">
        <v>1174706</v>
      </c>
      <c r="N7" s="19">
        <v>4552854</v>
      </c>
      <c r="O7" s="19"/>
      <c r="P7" s="19"/>
      <c r="Q7" s="19"/>
      <c r="R7" s="19"/>
      <c r="S7" s="19"/>
      <c r="T7" s="19"/>
      <c r="U7" s="19"/>
      <c r="V7" s="19"/>
      <c r="W7" s="19">
        <v>9978330</v>
      </c>
      <c r="X7" s="19">
        <v>8801480</v>
      </c>
      <c r="Y7" s="19">
        <v>1176850</v>
      </c>
      <c r="Z7" s="20">
        <v>13.37</v>
      </c>
      <c r="AA7" s="21">
        <v>23487391</v>
      </c>
    </row>
    <row r="8" spans="1:27" ht="13.5">
      <c r="A8" s="22" t="s">
        <v>35</v>
      </c>
      <c r="B8" s="16"/>
      <c r="C8" s="17">
        <v>1898342</v>
      </c>
      <c r="D8" s="17"/>
      <c r="E8" s="18">
        <v>9184849</v>
      </c>
      <c r="F8" s="19">
        <v>9184849</v>
      </c>
      <c r="G8" s="19">
        <v>132296</v>
      </c>
      <c r="H8" s="19">
        <v>371903</v>
      </c>
      <c r="I8" s="19">
        <v>172310</v>
      </c>
      <c r="J8" s="19">
        <v>676509</v>
      </c>
      <c r="K8" s="19">
        <v>235821</v>
      </c>
      <c r="L8" s="19">
        <v>170143</v>
      </c>
      <c r="M8" s="19">
        <v>136236</v>
      </c>
      <c r="N8" s="19">
        <v>542200</v>
      </c>
      <c r="O8" s="19"/>
      <c r="P8" s="19"/>
      <c r="Q8" s="19"/>
      <c r="R8" s="19"/>
      <c r="S8" s="19"/>
      <c r="T8" s="19"/>
      <c r="U8" s="19"/>
      <c r="V8" s="19"/>
      <c r="W8" s="19">
        <v>1218709</v>
      </c>
      <c r="X8" s="19">
        <v>3274266</v>
      </c>
      <c r="Y8" s="19">
        <v>-2055557</v>
      </c>
      <c r="Z8" s="20">
        <v>-62.78</v>
      </c>
      <c r="AA8" s="21">
        <v>9184849</v>
      </c>
    </row>
    <row r="9" spans="1:27" ht="13.5">
      <c r="A9" s="22" t="s">
        <v>36</v>
      </c>
      <c r="B9" s="16"/>
      <c r="C9" s="17">
        <v>79370000</v>
      </c>
      <c r="D9" s="17"/>
      <c r="E9" s="18">
        <v>79370817</v>
      </c>
      <c r="F9" s="19">
        <v>79370817</v>
      </c>
      <c r="G9" s="19">
        <v>29575000</v>
      </c>
      <c r="H9" s="19">
        <v>2850000</v>
      </c>
      <c r="I9" s="19">
        <v>453000</v>
      </c>
      <c r="J9" s="19">
        <v>32878000</v>
      </c>
      <c r="K9" s="19">
        <v>1035000</v>
      </c>
      <c r="L9" s="19">
        <v>813000</v>
      </c>
      <c r="M9" s="19">
        <v>23660000</v>
      </c>
      <c r="N9" s="19">
        <v>25508000</v>
      </c>
      <c r="O9" s="19"/>
      <c r="P9" s="19"/>
      <c r="Q9" s="19"/>
      <c r="R9" s="19"/>
      <c r="S9" s="19"/>
      <c r="T9" s="19"/>
      <c r="U9" s="19"/>
      <c r="V9" s="19"/>
      <c r="W9" s="19">
        <v>58386000</v>
      </c>
      <c r="X9" s="19">
        <v>57947817</v>
      </c>
      <c r="Y9" s="19">
        <v>438183</v>
      </c>
      <c r="Z9" s="20">
        <v>0.76</v>
      </c>
      <c r="AA9" s="21">
        <v>79370817</v>
      </c>
    </row>
    <row r="10" spans="1:27" ht="13.5">
      <c r="A10" s="22" t="s">
        <v>37</v>
      </c>
      <c r="B10" s="16"/>
      <c r="C10" s="17">
        <v>32278000</v>
      </c>
      <c r="D10" s="17"/>
      <c r="E10" s="18">
        <v>32749000</v>
      </c>
      <c r="F10" s="19">
        <v>32749000</v>
      </c>
      <c r="G10" s="19">
        <v>16000000</v>
      </c>
      <c r="H10" s="19"/>
      <c r="I10" s="19"/>
      <c r="J10" s="19">
        <v>16000000</v>
      </c>
      <c r="K10" s="19"/>
      <c r="L10" s="19"/>
      <c r="M10" s="19">
        <v>13000000</v>
      </c>
      <c r="N10" s="19">
        <v>13000000</v>
      </c>
      <c r="O10" s="19"/>
      <c r="P10" s="19"/>
      <c r="Q10" s="19"/>
      <c r="R10" s="19"/>
      <c r="S10" s="19"/>
      <c r="T10" s="19"/>
      <c r="U10" s="19"/>
      <c r="V10" s="19"/>
      <c r="W10" s="19">
        <v>29000000</v>
      </c>
      <c r="X10" s="19">
        <v>22000000</v>
      </c>
      <c r="Y10" s="19">
        <v>7000000</v>
      </c>
      <c r="Z10" s="20">
        <v>31.82</v>
      </c>
      <c r="AA10" s="21">
        <v>32749000</v>
      </c>
    </row>
    <row r="11" spans="1:27" ht="13.5">
      <c r="A11" s="22" t="s">
        <v>38</v>
      </c>
      <c r="B11" s="16"/>
      <c r="C11" s="17">
        <v>1367140</v>
      </c>
      <c r="D11" s="17"/>
      <c r="E11" s="18">
        <v>1200000</v>
      </c>
      <c r="F11" s="19">
        <v>1200000</v>
      </c>
      <c r="G11" s="19">
        <v>94811</v>
      </c>
      <c r="H11" s="19">
        <v>128606</v>
      </c>
      <c r="I11" s="19">
        <v>59776</v>
      </c>
      <c r="J11" s="19">
        <v>283193</v>
      </c>
      <c r="K11" s="19">
        <v>77301</v>
      </c>
      <c r="L11" s="19">
        <v>74177</v>
      </c>
      <c r="M11" s="19">
        <v>102237</v>
      </c>
      <c r="N11" s="19">
        <v>253715</v>
      </c>
      <c r="O11" s="19"/>
      <c r="P11" s="19"/>
      <c r="Q11" s="19"/>
      <c r="R11" s="19"/>
      <c r="S11" s="19"/>
      <c r="T11" s="19"/>
      <c r="U11" s="19"/>
      <c r="V11" s="19"/>
      <c r="W11" s="19">
        <v>536908</v>
      </c>
      <c r="X11" s="19">
        <v>228800</v>
      </c>
      <c r="Y11" s="19">
        <v>308108</v>
      </c>
      <c r="Z11" s="20">
        <v>134.66</v>
      </c>
      <c r="AA11" s="21">
        <v>1200000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-123765834</v>
      </c>
      <c r="D14" s="17"/>
      <c r="E14" s="18">
        <v>-117015105</v>
      </c>
      <c r="F14" s="19">
        <v>-117015105</v>
      </c>
      <c r="G14" s="19">
        <v>-10043094</v>
      </c>
      <c r="H14" s="19">
        <v>-10675513</v>
      </c>
      <c r="I14" s="19">
        <v>-10213287</v>
      </c>
      <c r="J14" s="19">
        <v>-30931894</v>
      </c>
      <c r="K14" s="19">
        <v>-10404739</v>
      </c>
      <c r="L14" s="19">
        <v>-7944217</v>
      </c>
      <c r="M14" s="19">
        <v>-16472590</v>
      </c>
      <c r="N14" s="19">
        <v>-34821546</v>
      </c>
      <c r="O14" s="19"/>
      <c r="P14" s="19"/>
      <c r="Q14" s="19"/>
      <c r="R14" s="19"/>
      <c r="S14" s="19"/>
      <c r="T14" s="19"/>
      <c r="U14" s="19"/>
      <c r="V14" s="19"/>
      <c r="W14" s="19">
        <v>-65753440</v>
      </c>
      <c r="X14" s="19">
        <v>-54856894</v>
      </c>
      <c r="Y14" s="19">
        <v>-10896546</v>
      </c>
      <c r="Z14" s="20">
        <v>19.86</v>
      </c>
      <c r="AA14" s="21">
        <v>-117015105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-183307</v>
      </c>
      <c r="H16" s="19">
        <v>-101790</v>
      </c>
      <c r="I16" s="19">
        <v>-139105</v>
      </c>
      <c r="J16" s="19">
        <v>-424202</v>
      </c>
      <c r="K16" s="19">
        <v>-57295</v>
      </c>
      <c r="L16" s="19">
        <v>-58894</v>
      </c>
      <c r="M16" s="19">
        <v>-81392</v>
      </c>
      <c r="N16" s="19">
        <v>-197581</v>
      </c>
      <c r="O16" s="19"/>
      <c r="P16" s="19"/>
      <c r="Q16" s="19"/>
      <c r="R16" s="19"/>
      <c r="S16" s="19"/>
      <c r="T16" s="19"/>
      <c r="U16" s="19"/>
      <c r="V16" s="19"/>
      <c r="W16" s="19">
        <v>-621783</v>
      </c>
      <c r="X16" s="19"/>
      <c r="Y16" s="19">
        <v>-621783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25133220</v>
      </c>
      <c r="D17" s="25">
        <f>SUM(D6:D16)</f>
        <v>0</v>
      </c>
      <c r="E17" s="26">
        <f t="shared" si="0"/>
        <v>37286744</v>
      </c>
      <c r="F17" s="27">
        <f t="shared" si="0"/>
        <v>37286744</v>
      </c>
      <c r="G17" s="27">
        <f t="shared" si="0"/>
        <v>38010749</v>
      </c>
      <c r="H17" s="27">
        <f t="shared" si="0"/>
        <v>-4930436</v>
      </c>
      <c r="I17" s="27">
        <f t="shared" si="0"/>
        <v>-6439030</v>
      </c>
      <c r="J17" s="27">
        <f t="shared" si="0"/>
        <v>26641283</v>
      </c>
      <c r="K17" s="27">
        <f t="shared" si="0"/>
        <v>-6732377</v>
      </c>
      <c r="L17" s="27">
        <f t="shared" si="0"/>
        <v>-3370352</v>
      </c>
      <c r="M17" s="27">
        <f t="shared" si="0"/>
        <v>21922597</v>
      </c>
      <c r="N17" s="27">
        <f t="shared" si="0"/>
        <v>11819868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38461151</v>
      </c>
      <c r="X17" s="27">
        <f t="shared" si="0"/>
        <v>40109346</v>
      </c>
      <c r="Y17" s="27">
        <f t="shared" si="0"/>
        <v>-1648195</v>
      </c>
      <c r="Z17" s="28">
        <f>+IF(X17&lt;&gt;0,+(Y17/X17)*100,0)</f>
        <v>-4.109254237154603</v>
      </c>
      <c r="AA17" s="29">
        <f>SUM(AA6:AA16)</f>
        <v>37286744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8500000</v>
      </c>
      <c r="F22" s="36">
        <v>8500000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8500000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-41734955</v>
      </c>
      <c r="D26" s="17"/>
      <c r="E26" s="18">
        <v>-36339000</v>
      </c>
      <c r="F26" s="19">
        <v>-36339000</v>
      </c>
      <c r="G26" s="19">
        <v>-1289133</v>
      </c>
      <c r="H26" s="19">
        <v>-7857742</v>
      </c>
      <c r="I26" s="19">
        <v>-984088</v>
      </c>
      <c r="J26" s="19">
        <v>-10130963</v>
      </c>
      <c r="K26" s="19">
        <v>-1231570</v>
      </c>
      <c r="L26" s="19">
        <v>-1331764</v>
      </c>
      <c r="M26" s="19">
        <v>-7629195</v>
      </c>
      <c r="N26" s="19">
        <v>-10192529</v>
      </c>
      <c r="O26" s="19"/>
      <c r="P26" s="19"/>
      <c r="Q26" s="19"/>
      <c r="R26" s="19"/>
      <c r="S26" s="19"/>
      <c r="T26" s="19"/>
      <c r="U26" s="19"/>
      <c r="V26" s="19"/>
      <c r="W26" s="19">
        <v>-20323492</v>
      </c>
      <c r="X26" s="19">
        <v>-18169500</v>
      </c>
      <c r="Y26" s="19">
        <v>-2153992</v>
      </c>
      <c r="Z26" s="20">
        <v>11.85</v>
      </c>
      <c r="AA26" s="21">
        <v>-36339000</v>
      </c>
    </row>
    <row r="27" spans="1:27" ht="13.5">
      <c r="A27" s="23" t="s">
        <v>51</v>
      </c>
      <c r="B27" s="24"/>
      <c r="C27" s="25">
        <f aca="true" t="shared" si="1" ref="C27:Y27">SUM(C21:C26)</f>
        <v>-41734955</v>
      </c>
      <c r="D27" s="25">
        <f>SUM(D21:D26)</f>
        <v>0</v>
      </c>
      <c r="E27" s="26">
        <f t="shared" si="1"/>
        <v>-27839000</v>
      </c>
      <c r="F27" s="27">
        <f t="shared" si="1"/>
        <v>-27839000</v>
      </c>
      <c r="G27" s="27">
        <f t="shared" si="1"/>
        <v>-1289133</v>
      </c>
      <c r="H27" s="27">
        <f t="shared" si="1"/>
        <v>-7857742</v>
      </c>
      <c r="I27" s="27">
        <f t="shared" si="1"/>
        <v>-984088</v>
      </c>
      <c r="J27" s="27">
        <f t="shared" si="1"/>
        <v>-10130963</v>
      </c>
      <c r="K27" s="27">
        <f t="shared" si="1"/>
        <v>-1231570</v>
      </c>
      <c r="L27" s="27">
        <f t="shared" si="1"/>
        <v>-1331764</v>
      </c>
      <c r="M27" s="27">
        <f t="shared" si="1"/>
        <v>-7629195</v>
      </c>
      <c r="N27" s="27">
        <f t="shared" si="1"/>
        <v>-10192529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-20323492</v>
      </c>
      <c r="X27" s="27">
        <f t="shared" si="1"/>
        <v>-18169500</v>
      </c>
      <c r="Y27" s="27">
        <f t="shared" si="1"/>
        <v>-2153992</v>
      </c>
      <c r="Z27" s="28">
        <f>+IF(X27&lt;&gt;0,+(Y27/X27)*100,0)</f>
        <v>11.854987754203474</v>
      </c>
      <c r="AA27" s="29">
        <f>SUM(AA21:AA26)</f>
        <v>-27839000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-16601735</v>
      </c>
      <c r="D38" s="31">
        <f>+D17+D27+D36</f>
        <v>0</v>
      </c>
      <c r="E38" s="32">
        <f t="shared" si="3"/>
        <v>9447744</v>
      </c>
      <c r="F38" s="33">
        <f t="shared" si="3"/>
        <v>9447744</v>
      </c>
      <c r="G38" s="33">
        <f t="shared" si="3"/>
        <v>36721616</v>
      </c>
      <c r="H38" s="33">
        <f t="shared" si="3"/>
        <v>-12788178</v>
      </c>
      <c r="I38" s="33">
        <f t="shared" si="3"/>
        <v>-7423118</v>
      </c>
      <c r="J38" s="33">
        <f t="shared" si="3"/>
        <v>16510320</v>
      </c>
      <c r="K38" s="33">
        <f t="shared" si="3"/>
        <v>-7963947</v>
      </c>
      <c r="L38" s="33">
        <f t="shared" si="3"/>
        <v>-4702116</v>
      </c>
      <c r="M38" s="33">
        <f t="shared" si="3"/>
        <v>14293402</v>
      </c>
      <c r="N38" s="33">
        <f t="shared" si="3"/>
        <v>1627339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18137659</v>
      </c>
      <c r="X38" s="33">
        <f t="shared" si="3"/>
        <v>21939846</v>
      </c>
      <c r="Y38" s="33">
        <f t="shared" si="3"/>
        <v>-3802187</v>
      </c>
      <c r="Z38" s="34">
        <f>+IF(X38&lt;&gt;0,+(Y38/X38)*100,0)</f>
        <v>-17.330053273847046</v>
      </c>
      <c r="AA38" s="35">
        <f>+AA17+AA27+AA36</f>
        <v>9447744</v>
      </c>
    </row>
    <row r="39" spans="1:27" ht="13.5">
      <c r="A39" s="22" t="s">
        <v>59</v>
      </c>
      <c r="B39" s="16"/>
      <c r="C39" s="31">
        <v>20281935</v>
      </c>
      <c r="D39" s="31"/>
      <c r="E39" s="32">
        <v>-6551003</v>
      </c>
      <c r="F39" s="33">
        <v>-6551003</v>
      </c>
      <c r="G39" s="33">
        <v>3635083</v>
      </c>
      <c r="H39" s="33">
        <v>40356699</v>
      </c>
      <c r="I39" s="33">
        <v>27568521</v>
      </c>
      <c r="J39" s="33">
        <v>3635083</v>
      </c>
      <c r="K39" s="33">
        <v>20145403</v>
      </c>
      <c r="L39" s="33">
        <v>12181456</v>
      </c>
      <c r="M39" s="33">
        <v>7479340</v>
      </c>
      <c r="N39" s="33">
        <v>20145403</v>
      </c>
      <c r="O39" s="33"/>
      <c r="P39" s="33"/>
      <c r="Q39" s="33"/>
      <c r="R39" s="33"/>
      <c r="S39" s="33"/>
      <c r="T39" s="33"/>
      <c r="U39" s="33"/>
      <c r="V39" s="33"/>
      <c r="W39" s="33">
        <v>3635083</v>
      </c>
      <c r="X39" s="33">
        <v>-6551003</v>
      </c>
      <c r="Y39" s="33">
        <v>10186086</v>
      </c>
      <c r="Z39" s="34">
        <v>-155.49</v>
      </c>
      <c r="AA39" s="35">
        <v>-6551003</v>
      </c>
    </row>
    <row r="40" spans="1:27" ht="13.5">
      <c r="A40" s="41" t="s">
        <v>60</v>
      </c>
      <c r="B40" s="42"/>
      <c r="C40" s="43">
        <v>3680200</v>
      </c>
      <c r="D40" s="43"/>
      <c r="E40" s="44">
        <v>2896740</v>
      </c>
      <c r="F40" s="45">
        <v>2896740</v>
      </c>
      <c r="G40" s="45">
        <v>40356699</v>
      </c>
      <c r="H40" s="45">
        <v>27568521</v>
      </c>
      <c r="I40" s="45">
        <v>20145403</v>
      </c>
      <c r="J40" s="45">
        <v>20145403</v>
      </c>
      <c r="K40" s="45">
        <v>12181456</v>
      </c>
      <c r="L40" s="45">
        <v>7479340</v>
      </c>
      <c r="M40" s="45">
        <v>21772742</v>
      </c>
      <c r="N40" s="45">
        <v>21772742</v>
      </c>
      <c r="O40" s="45"/>
      <c r="P40" s="45"/>
      <c r="Q40" s="45"/>
      <c r="R40" s="45"/>
      <c r="S40" s="45"/>
      <c r="T40" s="45"/>
      <c r="U40" s="45"/>
      <c r="V40" s="45"/>
      <c r="W40" s="45">
        <v>21772742</v>
      </c>
      <c r="X40" s="45">
        <v>15388842</v>
      </c>
      <c r="Y40" s="45">
        <v>6383900</v>
      </c>
      <c r="Z40" s="46">
        <v>41.48</v>
      </c>
      <c r="AA40" s="47">
        <v>2896740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18764130</v>
      </c>
      <c r="D6" s="17"/>
      <c r="E6" s="18">
        <v>14911420</v>
      </c>
      <c r="F6" s="19">
        <v>14911420</v>
      </c>
      <c r="G6" s="19">
        <v>1361327</v>
      </c>
      <c r="H6" s="19">
        <v>1703013</v>
      </c>
      <c r="I6" s="19">
        <v>466359</v>
      </c>
      <c r="J6" s="19">
        <v>3530699</v>
      </c>
      <c r="K6" s="19">
        <v>877003</v>
      </c>
      <c r="L6" s="19">
        <v>617149</v>
      </c>
      <c r="M6" s="19">
        <v>151781</v>
      </c>
      <c r="N6" s="19">
        <v>1645933</v>
      </c>
      <c r="O6" s="19"/>
      <c r="P6" s="19"/>
      <c r="Q6" s="19"/>
      <c r="R6" s="19"/>
      <c r="S6" s="19"/>
      <c r="T6" s="19"/>
      <c r="U6" s="19"/>
      <c r="V6" s="19"/>
      <c r="W6" s="19">
        <v>5176632</v>
      </c>
      <c r="X6" s="19">
        <v>6075000</v>
      </c>
      <c r="Y6" s="19">
        <v>-898368</v>
      </c>
      <c r="Z6" s="20">
        <v>-14.79</v>
      </c>
      <c r="AA6" s="21">
        <v>14911420</v>
      </c>
    </row>
    <row r="7" spans="1:27" ht="13.5">
      <c r="A7" s="22" t="s">
        <v>34</v>
      </c>
      <c r="B7" s="16"/>
      <c r="C7" s="17">
        <v>16369932</v>
      </c>
      <c r="D7" s="17"/>
      <c r="E7" s="18">
        <v>12669500</v>
      </c>
      <c r="F7" s="19">
        <v>12669500</v>
      </c>
      <c r="G7" s="19">
        <v>22505</v>
      </c>
      <c r="H7" s="19">
        <v>17540</v>
      </c>
      <c r="I7" s="19">
        <v>851190</v>
      </c>
      <c r="J7" s="19">
        <v>891235</v>
      </c>
      <c r="K7" s="19">
        <v>978945</v>
      </c>
      <c r="L7" s="19">
        <v>827624</v>
      </c>
      <c r="M7" s="19">
        <v>702206</v>
      </c>
      <c r="N7" s="19">
        <v>2508775</v>
      </c>
      <c r="O7" s="19"/>
      <c r="P7" s="19"/>
      <c r="Q7" s="19"/>
      <c r="R7" s="19"/>
      <c r="S7" s="19"/>
      <c r="T7" s="19"/>
      <c r="U7" s="19"/>
      <c r="V7" s="19"/>
      <c r="W7" s="19">
        <v>3400010</v>
      </c>
      <c r="X7" s="19">
        <v>6333000</v>
      </c>
      <c r="Y7" s="19">
        <v>-2932990</v>
      </c>
      <c r="Z7" s="20">
        <v>-46.31</v>
      </c>
      <c r="AA7" s="21">
        <v>12669500</v>
      </c>
    </row>
    <row r="8" spans="1:27" ht="13.5">
      <c r="A8" s="22" t="s">
        <v>35</v>
      </c>
      <c r="B8" s="16"/>
      <c r="C8" s="17">
        <v>2070914</v>
      </c>
      <c r="D8" s="17"/>
      <c r="E8" s="18">
        <v>1188997</v>
      </c>
      <c r="F8" s="19">
        <v>1188997</v>
      </c>
      <c r="G8" s="19">
        <v>950872</v>
      </c>
      <c r="H8" s="19">
        <v>788056</v>
      </c>
      <c r="I8" s="19">
        <v>598258</v>
      </c>
      <c r="J8" s="19">
        <v>2337186</v>
      </c>
      <c r="K8" s="19">
        <v>195584</v>
      </c>
      <c r="L8" s="19">
        <v>917305</v>
      </c>
      <c r="M8" s="19">
        <v>2401114</v>
      </c>
      <c r="N8" s="19">
        <v>3514003</v>
      </c>
      <c r="O8" s="19"/>
      <c r="P8" s="19"/>
      <c r="Q8" s="19"/>
      <c r="R8" s="19"/>
      <c r="S8" s="19"/>
      <c r="T8" s="19"/>
      <c r="U8" s="19"/>
      <c r="V8" s="19"/>
      <c r="W8" s="19">
        <v>5851189</v>
      </c>
      <c r="X8" s="19">
        <v>594165</v>
      </c>
      <c r="Y8" s="19">
        <v>5257024</v>
      </c>
      <c r="Z8" s="20">
        <v>884.78</v>
      </c>
      <c r="AA8" s="21">
        <v>1188997</v>
      </c>
    </row>
    <row r="9" spans="1:27" ht="13.5">
      <c r="A9" s="22" t="s">
        <v>36</v>
      </c>
      <c r="B9" s="16"/>
      <c r="C9" s="17">
        <v>89647177</v>
      </c>
      <c r="D9" s="17"/>
      <c r="E9" s="18">
        <v>96395000</v>
      </c>
      <c r="F9" s="19">
        <v>96395000</v>
      </c>
      <c r="G9" s="19">
        <v>36165000</v>
      </c>
      <c r="H9" s="19">
        <v>2649000</v>
      </c>
      <c r="I9" s="19">
        <v>1591000</v>
      </c>
      <c r="J9" s="19">
        <v>40405000</v>
      </c>
      <c r="K9" s="19"/>
      <c r="L9" s="19">
        <v>1220000</v>
      </c>
      <c r="M9" s="19">
        <v>28932000</v>
      </c>
      <c r="N9" s="19">
        <v>30152000</v>
      </c>
      <c r="O9" s="19"/>
      <c r="P9" s="19"/>
      <c r="Q9" s="19"/>
      <c r="R9" s="19"/>
      <c r="S9" s="19"/>
      <c r="T9" s="19"/>
      <c r="U9" s="19"/>
      <c r="V9" s="19"/>
      <c r="W9" s="19">
        <v>70557000</v>
      </c>
      <c r="X9" s="19">
        <v>72296250</v>
      </c>
      <c r="Y9" s="19">
        <v>-1739250</v>
      </c>
      <c r="Z9" s="20">
        <v>-2.41</v>
      </c>
      <c r="AA9" s="21">
        <v>96395000</v>
      </c>
    </row>
    <row r="10" spans="1:27" ht="13.5">
      <c r="A10" s="22" t="s">
        <v>37</v>
      </c>
      <c r="B10" s="16"/>
      <c r="C10" s="17">
        <v>23170000</v>
      </c>
      <c r="D10" s="17"/>
      <c r="E10" s="18">
        <v>49945000</v>
      </c>
      <c r="F10" s="19">
        <v>49945000</v>
      </c>
      <c r="G10" s="19">
        <v>20000000</v>
      </c>
      <c r="H10" s="19"/>
      <c r="I10" s="19"/>
      <c r="J10" s="19">
        <v>20000000</v>
      </c>
      <c r="K10" s="19">
        <v>6000000</v>
      </c>
      <c r="L10" s="19"/>
      <c r="M10" s="19">
        <v>15000000</v>
      </c>
      <c r="N10" s="19">
        <v>21000000</v>
      </c>
      <c r="O10" s="19"/>
      <c r="P10" s="19"/>
      <c r="Q10" s="19"/>
      <c r="R10" s="19"/>
      <c r="S10" s="19"/>
      <c r="T10" s="19"/>
      <c r="U10" s="19"/>
      <c r="V10" s="19"/>
      <c r="W10" s="19">
        <v>41000000</v>
      </c>
      <c r="X10" s="19">
        <v>37459000</v>
      </c>
      <c r="Y10" s="19">
        <v>3541000</v>
      </c>
      <c r="Z10" s="20">
        <v>9.45</v>
      </c>
      <c r="AA10" s="21">
        <v>49945000</v>
      </c>
    </row>
    <row r="11" spans="1:27" ht="13.5">
      <c r="A11" s="22" t="s">
        <v>38</v>
      </c>
      <c r="B11" s="16"/>
      <c r="C11" s="17">
        <v>2189925</v>
      </c>
      <c r="D11" s="17"/>
      <c r="E11" s="18">
        <v>900000</v>
      </c>
      <c r="F11" s="19">
        <v>900000</v>
      </c>
      <c r="G11" s="19">
        <v>22353</v>
      </c>
      <c r="H11" s="19">
        <v>160111</v>
      </c>
      <c r="I11" s="19">
        <v>188513</v>
      </c>
      <c r="J11" s="19">
        <v>370977</v>
      </c>
      <c r="K11" s="19">
        <v>136005</v>
      </c>
      <c r="L11" s="19">
        <v>87759</v>
      </c>
      <c r="M11" s="19">
        <v>96141</v>
      </c>
      <c r="N11" s="19">
        <v>319905</v>
      </c>
      <c r="O11" s="19"/>
      <c r="P11" s="19"/>
      <c r="Q11" s="19"/>
      <c r="R11" s="19"/>
      <c r="S11" s="19"/>
      <c r="T11" s="19"/>
      <c r="U11" s="19"/>
      <c r="V11" s="19"/>
      <c r="W11" s="19">
        <v>690882</v>
      </c>
      <c r="X11" s="19">
        <v>450000</v>
      </c>
      <c r="Y11" s="19">
        <v>240882</v>
      </c>
      <c r="Z11" s="20">
        <v>53.53</v>
      </c>
      <c r="AA11" s="21">
        <v>900000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-110766360</v>
      </c>
      <c r="D14" s="17"/>
      <c r="E14" s="18">
        <v>-121385000</v>
      </c>
      <c r="F14" s="19">
        <v>-121385000</v>
      </c>
      <c r="G14" s="19">
        <v>-10900839</v>
      </c>
      <c r="H14" s="19">
        <v>-37128292</v>
      </c>
      <c r="I14" s="19">
        <v>-15215916</v>
      </c>
      <c r="J14" s="19">
        <v>-63245047</v>
      </c>
      <c r="K14" s="19">
        <v>-5546330</v>
      </c>
      <c r="L14" s="19">
        <v>-10366616</v>
      </c>
      <c r="M14" s="19">
        <v>-27207701</v>
      </c>
      <c r="N14" s="19">
        <v>-43120647</v>
      </c>
      <c r="O14" s="19"/>
      <c r="P14" s="19"/>
      <c r="Q14" s="19"/>
      <c r="R14" s="19"/>
      <c r="S14" s="19"/>
      <c r="T14" s="19"/>
      <c r="U14" s="19"/>
      <c r="V14" s="19"/>
      <c r="W14" s="19">
        <v>-106365694</v>
      </c>
      <c r="X14" s="19">
        <v>-62697998</v>
      </c>
      <c r="Y14" s="19">
        <v>-43667696</v>
      </c>
      <c r="Z14" s="20">
        <v>69.65</v>
      </c>
      <c r="AA14" s="21">
        <v>-121385000</v>
      </c>
    </row>
    <row r="15" spans="1:27" ht="13.5">
      <c r="A15" s="22" t="s">
        <v>42</v>
      </c>
      <c r="B15" s="16"/>
      <c r="C15" s="17">
        <v>-69292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-1500000</v>
      </c>
      <c r="F16" s="19">
        <v>-1500000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-750000</v>
      </c>
      <c r="Y16" s="19">
        <v>750000</v>
      </c>
      <c r="Z16" s="20">
        <v>-100</v>
      </c>
      <c r="AA16" s="21">
        <v>-1500000</v>
      </c>
    </row>
    <row r="17" spans="1:27" ht="13.5">
      <c r="A17" s="23" t="s">
        <v>44</v>
      </c>
      <c r="B17" s="24"/>
      <c r="C17" s="25">
        <f aca="true" t="shared" si="0" ref="C17:Y17">SUM(C6:C16)</f>
        <v>41376426</v>
      </c>
      <c r="D17" s="25">
        <f>SUM(D6:D16)</f>
        <v>0</v>
      </c>
      <c r="E17" s="26">
        <f t="shared" si="0"/>
        <v>53124917</v>
      </c>
      <c r="F17" s="27">
        <f t="shared" si="0"/>
        <v>53124917</v>
      </c>
      <c r="G17" s="27">
        <f t="shared" si="0"/>
        <v>47621218</v>
      </c>
      <c r="H17" s="27">
        <f t="shared" si="0"/>
        <v>-31810572</v>
      </c>
      <c r="I17" s="27">
        <f t="shared" si="0"/>
        <v>-11520596</v>
      </c>
      <c r="J17" s="27">
        <f t="shared" si="0"/>
        <v>4290050</v>
      </c>
      <c r="K17" s="27">
        <f t="shared" si="0"/>
        <v>2641207</v>
      </c>
      <c r="L17" s="27">
        <f t="shared" si="0"/>
        <v>-6696779</v>
      </c>
      <c r="M17" s="27">
        <f t="shared" si="0"/>
        <v>20075541</v>
      </c>
      <c r="N17" s="27">
        <f t="shared" si="0"/>
        <v>16019969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20310019</v>
      </c>
      <c r="X17" s="27">
        <f t="shared" si="0"/>
        <v>59759417</v>
      </c>
      <c r="Y17" s="27">
        <f t="shared" si="0"/>
        <v>-39449398</v>
      </c>
      <c r="Z17" s="28">
        <f>+IF(X17&lt;&gt;0,+(Y17/X17)*100,0)</f>
        <v>-66.01369287120053</v>
      </c>
      <c r="AA17" s="29">
        <f>SUM(AA6:AA16)</f>
        <v>53124917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5900000</v>
      </c>
      <c r="F22" s="36">
        <v>5900000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5900000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-56200000</v>
      </c>
      <c r="F26" s="19">
        <v>-56200000</v>
      </c>
      <c r="G26" s="19"/>
      <c r="H26" s="19"/>
      <c r="I26" s="19"/>
      <c r="J26" s="19"/>
      <c r="K26" s="19">
        <v>-2803007</v>
      </c>
      <c r="L26" s="19"/>
      <c r="M26" s="19">
        <v>-2000000</v>
      </c>
      <c r="N26" s="19">
        <v>-4803007</v>
      </c>
      <c r="O26" s="19"/>
      <c r="P26" s="19"/>
      <c r="Q26" s="19"/>
      <c r="R26" s="19"/>
      <c r="S26" s="19"/>
      <c r="T26" s="19"/>
      <c r="U26" s="19"/>
      <c r="V26" s="19"/>
      <c r="W26" s="19">
        <v>-4803007</v>
      </c>
      <c r="X26" s="19">
        <v>-28104000</v>
      </c>
      <c r="Y26" s="19">
        <v>23300993</v>
      </c>
      <c r="Z26" s="20">
        <v>-82.91</v>
      </c>
      <c r="AA26" s="21">
        <v>-56200000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-50300000</v>
      </c>
      <c r="F27" s="27">
        <f t="shared" si="1"/>
        <v>-50300000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-2803007</v>
      </c>
      <c r="L27" s="27">
        <f t="shared" si="1"/>
        <v>0</v>
      </c>
      <c r="M27" s="27">
        <f t="shared" si="1"/>
        <v>-2000000</v>
      </c>
      <c r="N27" s="27">
        <f t="shared" si="1"/>
        <v>-4803007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-4803007</v>
      </c>
      <c r="X27" s="27">
        <f t="shared" si="1"/>
        <v>-28104000</v>
      </c>
      <c r="Y27" s="27">
        <f t="shared" si="1"/>
        <v>23300993</v>
      </c>
      <c r="Z27" s="28">
        <f>+IF(X27&lt;&gt;0,+(Y27/X27)*100,0)</f>
        <v>-82.90988115570738</v>
      </c>
      <c r="AA27" s="29">
        <f>SUM(AA21:AA26)</f>
        <v>-50300000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41376426</v>
      </c>
      <c r="D38" s="31">
        <f>+D17+D27+D36</f>
        <v>0</v>
      </c>
      <c r="E38" s="32">
        <f t="shared" si="3"/>
        <v>2824917</v>
      </c>
      <c r="F38" s="33">
        <f t="shared" si="3"/>
        <v>2824917</v>
      </c>
      <c r="G38" s="33">
        <f t="shared" si="3"/>
        <v>47621218</v>
      </c>
      <c r="H38" s="33">
        <f t="shared" si="3"/>
        <v>-31810572</v>
      </c>
      <c r="I38" s="33">
        <f t="shared" si="3"/>
        <v>-11520596</v>
      </c>
      <c r="J38" s="33">
        <f t="shared" si="3"/>
        <v>4290050</v>
      </c>
      <c r="K38" s="33">
        <f t="shared" si="3"/>
        <v>-161800</v>
      </c>
      <c r="L38" s="33">
        <f t="shared" si="3"/>
        <v>-6696779</v>
      </c>
      <c r="M38" s="33">
        <f t="shared" si="3"/>
        <v>18075541</v>
      </c>
      <c r="N38" s="33">
        <f t="shared" si="3"/>
        <v>11216962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15507012</v>
      </c>
      <c r="X38" s="33">
        <f t="shared" si="3"/>
        <v>31655417</v>
      </c>
      <c r="Y38" s="33">
        <f t="shared" si="3"/>
        <v>-16148405</v>
      </c>
      <c r="Z38" s="34">
        <f>+IF(X38&lt;&gt;0,+(Y38/X38)*100,0)</f>
        <v>-51.013085690831375</v>
      </c>
      <c r="AA38" s="35">
        <f>+AA17+AA27+AA36</f>
        <v>2824917</v>
      </c>
    </row>
    <row r="39" spans="1:27" ht="13.5">
      <c r="A39" s="22" t="s">
        <v>59</v>
      </c>
      <c r="B39" s="16"/>
      <c r="C39" s="31">
        <v>806935</v>
      </c>
      <c r="D39" s="31"/>
      <c r="E39" s="32">
        <v>806935</v>
      </c>
      <c r="F39" s="33">
        <v>806935</v>
      </c>
      <c r="G39" s="33">
        <v>1508990</v>
      </c>
      <c r="H39" s="33">
        <v>49130208</v>
      </c>
      <c r="I39" s="33">
        <v>17319636</v>
      </c>
      <c r="J39" s="33">
        <v>1508990</v>
      </c>
      <c r="K39" s="33">
        <v>5799040</v>
      </c>
      <c r="L39" s="33">
        <v>5637240</v>
      </c>
      <c r="M39" s="33">
        <v>-1059539</v>
      </c>
      <c r="N39" s="33">
        <v>5799040</v>
      </c>
      <c r="O39" s="33"/>
      <c r="P39" s="33"/>
      <c r="Q39" s="33"/>
      <c r="R39" s="33"/>
      <c r="S39" s="33"/>
      <c r="T39" s="33"/>
      <c r="U39" s="33"/>
      <c r="V39" s="33"/>
      <c r="W39" s="33">
        <v>1508990</v>
      </c>
      <c r="X39" s="33">
        <v>806935</v>
      </c>
      <c r="Y39" s="33">
        <v>702055</v>
      </c>
      <c r="Z39" s="34">
        <v>87</v>
      </c>
      <c r="AA39" s="35">
        <v>806935</v>
      </c>
    </row>
    <row r="40" spans="1:27" ht="13.5">
      <c r="A40" s="41" t="s">
        <v>60</v>
      </c>
      <c r="B40" s="42"/>
      <c r="C40" s="43">
        <v>42183361</v>
      </c>
      <c r="D40" s="43"/>
      <c r="E40" s="44">
        <v>3631852</v>
      </c>
      <c r="F40" s="45">
        <v>3631852</v>
      </c>
      <c r="G40" s="45">
        <v>49130208</v>
      </c>
      <c r="H40" s="45">
        <v>17319636</v>
      </c>
      <c r="I40" s="45">
        <v>5799040</v>
      </c>
      <c r="J40" s="45">
        <v>5799040</v>
      </c>
      <c r="K40" s="45">
        <v>5637240</v>
      </c>
      <c r="L40" s="45">
        <v>-1059539</v>
      </c>
      <c r="M40" s="45">
        <v>17016002</v>
      </c>
      <c r="N40" s="45">
        <v>17016002</v>
      </c>
      <c r="O40" s="45"/>
      <c r="P40" s="45"/>
      <c r="Q40" s="45"/>
      <c r="R40" s="45"/>
      <c r="S40" s="45"/>
      <c r="T40" s="45"/>
      <c r="U40" s="45"/>
      <c r="V40" s="45"/>
      <c r="W40" s="45">
        <v>17016002</v>
      </c>
      <c r="X40" s="45">
        <v>32462352</v>
      </c>
      <c r="Y40" s="45">
        <v>-15446350</v>
      </c>
      <c r="Z40" s="46">
        <v>-47.58</v>
      </c>
      <c r="AA40" s="47">
        <v>3631852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77590709</v>
      </c>
      <c r="D7" s="17"/>
      <c r="E7" s="18">
        <v>86260132</v>
      </c>
      <c r="F7" s="19">
        <v>86260132</v>
      </c>
      <c r="G7" s="19">
        <v>7673607</v>
      </c>
      <c r="H7" s="19">
        <v>8033630</v>
      </c>
      <c r="I7" s="19">
        <v>9499108</v>
      </c>
      <c r="J7" s="19">
        <v>25206345</v>
      </c>
      <c r="K7" s="19">
        <v>6405007</v>
      </c>
      <c r="L7" s="19">
        <v>7026562</v>
      </c>
      <c r="M7" s="19">
        <v>6692396</v>
      </c>
      <c r="N7" s="19">
        <v>20123965</v>
      </c>
      <c r="O7" s="19"/>
      <c r="P7" s="19"/>
      <c r="Q7" s="19"/>
      <c r="R7" s="19"/>
      <c r="S7" s="19"/>
      <c r="T7" s="19"/>
      <c r="U7" s="19"/>
      <c r="V7" s="19"/>
      <c r="W7" s="19">
        <v>45330310</v>
      </c>
      <c r="X7" s="19">
        <v>43297080</v>
      </c>
      <c r="Y7" s="19">
        <v>2033230</v>
      </c>
      <c r="Z7" s="20">
        <v>4.7</v>
      </c>
      <c r="AA7" s="21">
        <v>86260132</v>
      </c>
    </row>
    <row r="8" spans="1:27" ht="13.5">
      <c r="A8" s="22" t="s">
        <v>35</v>
      </c>
      <c r="B8" s="16"/>
      <c r="C8" s="17">
        <v>15439524</v>
      </c>
      <c r="D8" s="17"/>
      <c r="E8" s="18">
        <v>33147833</v>
      </c>
      <c r="F8" s="19">
        <v>33147833</v>
      </c>
      <c r="G8" s="19">
        <v>265779984</v>
      </c>
      <c r="H8" s="19">
        <v>223949199</v>
      </c>
      <c r="I8" s="19">
        <v>331505498</v>
      </c>
      <c r="J8" s="19">
        <v>821234681</v>
      </c>
      <c r="K8" s="19">
        <v>79601583</v>
      </c>
      <c r="L8" s="19">
        <v>249597938</v>
      </c>
      <c r="M8" s="19">
        <v>193027011</v>
      </c>
      <c r="N8" s="19">
        <v>522226532</v>
      </c>
      <c r="O8" s="19"/>
      <c r="P8" s="19"/>
      <c r="Q8" s="19"/>
      <c r="R8" s="19"/>
      <c r="S8" s="19"/>
      <c r="T8" s="19"/>
      <c r="U8" s="19"/>
      <c r="V8" s="19"/>
      <c r="W8" s="19">
        <v>1343461213</v>
      </c>
      <c r="X8" s="19">
        <v>17908732</v>
      </c>
      <c r="Y8" s="19">
        <v>1325552481</v>
      </c>
      <c r="Z8" s="20">
        <v>7401.71</v>
      </c>
      <c r="AA8" s="21">
        <v>33147833</v>
      </c>
    </row>
    <row r="9" spans="1:27" ht="13.5">
      <c r="A9" s="22" t="s">
        <v>36</v>
      </c>
      <c r="B9" s="16"/>
      <c r="C9" s="17">
        <v>792855855</v>
      </c>
      <c r="D9" s="17"/>
      <c r="E9" s="18">
        <v>534175159</v>
      </c>
      <c r="F9" s="19">
        <v>534175159</v>
      </c>
      <c r="G9" s="19">
        <v>198684000</v>
      </c>
      <c r="H9" s="19">
        <v>4712000</v>
      </c>
      <c r="I9" s="19"/>
      <c r="J9" s="19">
        <v>203396000</v>
      </c>
      <c r="K9" s="19"/>
      <c r="L9" s="19">
        <v>5492000</v>
      </c>
      <c r="M9" s="19">
        <v>158947000</v>
      </c>
      <c r="N9" s="19">
        <v>164439000</v>
      </c>
      <c r="O9" s="19"/>
      <c r="P9" s="19"/>
      <c r="Q9" s="19"/>
      <c r="R9" s="19"/>
      <c r="S9" s="19"/>
      <c r="T9" s="19"/>
      <c r="U9" s="19"/>
      <c r="V9" s="19"/>
      <c r="W9" s="19">
        <v>367835000</v>
      </c>
      <c r="X9" s="19">
        <v>396987920</v>
      </c>
      <c r="Y9" s="19">
        <v>-29152920</v>
      </c>
      <c r="Z9" s="20">
        <v>-7.34</v>
      </c>
      <c r="AA9" s="21">
        <v>534175159</v>
      </c>
    </row>
    <row r="10" spans="1:27" ht="13.5">
      <c r="A10" s="22" t="s">
        <v>37</v>
      </c>
      <c r="B10" s="16"/>
      <c r="C10" s="17"/>
      <c r="D10" s="17"/>
      <c r="E10" s="18">
        <v>315257843</v>
      </c>
      <c r="F10" s="19">
        <v>315257843</v>
      </c>
      <c r="G10" s="19">
        <v>53000000</v>
      </c>
      <c r="H10" s="19">
        <v>30000000</v>
      </c>
      <c r="I10" s="19"/>
      <c r="J10" s="19">
        <v>83000000</v>
      </c>
      <c r="K10" s="19">
        <v>20000000</v>
      </c>
      <c r="L10" s="19"/>
      <c r="M10" s="19">
        <v>45000000</v>
      </c>
      <c r="N10" s="19">
        <v>65000000</v>
      </c>
      <c r="O10" s="19"/>
      <c r="P10" s="19"/>
      <c r="Q10" s="19"/>
      <c r="R10" s="19"/>
      <c r="S10" s="19"/>
      <c r="T10" s="19"/>
      <c r="U10" s="19"/>
      <c r="V10" s="19"/>
      <c r="W10" s="19">
        <v>148000000</v>
      </c>
      <c r="X10" s="19">
        <v>212259549</v>
      </c>
      <c r="Y10" s="19">
        <v>-64259549</v>
      </c>
      <c r="Z10" s="20">
        <v>-30.27</v>
      </c>
      <c r="AA10" s="21">
        <v>315257843</v>
      </c>
    </row>
    <row r="11" spans="1:27" ht="13.5">
      <c r="A11" s="22" t="s">
        <v>38</v>
      </c>
      <c r="B11" s="16"/>
      <c r="C11" s="17">
        <v>46638976</v>
      </c>
      <c r="D11" s="17"/>
      <c r="E11" s="18">
        <v>44617974</v>
      </c>
      <c r="F11" s="19">
        <v>44617974</v>
      </c>
      <c r="G11" s="19">
        <v>3177961</v>
      </c>
      <c r="H11" s="19">
        <v>3143063</v>
      </c>
      <c r="I11" s="19">
        <v>4145765</v>
      </c>
      <c r="J11" s="19">
        <v>10466789</v>
      </c>
      <c r="K11" s="19">
        <v>2800509</v>
      </c>
      <c r="L11" s="19">
        <v>3873409</v>
      </c>
      <c r="M11" s="19">
        <v>1554659</v>
      </c>
      <c r="N11" s="19">
        <v>8228577</v>
      </c>
      <c r="O11" s="19"/>
      <c r="P11" s="19"/>
      <c r="Q11" s="19"/>
      <c r="R11" s="19"/>
      <c r="S11" s="19"/>
      <c r="T11" s="19"/>
      <c r="U11" s="19"/>
      <c r="V11" s="19"/>
      <c r="W11" s="19">
        <v>18695366</v>
      </c>
      <c r="X11" s="19">
        <v>22308972</v>
      </c>
      <c r="Y11" s="19">
        <v>-3613606</v>
      </c>
      <c r="Z11" s="20">
        <v>-16.2</v>
      </c>
      <c r="AA11" s="21">
        <v>44617974</v>
      </c>
    </row>
    <row r="12" spans="1:27" ht="13.5">
      <c r="A12" s="22" t="s">
        <v>39</v>
      </c>
      <c r="B12" s="16"/>
      <c r="C12" s="17">
        <v>3294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-721149930</v>
      </c>
      <c r="D14" s="17"/>
      <c r="E14" s="18">
        <v>-732215058</v>
      </c>
      <c r="F14" s="19">
        <v>-732215058</v>
      </c>
      <c r="G14" s="19">
        <v>-433004504</v>
      </c>
      <c r="H14" s="19">
        <v>-312331729</v>
      </c>
      <c r="I14" s="19">
        <v>-152836320</v>
      </c>
      <c r="J14" s="19">
        <v>-898172553</v>
      </c>
      <c r="K14" s="19">
        <v>-127765296</v>
      </c>
      <c r="L14" s="19">
        <v>-193906591</v>
      </c>
      <c r="M14" s="19">
        <v>-172960786</v>
      </c>
      <c r="N14" s="19">
        <v>-494632673</v>
      </c>
      <c r="O14" s="19"/>
      <c r="P14" s="19"/>
      <c r="Q14" s="19"/>
      <c r="R14" s="19"/>
      <c r="S14" s="19"/>
      <c r="T14" s="19"/>
      <c r="U14" s="19"/>
      <c r="V14" s="19"/>
      <c r="W14" s="19">
        <v>-1392805226</v>
      </c>
      <c r="X14" s="19">
        <v>-370141706</v>
      </c>
      <c r="Y14" s="19">
        <v>-1022663520</v>
      </c>
      <c r="Z14" s="20">
        <v>276.29</v>
      </c>
      <c r="AA14" s="21">
        <v>-732215058</v>
      </c>
    </row>
    <row r="15" spans="1:27" ht="13.5">
      <c r="A15" s="22" t="s">
        <v>42</v>
      </c>
      <c r="B15" s="16"/>
      <c r="C15" s="17">
        <v>-6432319</v>
      </c>
      <c r="D15" s="17"/>
      <c r="E15" s="18">
        <v>-5322141</v>
      </c>
      <c r="F15" s="19">
        <v>-5322141</v>
      </c>
      <c r="G15" s="19"/>
      <c r="H15" s="19"/>
      <c r="I15" s="19"/>
      <c r="J15" s="19"/>
      <c r="K15" s="19"/>
      <c r="L15" s="19"/>
      <c r="M15" s="19">
        <v>-2496688</v>
      </c>
      <c r="N15" s="19">
        <v>-2496688</v>
      </c>
      <c r="O15" s="19"/>
      <c r="P15" s="19"/>
      <c r="Q15" s="19"/>
      <c r="R15" s="19"/>
      <c r="S15" s="19"/>
      <c r="T15" s="19"/>
      <c r="U15" s="19"/>
      <c r="V15" s="19"/>
      <c r="W15" s="19">
        <v>-2496688</v>
      </c>
      <c r="X15" s="19">
        <v>-2661070</v>
      </c>
      <c r="Y15" s="19">
        <v>164382</v>
      </c>
      <c r="Z15" s="20">
        <v>-6.18</v>
      </c>
      <c r="AA15" s="21">
        <v>-5322141</v>
      </c>
    </row>
    <row r="16" spans="1:27" ht="13.5">
      <c r="A16" s="22" t="s">
        <v>43</v>
      </c>
      <c r="B16" s="16"/>
      <c r="C16" s="17">
        <v>-11519719</v>
      </c>
      <c r="D16" s="17"/>
      <c r="E16" s="18">
        <v>-2910000</v>
      </c>
      <c r="F16" s="19">
        <v>-2910000</v>
      </c>
      <c r="G16" s="19">
        <v>-96000</v>
      </c>
      <c r="H16" s="19">
        <v>-1500</v>
      </c>
      <c r="I16" s="19">
        <v>-560000</v>
      </c>
      <c r="J16" s="19">
        <v>-657500</v>
      </c>
      <c r="K16" s="19">
        <v>-180000</v>
      </c>
      <c r="L16" s="19"/>
      <c r="M16" s="19"/>
      <c r="N16" s="19">
        <v>-180000</v>
      </c>
      <c r="O16" s="19"/>
      <c r="P16" s="19"/>
      <c r="Q16" s="19"/>
      <c r="R16" s="19"/>
      <c r="S16" s="19"/>
      <c r="T16" s="19"/>
      <c r="U16" s="19"/>
      <c r="V16" s="19"/>
      <c r="W16" s="19">
        <v>-837500</v>
      </c>
      <c r="X16" s="19">
        <v>-1894990</v>
      </c>
      <c r="Y16" s="19">
        <v>1057490</v>
      </c>
      <c r="Z16" s="20">
        <v>-55.8</v>
      </c>
      <c r="AA16" s="21">
        <v>-2910000</v>
      </c>
    </row>
    <row r="17" spans="1:27" ht="13.5">
      <c r="A17" s="23" t="s">
        <v>44</v>
      </c>
      <c r="B17" s="24"/>
      <c r="C17" s="25">
        <f aca="true" t="shared" si="0" ref="C17:Y17">SUM(C6:C16)</f>
        <v>193426390</v>
      </c>
      <c r="D17" s="25">
        <f>SUM(D6:D16)</f>
        <v>0</v>
      </c>
      <c r="E17" s="26">
        <f t="shared" si="0"/>
        <v>273011742</v>
      </c>
      <c r="F17" s="27">
        <f t="shared" si="0"/>
        <v>273011742</v>
      </c>
      <c r="G17" s="27">
        <f t="shared" si="0"/>
        <v>95215048</v>
      </c>
      <c r="H17" s="27">
        <f t="shared" si="0"/>
        <v>-42495337</v>
      </c>
      <c r="I17" s="27">
        <f t="shared" si="0"/>
        <v>191754051</v>
      </c>
      <c r="J17" s="27">
        <f t="shared" si="0"/>
        <v>244473762</v>
      </c>
      <c r="K17" s="27">
        <f t="shared" si="0"/>
        <v>-19138197</v>
      </c>
      <c r="L17" s="27">
        <f t="shared" si="0"/>
        <v>72083318</v>
      </c>
      <c r="M17" s="27">
        <f t="shared" si="0"/>
        <v>229763592</v>
      </c>
      <c r="N17" s="27">
        <f t="shared" si="0"/>
        <v>282708713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527182475</v>
      </c>
      <c r="X17" s="27">
        <f t="shared" si="0"/>
        <v>318064487</v>
      </c>
      <c r="Y17" s="27">
        <f t="shared" si="0"/>
        <v>209117988</v>
      </c>
      <c r="Z17" s="28">
        <f>+IF(X17&lt;&gt;0,+(Y17/X17)*100,0)</f>
        <v>65.74704078798965</v>
      </c>
      <c r="AA17" s="29">
        <f>SUM(AA6:AA16)</f>
        <v>273011742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251910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43794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5478228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-193669551</v>
      </c>
      <c r="D26" s="17"/>
      <c r="E26" s="18">
        <v>-315257841</v>
      </c>
      <c r="F26" s="19">
        <v>-315257841</v>
      </c>
      <c r="G26" s="19">
        <v>-48352881</v>
      </c>
      <c r="H26" s="19">
        <v>-12402875</v>
      </c>
      <c r="I26" s="19">
        <v>-21925761</v>
      </c>
      <c r="J26" s="19">
        <v>-82681517</v>
      </c>
      <c r="K26" s="19">
        <v>-29190792</v>
      </c>
      <c r="L26" s="19">
        <v>-12430307</v>
      </c>
      <c r="M26" s="19">
        <v>-20839377</v>
      </c>
      <c r="N26" s="19">
        <v>-62460476</v>
      </c>
      <c r="O26" s="19"/>
      <c r="P26" s="19"/>
      <c r="Q26" s="19"/>
      <c r="R26" s="19"/>
      <c r="S26" s="19"/>
      <c r="T26" s="19"/>
      <c r="U26" s="19"/>
      <c r="V26" s="19"/>
      <c r="W26" s="19">
        <v>-145141993</v>
      </c>
      <c r="X26" s="19">
        <v>-155983242</v>
      </c>
      <c r="Y26" s="19">
        <v>10841249</v>
      </c>
      <c r="Z26" s="20">
        <v>-6.95</v>
      </c>
      <c r="AA26" s="21">
        <v>-315257841</v>
      </c>
    </row>
    <row r="27" spans="1:27" ht="13.5">
      <c r="A27" s="23" t="s">
        <v>51</v>
      </c>
      <c r="B27" s="24"/>
      <c r="C27" s="25">
        <f aca="true" t="shared" si="1" ref="C27:Y27">SUM(C21:C26)</f>
        <v>-187895619</v>
      </c>
      <c r="D27" s="25">
        <f>SUM(D21:D26)</f>
        <v>0</v>
      </c>
      <c r="E27" s="26">
        <f t="shared" si="1"/>
        <v>-315257841</v>
      </c>
      <c r="F27" s="27">
        <f t="shared" si="1"/>
        <v>-315257841</v>
      </c>
      <c r="G27" s="27">
        <f t="shared" si="1"/>
        <v>-48352881</v>
      </c>
      <c r="H27" s="27">
        <f t="shared" si="1"/>
        <v>-12402875</v>
      </c>
      <c r="I27" s="27">
        <f t="shared" si="1"/>
        <v>-21925761</v>
      </c>
      <c r="J27" s="27">
        <f t="shared" si="1"/>
        <v>-82681517</v>
      </c>
      <c r="K27" s="27">
        <f t="shared" si="1"/>
        <v>-29190792</v>
      </c>
      <c r="L27" s="27">
        <f t="shared" si="1"/>
        <v>-12430307</v>
      </c>
      <c r="M27" s="27">
        <f t="shared" si="1"/>
        <v>-20839377</v>
      </c>
      <c r="N27" s="27">
        <f t="shared" si="1"/>
        <v>-62460476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-145141993</v>
      </c>
      <c r="X27" s="27">
        <f t="shared" si="1"/>
        <v>-155983242</v>
      </c>
      <c r="Y27" s="27">
        <f t="shared" si="1"/>
        <v>10841249</v>
      </c>
      <c r="Z27" s="28">
        <f>+IF(X27&lt;&gt;0,+(Y27/X27)*100,0)</f>
        <v>-6.950265208617731</v>
      </c>
      <c r="AA27" s="29">
        <f>SUM(AA21:AA26)</f>
        <v>-315257841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-10605497</v>
      </c>
      <c r="D35" s="17"/>
      <c r="E35" s="18">
        <v>-5928340</v>
      </c>
      <c r="F35" s="19">
        <v>-5928340</v>
      </c>
      <c r="G35" s="19"/>
      <c r="H35" s="19"/>
      <c r="I35" s="19"/>
      <c r="J35" s="19"/>
      <c r="K35" s="19"/>
      <c r="L35" s="19"/>
      <c r="M35" s="19">
        <v>-3128553</v>
      </c>
      <c r="N35" s="19">
        <v>-3128553</v>
      </c>
      <c r="O35" s="19"/>
      <c r="P35" s="19"/>
      <c r="Q35" s="19"/>
      <c r="R35" s="19"/>
      <c r="S35" s="19"/>
      <c r="T35" s="19"/>
      <c r="U35" s="19"/>
      <c r="V35" s="19"/>
      <c r="W35" s="19">
        <v>-3128553</v>
      </c>
      <c r="X35" s="19">
        <v>-2964170</v>
      </c>
      <c r="Y35" s="19">
        <v>-164383</v>
      </c>
      <c r="Z35" s="20">
        <v>5.55</v>
      </c>
      <c r="AA35" s="21">
        <v>-5928340</v>
      </c>
    </row>
    <row r="36" spans="1:27" ht="13.5">
      <c r="A36" s="23" t="s">
        <v>57</v>
      </c>
      <c r="B36" s="24"/>
      <c r="C36" s="25">
        <f aca="true" t="shared" si="2" ref="C36:Y36">SUM(C31:C35)</f>
        <v>-10605497</v>
      </c>
      <c r="D36" s="25">
        <f>SUM(D31:D35)</f>
        <v>0</v>
      </c>
      <c r="E36" s="26">
        <f t="shared" si="2"/>
        <v>-5928340</v>
      </c>
      <c r="F36" s="27">
        <f t="shared" si="2"/>
        <v>-5928340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-3128553</v>
      </c>
      <c r="N36" s="27">
        <f t="shared" si="2"/>
        <v>-3128553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-3128553</v>
      </c>
      <c r="X36" s="27">
        <f t="shared" si="2"/>
        <v>-2964170</v>
      </c>
      <c r="Y36" s="27">
        <f t="shared" si="2"/>
        <v>-164383</v>
      </c>
      <c r="Z36" s="28">
        <f>+IF(X36&lt;&gt;0,+(Y36/X36)*100,0)</f>
        <v>5.545667083871708</v>
      </c>
      <c r="AA36" s="29">
        <f>SUM(AA31:AA35)</f>
        <v>-5928340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-5074726</v>
      </c>
      <c r="D38" s="31">
        <f>+D17+D27+D36</f>
        <v>0</v>
      </c>
      <c r="E38" s="32">
        <f t="shared" si="3"/>
        <v>-48174439</v>
      </c>
      <c r="F38" s="33">
        <f t="shared" si="3"/>
        <v>-48174439</v>
      </c>
      <c r="G38" s="33">
        <f t="shared" si="3"/>
        <v>46862167</v>
      </c>
      <c r="H38" s="33">
        <f t="shared" si="3"/>
        <v>-54898212</v>
      </c>
      <c r="I38" s="33">
        <f t="shared" si="3"/>
        <v>169828290</v>
      </c>
      <c r="J38" s="33">
        <f t="shared" si="3"/>
        <v>161792245</v>
      </c>
      <c r="K38" s="33">
        <f t="shared" si="3"/>
        <v>-48328989</v>
      </c>
      <c r="L38" s="33">
        <f t="shared" si="3"/>
        <v>59653011</v>
      </c>
      <c r="M38" s="33">
        <f t="shared" si="3"/>
        <v>205795662</v>
      </c>
      <c r="N38" s="33">
        <f t="shared" si="3"/>
        <v>217119684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378911929</v>
      </c>
      <c r="X38" s="33">
        <f t="shared" si="3"/>
        <v>159117075</v>
      </c>
      <c r="Y38" s="33">
        <f t="shared" si="3"/>
        <v>219794854</v>
      </c>
      <c r="Z38" s="34">
        <f>+IF(X38&lt;&gt;0,+(Y38/X38)*100,0)</f>
        <v>138.1340462675046</v>
      </c>
      <c r="AA38" s="35">
        <f>+AA17+AA27+AA36</f>
        <v>-48174439</v>
      </c>
    </row>
    <row r="39" spans="1:27" ht="13.5">
      <c r="A39" s="22" t="s">
        <v>59</v>
      </c>
      <c r="B39" s="16"/>
      <c r="C39" s="31">
        <v>503357452</v>
      </c>
      <c r="D39" s="31"/>
      <c r="E39" s="32">
        <v>409338000</v>
      </c>
      <c r="F39" s="33">
        <v>409338000</v>
      </c>
      <c r="G39" s="33">
        <v>109894861</v>
      </c>
      <c r="H39" s="33">
        <v>156757028</v>
      </c>
      <c r="I39" s="33">
        <v>101858816</v>
      </c>
      <c r="J39" s="33">
        <v>109894861</v>
      </c>
      <c r="K39" s="33">
        <v>271687106</v>
      </c>
      <c r="L39" s="33">
        <v>223358117</v>
      </c>
      <c r="M39" s="33">
        <v>283011128</v>
      </c>
      <c r="N39" s="33">
        <v>271687106</v>
      </c>
      <c r="O39" s="33"/>
      <c r="P39" s="33"/>
      <c r="Q39" s="33"/>
      <c r="R39" s="33"/>
      <c r="S39" s="33"/>
      <c r="T39" s="33"/>
      <c r="U39" s="33"/>
      <c r="V39" s="33"/>
      <c r="W39" s="33">
        <v>109894861</v>
      </c>
      <c r="X39" s="33">
        <v>409338000</v>
      </c>
      <c r="Y39" s="33">
        <v>-299443139</v>
      </c>
      <c r="Z39" s="34">
        <v>-73.15</v>
      </c>
      <c r="AA39" s="35">
        <v>409338000</v>
      </c>
    </row>
    <row r="40" spans="1:27" ht="13.5">
      <c r="A40" s="41" t="s">
        <v>60</v>
      </c>
      <c r="B40" s="42"/>
      <c r="C40" s="43">
        <v>498282726</v>
      </c>
      <c r="D40" s="43"/>
      <c r="E40" s="44">
        <v>361163561</v>
      </c>
      <c r="F40" s="45">
        <v>361163561</v>
      </c>
      <c r="G40" s="45">
        <v>156757028</v>
      </c>
      <c r="H40" s="45">
        <v>101858816</v>
      </c>
      <c r="I40" s="45">
        <v>271687106</v>
      </c>
      <c r="J40" s="45">
        <v>271687106</v>
      </c>
      <c r="K40" s="45">
        <v>223358117</v>
      </c>
      <c r="L40" s="45">
        <v>283011128</v>
      </c>
      <c r="M40" s="45">
        <v>488806790</v>
      </c>
      <c r="N40" s="45">
        <v>488806790</v>
      </c>
      <c r="O40" s="45"/>
      <c r="P40" s="45"/>
      <c r="Q40" s="45"/>
      <c r="R40" s="45"/>
      <c r="S40" s="45"/>
      <c r="T40" s="45"/>
      <c r="U40" s="45"/>
      <c r="V40" s="45"/>
      <c r="W40" s="45">
        <v>488806790</v>
      </c>
      <c r="X40" s="45">
        <v>568455075</v>
      </c>
      <c r="Y40" s="45">
        <v>-79648285</v>
      </c>
      <c r="Z40" s="46">
        <v>-14.01</v>
      </c>
      <c r="AA40" s="47">
        <v>361163561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53995699</v>
      </c>
      <c r="D6" s="17"/>
      <c r="E6" s="18">
        <v>32457997</v>
      </c>
      <c r="F6" s="19">
        <v>32457997</v>
      </c>
      <c r="G6" s="19">
        <v>827708</v>
      </c>
      <c r="H6" s="19">
        <v>528732</v>
      </c>
      <c r="I6" s="19">
        <v>1429133</v>
      </c>
      <c r="J6" s="19">
        <v>2785573</v>
      </c>
      <c r="K6" s="19">
        <v>3778053</v>
      </c>
      <c r="L6" s="19">
        <v>1275681</v>
      </c>
      <c r="M6" s="19">
        <v>10353046</v>
      </c>
      <c r="N6" s="19">
        <v>15406780</v>
      </c>
      <c r="O6" s="19"/>
      <c r="P6" s="19"/>
      <c r="Q6" s="19"/>
      <c r="R6" s="19"/>
      <c r="S6" s="19"/>
      <c r="T6" s="19"/>
      <c r="U6" s="19"/>
      <c r="V6" s="19"/>
      <c r="W6" s="19">
        <v>18192353</v>
      </c>
      <c r="X6" s="19">
        <v>14753635</v>
      </c>
      <c r="Y6" s="19">
        <v>3438718</v>
      </c>
      <c r="Z6" s="20">
        <v>23.31</v>
      </c>
      <c r="AA6" s="21">
        <v>32457997</v>
      </c>
    </row>
    <row r="7" spans="1:27" ht="13.5">
      <c r="A7" s="22" t="s">
        <v>34</v>
      </c>
      <c r="B7" s="16"/>
      <c r="C7" s="17">
        <v>34557802</v>
      </c>
      <c r="D7" s="17"/>
      <c r="E7" s="18">
        <v>21002904</v>
      </c>
      <c r="F7" s="19">
        <v>21002904</v>
      </c>
      <c r="G7" s="19">
        <v>1995769</v>
      </c>
      <c r="H7" s="19">
        <v>825334</v>
      </c>
      <c r="I7" s="19">
        <v>779476</v>
      </c>
      <c r="J7" s="19">
        <v>3600579</v>
      </c>
      <c r="K7" s="19">
        <v>883836</v>
      </c>
      <c r="L7" s="19">
        <v>988026</v>
      </c>
      <c r="M7" s="19">
        <v>1938003</v>
      </c>
      <c r="N7" s="19">
        <v>3809865</v>
      </c>
      <c r="O7" s="19"/>
      <c r="P7" s="19"/>
      <c r="Q7" s="19"/>
      <c r="R7" s="19"/>
      <c r="S7" s="19"/>
      <c r="T7" s="19"/>
      <c r="U7" s="19"/>
      <c r="V7" s="19"/>
      <c r="W7" s="19">
        <v>7410444</v>
      </c>
      <c r="X7" s="19">
        <v>10501452</v>
      </c>
      <c r="Y7" s="19">
        <v>-3091008</v>
      </c>
      <c r="Z7" s="20">
        <v>-29.43</v>
      </c>
      <c r="AA7" s="21">
        <v>21002904</v>
      </c>
    </row>
    <row r="8" spans="1:27" ht="13.5">
      <c r="A8" s="22" t="s">
        <v>35</v>
      </c>
      <c r="B8" s="16"/>
      <c r="C8" s="17"/>
      <c r="D8" s="17"/>
      <c r="E8" s="18">
        <v>2124336</v>
      </c>
      <c r="F8" s="19">
        <v>2124336</v>
      </c>
      <c r="G8" s="19">
        <v>171192</v>
      </c>
      <c r="H8" s="19">
        <v>291558</v>
      </c>
      <c r="I8" s="19">
        <v>3585488</v>
      </c>
      <c r="J8" s="19">
        <v>4048238</v>
      </c>
      <c r="K8" s="19">
        <v>132988</v>
      </c>
      <c r="L8" s="19">
        <v>4089509</v>
      </c>
      <c r="M8" s="19">
        <v>9356386</v>
      </c>
      <c r="N8" s="19">
        <v>13578883</v>
      </c>
      <c r="O8" s="19"/>
      <c r="P8" s="19"/>
      <c r="Q8" s="19"/>
      <c r="R8" s="19"/>
      <c r="S8" s="19"/>
      <c r="T8" s="19"/>
      <c r="U8" s="19"/>
      <c r="V8" s="19"/>
      <c r="W8" s="19">
        <v>17627121</v>
      </c>
      <c r="X8" s="19">
        <v>1062168</v>
      </c>
      <c r="Y8" s="19">
        <v>16564953</v>
      </c>
      <c r="Z8" s="20">
        <v>1559.54</v>
      </c>
      <c r="AA8" s="21">
        <v>2124336</v>
      </c>
    </row>
    <row r="9" spans="1:27" ht="13.5">
      <c r="A9" s="22" t="s">
        <v>36</v>
      </c>
      <c r="B9" s="16"/>
      <c r="C9" s="17">
        <v>193933908</v>
      </c>
      <c r="D9" s="17"/>
      <c r="E9" s="18">
        <v>161481000</v>
      </c>
      <c r="F9" s="19">
        <v>161481000</v>
      </c>
      <c r="G9" s="19">
        <v>64740000</v>
      </c>
      <c r="H9" s="19">
        <v>2465000</v>
      </c>
      <c r="I9" s="19">
        <v>3661000</v>
      </c>
      <c r="J9" s="19">
        <v>70866000</v>
      </c>
      <c r="K9" s="19">
        <v>3000000</v>
      </c>
      <c r="L9" s="19">
        <v>5811642</v>
      </c>
      <c r="M9" s="19">
        <v>40092000</v>
      </c>
      <c r="N9" s="19">
        <v>48903642</v>
      </c>
      <c r="O9" s="19"/>
      <c r="P9" s="19"/>
      <c r="Q9" s="19"/>
      <c r="R9" s="19"/>
      <c r="S9" s="19"/>
      <c r="T9" s="19"/>
      <c r="U9" s="19"/>
      <c r="V9" s="19"/>
      <c r="W9" s="19">
        <v>119769642</v>
      </c>
      <c r="X9" s="19">
        <v>117434350</v>
      </c>
      <c r="Y9" s="19">
        <v>2335292</v>
      </c>
      <c r="Z9" s="20">
        <v>1.99</v>
      </c>
      <c r="AA9" s="21">
        <v>161481000</v>
      </c>
    </row>
    <row r="10" spans="1:27" ht="13.5">
      <c r="A10" s="22" t="s">
        <v>37</v>
      </c>
      <c r="B10" s="16"/>
      <c r="C10" s="17"/>
      <c r="D10" s="17"/>
      <c r="E10" s="18">
        <v>45373000</v>
      </c>
      <c r="F10" s="19">
        <v>45373000</v>
      </c>
      <c r="G10" s="19">
        <v>21335000</v>
      </c>
      <c r="H10" s="19"/>
      <c r="I10" s="19"/>
      <c r="J10" s="19">
        <v>21335000</v>
      </c>
      <c r="K10" s="19"/>
      <c r="L10" s="19"/>
      <c r="M10" s="19">
        <v>10000000</v>
      </c>
      <c r="N10" s="19">
        <v>10000000</v>
      </c>
      <c r="O10" s="19"/>
      <c r="P10" s="19"/>
      <c r="Q10" s="19"/>
      <c r="R10" s="19"/>
      <c r="S10" s="19"/>
      <c r="T10" s="19"/>
      <c r="U10" s="19"/>
      <c r="V10" s="19"/>
      <c r="W10" s="19">
        <v>31335000</v>
      </c>
      <c r="X10" s="19">
        <v>35667000</v>
      </c>
      <c r="Y10" s="19">
        <v>-4332000</v>
      </c>
      <c r="Z10" s="20">
        <v>-12.15</v>
      </c>
      <c r="AA10" s="21">
        <v>45373000</v>
      </c>
    </row>
    <row r="11" spans="1:27" ht="13.5">
      <c r="A11" s="22" t="s">
        <v>38</v>
      </c>
      <c r="B11" s="16"/>
      <c r="C11" s="17">
        <v>3032818</v>
      </c>
      <c r="D11" s="17"/>
      <c r="E11" s="18">
        <v>3120000</v>
      </c>
      <c r="F11" s="19">
        <v>3120000</v>
      </c>
      <c r="G11" s="19">
        <v>205874</v>
      </c>
      <c r="H11" s="19">
        <v>480491</v>
      </c>
      <c r="I11" s="19">
        <v>1609630</v>
      </c>
      <c r="J11" s="19">
        <v>2295995</v>
      </c>
      <c r="K11" s="19">
        <v>1617664</v>
      </c>
      <c r="L11" s="19">
        <v>2246445</v>
      </c>
      <c r="M11" s="19">
        <v>663461</v>
      </c>
      <c r="N11" s="19">
        <v>4527570</v>
      </c>
      <c r="O11" s="19"/>
      <c r="P11" s="19"/>
      <c r="Q11" s="19"/>
      <c r="R11" s="19"/>
      <c r="S11" s="19"/>
      <c r="T11" s="19"/>
      <c r="U11" s="19"/>
      <c r="V11" s="19"/>
      <c r="W11" s="19">
        <v>6823565</v>
      </c>
      <c r="X11" s="19">
        <v>1560000</v>
      </c>
      <c r="Y11" s="19">
        <v>5263565</v>
      </c>
      <c r="Z11" s="20">
        <v>337.41</v>
      </c>
      <c r="AA11" s="21">
        <v>3120000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-222754599</v>
      </c>
      <c r="D14" s="17"/>
      <c r="E14" s="18">
        <v>-203754396</v>
      </c>
      <c r="F14" s="19">
        <v>-203754396</v>
      </c>
      <c r="G14" s="19">
        <v>-15480961</v>
      </c>
      <c r="H14" s="19">
        <v>-15232880</v>
      </c>
      <c r="I14" s="19">
        <v>-19975302</v>
      </c>
      <c r="J14" s="19">
        <v>-50689143</v>
      </c>
      <c r="K14" s="19">
        <v>-18615492</v>
      </c>
      <c r="L14" s="19">
        <v>-24248703</v>
      </c>
      <c r="M14" s="19">
        <v>-15058459</v>
      </c>
      <c r="N14" s="19">
        <v>-57922654</v>
      </c>
      <c r="O14" s="19"/>
      <c r="P14" s="19"/>
      <c r="Q14" s="19"/>
      <c r="R14" s="19"/>
      <c r="S14" s="19"/>
      <c r="T14" s="19"/>
      <c r="U14" s="19"/>
      <c r="V14" s="19"/>
      <c r="W14" s="19">
        <v>-108611797</v>
      </c>
      <c r="X14" s="19">
        <v>-101877198</v>
      </c>
      <c r="Y14" s="19">
        <v>-6734599</v>
      </c>
      <c r="Z14" s="20">
        <v>6.61</v>
      </c>
      <c r="AA14" s="21">
        <v>-203754396</v>
      </c>
    </row>
    <row r="15" spans="1:27" ht="13.5">
      <c r="A15" s="22" t="s">
        <v>42</v>
      </c>
      <c r="B15" s="16"/>
      <c r="C15" s="17"/>
      <c r="D15" s="17"/>
      <c r="E15" s="18">
        <v>-919644</v>
      </c>
      <c r="F15" s="19">
        <v>-919644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-459822</v>
      </c>
      <c r="Y15" s="19">
        <v>459822</v>
      </c>
      <c r="Z15" s="20">
        <v>-100</v>
      </c>
      <c r="AA15" s="21">
        <v>-919644</v>
      </c>
    </row>
    <row r="16" spans="1:27" ht="13.5">
      <c r="A16" s="22" t="s">
        <v>43</v>
      </c>
      <c r="B16" s="16"/>
      <c r="C16" s="17"/>
      <c r="D16" s="17"/>
      <c r="E16" s="18">
        <v>-8328924</v>
      </c>
      <c r="F16" s="19">
        <v>-8328924</v>
      </c>
      <c r="G16" s="19">
        <v>-629422</v>
      </c>
      <c r="H16" s="19">
        <v>-624800</v>
      </c>
      <c r="I16" s="19">
        <v>-335715</v>
      </c>
      <c r="J16" s="19">
        <v>-1589937</v>
      </c>
      <c r="K16" s="19">
        <v>-528438</v>
      </c>
      <c r="L16" s="19">
        <v>-543330</v>
      </c>
      <c r="M16" s="19">
        <v>-297759</v>
      </c>
      <c r="N16" s="19">
        <v>-1369527</v>
      </c>
      <c r="O16" s="19"/>
      <c r="P16" s="19"/>
      <c r="Q16" s="19"/>
      <c r="R16" s="19"/>
      <c r="S16" s="19"/>
      <c r="T16" s="19"/>
      <c r="U16" s="19"/>
      <c r="V16" s="19"/>
      <c r="W16" s="19">
        <v>-2959464</v>
      </c>
      <c r="X16" s="19">
        <v>-4164462</v>
      </c>
      <c r="Y16" s="19">
        <v>1204998</v>
      </c>
      <c r="Z16" s="20">
        <v>-28.94</v>
      </c>
      <c r="AA16" s="21">
        <v>-8328924</v>
      </c>
    </row>
    <row r="17" spans="1:27" ht="13.5">
      <c r="A17" s="23" t="s">
        <v>44</v>
      </c>
      <c r="B17" s="24"/>
      <c r="C17" s="25">
        <f aca="true" t="shared" si="0" ref="C17:Y17">SUM(C6:C16)</f>
        <v>62765628</v>
      </c>
      <c r="D17" s="25">
        <f>SUM(D6:D16)</f>
        <v>0</v>
      </c>
      <c r="E17" s="26">
        <f t="shared" si="0"/>
        <v>52556273</v>
      </c>
      <c r="F17" s="27">
        <f t="shared" si="0"/>
        <v>52556273</v>
      </c>
      <c r="G17" s="27">
        <f t="shared" si="0"/>
        <v>73165160</v>
      </c>
      <c r="H17" s="27">
        <f t="shared" si="0"/>
        <v>-11266565</v>
      </c>
      <c r="I17" s="27">
        <f t="shared" si="0"/>
        <v>-9246290</v>
      </c>
      <c r="J17" s="27">
        <f t="shared" si="0"/>
        <v>52652305</v>
      </c>
      <c r="K17" s="27">
        <f t="shared" si="0"/>
        <v>-9731389</v>
      </c>
      <c r="L17" s="27">
        <f t="shared" si="0"/>
        <v>-10380730</v>
      </c>
      <c r="M17" s="27">
        <f t="shared" si="0"/>
        <v>57046678</v>
      </c>
      <c r="N17" s="27">
        <f t="shared" si="0"/>
        <v>36934559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89586864</v>
      </c>
      <c r="X17" s="27">
        <f t="shared" si="0"/>
        <v>74477123</v>
      </c>
      <c r="Y17" s="27">
        <f t="shared" si="0"/>
        <v>15109741</v>
      </c>
      <c r="Z17" s="28">
        <f>+IF(X17&lt;&gt;0,+(Y17/X17)*100,0)</f>
        <v>20.287761384123282</v>
      </c>
      <c r="AA17" s="29">
        <f>SUM(AA6:AA16)</f>
        <v>52556273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-42045973</v>
      </c>
      <c r="D26" s="17"/>
      <c r="E26" s="18">
        <v>-56546988</v>
      </c>
      <c r="F26" s="19">
        <v>-56546988</v>
      </c>
      <c r="G26" s="19"/>
      <c r="H26" s="19">
        <v>-1999692</v>
      </c>
      <c r="I26" s="19">
        <v>-2746971</v>
      </c>
      <c r="J26" s="19">
        <v>-4746663</v>
      </c>
      <c r="K26" s="19">
        <v>-3503572</v>
      </c>
      <c r="L26" s="19">
        <v>-3722296</v>
      </c>
      <c r="M26" s="19">
        <v>-10795224</v>
      </c>
      <c r="N26" s="19">
        <v>-18021092</v>
      </c>
      <c r="O26" s="19"/>
      <c r="P26" s="19"/>
      <c r="Q26" s="19"/>
      <c r="R26" s="19"/>
      <c r="S26" s="19"/>
      <c r="T26" s="19"/>
      <c r="U26" s="19"/>
      <c r="V26" s="19"/>
      <c r="W26" s="19">
        <v>-22767755</v>
      </c>
      <c r="X26" s="19">
        <v>-28273494</v>
      </c>
      <c r="Y26" s="19">
        <v>5505739</v>
      </c>
      <c r="Z26" s="20">
        <v>-19.47</v>
      </c>
      <c r="AA26" s="21">
        <v>-56546988</v>
      </c>
    </row>
    <row r="27" spans="1:27" ht="13.5">
      <c r="A27" s="23" t="s">
        <v>51</v>
      </c>
      <c r="B27" s="24"/>
      <c r="C27" s="25">
        <f aca="true" t="shared" si="1" ref="C27:Y27">SUM(C21:C26)</f>
        <v>-42045973</v>
      </c>
      <c r="D27" s="25">
        <f>SUM(D21:D26)</f>
        <v>0</v>
      </c>
      <c r="E27" s="26">
        <f t="shared" si="1"/>
        <v>-56546988</v>
      </c>
      <c r="F27" s="27">
        <f t="shared" si="1"/>
        <v>-56546988</v>
      </c>
      <c r="G27" s="27">
        <f t="shared" si="1"/>
        <v>0</v>
      </c>
      <c r="H27" s="27">
        <f t="shared" si="1"/>
        <v>-1999692</v>
      </c>
      <c r="I27" s="27">
        <f t="shared" si="1"/>
        <v>-2746971</v>
      </c>
      <c r="J27" s="27">
        <f t="shared" si="1"/>
        <v>-4746663</v>
      </c>
      <c r="K27" s="27">
        <f t="shared" si="1"/>
        <v>-3503572</v>
      </c>
      <c r="L27" s="27">
        <f t="shared" si="1"/>
        <v>-3722296</v>
      </c>
      <c r="M27" s="27">
        <f t="shared" si="1"/>
        <v>-10795224</v>
      </c>
      <c r="N27" s="27">
        <f t="shared" si="1"/>
        <v>-18021092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-22767755</v>
      </c>
      <c r="X27" s="27">
        <f t="shared" si="1"/>
        <v>-28273494</v>
      </c>
      <c r="Y27" s="27">
        <f t="shared" si="1"/>
        <v>5505739</v>
      </c>
      <c r="Z27" s="28">
        <f>+IF(X27&lt;&gt;0,+(Y27/X27)*100,0)</f>
        <v>-19.473146827908852</v>
      </c>
      <c r="AA27" s="29">
        <f>SUM(AA21:AA26)</f>
        <v>-56546988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-650000</v>
      </c>
      <c r="F33" s="19">
        <v>-650000</v>
      </c>
      <c r="G33" s="19"/>
      <c r="H33" s="36"/>
      <c r="I33" s="36">
        <v>3794</v>
      </c>
      <c r="J33" s="36">
        <v>3794</v>
      </c>
      <c r="K33" s="19">
        <v>6577</v>
      </c>
      <c r="L33" s="19">
        <v>27391</v>
      </c>
      <c r="M33" s="19"/>
      <c r="N33" s="19">
        <v>33968</v>
      </c>
      <c r="O33" s="36"/>
      <c r="P33" s="36"/>
      <c r="Q33" s="36"/>
      <c r="R33" s="19"/>
      <c r="S33" s="19"/>
      <c r="T33" s="19"/>
      <c r="U33" s="19"/>
      <c r="V33" s="36"/>
      <c r="W33" s="36">
        <v>37762</v>
      </c>
      <c r="X33" s="36">
        <v>-450000</v>
      </c>
      <c r="Y33" s="19">
        <v>487762</v>
      </c>
      <c r="Z33" s="20">
        <v>-108.39</v>
      </c>
      <c r="AA33" s="21">
        <v>-650000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-2016168</v>
      </c>
      <c r="F35" s="19">
        <v>-2016168</v>
      </c>
      <c r="G35" s="19">
        <v>-103351</v>
      </c>
      <c r="H35" s="19">
        <v>-153847</v>
      </c>
      <c r="I35" s="19">
        <v>-103351</v>
      </c>
      <c r="J35" s="19">
        <v>-360549</v>
      </c>
      <c r="K35" s="19">
        <v>-103351</v>
      </c>
      <c r="L35" s="19">
        <v>-103351</v>
      </c>
      <c r="M35" s="19">
        <v>-103351</v>
      </c>
      <c r="N35" s="19">
        <v>-310053</v>
      </c>
      <c r="O35" s="19"/>
      <c r="P35" s="19"/>
      <c r="Q35" s="19"/>
      <c r="R35" s="19"/>
      <c r="S35" s="19"/>
      <c r="T35" s="19"/>
      <c r="U35" s="19"/>
      <c r="V35" s="19"/>
      <c r="W35" s="19">
        <v>-670602</v>
      </c>
      <c r="X35" s="19">
        <v>-1008084</v>
      </c>
      <c r="Y35" s="19">
        <v>337482</v>
      </c>
      <c r="Z35" s="20">
        <v>-33.48</v>
      </c>
      <c r="AA35" s="21">
        <v>-2016168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-2666168</v>
      </c>
      <c r="F36" s="27">
        <f t="shared" si="2"/>
        <v>-2666168</v>
      </c>
      <c r="G36" s="27">
        <f t="shared" si="2"/>
        <v>-103351</v>
      </c>
      <c r="H36" s="27">
        <f t="shared" si="2"/>
        <v>-153847</v>
      </c>
      <c r="I36" s="27">
        <f t="shared" si="2"/>
        <v>-99557</v>
      </c>
      <c r="J36" s="27">
        <f t="shared" si="2"/>
        <v>-356755</v>
      </c>
      <c r="K36" s="27">
        <f t="shared" si="2"/>
        <v>-96774</v>
      </c>
      <c r="L36" s="27">
        <f t="shared" si="2"/>
        <v>-75960</v>
      </c>
      <c r="M36" s="27">
        <f t="shared" si="2"/>
        <v>-103351</v>
      </c>
      <c r="N36" s="27">
        <f t="shared" si="2"/>
        <v>-276085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-632840</v>
      </c>
      <c r="X36" s="27">
        <f t="shared" si="2"/>
        <v>-1458084</v>
      </c>
      <c r="Y36" s="27">
        <f t="shared" si="2"/>
        <v>825244</v>
      </c>
      <c r="Z36" s="28">
        <f>+IF(X36&lt;&gt;0,+(Y36/X36)*100,0)</f>
        <v>-56.59783661297977</v>
      </c>
      <c r="AA36" s="29">
        <f>SUM(AA31:AA35)</f>
        <v>-2666168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20719655</v>
      </c>
      <c r="D38" s="31">
        <f>+D17+D27+D36</f>
        <v>0</v>
      </c>
      <c r="E38" s="32">
        <f t="shared" si="3"/>
        <v>-6656883</v>
      </c>
      <c r="F38" s="33">
        <f t="shared" si="3"/>
        <v>-6656883</v>
      </c>
      <c r="G38" s="33">
        <f t="shared" si="3"/>
        <v>73061809</v>
      </c>
      <c r="H38" s="33">
        <f t="shared" si="3"/>
        <v>-13420104</v>
      </c>
      <c r="I38" s="33">
        <f t="shared" si="3"/>
        <v>-12092818</v>
      </c>
      <c r="J38" s="33">
        <f t="shared" si="3"/>
        <v>47548887</v>
      </c>
      <c r="K38" s="33">
        <f t="shared" si="3"/>
        <v>-13331735</v>
      </c>
      <c r="L38" s="33">
        <f t="shared" si="3"/>
        <v>-14178986</v>
      </c>
      <c r="M38" s="33">
        <f t="shared" si="3"/>
        <v>46148103</v>
      </c>
      <c r="N38" s="33">
        <f t="shared" si="3"/>
        <v>18637382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66186269</v>
      </c>
      <c r="X38" s="33">
        <f t="shared" si="3"/>
        <v>44745545</v>
      </c>
      <c r="Y38" s="33">
        <f t="shared" si="3"/>
        <v>21440724</v>
      </c>
      <c r="Z38" s="34">
        <f>+IF(X38&lt;&gt;0,+(Y38/X38)*100,0)</f>
        <v>47.91700268708315</v>
      </c>
      <c r="AA38" s="35">
        <f>+AA17+AA27+AA36</f>
        <v>-6656883</v>
      </c>
    </row>
    <row r="39" spans="1:27" ht="13.5">
      <c r="A39" s="22" t="s">
        <v>59</v>
      </c>
      <c r="B39" s="16"/>
      <c r="C39" s="31">
        <v>15156675</v>
      </c>
      <c r="D39" s="31"/>
      <c r="E39" s="32">
        <v>19773571</v>
      </c>
      <c r="F39" s="33">
        <v>19773571</v>
      </c>
      <c r="G39" s="33">
        <v>15156675</v>
      </c>
      <c r="H39" s="33">
        <v>88218484</v>
      </c>
      <c r="I39" s="33">
        <v>74798380</v>
      </c>
      <c r="J39" s="33">
        <v>15156675</v>
      </c>
      <c r="K39" s="33">
        <v>62705562</v>
      </c>
      <c r="L39" s="33">
        <v>49373827</v>
      </c>
      <c r="M39" s="33">
        <v>35194841</v>
      </c>
      <c r="N39" s="33">
        <v>62705562</v>
      </c>
      <c r="O39" s="33"/>
      <c r="P39" s="33"/>
      <c r="Q39" s="33"/>
      <c r="R39" s="33"/>
      <c r="S39" s="33"/>
      <c r="T39" s="33"/>
      <c r="U39" s="33"/>
      <c r="V39" s="33"/>
      <c r="W39" s="33">
        <v>15156675</v>
      </c>
      <c r="X39" s="33">
        <v>19773571</v>
      </c>
      <c r="Y39" s="33">
        <v>-4616896</v>
      </c>
      <c r="Z39" s="34">
        <v>-23.35</v>
      </c>
      <c r="AA39" s="35">
        <v>19773571</v>
      </c>
    </row>
    <row r="40" spans="1:27" ht="13.5">
      <c r="A40" s="41" t="s">
        <v>60</v>
      </c>
      <c r="B40" s="42"/>
      <c r="C40" s="43">
        <v>35876330</v>
      </c>
      <c r="D40" s="43"/>
      <c r="E40" s="44">
        <v>13116689</v>
      </c>
      <c r="F40" s="45">
        <v>13116689</v>
      </c>
      <c r="G40" s="45">
        <v>88218484</v>
      </c>
      <c r="H40" s="45">
        <v>74798380</v>
      </c>
      <c r="I40" s="45">
        <v>62705562</v>
      </c>
      <c r="J40" s="45">
        <v>62705562</v>
      </c>
      <c r="K40" s="45">
        <v>49373827</v>
      </c>
      <c r="L40" s="45">
        <v>35194841</v>
      </c>
      <c r="M40" s="45">
        <v>81342944</v>
      </c>
      <c r="N40" s="45">
        <v>81342944</v>
      </c>
      <c r="O40" s="45"/>
      <c r="P40" s="45"/>
      <c r="Q40" s="45"/>
      <c r="R40" s="45"/>
      <c r="S40" s="45"/>
      <c r="T40" s="45"/>
      <c r="U40" s="45"/>
      <c r="V40" s="45"/>
      <c r="W40" s="45">
        <v>81342944</v>
      </c>
      <c r="X40" s="45">
        <v>64519117</v>
      </c>
      <c r="Y40" s="45">
        <v>16823827</v>
      </c>
      <c r="Z40" s="46">
        <v>26.08</v>
      </c>
      <c r="AA40" s="47">
        <v>13116689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403722341</v>
      </c>
      <c r="D6" s="17"/>
      <c r="E6" s="18">
        <v>387711719</v>
      </c>
      <c r="F6" s="19">
        <v>387711719</v>
      </c>
      <c r="G6" s="19">
        <v>77086</v>
      </c>
      <c r="H6" s="19">
        <v>18658842</v>
      </c>
      <c r="I6" s="19">
        <v>34896423</v>
      </c>
      <c r="J6" s="19">
        <v>53632351</v>
      </c>
      <c r="K6" s="19">
        <v>68071090</v>
      </c>
      <c r="L6" s="19">
        <v>34437416</v>
      </c>
      <c r="M6" s="19">
        <v>39630248</v>
      </c>
      <c r="N6" s="19">
        <v>142138754</v>
      </c>
      <c r="O6" s="19"/>
      <c r="P6" s="19"/>
      <c r="Q6" s="19"/>
      <c r="R6" s="19"/>
      <c r="S6" s="19"/>
      <c r="T6" s="19"/>
      <c r="U6" s="19"/>
      <c r="V6" s="19"/>
      <c r="W6" s="19">
        <v>195771105</v>
      </c>
      <c r="X6" s="19">
        <v>180148879</v>
      </c>
      <c r="Y6" s="19">
        <v>15622226</v>
      </c>
      <c r="Z6" s="20">
        <v>8.67</v>
      </c>
      <c r="AA6" s="21">
        <v>387711719</v>
      </c>
    </row>
    <row r="7" spans="1:27" ht="13.5">
      <c r="A7" s="22" t="s">
        <v>34</v>
      </c>
      <c r="B7" s="16"/>
      <c r="C7" s="17">
        <v>790314420</v>
      </c>
      <c r="D7" s="17"/>
      <c r="E7" s="18">
        <v>724447173</v>
      </c>
      <c r="F7" s="19">
        <v>724447173</v>
      </c>
      <c r="G7" s="19">
        <v>6597161</v>
      </c>
      <c r="H7" s="19">
        <v>38278770</v>
      </c>
      <c r="I7" s="19">
        <v>58649802</v>
      </c>
      <c r="J7" s="19">
        <v>103525733</v>
      </c>
      <c r="K7" s="19">
        <v>85324111</v>
      </c>
      <c r="L7" s="19">
        <v>72698722</v>
      </c>
      <c r="M7" s="19">
        <v>73083724</v>
      </c>
      <c r="N7" s="19">
        <v>231106557</v>
      </c>
      <c r="O7" s="19"/>
      <c r="P7" s="19"/>
      <c r="Q7" s="19"/>
      <c r="R7" s="19"/>
      <c r="S7" s="19"/>
      <c r="T7" s="19"/>
      <c r="U7" s="19"/>
      <c r="V7" s="19"/>
      <c r="W7" s="19">
        <v>334632290</v>
      </c>
      <c r="X7" s="19">
        <v>362211174</v>
      </c>
      <c r="Y7" s="19">
        <v>-27578884</v>
      </c>
      <c r="Z7" s="20">
        <v>-7.61</v>
      </c>
      <c r="AA7" s="21">
        <v>724447173</v>
      </c>
    </row>
    <row r="8" spans="1:27" ht="13.5">
      <c r="A8" s="22" t="s">
        <v>35</v>
      </c>
      <c r="B8" s="16"/>
      <c r="C8" s="17">
        <v>82179449</v>
      </c>
      <c r="D8" s="17"/>
      <c r="E8" s="18">
        <v>49908540</v>
      </c>
      <c r="F8" s="19">
        <v>49908540</v>
      </c>
      <c r="G8" s="19">
        <v>7054917</v>
      </c>
      <c r="H8" s="19">
        <v>4081966</v>
      </c>
      <c r="I8" s="19">
        <v>9328022</v>
      </c>
      <c r="J8" s="19">
        <v>20464905</v>
      </c>
      <c r="K8" s="19">
        <v>-6779132</v>
      </c>
      <c r="L8" s="19">
        <v>2547223</v>
      </c>
      <c r="M8" s="19">
        <v>-100958</v>
      </c>
      <c r="N8" s="19">
        <v>-4332867</v>
      </c>
      <c r="O8" s="19"/>
      <c r="P8" s="19"/>
      <c r="Q8" s="19"/>
      <c r="R8" s="19"/>
      <c r="S8" s="19"/>
      <c r="T8" s="19"/>
      <c r="U8" s="19"/>
      <c r="V8" s="19"/>
      <c r="W8" s="19">
        <v>16132038</v>
      </c>
      <c r="X8" s="19">
        <v>24954270</v>
      </c>
      <c r="Y8" s="19">
        <v>-8822232</v>
      </c>
      <c r="Z8" s="20">
        <v>-35.35</v>
      </c>
      <c r="AA8" s="21">
        <v>49908540</v>
      </c>
    </row>
    <row r="9" spans="1:27" ht="13.5">
      <c r="A9" s="22" t="s">
        <v>36</v>
      </c>
      <c r="B9" s="16"/>
      <c r="C9" s="17">
        <v>143207603</v>
      </c>
      <c r="D9" s="17"/>
      <c r="E9" s="18">
        <v>166667252</v>
      </c>
      <c r="F9" s="19">
        <v>166667252</v>
      </c>
      <c r="G9" s="19">
        <v>61615000</v>
      </c>
      <c r="H9" s="19">
        <v>2185000</v>
      </c>
      <c r="I9" s="19">
        <v>192000</v>
      </c>
      <c r="J9" s="19">
        <v>63992000</v>
      </c>
      <c r="K9" s="19">
        <v>5722694</v>
      </c>
      <c r="L9" s="19"/>
      <c r="M9" s="19">
        <v>49290306</v>
      </c>
      <c r="N9" s="19">
        <v>55013000</v>
      </c>
      <c r="O9" s="19"/>
      <c r="P9" s="19"/>
      <c r="Q9" s="19"/>
      <c r="R9" s="19"/>
      <c r="S9" s="19"/>
      <c r="T9" s="19"/>
      <c r="U9" s="19"/>
      <c r="V9" s="19"/>
      <c r="W9" s="19">
        <v>119005000</v>
      </c>
      <c r="X9" s="19">
        <v>82804626</v>
      </c>
      <c r="Y9" s="19">
        <v>36200374</v>
      </c>
      <c r="Z9" s="20">
        <v>43.72</v>
      </c>
      <c r="AA9" s="21">
        <v>166667252</v>
      </c>
    </row>
    <row r="10" spans="1:27" ht="13.5">
      <c r="A10" s="22" t="s">
        <v>37</v>
      </c>
      <c r="B10" s="16"/>
      <c r="C10" s="17">
        <v>72110437</v>
      </c>
      <c r="D10" s="17"/>
      <c r="E10" s="18">
        <v>76093037</v>
      </c>
      <c r="F10" s="19">
        <v>76093037</v>
      </c>
      <c r="G10" s="19">
        <v>26000000</v>
      </c>
      <c r="H10" s="19">
        <v>2000000</v>
      </c>
      <c r="I10" s="19"/>
      <c r="J10" s="19">
        <v>28000000</v>
      </c>
      <c r="K10" s="19"/>
      <c r="L10" s="19"/>
      <c r="M10" s="19">
        <v>29665000</v>
      </c>
      <c r="N10" s="19">
        <v>29665000</v>
      </c>
      <c r="O10" s="19"/>
      <c r="P10" s="19"/>
      <c r="Q10" s="19"/>
      <c r="R10" s="19"/>
      <c r="S10" s="19"/>
      <c r="T10" s="19"/>
      <c r="U10" s="19"/>
      <c r="V10" s="19"/>
      <c r="W10" s="19">
        <v>57665000</v>
      </c>
      <c r="X10" s="19">
        <v>25000000</v>
      </c>
      <c r="Y10" s="19">
        <v>32665000</v>
      </c>
      <c r="Z10" s="20">
        <v>130.66</v>
      </c>
      <c r="AA10" s="21">
        <v>76093037</v>
      </c>
    </row>
    <row r="11" spans="1:27" ht="13.5">
      <c r="A11" s="22" t="s">
        <v>38</v>
      </c>
      <c r="B11" s="16"/>
      <c r="C11" s="17">
        <v>36308407</v>
      </c>
      <c r="D11" s="17"/>
      <c r="E11" s="18">
        <v>27684918</v>
      </c>
      <c r="F11" s="19">
        <v>27684918</v>
      </c>
      <c r="G11" s="19">
        <v>552952</v>
      </c>
      <c r="H11" s="19">
        <v>341067</v>
      </c>
      <c r="I11" s="19">
        <v>1086236</v>
      </c>
      <c r="J11" s="19">
        <v>1980255</v>
      </c>
      <c r="K11" s="19">
        <v>-323563</v>
      </c>
      <c r="L11" s="19">
        <v>9548728</v>
      </c>
      <c r="M11" s="19">
        <v>394556</v>
      </c>
      <c r="N11" s="19">
        <v>9619721</v>
      </c>
      <c r="O11" s="19"/>
      <c r="P11" s="19"/>
      <c r="Q11" s="19"/>
      <c r="R11" s="19"/>
      <c r="S11" s="19"/>
      <c r="T11" s="19"/>
      <c r="U11" s="19"/>
      <c r="V11" s="19"/>
      <c r="W11" s="19">
        <v>11599976</v>
      </c>
      <c r="X11" s="19">
        <v>13842456</v>
      </c>
      <c r="Y11" s="19">
        <v>-2242480</v>
      </c>
      <c r="Z11" s="20">
        <v>-16.2</v>
      </c>
      <c r="AA11" s="21">
        <v>27684918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-1191869342</v>
      </c>
      <c r="D14" s="17"/>
      <c r="E14" s="18">
        <v>-1319915288</v>
      </c>
      <c r="F14" s="19">
        <v>-1319915288</v>
      </c>
      <c r="G14" s="19">
        <v>-101721431</v>
      </c>
      <c r="H14" s="19">
        <v>-116314861</v>
      </c>
      <c r="I14" s="19">
        <v>-122103381</v>
      </c>
      <c r="J14" s="19">
        <v>-340139673</v>
      </c>
      <c r="K14" s="19">
        <v>-9566689</v>
      </c>
      <c r="L14" s="19">
        <v>-137330038</v>
      </c>
      <c r="M14" s="19">
        <v>-97593554</v>
      </c>
      <c r="N14" s="19">
        <v>-244490281</v>
      </c>
      <c r="O14" s="19"/>
      <c r="P14" s="19"/>
      <c r="Q14" s="19"/>
      <c r="R14" s="19"/>
      <c r="S14" s="19"/>
      <c r="T14" s="19"/>
      <c r="U14" s="19"/>
      <c r="V14" s="19"/>
      <c r="W14" s="19">
        <v>-584629954</v>
      </c>
      <c r="X14" s="19">
        <v>-655664226</v>
      </c>
      <c r="Y14" s="19">
        <v>71034272</v>
      </c>
      <c r="Z14" s="20">
        <v>-10.83</v>
      </c>
      <c r="AA14" s="21">
        <v>-1319915288</v>
      </c>
    </row>
    <row r="15" spans="1:27" ht="13.5">
      <c r="A15" s="22" t="s">
        <v>42</v>
      </c>
      <c r="B15" s="16"/>
      <c r="C15" s="17">
        <v>-23102861</v>
      </c>
      <c r="D15" s="17"/>
      <c r="E15" s="18">
        <v>-23786256</v>
      </c>
      <c r="F15" s="19">
        <v>-23786256</v>
      </c>
      <c r="G15" s="19"/>
      <c r="H15" s="19"/>
      <c r="I15" s="19">
        <v>-853833</v>
      </c>
      <c r="J15" s="19">
        <v>-853833</v>
      </c>
      <c r="K15" s="19"/>
      <c r="L15" s="19"/>
      <c r="M15" s="19">
        <v>-10533657</v>
      </c>
      <c r="N15" s="19">
        <v>-10533657</v>
      </c>
      <c r="O15" s="19"/>
      <c r="P15" s="19"/>
      <c r="Q15" s="19"/>
      <c r="R15" s="19"/>
      <c r="S15" s="19"/>
      <c r="T15" s="19"/>
      <c r="U15" s="19"/>
      <c r="V15" s="19"/>
      <c r="W15" s="19">
        <v>-11387490</v>
      </c>
      <c r="X15" s="19">
        <v>-11893128</v>
      </c>
      <c r="Y15" s="19">
        <v>505638</v>
      </c>
      <c r="Z15" s="20">
        <v>-4.25</v>
      </c>
      <c r="AA15" s="21">
        <v>-23786256</v>
      </c>
    </row>
    <row r="16" spans="1:27" ht="13.5">
      <c r="A16" s="22" t="s">
        <v>43</v>
      </c>
      <c r="B16" s="16"/>
      <c r="C16" s="17"/>
      <c r="D16" s="17"/>
      <c r="E16" s="18">
        <v>-300000</v>
      </c>
      <c r="F16" s="19">
        <v>-300000</v>
      </c>
      <c r="G16" s="19"/>
      <c r="H16" s="19"/>
      <c r="I16" s="19"/>
      <c r="J16" s="19"/>
      <c r="K16" s="19">
        <v>-5000</v>
      </c>
      <c r="L16" s="19"/>
      <c r="M16" s="19"/>
      <c r="N16" s="19">
        <v>-5000</v>
      </c>
      <c r="O16" s="19"/>
      <c r="P16" s="19"/>
      <c r="Q16" s="19"/>
      <c r="R16" s="19"/>
      <c r="S16" s="19"/>
      <c r="T16" s="19"/>
      <c r="U16" s="19"/>
      <c r="V16" s="19"/>
      <c r="W16" s="19">
        <v>-5000</v>
      </c>
      <c r="X16" s="19">
        <v>-150000</v>
      </c>
      <c r="Y16" s="19">
        <v>145000</v>
      </c>
      <c r="Z16" s="20">
        <v>-96.67</v>
      </c>
      <c r="AA16" s="21">
        <v>-300000</v>
      </c>
    </row>
    <row r="17" spans="1:27" ht="13.5">
      <c r="A17" s="23" t="s">
        <v>44</v>
      </c>
      <c r="B17" s="24"/>
      <c r="C17" s="25">
        <f aca="true" t="shared" si="0" ref="C17:Y17">SUM(C6:C16)</f>
        <v>312870454</v>
      </c>
      <c r="D17" s="25">
        <f>SUM(D6:D16)</f>
        <v>0</v>
      </c>
      <c r="E17" s="26">
        <f t="shared" si="0"/>
        <v>88511095</v>
      </c>
      <c r="F17" s="27">
        <f t="shared" si="0"/>
        <v>88511095</v>
      </c>
      <c r="G17" s="27">
        <f t="shared" si="0"/>
        <v>175685</v>
      </c>
      <c r="H17" s="27">
        <f t="shared" si="0"/>
        <v>-50769216</v>
      </c>
      <c r="I17" s="27">
        <f t="shared" si="0"/>
        <v>-18804731</v>
      </c>
      <c r="J17" s="27">
        <f t="shared" si="0"/>
        <v>-69398262</v>
      </c>
      <c r="K17" s="27">
        <f t="shared" si="0"/>
        <v>142443511</v>
      </c>
      <c r="L17" s="27">
        <f t="shared" si="0"/>
        <v>-18097949</v>
      </c>
      <c r="M17" s="27">
        <f t="shared" si="0"/>
        <v>83835665</v>
      </c>
      <c r="N17" s="27">
        <f t="shared" si="0"/>
        <v>208181227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138782965</v>
      </c>
      <c r="X17" s="27">
        <f t="shared" si="0"/>
        <v>21254051</v>
      </c>
      <c r="Y17" s="27">
        <f t="shared" si="0"/>
        <v>117528914</v>
      </c>
      <c r="Z17" s="28">
        <f>+IF(X17&lt;&gt;0,+(Y17/X17)*100,0)</f>
        <v>552.9718264061754</v>
      </c>
      <c r="AA17" s="29">
        <f>SUM(AA6:AA16)</f>
        <v>88511095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5157787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-38046884</v>
      </c>
      <c r="D22" s="17"/>
      <c r="E22" s="39">
        <v>102500000</v>
      </c>
      <c r="F22" s="36">
        <v>102500000</v>
      </c>
      <c r="G22" s="19">
        <v>39559302</v>
      </c>
      <c r="H22" s="19">
        <v>31231096</v>
      </c>
      <c r="I22" s="19">
        <v>13352329</v>
      </c>
      <c r="J22" s="19">
        <v>84142727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84142727</v>
      </c>
      <c r="X22" s="19">
        <v>45500000</v>
      </c>
      <c r="Y22" s="19">
        <v>38642727</v>
      </c>
      <c r="Z22" s="20">
        <v>84.93</v>
      </c>
      <c r="AA22" s="21">
        <v>102500000</v>
      </c>
    </row>
    <row r="23" spans="1:27" ht="13.5">
      <c r="A23" s="22" t="s">
        <v>48</v>
      </c>
      <c r="B23" s="16"/>
      <c r="C23" s="40"/>
      <c r="D23" s="40"/>
      <c r="E23" s="18">
        <v>54024</v>
      </c>
      <c r="F23" s="19">
        <v>54024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54024</v>
      </c>
    </row>
    <row r="24" spans="1:27" ht="13.5">
      <c r="A24" s="22" t="s">
        <v>49</v>
      </c>
      <c r="B24" s="16"/>
      <c r="C24" s="17">
        <v>14587572</v>
      </c>
      <c r="D24" s="17"/>
      <c r="E24" s="18"/>
      <c r="F24" s="19"/>
      <c r="G24" s="19">
        <v>-13524536</v>
      </c>
      <c r="H24" s="19"/>
      <c r="I24" s="19"/>
      <c r="J24" s="19">
        <v>-13524536</v>
      </c>
      <c r="K24" s="19">
        <v>12965523</v>
      </c>
      <c r="L24" s="19"/>
      <c r="M24" s="19"/>
      <c r="N24" s="19">
        <v>12965523</v>
      </c>
      <c r="O24" s="19"/>
      <c r="P24" s="19"/>
      <c r="Q24" s="19"/>
      <c r="R24" s="19"/>
      <c r="S24" s="19"/>
      <c r="T24" s="19"/>
      <c r="U24" s="19"/>
      <c r="V24" s="19"/>
      <c r="W24" s="19">
        <v>-559013</v>
      </c>
      <c r="X24" s="19"/>
      <c r="Y24" s="19">
        <v>-559013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-152806333</v>
      </c>
      <c r="D26" s="17"/>
      <c r="E26" s="18">
        <v>-344761745</v>
      </c>
      <c r="F26" s="19">
        <v>-344761745</v>
      </c>
      <c r="G26" s="19">
        <v>-2965995</v>
      </c>
      <c r="H26" s="19">
        <v>-8847496</v>
      </c>
      <c r="I26" s="19">
        <v>-9187146</v>
      </c>
      <c r="J26" s="19">
        <v>-21000637</v>
      </c>
      <c r="K26" s="19">
        <v>-10479435</v>
      </c>
      <c r="L26" s="19">
        <v>-10681508</v>
      </c>
      <c r="M26" s="19">
        <v>-10813229</v>
      </c>
      <c r="N26" s="19">
        <v>-31974172</v>
      </c>
      <c r="O26" s="19"/>
      <c r="P26" s="19"/>
      <c r="Q26" s="19"/>
      <c r="R26" s="19"/>
      <c r="S26" s="19"/>
      <c r="T26" s="19"/>
      <c r="U26" s="19"/>
      <c r="V26" s="19"/>
      <c r="W26" s="19">
        <v>-52974809</v>
      </c>
      <c r="X26" s="19">
        <v>-74442232</v>
      </c>
      <c r="Y26" s="19">
        <v>21467423</v>
      </c>
      <c r="Z26" s="20">
        <v>-28.84</v>
      </c>
      <c r="AA26" s="21">
        <v>-344761745</v>
      </c>
    </row>
    <row r="27" spans="1:27" ht="13.5">
      <c r="A27" s="23" t="s">
        <v>51</v>
      </c>
      <c r="B27" s="24"/>
      <c r="C27" s="25">
        <f aca="true" t="shared" si="1" ref="C27:Y27">SUM(C21:C26)</f>
        <v>-171107858</v>
      </c>
      <c r="D27" s="25">
        <f>SUM(D21:D26)</f>
        <v>0</v>
      </c>
      <c r="E27" s="26">
        <f t="shared" si="1"/>
        <v>-242207721</v>
      </c>
      <c r="F27" s="27">
        <f t="shared" si="1"/>
        <v>-242207721</v>
      </c>
      <c r="G27" s="27">
        <f t="shared" si="1"/>
        <v>23068771</v>
      </c>
      <c r="H27" s="27">
        <f t="shared" si="1"/>
        <v>22383600</v>
      </c>
      <c r="I27" s="27">
        <f t="shared" si="1"/>
        <v>4165183</v>
      </c>
      <c r="J27" s="27">
        <f t="shared" si="1"/>
        <v>49617554</v>
      </c>
      <c r="K27" s="27">
        <f t="shared" si="1"/>
        <v>2486088</v>
      </c>
      <c r="L27" s="27">
        <f t="shared" si="1"/>
        <v>-10681508</v>
      </c>
      <c r="M27" s="27">
        <f t="shared" si="1"/>
        <v>-10813229</v>
      </c>
      <c r="N27" s="27">
        <f t="shared" si="1"/>
        <v>-19008649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30608905</v>
      </c>
      <c r="X27" s="27">
        <f t="shared" si="1"/>
        <v>-28942232</v>
      </c>
      <c r="Y27" s="27">
        <f t="shared" si="1"/>
        <v>59551137</v>
      </c>
      <c r="Z27" s="28">
        <f>+IF(X27&lt;&gt;0,+(Y27/X27)*100,0)</f>
        <v>-205.7586194457981</v>
      </c>
      <c r="AA27" s="29">
        <f>SUM(AA21:AA26)</f>
        <v>-242207721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77186000</v>
      </c>
      <c r="F32" s="19">
        <v>77186000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60000000</v>
      </c>
      <c r="Y32" s="19">
        <v>-60000000</v>
      </c>
      <c r="Z32" s="20">
        <v>-100</v>
      </c>
      <c r="AA32" s="21">
        <v>77186000</v>
      </c>
    </row>
    <row r="33" spans="1:27" ht="13.5">
      <c r="A33" s="22" t="s">
        <v>55</v>
      </c>
      <c r="B33" s="16"/>
      <c r="C33" s="17">
        <v>624783</v>
      </c>
      <c r="D33" s="17"/>
      <c r="E33" s="18">
        <v>2500000</v>
      </c>
      <c r="F33" s="19">
        <v>2500000</v>
      </c>
      <c r="G33" s="19">
        <v>437994</v>
      </c>
      <c r="H33" s="36">
        <v>69265</v>
      </c>
      <c r="I33" s="36">
        <v>239313</v>
      </c>
      <c r="J33" s="36">
        <v>746572</v>
      </c>
      <c r="K33" s="19">
        <v>-25932</v>
      </c>
      <c r="L33" s="19"/>
      <c r="M33" s="19">
        <v>392652</v>
      </c>
      <c r="N33" s="19">
        <v>366720</v>
      </c>
      <c r="O33" s="36"/>
      <c r="P33" s="36"/>
      <c r="Q33" s="36"/>
      <c r="R33" s="19"/>
      <c r="S33" s="19"/>
      <c r="T33" s="19"/>
      <c r="U33" s="19"/>
      <c r="V33" s="36"/>
      <c r="W33" s="36">
        <v>1113292</v>
      </c>
      <c r="X33" s="36"/>
      <c r="Y33" s="19">
        <v>1113292</v>
      </c>
      <c r="Z33" s="20"/>
      <c r="AA33" s="21">
        <v>2500000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-8688516</v>
      </c>
      <c r="D35" s="17"/>
      <c r="E35" s="18">
        <v>-14336322</v>
      </c>
      <c r="F35" s="19">
        <v>-14336322</v>
      </c>
      <c r="G35" s="19"/>
      <c r="H35" s="19"/>
      <c r="I35" s="19"/>
      <c r="J35" s="19"/>
      <c r="K35" s="19"/>
      <c r="L35" s="19"/>
      <c r="M35" s="19">
        <v>-4413497</v>
      </c>
      <c r="N35" s="19">
        <v>-4413497</v>
      </c>
      <c r="O35" s="19"/>
      <c r="P35" s="19"/>
      <c r="Q35" s="19"/>
      <c r="R35" s="19"/>
      <c r="S35" s="19"/>
      <c r="T35" s="19"/>
      <c r="U35" s="19"/>
      <c r="V35" s="19"/>
      <c r="W35" s="19">
        <v>-4413497</v>
      </c>
      <c r="X35" s="19">
        <v>-7332780</v>
      </c>
      <c r="Y35" s="19">
        <v>2919283</v>
      </c>
      <c r="Z35" s="20">
        <v>-39.81</v>
      </c>
      <c r="AA35" s="21">
        <v>-14336322</v>
      </c>
    </row>
    <row r="36" spans="1:27" ht="13.5">
      <c r="A36" s="23" t="s">
        <v>57</v>
      </c>
      <c r="B36" s="24"/>
      <c r="C36" s="25">
        <f aca="true" t="shared" si="2" ref="C36:Y36">SUM(C31:C35)</f>
        <v>-8063733</v>
      </c>
      <c r="D36" s="25">
        <f>SUM(D31:D35)</f>
        <v>0</v>
      </c>
      <c r="E36" s="26">
        <f t="shared" si="2"/>
        <v>65349678</v>
      </c>
      <c r="F36" s="27">
        <f t="shared" si="2"/>
        <v>65349678</v>
      </c>
      <c r="G36" s="27">
        <f t="shared" si="2"/>
        <v>437994</v>
      </c>
      <c r="H36" s="27">
        <f t="shared" si="2"/>
        <v>69265</v>
      </c>
      <c r="I36" s="27">
        <f t="shared" si="2"/>
        <v>239313</v>
      </c>
      <c r="J36" s="27">
        <f t="shared" si="2"/>
        <v>746572</v>
      </c>
      <c r="K36" s="27">
        <f t="shared" si="2"/>
        <v>-25932</v>
      </c>
      <c r="L36" s="27">
        <f t="shared" si="2"/>
        <v>0</v>
      </c>
      <c r="M36" s="27">
        <f t="shared" si="2"/>
        <v>-4020845</v>
      </c>
      <c r="N36" s="27">
        <f t="shared" si="2"/>
        <v>-4046777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-3300205</v>
      </c>
      <c r="X36" s="27">
        <f t="shared" si="2"/>
        <v>52667220</v>
      </c>
      <c r="Y36" s="27">
        <f t="shared" si="2"/>
        <v>-55967425</v>
      </c>
      <c r="Z36" s="28">
        <f>+IF(X36&lt;&gt;0,+(Y36/X36)*100,0)</f>
        <v>-106.26614619112229</v>
      </c>
      <c r="AA36" s="29">
        <f>SUM(AA31:AA35)</f>
        <v>65349678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133698863</v>
      </c>
      <c r="D38" s="31">
        <f>+D17+D27+D36</f>
        <v>0</v>
      </c>
      <c r="E38" s="32">
        <f t="shared" si="3"/>
        <v>-88346948</v>
      </c>
      <c r="F38" s="33">
        <f t="shared" si="3"/>
        <v>-88346948</v>
      </c>
      <c r="G38" s="33">
        <f t="shared" si="3"/>
        <v>23682450</v>
      </c>
      <c r="H38" s="33">
        <f t="shared" si="3"/>
        <v>-28316351</v>
      </c>
      <c r="I38" s="33">
        <f t="shared" si="3"/>
        <v>-14400235</v>
      </c>
      <c r="J38" s="33">
        <f t="shared" si="3"/>
        <v>-19034136</v>
      </c>
      <c r="K38" s="33">
        <f t="shared" si="3"/>
        <v>144903667</v>
      </c>
      <c r="L38" s="33">
        <f t="shared" si="3"/>
        <v>-28779457</v>
      </c>
      <c r="M38" s="33">
        <f t="shared" si="3"/>
        <v>69001591</v>
      </c>
      <c r="N38" s="33">
        <f t="shared" si="3"/>
        <v>185125801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166091665</v>
      </c>
      <c r="X38" s="33">
        <f t="shared" si="3"/>
        <v>44979039</v>
      </c>
      <c r="Y38" s="33">
        <f t="shared" si="3"/>
        <v>121112626</v>
      </c>
      <c r="Z38" s="34">
        <f>+IF(X38&lt;&gt;0,+(Y38/X38)*100,0)</f>
        <v>269.264592335999</v>
      </c>
      <c r="AA38" s="35">
        <f>+AA17+AA27+AA36</f>
        <v>-88346948</v>
      </c>
    </row>
    <row r="39" spans="1:27" ht="13.5">
      <c r="A39" s="22" t="s">
        <v>59</v>
      </c>
      <c r="B39" s="16"/>
      <c r="C39" s="31">
        <v>270209148</v>
      </c>
      <c r="D39" s="31"/>
      <c r="E39" s="32">
        <v>280012838</v>
      </c>
      <c r="F39" s="33">
        <v>280012838</v>
      </c>
      <c r="G39" s="33">
        <v>405445285</v>
      </c>
      <c r="H39" s="33">
        <v>429127735</v>
      </c>
      <c r="I39" s="33">
        <v>400811384</v>
      </c>
      <c r="J39" s="33">
        <v>405445285</v>
      </c>
      <c r="K39" s="33">
        <v>386411149</v>
      </c>
      <c r="L39" s="33">
        <v>531314816</v>
      </c>
      <c r="M39" s="33">
        <v>502535359</v>
      </c>
      <c r="N39" s="33">
        <v>386411149</v>
      </c>
      <c r="O39" s="33"/>
      <c r="P39" s="33"/>
      <c r="Q39" s="33"/>
      <c r="R39" s="33"/>
      <c r="S39" s="33"/>
      <c r="T39" s="33"/>
      <c r="U39" s="33"/>
      <c r="V39" s="33"/>
      <c r="W39" s="33">
        <v>405445285</v>
      </c>
      <c r="X39" s="33">
        <v>280012838</v>
      </c>
      <c r="Y39" s="33">
        <v>125432447</v>
      </c>
      <c r="Z39" s="34">
        <v>44.8</v>
      </c>
      <c r="AA39" s="35">
        <v>280012838</v>
      </c>
    </row>
    <row r="40" spans="1:27" ht="13.5">
      <c r="A40" s="41" t="s">
        <v>60</v>
      </c>
      <c r="B40" s="42"/>
      <c r="C40" s="43">
        <v>403908013</v>
      </c>
      <c r="D40" s="43"/>
      <c r="E40" s="44">
        <v>191665891</v>
      </c>
      <c r="F40" s="45">
        <v>191665891</v>
      </c>
      <c r="G40" s="45">
        <v>429127735</v>
      </c>
      <c r="H40" s="45">
        <v>400811384</v>
      </c>
      <c r="I40" s="45">
        <v>386411149</v>
      </c>
      <c r="J40" s="45">
        <v>386411149</v>
      </c>
      <c r="K40" s="45">
        <v>531314816</v>
      </c>
      <c r="L40" s="45">
        <v>502535359</v>
      </c>
      <c r="M40" s="45">
        <v>571536950</v>
      </c>
      <c r="N40" s="45">
        <v>571536950</v>
      </c>
      <c r="O40" s="45"/>
      <c r="P40" s="45"/>
      <c r="Q40" s="45"/>
      <c r="R40" s="45"/>
      <c r="S40" s="45"/>
      <c r="T40" s="45"/>
      <c r="U40" s="45"/>
      <c r="V40" s="45"/>
      <c r="W40" s="45">
        <v>571536950</v>
      </c>
      <c r="X40" s="45">
        <v>324991878</v>
      </c>
      <c r="Y40" s="45">
        <v>246545072</v>
      </c>
      <c r="Z40" s="46">
        <v>75.86</v>
      </c>
      <c r="AA40" s="47">
        <v>191665891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12222149</v>
      </c>
      <c r="D6" s="17"/>
      <c r="E6" s="18">
        <v>7865665</v>
      </c>
      <c r="F6" s="19">
        <v>7865665</v>
      </c>
      <c r="G6" s="19">
        <v>64025</v>
      </c>
      <c r="H6" s="19">
        <v>166980</v>
      </c>
      <c r="I6" s="19">
        <v>166980</v>
      </c>
      <c r="J6" s="19">
        <v>397985</v>
      </c>
      <c r="K6" s="19">
        <v>9881543</v>
      </c>
      <c r="L6" s="19">
        <v>496808</v>
      </c>
      <c r="M6" s="19">
        <v>365729</v>
      </c>
      <c r="N6" s="19">
        <v>10744080</v>
      </c>
      <c r="O6" s="19"/>
      <c r="P6" s="19"/>
      <c r="Q6" s="19"/>
      <c r="R6" s="19"/>
      <c r="S6" s="19"/>
      <c r="T6" s="19"/>
      <c r="U6" s="19"/>
      <c r="V6" s="19"/>
      <c r="W6" s="19">
        <v>11142065</v>
      </c>
      <c r="X6" s="19">
        <v>3933000</v>
      </c>
      <c r="Y6" s="19">
        <v>7209065</v>
      </c>
      <c r="Z6" s="20">
        <v>183.3</v>
      </c>
      <c r="AA6" s="21">
        <v>7865665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753384</v>
      </c>
      <c r="D8" s="17"/>
      <c r="E8" s="18">
        <v>546000</v>
      </c>
      <c r="F8" s="19">
        <v>546000</v>
      </c>
      <c r="G8" s="19">
        <v>33937</v>
      </c>
      <c r="H8" s="19">
        <v>128807</v>
      </c>
      <c r="I8" s="19">
        <v>116296</v>
      </c>
      <c r="J8" s="19">
        <v>279040</v>
      </c>
      <c r="K8" s="19">
        <v>3246572</v>
      </c>
      <c r="L8" s="19">
        <v>72435</v>
      </c>
      <c r="M8" s="19">
        <v>92013</v>
      </c>
      <c r="N8" s="19">
        <v>3411020</v>
      </c>
      <c r="O8" s="19"/>
      <c r="P8" s="19"/>
      <c r="Q8" s="19"/>
      <c r="R8" s="19"/>
      <c r="S8" s="19"/>
      <c r="T8" s="19"/>
      <c r="U8" s="19"/>
      <c r="V8" s="19"/>
      <c r="W8" s="19">
        <v>3690060</v>
      </c>
      <c r="X8" s="19">
        <v>273000</v>
      </c>
      <c r="Y8" s="19">
        <v>3417060</v>
      </c>
      <c r="Z8" s="20">
        <v>1251.67</v>
      </c>
      <c r="AA8" s="21">
        <v>546000</v>
      </c>
    </row>
    <row r="9" spans="1:27" ht="13.5">
      <c r="A9" s="22" t="s">
        <v>36</v>
      </c>
      <c r="B9" s="16"/>
      <c r="C9" s="17">
        <v>136555011</v>
      </c>
      <c r="D9" s="17"/>
      <c r="E9" s="18">
        <v>134412000</v>
      </c>
      <c r="F9" s="19">
        <v>134412000</v>
      </c>
      <c r="G9" s="19">
        <v>54106000</v>
      </c>
      <c r="H9" s="19">
        <v>2270000</v>
      </c>
      <c r="I9" s="19"/>
      <c r="J9" s="19">
        <v>56376000</v>
      </c>
      <c r="K9" s="19">
        <v>2154126</v>
      </c>
      <c r="L9" s="19">
        <v>46973</v>
      </c>
      <c r="M9" s="19">
        <v>38843010</v>
      </c>
      <c r="N9" s="19">
        <v>41044109</v>
      </c>
      <c r="O9" s="19"/>
      <c r="P9" s="19"/>
      <c r="Q9" s="19"/>
      <c r="R9" s="19"/>
      <c r="S9" s="19"/>
      <c r="T9" s="19"/>
      <c r="U9" s="19"/>
      <c r="V9" s="19"/>
      <c r="W9" s="19">
        <v>97420109</v>
      </c>
      <c r="X9" s="19">
        <v>67206000</v>
      </c>
      <c r="Y9" s="19">
        <v>30214109</v>
      </c>
      <c r="Z9" s="20">
        <v>44.96</v>
      </c>
      <c r="AA9" s="21">
        <v>134412000</v>
      </c>
    </row>
    <row r="10" spans="1:27" ht="13.5">
      <c r="A10" s="22" t="s">
        <v>37</v>
      </c>
      <c r="B10" s="16"/>
      <c r="C10" s="17">
        <v>32677801</v>
      </c>
      <c r="D10" s="17"/>
      <c r="E10" s="18">
        <v>29267000</v>
      </c>
      <c r="F10" s="19">
        <v>29267000</v>
      </c>
      <c r="G10" s="19">
        <v>19000000</v>
      </c>
      <c r="H10" s="19"/>
      <c r="I10" s="19"/>
      <c r="J10" s="19">
        <v>19000000</v>
      </c>
      <c r="K10" s="19">
        <v>3000000</v>
      </c>
      <c r="L10" s="19"/>
      <c r="M10" s="19">
        <v>13267000</v>
      </c>
      <c r="N10" s="19">
        <v>16267000</v>
      </c>
      <c r="O10" s="19"/>
      <c r="P10" s="19"/>
      <c r="Q10" s="19"/>
      <c r="R10" s="19"/>
      <c r="S10" s="19"/>
      <c r="T10" s="19"/>
      <c r="U10" s="19"/>
      <c r="V10" s="19"/>
      <c r="W10" s="19">
        <v>35267000</v>
      </c>
      <c r="X10" s="19">
        <v>14628000</v>
      </c>
      <c r="Y10" s="19">
        <v>20639000</v>
      </c>
      <c r="Z10" s="20">
        <v>141.09</v>
      </c>
      <c r="AA10" s="21">
        <v>29267000</v>
      </c>
    </row>
    <row r="11" spans="1:27" ht="13.5">
      <c r="A11" s="22" t="s">
        <v>38</v>
      </c>
      <c r="B11" s="16"/>
      <c r="C11" s="17">
        <v>10483658</v>
      </c>
      <c r="D11" s="17"/>
      <c r="E11" s="18">
        <v>13285845</v>
      </c>
      <c r="F11" s="19">
        <v>13285845</v>
      </c>
      <c r="G11" s="19">
        <v>949350</v>
      </c>
      <c r="H11" s="19">
        <v>1271668</v>
      </c>
      <c r="I11" s="19"/>
      <c r="J11" s="19">
        <v>2221018</v>
      </c>
      <c r="K11" s="19">
        <v>2067524</v>
      </c>
      <c r="L11" s="19">
        <v>1004312</v>
      </c>
      <c r="M11" s="19">
        <v>819411</v>
      </c>
      <c r="N11" s="19">
        <v>3891247</v>
      </c>
      <c r="O11" s="19"/>
      <c r="P11" s="19"/>
      <c r="Q11" s="19"/>
      <c r="R11" s="19"/>
      <c r="S11" s="19"/>
      <c r="T11" s="19"/>
      <c r="U11" s="19"/>
      <c r="V11" s="19"/>
      <c r="W11" s="19">
        <v>6112265</v>
      </c>
      <c r="X11" s="19">
        <v>6648000</v>
      </c>
      <c r="Y11" s="19">
        <v>-535735</v>
      </c>
      <c r="Z11" s="20">
        <v>-8.06</v>
      </c>
      <c r="AA11" s="21">
        <v>13285845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-125901917</v>
      </c>
      <c r="D14" s="17"/>
      <c r="E14" s="18">
        <v>-160740488</v>
      </c>
      <c r="F14" s="19">
        <v>-160740488</v>
      </c>
      <c r="G14" s="19">
        <v>-26585848</v>
      </c>
      <c r="H14" s="19">
        <v>-11084058</v>
      </c>
      <c r="I14" s="19">
        <v>-11640738</v>
      </c>
      <c r="J14" s="19">
        <v>-49310644</v>
      </c>
      <c r="K14" s="19">
        <v>-11898560</v>
      </c>
      <c r="L14" s="19">
        <v>-15685290</v>
      </c>
      <c r="M14" s="19">
        <v>-18644833</v>
      </c>
      <c r="N14" s="19">
        <v>-46228683</v>
      </c>
      <c r="O14" s="19"/>
      <c r="P14" s="19"/>
      <c r="Q14" s="19"/>
      <c r="R14" s="19"/>
      <c r="S14" s="19"/>
      <c r="T14" s="19"/>
      <c r="U14" s="19"/>
      <c r="V14" s="19"/>
      <c r="W14" s="19">
        <v>-95539327</v>
      </c>
      <c r="X14" s="19">
        <v>-81366000</v>
      </c>
      <c r="Y14" s="19">
        <v>-14173327</v>
      </c>
      <c r="Z14" s="20">
        <v>17.42</v>
      </c>
      <c r="AA14" s="21">
        <v>-160740488</v>
      </c>
    </row>
    <row r="15" spans="1:27" ht="13.5">
      <c r="A15" s="22" t="s">
        <v>42</v>
      </c>
      <c r="B15" s="16"/>
      <c r="C15" s="17">
        <v>-116671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-1620491</v>
      </c>
      <c r="D16" s="17"/>
      <c r="E16" s="18"/>
      <c r="F16" s="19"/>
      <c r="G16" s="19"/>
      <c r="H16" s="19"/>
      <c r="I16" s="19">
        <v>-52044</v>
      </c>
      <c r="J16" s="19">
        <v>-52044</v>
      </c>
      <c r="K16" s="19">
        <v>-75199</v>
      </c>
      <c r="L16" s="19">
        <v>-532728</v>
      </c>
      <c r="M16" s="19">
        <v>-601457</v>
      </c>
      <c r="N16" s="19">
        <v>-1209384</v>
      </c>
      <c r="O16" s="19"/>
      <c r="P16" s="19"/>
      <c r="Q16" s="19"/>
      <c r="R16" s="19"/>
      <c r="S16" s="19"/>
      <c r="T16" s="19"/>
      <c r="U16" s="19"/>
      <c r="V16" s="19"/>
      <c r="W16" s="19">
        <v>-1261428</v>
      </c>
      <c r="X16" s="19"/>
      <c r="Y16" s="19">
        <v>-1261428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65052924</v>
      </c>
      <c r="D17" s="25">
        <f>SUM(D6:D16)</f>
        <v>0</v>
      </c>
      <c r="E17" s="26">
        <f t="shared" si="0"/>
        <v>24636022</v>
      </c>
      <c r="F17" s="27">
        <f t="shared" si="0"/>
        <v>24636022</v>
      </c>
      <c r="G17" s="27">
        <f t="shared" si="0"/>
        <v>47567464</v>
      </c>
      <c r="H17" s="27">
        <f t="shared" si="0"/>
        <v>-7246603</v>
      </c>
      <c r="I17" s="27">
        <f t="shared" si="0"/>
        <v>-11409506</v>
      </c>
      <c r="J17" s="27">
        <f t="shared" si="0"/>
        <v>28911355</v>
      </c>
      <c r="K17" s="27">
        <f t="shared" si="0"/>
        <v>8376006</v>
      </c>
      <c r="L17" s="27">
        <f t="shared" si="0"/>
        <v>-14597490</v>
      </c>
      <c r="M17" s="27">
        <f t="shared" si="0"/>
        <v>34140873</v>
      </c>
      <c r="N17" s="27">
        <f t="shared" si="0"/>
        <v>27919389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56830744</v>
      </c>
      <c r="X17" s="27">
        <f t="shared" si="0"/>
        <v>11322000</v>
      </c>
      <c r="Y17" s="27">
        <f t="shared" si="0"/>
        <v>45508744</v>
      </c>
      <c r="Z17" s="28">
        <f>+IF(X17&lt;&gt;0,+(Y17/X17)*100,0)</f>
        <v>401.94969086733795</v>
      </c>
      <c r="AA17" s="29">
        <f>SUM(AA6:AA16)</f>
        <v>24636022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-54500798</v>
      </c>
      <c r="D26" s="17"/>
      <c r="E26" s="18">
        <v>-71491260</v>
      </c>
      <c r="F26" s="19">
        <v>-71491260</v>
      </c>
      <c r="G26" s="19">
        <v>-3030337</v>
      </c>
      <c r="H26" s="19">
        <v>-2763523</v>
      </c>
      <c r="I26" s="19">
        <v>-2692739</v>
      </c>
      <c r="J26" s="19">
        <v>-8486599</v>
      </c>
      <c r="K26" s="19">
        <v>-1527900</v>
      </c>
      <c r="L26" s="19">
        <v>-6945213</v>
      </c>
      <c r="M26" s="19">
        <v>-1145614</v>
      </c>
      <c r="N26" s="19">
        <v>-9618727</v>
      </c>
      <c r="O26" s="19"/>
      <c r="P26" s="19"/>
      <c r="Q26" s="19"/>
      <c r="R26" s="19"/>
      <c r="S26" s="19"/>
      <c r="T26" s="19"/>
      <c r="U26" s="19"/>
      <c r="V26" s="19"/>
      <c r="W26" s="19">
        <v>-18105326</v>
      </c>
      <c r="X26" s="19">
        <v>-35742000</v>
      </c>
      <c r="Y26" s="19">
        <v>17636674</v>
      </c>
      <c r="Z26" s="20">
        <v>-49.34</v>
      </c>
      <c r="AA26" s="21">
        <v>-71491260</v>
      </c>
    </row>
    <row r="27" spans="1:27" ht="13.5">
      <c r="A27" s="23" t="s">
        <v>51</v>
      </c>
      <c r="B27" s="24"/>
      <c r="C27" s="25">
        <f aca="true" t="shared" si="1" ref="C27:Y27">SUM(C21:C26)</f>
        <v>-54500798</v>
      </c>
      <c r="D27" s="25">
        <f>SUM(D21:D26)</f>
        <v>0</v>
      </c>
      <c r="E27" s="26">
        <f t="shared" si="1"/>
        <v>-71491260</v>
      </c>
      <c r="F27" s="27">
        <f t="shared" si="1"/>
        <v>-71491260</v>
      </c>
      <c r="G27" s="27">
        <f t="shared" si="1"/>
        <v>-3030337</v>
      </c>
      <c r="H27" s="27">
        <f t="shared" si="1"/>
        <v>-2763523</v>
      </c>
      <c r="I27" s="27">
        <f t="shared" si="1"/>
        <v>-2692739</v>
      </c>
      <c r="J27" s="27">
        <f t="shared" si="1"/>
        <v>-8486599</v>
      </c>
      <c r="K27" s="27">
        <f t="shared" si="1"/>
        <v>-1527900</v>
      </c>
      <c r="L27" s="27">
        <f t="shared" si="1"/>
        <v>-6945213</v>
      </c>
      <c r="M27" s="27">
        <f t="shared" si="1"/>
        <v>-1145614</v>
      </c>
      <c r="N27" s="27">
        <f t="shared" si="1"/>
        <v>-9618727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-18105326</v>
      </c>
      <c r="X27" s="27">
        <f t="shared" si="1"/>
        <v>-35742000</v>
      </c>
      <c r="Y27" s="27">
        <f t="shared" si="1"/>
        <v>17636674</v>
      </c>
      <c r="Z27" s="28">
        <f>+IF(X27&lt;&gt;0,+(Y27/X27)*100,0)</f>
        <v>-49.344395948743774</v>
      </c>
      <c r="AA27" s="29">
        <f>SUM(AA21:AA26)</f>
        <v>-71491260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10552126</v>
      </c>
      <c r="D38" s="31">
        <f>+D17+D27+D36</f>
        <v>0</v>
      </c>
      <c r="E38" s="32">
        <f t="shared" si="3"/>
        <v>-46855238</v>
      </c>
      <c r="F38" s="33">
        <f t="shared" si="3"/>
        <v>-46855238</v>
      </c>
      <c r="G38" s="33">
        <f t="shared" si="3"/>
        <v>44537127</v>
      </c>
      <c r="H38" s="33">
        <f t="shared" si="3"/>
        <v>-10010126</v>
      </c>
      <c r="I38" s="33">
        <f t="shared" si="3"/>
        <v>-14102245</v>
      </c>
      <c r="J38" s="33">
        <f t="shared" si="3"/>
        <v>20424756</v>
      </c>
      <c r="K38" s="33">
        <f t="shared" si="3"/>
        <v>6848106</v>
      </c>
      <c r="L38" s="33">
        <f t="shared" si="3"/>
        <v>-21542703</v>
      </c>
      <c r="M38" s="33">
        <f t="shared" si="3"/>
        <v>32995259</v>
      </c>
      <c r="N38" s="33">
        <f t="shared" si="3"/>
        <v>18300662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38725418</v>
      </c>
      <c r="X38" s="33">
        <f t="shared" si="3"/>
        <v>-24420000</v>
      </c>
      <c r="Y38" s="33">
        <f t="shared" si="3"/>
        <v>63145418</v>
      </c>
      <c r="Z38" s="34">
        <f>+IF(X38&lt;&gt;0,+(Y38/X38)*100,0)</f>
        <v>-258.5807452907453</v>
      </c>
      <c r="AA38" s="35">
        <f>+AA17+AA27+AA36</f>
        <v>-46855238</v>
      </c>
    </row>
    <row r="39" spans="1:27" ht="13.5">
      <c r="A39" s="22" t="s">
        <v>59</v>
      </c>
      <c r="B39" s="16"/>
      <c r="C39" s="31">
        <v>111730796</v>
      </c>
      <c r="D39" s="31"/>
      <c r="E39" s="32">
        <v>111730796</v>
      </c>
      <c r="F39" s="33">
        <v>111730796</v>
      </c>
      <c r="G39" s="33">
        <v>122282922</v>
      </c>
      <c r="H39" s="33">
        <v>166820049</v>
      </c>
      <c r="I39" s="33">
        <v>156809923</v>
      </c>
      <c r="J39" s="33">
        <v>122282922</v>
      </c>
      <c r="K39" s="33">
        <v>142707678</v>
      </c>
      <c r="L39" s="33">
        <v>149555784</v>
      </c>
      <c r="M39" s="33">
        <v>128013081</v>
      </c>
      <c r="N39" s="33">
        <v>142707678</v>
      </c>
      <c r="O39" s="33"/>
      <c r="P39" s="33"/>
      <c r="Q39" s="33"/>
      <c r="R39" s="33"/>
      <c r="S39" s="33"/>
      <c r="T39" s="33"/>
      <c r="U39" s="33"/>
      <c r="V39" s="33"/>
      <c r="W39" s="33">
        <v>122282922</v>
      </c>
      <c r="X39" s="33">
        <v>111730796</v>
      </c>
      <c r="Y39" s="33">
        <v>10552126</v>
      </c>
      <c r="Z39" s="34">
        <v>9.44</v>
      </c>
      <c r="AA39" s="35">
        <v>111730796</v>
      </c>
    </row>
    <row r="40" spans="1:27" ht="13.5">
      <c r="A40" s="41" t="s">
        <v>60</v>
      </c>
      <c r="B40" s="42"/>
      <c r="C40" s="43">
        <v>122282923</v>
      </c>
      <c r="D40" s="43"/>
      <c r="E40" s="44">
        <v>64875558</v>
      </c>
      <c r="F40" s="45">
        <v>64875558</v>
      </c>
      <c r="G40" s="45">
        <v>166820049</v>
      </c>
      <c r="H40" s="45">
        <v>156809923</v>
      </c>
      <c r="I40" s="45">
        <v>142707678</v>
      </c>
      <c r="J40" s="45">
        <v>142707678</v>
      </c>
      <c r="K40" s="45">
        <v>149555784</v>
      </c>
      <c r="L40" s="45">
        <v>128013081</v>
      </c>
      <c r="M40" s="45">
        <v>161008340</v>
      </c>
      <c r="N40" s="45">
        <v>161008340</v>
      </c>
      <c r="O40" s="45"/>
      <c r="P40" s="45"/>
      <c r="Q40" s="45"/>
      <c r="R40" s="45"/>
      <c r="S40" s="45"/>
      <c r="T40" s="45"/>
      <c r="U40" s="45"/>
      <c r="V40" s="45"/>
      <c r="W40" s="45">
        <v>161008340</v>
      </c>
      <c r="X40" s="45">
        <v>87310796</v>
      </c>
      <c r="Y40" s="45">
        <v>73697544</v>
      </c>
      <c r="Z40" s="46">
        <v>84.41</v>
      </c>
      <c r="AA40" s="47">
        <v>64875558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15401260</v>
      </c>
      <c r="D6" s="17"/>
      <c r="E6" s="18">
        <v>11571580</v>
      </c>
      <c r="F6" s="19">
        <v>11571580</v>
      </c>
      <c r="G6" s="19"/>
      <c r="H6" s="19"/>
      <c r="I6" s="19">
        <v>8644424</v>
      </c>
      <c r="J6" s="19">
        <v>8644424</v>
      </c>
      <c r="K6" s="19">
        <v>784200</v>
      </c>
      <c r="L6" s="19">
        <v>107313</v>
      </c>
      <c r="M6" s="19"/>
      <c r="N6" s="19">
        <v>891513</v>
      </c>
      <c r="O6" s="19"/>
      <c r="P6" s="19"/>
      <c r="Q6" s="19"/>
      <c r="R6" s="19"/>
      <c r="S6" s="19"/>
      <c r="T6" s="19"/>
      <c r="U6" s="19"/>
      <c r="V6" s="19"/>
      <c r="W6" s="19">
        <v>9535937</v>
      </c>
      <c r="X6" s="19"/>
      <c r="Y6" s="19">
        <v>9535937</v>
      </c>
      <c r="Z6" s="20"/>
      <c r="AA6" s="21">
        <v>11571580</v>
      </c>
    </row>
    <row r="7" spans="1:27" ht="13.5">
      <c r="A7" s="22" t="s">
        <v>34</v>
      </c>
      <c r="B7" s="16"/>
      <c r="C7" s="17"/>
      <c r="D7" s="17"/>
      <c r="E7" s="18">
        <v>115200</v>
      </c>
      <c r="F7" s="19">
        <v>115200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>
        <v>115200</v>
      </c>
    </row>
    <row r="8" spans="1:27" ht="13.5">
      <c r="A8" s="22" t="s">
        <v>35</v>
      </c>
      <c r="B8" s="16"/>
      <c r="C8" s="17">
        <v>1425115</v>
      </c>
      <c r="D8" s="17"/>
      <c r="E8" s="18">
        <v>2218226</v>
      </c>
      <c r="F8" s="19">
        <v>2218226</v>
      </c>
      <c r="G8" s="19">
        <v>1872110</v>
      </c>
      <c r="H8" s="19"/>
      <c r="I8" s="19">
        <v>127163</v>
      </c>
      <c r="J8" s="19">
        <v>1999273</v>
      </c>
      <c r="K8" s="19">
        <v>176402</v>
      </c>
      <c r="L8" s="19">
        <v>95822</v>
      </c>
      <c r="M8" s="19"/>
      <c r="N8" s="19">
        <v>272224</v>
      </c>
      <c r="O8" s="19"/>
      <c r="P8" s="19"/>
      <c r="Q8" s="19"/>
      <c r="R8" s="19"/>
      <c r="S8" s="19"/>
      <c r="T8" s="19"/>
      <c r="U8" s="19"/>
      <c r="V8" s="19"/>
      <c r="W8" s="19">
        <v>2271497</v>
      </c>
      <c r="X8" s="19"/>
      <c r="Y8" s="19">
        <v>2271497</v>
      </c>
      <c r="Z8" s="20"/>
      <c r="AA8" s="21">
        <v>2218226</v>
      </c>
    </row>
    <row r="9" spans="1:27" ht="13.5">
      <c r="A9" s="22" t="s">
        <v>36</v>
      </c>
      <c r="B9" s="16"/>
      <c r="C9" s="17">
        <v>78688000</v>
      </c>
      <c r="D9" s="17"/>
      <c r="E9" s="18">
        <v>85742000</v>
      </c>
      <c r="F9" s="19">
        <v>85742000</v>
      </c>
      <c r="G9" s="19">
        <v>38793000</v>
      </c>
      <c r="H9" s="19"/>
      <c r="I9" s="19">
        <v>1525000</v>
      </c>
      <c r="J9" s="19">
        <v>40318000</v>
      </c>
      <c r="K9" s="19">
        <v>5000000</v>
      </c>
      <c r="L9" s="19">
        <v>520000</v>
      </c>
      <c r="M9" s="19">
        <v>27034000</v>
      </c>
      <c r="N9" s="19">
        <v>32554000</v>
      </c>
      <c r="O9" s="19"/>
      <c r="P9" s="19"/>
      <c r="Q9" s="19"/>
      <c r="R9" s="19"/>
      <c r="S9" s="19"/>
      <c r="T9" s="19"/>
      <c r="U9" s="19"/>
      <c r="V9" s="19"/>
      <c r="W9" s="19">
        <v>72872000</v>
      </c>
      <c r="X9" s="19"/>
      <c r="Y9" s="19">
        <v>72872000</v>
      </c>
      <c r="Z9" s="20"/>
      <c r="AA9" s="21">
        <v>85742000</v>
      </c>
    </row>
    <row r="10" spans="1:27" ht="13.5">
      <c r="A10" s="22" t="s">
        <v>37</v>
      </c>
      <c r="B10" s="16"/>
      <c r="C10" s="17">
        <v>22646000</v>
      </c>
      <c r="D10" s="17"/>
      <c r="E10" s="18">
        <v>26942000</v>
      </c>
      <c r="F10" s="19">
        <v>26942000</v>
      </c>
      <c r="G10" s="19">
        <v>8000000</v>
      </c>
      <c r="H10" s="19"/>
      <c r="I10" s="19"/>
      <c r="J10" s="19">
        <v>8000000</v>
      </c>
      <c r="K10" s="19">
        <v>5000000</v>
      </c>
      <c r="L10" s="19"/>
      <c r="M10" s="19">
        <v>8000000</v>
      </c>
      <c r="N10" s="19">
        <v>13000000</v>
      </c>
      <c r="O10" s="19"/>
      <c r="P10" s="19"/>
      <c r="Q10" s="19"/>
      <c r="R10" s="19"/>
      <c r="S10" s="19"/>
      <c r="T10" s="19"/>
      <c r="U10" s="19"/>
      <c r="V10" s="19"/>
      <c r="W10" s="19">
        <v>21000000</v>
      </c>
      <c r="X10" s="19"/>
      <c r="Y10" s="19">
        <v>21000000</v>
      </c>
      <c r="Z10" s="20"/>
      <c r="AA10" s="21">
        <v>26942000</v>
      </c>
    </row>
    <row r="11" spans="1:27" ht="13.5">
      <c r="A11" s="22" t="s">
        <v>38</v>
      </c>
      <c r="B11" s="16"/>
      <c r="C11" s="17">
        <v>3893302</v>
      </c>
      <c r="D11" s="17"/>
      <c r="E11" s="18">
        <v>2400000</v>
      </c>
      <c r="F11" s="19">
        <v>2400000</v>
      </c>
      <c r="G11" s="19">
        <v>89602</v>
      </c>
      <c r="H11" s="19"/>
      <c r="I11" s="19">
        <v>222167</v>
      </c>
      <c r="J11" s="19">
        <v>311769</v>
      </c>
      <c r="K11" s="19">
        <v>127659</v>
      </c>
      <c r="L11" s="19">
        <v>155881</v>
      </c>
      <c r="M11" s="19">
        <v>94175</v>
      </c>
      <c r="N11" s="19">
        <v>377715</v>
      </c>
      <c r="O11" s="19"/>
      <c r="P11" s="19"/>
      <c r="Q11" s="19"/>
      <c r="R11" s="19"/>
      <c r="S11" s="19"/>
      <c r="T11" s="19"/>
      <c r="U11" s="19"/>
      <c r="V11" s="19"/>
      <c r="W11" s="19">
        <v>689484</v>
      </c>
      <c r="X11" s="19"/>
      <c r="Y11" s="19">
        <v>689484</v>
      </c>
      <c r="Z11" s="20"/>
      <c r="AA11" s="21">
        <v>2400000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-89729692</v>
      </c>
      <c r="D14" s="17"/>
      <c r="E14" s="18">
        <v>-91272453</v>
      </c>
      <c r="F14" s="19">
        <v>-91272453</v>
      </c>
      <c r="G14" s="19">
        <v>-10295845</v>
      </c>
      <c r="H14" s="19"/>
      <c r="I14" s="19">
        <v>-10274271</v>
      </c>
      <c r="J14" s="19">
        <v>-20570116</v>
      </c>
      <c r="K14" s="19">
        <v>-8690777</v>
      </c>
      <c r="L14" s="19">
        <v>-13328128</v>
      </c>
      <c r="M14" s="19">
        <v>-12276700</v>
      </c>
      <c r="N14" s="19">
        <v>-34295605</v>
      </c>
      <c r="O14" s="19"/>
      <c r="P14" s="19"/>
      <c r="Q14" s="19"/>
      <c r="R14" s="19"/>
      <c r="S14" s="19"/>
      <c r="T14" s="19"/>
      <c r="U14" s="19"/>
      <c r="V14" s="19"/>
      <c r="W14" s="19">
        <v>-54865721</v>
      </c>
      <c r="X14" s="19"/>
      <c r="Y14" s="19">
        <v>-54865721</v>
      </c>
      <c r="Z14" s="20"/>
      <c r="AA14" s="21">
        <v>-91272453</v>
      </c>
    </row>
    <row r="15" spans="1:27" ht="13.5">
      <c r="A15" s="22" t="s">
        <v>42</v>
      </c>
      <c r="B15" s="16"/>
      <c r="C15" s="17">
        <v>-246942</v>
      </c>
      <c r="D15" s="17"/>
      <c r="E15" s="18">
        <v>-41716</v>
      </c>
      <c r="F15" s="19">
        <v>-41716</v>
      </c>
      <c r="G15" s="19"/>
      <c r="H15" s="19"/>
      <c r="I15" s="19">
        <v>-28030</v>
      </c>
      <c r="J15" s="19">
        <v>-28030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-28030</v>
      </c>
      <c r="X15" s="19"/>
      <c r="Y15" s="19">
        <v>-28030</v>
      </c>
      <c r="Z15" s="20"/>
      <c r="AA15" s="21">
        <v>-41716</v>
      </c>
    </row>
    <row r="16" spans="1:27" ht="13.5">
      <c r="A16" s="22" t="s">
        <v>43</v>
      </c>
      <c r="B16" s="16"/>
      <c r="C16" s="17"/>
      <c r="D16" s="17"/>
      <c r="E16" s="18">
        <v>-1200000</v>
      </c>
      <c r="F16" s="19">
        <v>-1200000</v>
      </c>
      <c r="G16" s="19">
        <v>-87996</v>
      </c>
      <c r="H16" s="19"/>
      <c r="I16" s="19">
        <v>-118079</v>
      </c>
      <c r="J16" s="19">
        <v>-206075</v>
      </c>
      <c r="K16" s="19">
        <v>-790981</v>
      </c>
      <c r="L16" s="19"/>
      <c r="M16" s="19"/>
      <c r="N16" s="19">
        <v>-790981</v>
      </c>
      <c r="O16" s="19"/>
      <c r="P16" s="19"/>
      <c r="Q16" s="19"/>
      <c r="R16" s="19"/>
      <c r="S16" s="19"/>
      <c r="T16" s="19"/>
      <c r="U16" s="19"/>
      <c r="V16" s="19"/>
      <c r="W16" s="19">
        <v>-997056</v>
      </c>
      <c r="X16" s="19"/>
      <c r="Y16" s="19">
        <v>-997056</v>
      </c>
      <c r="Z16" s="20"/>
      <c r="AA16" s="21">
        <v>-1200000</v>
      </c>
    </row>
    <row r="17" spans="1:27" ht="13.5">
      <c r="A17" s="23" t="s">
        <v>44</v>
      </c>
      <c r="B17" s="24"/>
      <c r="C17" s="25">
        <f aca="true" t="shared" si="0" ref="C17:Y17">SUM(C6:C16)</f>
        <v>32077043</v>
      </c>
      <c r="D17" s="25">
        <f>SUM(D6:D16)</f>
        <v>0</v>
      </c>
      <c r="E17" s="26">
        <f t="shared" si="0"/>
        <v>36474837</v>
      </c>
      <c r="F17" s="27">
        <f t="shared" si="0"/>
        <v>36474837</v>
      </c>
      <c r="G17" s="27">
        <f t="shared" si="0"/>
        <v>38370871</v>
      </c>
      <c r="H17" s="27">
        <f t="shared" si="0"/>
        <v>0</v>
      </c>
      <c r="I17" s="27">
        <f t="shared" si="0"/>
        <v>98374</v>
      </c>
      <c r="J17" s="27">
        <f t="shared" si="0"/>
        <v>38469245</v>
      </c>
      <c r="K17" s="27">
        <f t="shared" si="0"/>
        <v>1606503</v>
      </c>
      <c r="L17" s="27">
        <f t="shared" si="0"/>
        <v>-12449112</v>
      </c>
      <c r="M17" s="27">
        <f t="shared" si="0"/>
        <v>22851475</v>
      </c>
      <c r="N17" s="27">
        <f t="shared" si="0"/>
        <v>12008866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50478111</v>
      </c>
      <c r="X17" s="27">
        <f t="shared" si="0"/>
        <v>0</v>
      </c>
      <c r="Y17" s="27">
        <f t="shared" si="0"/>
        <v>50478111</v>
      </c>
      <c r="Z17" s="28">
        <f>+IF(X17&lt;&gt;0,+(Y17/X17)*100,0)</f>
        <v>0</v>
      </c>
      <c r="AA17" s="29">
        <f>SUM(AA6:AA16)</f>
        <v>36474837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4669226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-7722442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-36871545</v>
      </c>
      <c r="D26" s="17"/>
      <c r="E26" s="18">
        <v>-33722000</v>
      </c>
      <c r="F26" s="19">
        <v>-33722000</v>
      </c>
      <c r="G26" s="19">
        <v>-2335779</v>
      </c>
      <c r="H26" s="19"/>
      <c r="I26" s="19">
        <v>-2609388</v>
      </c>
      <c r="J26" s="19">
        <v>-4945167</v>
      </c>
      <c r="K26" s="19">
        <v>-5287649</v>
      </c>
      <c r="L26" s="19">
        <v>-2749441</v>
      </c>
      <c r="M26" s="19">
        <v>-1076578</v>
      </c>
      <c r="N26" s="19">
        <v>-9113668</v>
      </c>
      <c r="O26" s="19"/>
      <c r="P26" s="19"/>
      <c r="Q26" s="19"/>
      <c r="R26" s="19"/>
      <c r="S26" s="19"/>
      <c r="T26" s="19"/>
      <c r="U26" s="19"/>
      <c r="V26" s="19"/>
      <c r="W26" s="19">
        <v>-14058835</v>
      </c>
      <c r="X26" s="19"/>
      <c r="Y26" s="19">
        <v>-14058835</v>
      </c>
      <c r="Z26" s="20"/>
      <c r="AA26" s="21">
        <v>-33722000</v>
      </c>
    </row>
    <row r="27" spans="1:27" ht="13.5">
      <c r="A27" s="23" t="s">
        <v>51</v>
      </c>
      <c r="B27" s="24"/>
      <c r="C27" s="25">
        <f aca="true" t="shared" si="1" ref="C27:Y27">SUM(C21:C26)</f>
        <v>-39924761</v>
      </c>
      <c r="D27" s="25">
        <f>SUM(D21:D26)</f>
        <v>0</v>
      </c>
      <c r="E27" s="26">
        <f t="shared" si="1"/>
        <v>-33722000</v>
      </c>
      <c r="F27" s="27">
        <f t="shared" si="1"/>
        <v>-33722000</v>
      </c>
      <c r="G27" s="27">
        <f t="shared" si="1"/>
        <v>-2335779</v>
      </c>
      <c r="H27" s="27">
        <f t="shared" si="1"/>
        <v>0</v>
      </c>
      <c r="I27" s="27">
        <f t="shared" si="1"/>
        <v>-2609388</v>
      </c>
      <c r="J27" s="27">
        <f t="shared" si="1"/>
        <v>-4945167</v>
      </c>
      <c r="K27" s="27">
        <f t="shared" si="1"/>
        <v>-5287649</v>
      </c>
      <c r="L27" s="27">
        <f t="shared" si="1"/>
        <v>-2749441</v>
      </c>
      <c r="M27" s="27">
        <f t="shared" si="1"/>
        <v>-1076578</v>
      </c>
      <c r="N27" s="27">
        <f t="shared" si="1"/>
        <v>-9113668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-14058835</v>
      </c>
      <c r="X27" s="27">
        <f t="shared" si="1"/>
        <v>0</v>
      </c>
      <c r="Y27" s="27">
        <f t="shared" si="1"/>
        <v>-14058835</v>
      </c>
      <c r="Z27" s="28">
        <f>+IF(X27&lt;&gt;0,+(Y27/X27)*100,0)</f>
        <v>0</v>
      </c>
      <c r="AA27" s="29">
        <f>SUM(AA21:AA26)</f>
        <v>-33722000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-2683547</v>
      </c>
      <c r="D35" s="17"/>
      <c r="E35" s="18">
        <v>-857451</v>
      </c>
      <c r="F35" s="19">
        <v>-857451</v>
      </c>
      <c r="G35" s="19"/>
      <c r="H35" s="19"/>
      <c r="I35" s="19"/>
      <c r="J35" s="19"/>
      <c r="K35" s="19">
        <v>-422547</v>
      </c>
      <c r="L35" s="19"/>
      <c r="M35" s="19">
        <v>-460750</v>
      </c>
      <c r="N35" s="19">
        <v>-883297</v>
      </c>
      <c r="O35" s="19"/>
      <c r="P35" s="19"/>
      <c r="Q35" s="19"/>
      <c r="R35" s="19"/>
      <c r="S35" s="19"/>
      <c r="T35" s="19"/>
      <c r="U35" s="19"/>
      <c r="V35" s="19"/>
      <c r="W35" s="19">
        <v>-883297</v>
      </c>
      <c r="X35" s="19"/>
      <c r="Y35" s="19">
        <v>-883297</v>
      </c>
      <c r="Z35" s="20"/>
      <c r="AA35" s="21">
        <v>-857451</v>
      </c>
    </row>
    <row r="36" spans="1:27" ht="13.5">
      <c r="A36" s="23" t="s">
        <v>57</v>
      </c>
      <c r="B36" s="24"/>
      <c r="C36" s="25">
        <f aca="true" t="shared" si="2" ref="C36:Y36">SUM(C31:C35)</f>
        <v>-2683547</v>
      </c>
      <c r="D36" s="25">
        <f>SUM(D31:D35)</f>
        <v>0</v>
      </c>
      <c r="E36" s="26">
        <f t="shared" si="2"/>
        <v>-857451</v>
      </c>
      <c r="F36" s="27">
        <f t="shared" si="2"/>
        <v>-857451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-422547</v>
      </c>
      <c r="L36" s="27">
        <f t="shared" si="2"/>
        <v>0</v>
      </c>
      <c r="M36" s="27">
        <f t="shared" si="2"/>
        <v>-460750</v>
      </c>
      <c r="N36" s="27">
        <f t="shared" si="2"/>
        <v>-883297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-883297</v>
      </c>
      <c r="X36" s="27">
        <f t="shared" si="2"/>
        <v>0</v>
      </c>
      <c r="Y36" s="27">
        <f t="shared" si="2"/>
        <v>-883297</v>
      </c>
      <c r="Z36" s="28">
        <f>+IF(X36&lt;&gt;0,+(Y36/X36)*100,0)</f>
        <v>0</v>
      </c>
      <c r="AA36" s="29">
        <f>SUM(AA31:AA35)</f>
        <v>-857451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-10531265</v>
      </c>
      <c r="D38" s="31">
        <f>+D17+D27+D36</f>
        <v>0</v>
      </c>
      <c r="E38" s="32">
        <f t="shared" si="3"/>
        <v>1895386</v>
      </c>
      <c r="F38" s="33">
        <f t="shared" si="3"/>
        <v>1895386</v>
      </c>
      <c r="G38" s="33">
        <f t="shared" si="3"/>
        <v>36035092</v>
      </c>
      <c r="H38" s="33">
        <f t="shared" si="3"/>
        <v>0</v>
      </c>
      <c r="I38" s="33">
        <f t="shared" si="3"/>
        <v>-2511014</v>
      </c>
      <c r="J38" s="33">
        <f t="shared" si="3"/>
        <v>33524078</v>
      </c>
      <c r="K38" s="33">
        <f t="shared" si="3"/>
        <v>-4103693</v>
      </c>
      <c r="L38" s="33">
        <f t="shared" si="3"/>
        <v>-15198553</v>
      </c>
      <c r="M38" s="33">
        <f t="shared" si="3"/>
        <v>21314147</v>
      </c>
      <c r="N38" s="33">
        <f t="shared" si="3"/>
        <v>2011901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35535979</v>
      </c>
      <c r="X38" s="33">
        <f t="shared" si="3"/>
        <v>0</v>
      </c>
      <c r="Y38" s="33">
        <f t="shared" si="3"/>
        <v>35535979</v>
      </c>
      <c r="Z38" s="34">
        <f>+IF(X38&lt;&gt;0,+(Y38/X38)*100,0)</f>
        <v>0</v>
      </c>
      <c r="AA38" s="35">
        <f>+AA17+AA27+AA36</f>
        <v>1895386</v>
      </c>
    </row>
    <row r="39" spans="1:27" ht="13.5">
      <c r="A39" s="22" t="s">
        <v>59</v>
      </c>
      <c r="B39" s="16"/>
      <c r="C39" s="31">
        <v>32588258</v>
      </c>
      <c r="D39" s="31"/>
      <c r="E39" s="32">
        <v>23034345</v>
      </c>
      <c r="F39" s="33">
        <v>23034345</v>
      </c>
      <c r="G39" s="33">
        <v>22056993</v>
      </c>
      <c r="H39" s="33">
        <v>58092085</v>
      </c>
      <c r="I39" s="33">
        <v>58092085</v>
      </c>
      <c r="J39" s="33">
        <v>22056993</v>
      </c>
      <c r="K39" s="33">
        <v>55581071</v>
      </c>
      <c r="L39" s="33">
        <v>51477378</v>
      </c>
      <c r="M39" s="33">
        <v>36278825</v>
      </c>
      <c r="N39" s="33">
        <v>55581071</v>
      </c>
      <c r="O39" s="33"/>
      <c r="P39" s="33"/>
      <c r="Q39" s="33"/>
      <c r="R39" s="33"/>
      <c r="S39" s="33"/>
      <c r="T39" s="33"/>
      <c r="U39" s="33"/>
      <c r="V39" s="33"/>
      <c r="W39" s="33">
        <v>22056993</v>
      </c>
      <c r="X39" s="33">
        <v>23034345</v>
      </c>
      <c r="Y39" s="33">
        <v>-977352</v>
      </c>
      <c r="Z39" s="34">
        <v>-4.24</v>
      </c>
      <c r="AA39" s="35">
        <v>23034345</v>
      </c>
    </row>
    <row r="40" spans="1:27" ht="13.5">
      <c r="A40" s="41" t="s">
        <v>60</v>
      </c>
      <c r="B40" s="42"/>
      <c r="C40" s="43">
        <v>22056993</v>
      </c>
      <c r="D40" s="43"/>
      <c r="E40" s="44">
        <v>24929731</v>
      </c>
      <c r="F40" s="45">
        <v>24929731</v>
      </c>
      <c r="G40" s="45">
        <v>58092085</v>
      </c>
      <c r="H40" s="45">
        <v>58092085</v>
      </c>
      <c r="I40" s="45">
        <v>55581071</v>
      </c>
      <c r="J40" s="45">
        <v>55581071</v>
      </c>
      <c r="K40" s="45">
        <v>51477378</v>
      </c>
      <c r="L40" s="45">
        <v>36278825</v>
      </c>
      <c r="M40" s="45">
        <v>57592972</v>
      </c>
      <c r="N40" s="45">
        <v>57592972</v>
      </c>
      <c r="O40" s="45"/>
      <c r="P40" s="45"/>
      <c r="Q40" s="45"/>
      <c r="R40" s="45"/>
      <c r="S40" s="45"/>
      <c r="T40" s="45"/>
      <c r="U40" s="45"/>
      <c r="V40" s="45"/>
      <c r="W40" s="45">
        <v>57592972</v>
      </c>
      <c r="X40" s="45">
        <v>23034345</v>
      </c>
      <c r="Y40" s="45">
        <v>34558627</v>
      </c>
      <c r="Z40" s="46">
        <v>150.03</v>
      </c>
      <c r="AA40" s="47">
        <v>24929731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31350687</v>
      </c>
      <c r="D6" s="17"/>
      <c r="E6" s="18">
        <v>21918000</v>
      </c>
      <c r="F6" s="19">
        <v>21918000</v>
      </c>
      <c r="G6" s="19">
        <v>1180537</v>
      </c>
      <c r="H6" s="19">
        <v>1276139</v>
      </c>
      <c r="I6" s="19">
        <v>1253509</v>
      </c>
      <c r="J6" s="19">
        <v>3710185</v>
      </c>
      <c r="K6" s="19">
        <v>1226529</v>
      </c>
      <c r="L6" s="19">
        <v>1125954</v>
      </c>
      <c r="M6" s="19">
        <v>5263563</v>
      </c>
      <c r="N6" s="19">
        <v>7616046</v>
      </c>
      <c r="O6" s="19"/>
      <c r="P6" s="19"/>
      <c r="Q6" s="19"/>
      <c r="R6" s="19"/>
      <c r="S6" s="19"/>
      <c r="T6" s="19"/>
      <c r="U6" s="19"/>
      <c r="V6" s="19"/>
      <c r="W6" s="19">
        <v>11326231</v>
      </c>
      <c r="X6" s="19">
        <v>10939500</v>
      </c>
      <c r="Y6" s="19">
        <v>386731</v>
      </c>
      <c r="Z6" s="20">
        <v>3.54</v>
      </c>
      <c r="AA6" s="21">
        <v>21918000</v>
      </c>
    </row>
    <row r="7" spans="1:27" ht="13.5">
      <c r="A7" s="22" t="s">
        <v>34</v>
      </c>
      <c r="B7" s="16"/>
      <c r="C7" s="17">
        <v>32999550</v>
      </c>
      <c r="D7" s="17"/>
      <c r="E7" s="18">
        <v>34207204</v>
      </c>
      <c r="F7" s="19">
        <v>34207204</v>
      </c>
      <c r="G7" s="19">
        <v>1832319</v>
      </c>
      <c r="H7" s="19">
        <v>2106384</v>
      </c>
      <c r="I7" s="19">
        <v>3488780</v>
      </c>
      <c r="J7" s="19">
        <v>7427483</v>
      </c>
      <c r="K7" s="19">
        <v>2785282</v>
      </c>
      <c r="L7" s="19">
        <v>2598431</v>
      </c>
      <c r="M7" s="19">
        <v>1620455</v>
      </c>
      <c r="N7" s="19">
        <v>7004168</v>
      </c>
      <c r="O7" s="19"/>
      <c r="P7" s="19"/>
      <c r="Q7" s="19"/>
      <c r="R7" s="19"/>
      <c r="S7" s="19"/>
      <c r="T7" s="19"/>
      <c r="U7" s="19"/>
      <c r="V7" s="19"/>
      <c r="W7" s="19">
        <v>14431651</v>
      </c>
      <c r="X7" s="19">
        <v>16956000</v>
      </c>
      <c r="Y7" s="19">
        <v>-2524349</v>
      </c>
      <c r="Z7" s="20">
        <v>-14.89</v>
      </c>
      <c r="AA7" s="21">
        <v>34207204</v>
      </c>
    </row>
    <row r="8" spans="1:27" ht="13.5">
      <c r="A8" s="22" t="s">
        <v>35</v>
      </c>
      <c r="B8" s="16"/>
      <c r="C8" s="17">
        <v>7474952</v>
      </c>
      <c r="D8" s="17"/>
      <c r="E8" s="18">
        <v>5035455</v>
      </c>
      <c r="F8" s="19">
        <v>5035455</v>
      </c>
      <c r="G8" s="19">
        <v>21768003</v>
      </c>
      <c r="H8" s="19">
        <v>10944249</v>
      </c>
      <c r="I8" s="19">
        <v>6596438</v>
      </c>
      <c r="J8" s="19">
        <v>39308690</v>
      </c>
      <c r="K8" s="19">
        <v>44652594</v>
      </c>
      <c r="L8" s="19">
        <v>25344009</v>
      </c>
      <c r="M8" s="19">
        <v>59964728</v>
      </c>
      <c r="N8" s="19">
        <v>129961331</v>
      </c>
      <c r="O8" s="19"/>
      <c r="P8" s="19"/>
      <c r="Q8" s="19"/>
      <c r="R8" s="19"/>
      <c r="S8" s="19"/>
      <c r="T8" s="19"/>
      <c r="U8" s="19"/>
      <c r="V8" s="19"/>
      <c r="W8" s="19">
        <v>169270021</v>
      </c>
      <c r="X8" s="19">
        <v>3166998</v>
      </c>
      <c r="Y8" s="19">
        <v>166103023</v>
      </c>
      <c r="Z8" s="20">
        <v>5244.81</v>
      </c>
      <c r="AA8" s="21">
        <v>5035455</v>
      </c>
    </row>
    <row r="9" spans="1:27" ht="13.5">
      <c r="A9" s="22" t="s">
        <v>36</v>
      </c>
      <c r="B9" s="16"/>
      <c r="C9" s="17">
        <v>86094031</v>
      </c>
      <c r="D9" s="17"/>
      <c r="E9" s="18">
        <v>98239000</v>
      </c>
      <c r="F9" s="19">
        <v>98239000</v>
      </c>
      <c r="G9" s="19">
        <v>34384000</v>
      </c>
      <c r="H9" s="19">
        <v>2205000</v>
      </c>
      <c r="I9" s="19">
        <v>1591000</v>
      </c>
      <c r="J9" s="19">
        <v>38180000</v>
      </c>
      <c r="K9" s="19">
        <v>6799214</v>
      </c>
      <c r="L9" s="19">
        <v>93770</v>
      </c>
      <c r="M9" s="19">
        <v>545000</v>
      </c>
      <c r="N9" s="19">
        <v>7437984</v>
      </c>
      <c r="O9" s="19"/>
      <c r="P9" s="19"/>
      <c r="Q9" s="19"/>
      <c r="R9" s="19"/>
      <c r="S9" s="19"/>
      <c r="T9" s="19"/>
      <c r="U9" s="19"/>
      <c r="V9" s="19"/>
      <c r="W9" s="19">
        <v>45617984</v>
      </c>
      <c r="X9" s="19">
        <v>64536001</v>
      </c>
      <c r="Y9" s="19">
        <v>-18918017</v>
      </c>
      <c r="Z9" s="20">
        <v>-29.31</v>
      </c>
      <c r="AA9" s="21">
        <v>98239000</v>
      </c>
    </row>
    <row r="10" spans="1:27" ht="13.5">
      <c r="A10" s="22" t="s">
        <v>37</v>
      </c>
      <c r="B10" s="16"/>
      <c r="C10" s="17">
        <v>34492888</v>
      </c>
      <c r="D10" s="17"/>
      <c r="E10" s="18">
        <v>22940000</v>
      </c>
      <c r="F10" s="19">
        <v>22940000</v>
      </c>
      <c r="G10" s="19">
        <v>9000000</v>
      </c>
      <c r="H10" s="19"/>
      <c r="I10" s="19">
        <v>4652764</v>
      </c>
      <c r="J10" s="19">
        <v>13652764</v>
      </c>
      <c r="K10" s="19">
        <v>5000000</v>
      </c>
      <c r="L10" s="19"/>
      <c r="M10" s="19">
        <v>8000000</v>
      </c>
      <c r="N10" s="19">
        <v>13000000</v>
      </c>
      <c r="O10" s="19"/>
      <c r="P10" s="19"/>
      <c r="Q10" s="19"/>
      <c r="R10" s="19"/>
      <c r="S10" s="19"/>
      <c r="T10" s="19"/>
      <c r="U10" s="19"/>
      <c r="V10" s="19"/>
      <c r="W10" s="19">
        <v>26652764</v>
      </c>
      <c r="X10" s="19">
        <v>15293333</v>
      </c>
      <c r="Y10" s="19">
        <v>11359431</v>
      </c>
      <c r="Z10" s="20">
        <v>74.28</v>
      </c>
      <c r="AA10" s="21">
        <v>22940000</v>
      </c>
    </row>
    <row r="11" spans="1:27" ht="13.5">
      <c r="A11" s="22" t="s">
        <v>38</v>
      </c>
      <c r="B11" s="16"/>
      <c r="C11" s="17">
        <v>11273396</v>
      </c>
      <c r="D11" s="17"/>
      <c r="E11" s="18">
        <v>9915000</v>
      </c>
      <c r="F11" s="19">
        <v>9915000</v>
      </c>
      <c r="G11" s="19">
        <v>477963</v>
      </c>
      <c r="H11" s="19">
        <v>923000</v>
      </c>
      <c r="I11" s="19">
        <v>1775000</v>
      </c>
      <c r="J11" s="19">
        <v>3175963</v>
      </c>
      <c r="K11" s="19">
        <v>1107446</v>
      </c>
      <c r="L11" s="19">
        <v>1043036</v>
      </c>
      <c r="M11" s="19">
        <v>640827</v>
      </c>
      <c r="N11" s="19">
        <v>2791309</v>
      </c>
      <c r="O11" s="19"/>
      <c r="P11" s="19"/>
      <c r="Q11" s="19"/>
      <c r="R11" s="19"/>
      <c r="S11" s="19"/>
      <c r="T11" s="19"/>
      <c r="U11" s="19"/>
      <c r="V11" s="19"/>
      <c r="W11" s="19">
        <v>5967272</v>
      </c>
      <c r="X11" s="19">
        <v>4957500</v>
      </c>
      <c r="Y11" s="19">
        <v>1009772</v>
      </c>
      <c r="Z11" s="20">
        <v>20.37</v>
      </c>
      <c r="AA11" s="21">
        <v>9915000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-128828898</v>
      </c>
      <c r="D14" s="17"/>
      <c r="E14" s="18">
        <v>-165915331</v>
      </c>
      <c r="F14" s="19">
        <v>-165915331</v>
      </c>
      <c r="G14" s="19">
        <v>-66101850</v>
      </c>
      <c r="H14" s="19">
        <v>-16270082</v>
      </c>
      <c r="I14" s="19">
        <v>-17160594</v>
      </c>
      <c r="J14" s="19">
        <v>-99532526</v>
      </c>
      <c r="K14" s="19">
        <v>-51006915</v>
      </c>
      <c r="L14" s="19">
        <v>-34746991</v>
      </c>
      <c r="M14" s="19">
        <v>-68244403</v>
      </c>
      <c r="N14" s="19">
        <v>-153998309</v>
      </c>
      <c r="O14" s="19"/>
      <c r="P14" s="19"/>
      <c r="Q14" s="19"/>
      <c r="R14" s="19"/>
      <c r="S14" s="19"/>
      <c r="T14" s="19"/>
      <c r="U14" s="19"/>
      <c r="V14" s="19"/>
      <c r="W14" s="19">
        <v>-253530835</v>
      </c>
      <c r="X14" s="19">
        <v>-83882496</v>
      </c>
      <c r="Y14" s="19">
        <v>-169648339</v>
      </c>
      <c r="Z14" s="20">
        <v>202.25</v>
      </c>
      <c r="AA14" s="21">
        <v>-165915331</v>
      </c>
    </row>
    <row r="15" spans="1:27" ht="13.5">
      <c r="A15" s="22" t="s">
        <v>42</v>
      </c>
      <c r="B15" s="16"/>
      <c r="C15" s="17"/>
      <c r="D15" s="17"/>
      <c r="E15" s="18">
        <v>-839889</v>
      </c>
      <c r="F15" s="19">
        <v>-839889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-420000</v>
      </c>
      <c r="Y15" s="19">
        <v>420000</v>
      </c>
      <c r="Z15" s="20">
        <v>-100</v>
      </c>
      <c r="AA15" s="21">
        <v>-839889</v>
      </c>
    </row>
    <row r="16" spans="1:27" ht="13.5">
      <c r="A16" s="22" t="s">
        <v>43</v>
      </c>
      <c r="B16" s="16"/>
      <c r="C16" s="17">
        <v>-1812391</v>
      </c>
      <c r="D16" s="17"/>
      <c r="E16" s="18">
        <v>-2796000</v>
      </c>
      <c r="F16" s="19">
        <v>-2796000</v>
      </c>
      <c r="G16" s="19">
        <v>-185717</v>
      </c>
      <c r="H16" s="19"/>
      <c r="I16" s="19">
        <v>-579026</v>
      </c>
      <c r="J16" s="19">
        <v>-764743</v>
      </c>
      <c r="K16" s="19">
        <v>-211429</v>
      </c>
      <c r="L16" s="19"/>
      <c r="M16" s="19">
        <v>-203515</v>
      </c>
      <c r="N16" s="19">
        <v>-414944</v>
      </c>
      <c r="O16" s="19"/>
      <c r="P16" s="19"/>
      <c r="Q16" s="19"/>
      <c r="R16" s="19"/>
      <c r="S16" s="19"/>
      <c r="T16" s="19"/>
      <c r="U16" s="19"/>
      <c r="V16" s="19"/>
      <c r="W16" s="19">
        <v>-1179687</v>
      </c>
      <c r="X16" s="19">
        <v>-1398000</v>
      </c>
      <c r="Y16" s="19">
        <v>218313</v>
      </c>
      <c r="Z16" s="20">
        <v>-15.62</v>
      </c>
      <c r="AA16" s="21">
        <v>-2796000</v>
      </c>
    </row>
    <row r="17" spans="1:27" ht="13.5">
      <c r="A17" s="23" t="s">
        <v>44</v>
      </c>
      <c r="B17" s="24"/>
      <c r="C17" s="25">
        <f aca="true" t="shared" si="0" ref="C17:Y17">SUM(C6:C16)</f>
        <v>73044215</v>
      </c>
      <c r="D17" s="25">
        <f>SUM(D6:D16)</f>
        <v>0</v>
      </c>
      <c r="E17" s="26">
        <f t="shared" si="0"/>
        <v>22703439</v>
      </c>
      <c r="F17" s="27">
        <f t="shared" si="0"/>
        <v>22703439</v>
      </c>
      <c r="G17" s="27">
        <f t="shared" si="0"/>
        <v>2355255</v>
      </c>
      <c r="H17" s="27">
        <f t="shared" si="0"/>
        <v>1184690</v>
      </c>
      <c r="I17" s="27">
        <f t="shared" si="0"/>
        <v>1617871</v>
      </c>
      <c r="J17" s="27">
        <f t="shared" si="0"/>
        <v>5157816</v>
      </c>
      <c r="K17" s="27">
        <f t="shared" si="0"/>
        <v>10352721</v>
      </c>
      <c r="L17" s="27">
        <f t="shared" si="0"/>
        <v>-4541791</v>
      </c>
      <c r="M17" s="27">
        <f t="shared" si="0"/>
        <v>7586655</v>
      </c>
      <c r="N17" s="27">
        <f t="shared" si="0"/>
        <v>13397585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18555401</v>
      </c>
      <c r="X17" s="27">
        <f t="shared" si="0"/>
        <v>30148836</v>
      </c>
      <c r="Y17" s="27">
        <f t="shared" si="0"/>
        <v>-11593435</v>
      </c>
      <c r="Z17" s="28">
        <f>+IF(X17&lt;&gt;0,+(Y17/X17)*100,0)</f>
        <v>-38.454005322129184</v>
      </c>
      <c r="AA17" s="29">
        <f>SUM(AA6:AA16)</f>
        <v>22703439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-649685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-36544001</v>
      </c>
      <c r="D26" s="17"/>
      <c r="E26" s="18">
        <v>-79353050</v>
      </c>
      <c r="F26" s="19">
        <v>-79353050</v>
      </c>
      <c r="G26" s="19">
        <v>-35000</v>
      </c>
      <c r="H26" s="19">
        <v>-3010080</v>
      </c>
      <c r="I26" s="19">
        <v>-3439000</v>
      </c>
      <c r="J26" s="19">
        <v>-6484080</v>
      </c>
      <c r="K26" s="19">
        <v>-1960883</v>
      </c>
      <c r="L26" s="19">
        <v>-1998453</v>
      </c>
      <c r="M26" s="19">
        <v>-2131830</v>
      </c>
      <c r="N26" s="19">
        <v>-6091166</v>
      </c>
      <c r="O26" s="19"/>
      <c r="P26" s="19"/>
      <c r="Q26" s="19"/>
      <c r="R26" s="19"/>
      <c r="S26" s="19"/>
      <c r="T26" s="19"/>
      <c r="U26" s="19"/>
      <c r="V26" s="19"/>
      <c r="W26" s="19">
        <v>-12575246</v>
      </c>
      <c r="X26" s="19">
        <v>-37392498</v>
      </c>
      <c r="Y26" s="19">
        <v>24817252</v>
      </c>
      <c r="Z26" s="20">
        <v>-66.37</v>
      </c>
      <c r="AA26" s="21">
        <v>-79353050</v>
      </c>
    </row>
    <row r="27" spans="1:27" ht="13.5">
      <c r="A27" s="23" t="s">
        <v>51</v>
      </c>
      <c r="B27" s="24"/>
      <c r="C27" s="25">
        <f aca="true" t="shared" si="1" ref="C27:Y27">SUM(C21:C26)</f>
        <v>-37193686</v>
      </c>
      <c r="D27" s="25">
        <f>SUM(D21:D26)</f>
        <v>0</v>
      </c>
      <c r="E27" s="26">
        <f t="shared" si="1"/>
        <v>-79353050</v>
      </c>
      <c r="F27" s="27">
        <f t="shared" si="1"/>
        <v>-79353050</v>
      </c>
      <c r="G27" s="27">
        <f t="shared" si="1"/>
        <v>-35000</v>
      </c>
      <c r="H27" s="27">
        <f t="shared" si="1"/>
        <v>-3010080</v>
      </c>
      <c r="I27" s="27">
        <f t="shared" si="1"/>
        <v>-3439000</v>
      </c>
      <c r="J27" s="27">
        <f t="shared" si="1"/>
        <v>-6484080</v>
      </c>
      <c r="K27" s="27">
        <f t="shared" si="1"/>
        <v>-1960883</v>
      </c>
      <c r="L27" s="27">
        <f t="shared" si="1"/>
        <v>-1998453</v>
      </c>
      <c r="M27" s="27">
        <f t="shared" si="1"/>
        <v>-2131830</v>
      </c>
      <c r="N27" s="27">
        <f t="shared" si="1"/>
        <v>-6091166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-12575246</v>
      </c>
      <c r="X27" s="27">
        <f t="shared" si="1"/>
        <v>-37392498</v>
      </c>
      <c r="Y27" s="27">
        <f t="shared" si="1"/>
        <v>24817252</v>
      </c>
      <c r="Z27" s="28">
        <f>+IF(X27&lt;&gt;0,+(Y27/X27)*100,0)</f>
        <v>-66.36960173134194</v>
      </c>
      <c r="AA27" s="29">
        <f>SUM(AA21:AA26)</f>
        <v>-79353050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-947397</v>
      </c>
      <c r="D35" s="17"/>
      <c r="E35" s="18">
        <v>-733000</v>
      </c>
      <c r="F35" s="19">
        <v>-733000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-733000</v>
      </c>
    </row>
    <row r="36" spans="1:27" ht="13.5">
      <c r="A36" s="23" t="s">
        <v>57</v>
      </c>
      <c r="B36" s="24"/>
      <c r="C36" s="25">
        <f aca="true" t="shared" si="2" ref="C36:Y36">SUM(C31:C35)</f>
        <v>-947397</v>
      </c>
      <c r="D36" s="25">
        <f>SUM(D31:D35)</f>
        <v>0</v>
      </c>
      <c r="E36" s="26">
        <f t="shared" si="2"/>
        <v>-733000</v>
      </c>
      <c r="F36" s="27">
        <f t="shared" si="2"/>
        <v>-733000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-733000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34903132</v>
      </c>
      <c r="D38" s="31">
        <f>+D17+D27+D36</f>
        <v>0</v>
      </c>
      <c r="E38" s="32">
        <f t="shared" si="3"/>
        <v>-57382611</v>
      </c>
      <c r="F38" s="33">
        <f t="shared" si="3"/>
        <v>-57382611</v>
      </c>
      <c r="G38" s="33">
        <f t="shared" si="3"/>
        <v>2320255</v>
      </c>
      <c r="H38" s="33">
        <f t="shared" si="3"/>
        <v>-1825390</v>
      </c>
      <c r="I38" s="33">
        <f t="shared" si="3"/>
        <v>-1821129</v>
      </c>
      <c r="J38" s="33">
        <f t="shared" si="3"/>
        <v>-1326264</v>
      </c>
      <c r="K38" s="33">
        <f t="shared" si="3"/>
        <v>8391838</v>
      </c>
      <c r="L38" s="33">
        <f t="shared" si="3"/>
        <v>-6540244</v>
      </c>
      <c r="M38" s="33">
        <f t="shared" si="3"/>
        <v>5454825</v>
      </c>
      <c r="N38" s="33">
        <f t="shared" si="3"/>
        <v>7306419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5980155</v>
      </c>
      <c r="X38" s="33">
        <f t="shared" si="3"/>
        <v>-7243662</v>
      </c>
      <c r="Y38" s="33">
        <f t="shared" si="3"/>
        <v>13223817</v>
      </c>
      <c r="Z38" s="34">
        <f>+IF(X38&lt;&gt;0,+(Y38/X38)*100,0)</f>
        <v>-182.55706851037502</v>
      </c>
      <c r="AA38" s="35">
        <f>+AA17+AA27+AA36</f>
        <v>-57382611</v>
      </c>
    </row>
    <row r="39" spans="1:27" ht="13.5">
      <c r="A39" s="22" t="s">
        <v>59</v>
      </c>
      <c r="B39" s="16"/>
      <c r="C39" s="31">
        <v>129931073</v>
      </c>
      <c r="D39" s="31"/>
      <c r="E39" s="32">
        <v>129931000</v>
      </c>
      <c r="F39" s="33">
        <v>129931000</v>
      </c>
      <c r="G39" s="33">
        <v>164834205</v>
      </c>
      <c r="H39" s="33">
        <v>167154460</v>
      </c>
      <c r="I39" s="33">
        <v>165329070</v>
      </c>
      <c r="J39" s="33">
        <v>164834205</v>
      </c>
      <c r="K39" s="33">
        <v>163507941</v>
      </c>
      <c r="L39" s="33">
        <v>171899779</v>
      </c>
      <c r="M39" s="33">
        <v>165359535</v>
      </c>
      <c r="N39" s="33">
        <v>163507941</v>
      </c>
      <c r="O39" s="33"/>
      <c r="P39" s="33"/>
      <c r="Q39" s="33"/>
      <c r="R39" s="33"/>
      <c r="S39" s="33"/>
      <c r="T39" s="33"/>
      <c r="U39" s="33"/>
      <c r="V39" s="33"/>
      <c r="W39" s="33">
        <v>164834205</v>
      </c>
      <c r="X39" s="33">
        <v>129931000</v>
      </c>
      <c r="Y39" s="33">
        <v>34903205</v>
      </c>
      <c r="Z39" s="34">
        <v>26.86</v>
      </c>
      <c r="AA39" s="35">
        <v>129931000</v>
      </c>
    </row>
    <row r="40" spans="1:27" ht="13.5">
      <c r="A40" s="41" t="s">
        <v>60</v>
      </c>
      <c r="B40" s="42"/>
      <c r="C40" s="43">
        <v>164834205</v>
      </c>
      <c r="D40" s="43"/>
      <c r="E40" s="44">
        <v>72548389</v>
      </c>
      <c r="F40" s="45">
        <v>72548389</v>
      </c>
      <c r="G40" s="45">
        <v>167154460</v>
      </c>
      <c r="H40" s="45">
        <v>165329070</v>
      </c>
      <c r="I40" s="45">
        <v>163507941</v>
      </c>
      <c r="J40" s="45">
        <v>163507941</v>
      </c>
      <c r="K40" s="45">
        <v>171899779</v>
      </c>
      <c r="L40" s="45">
        <v>165359535</v>
      </c>
      <c r="M40" s="45">
        <v>170814360</v>
      </c>
      <c r="N40" s="45">
        <v>170814360</v>
      </c>
      <c r="O40" s="45"/>
      <c r="P40" s="45"/>
      <c r="Q40" s="45"/>
      <c r="R40" s="45"/>
      <c r="S40" s="45"/>
      <c r="T40" s="45"/>
      <c r="U40" s="45"/>
      <c r="V40" s="45"/>
      <c r="W40" s="45">
        <v>170814360</v>
      </c>
      <c r="X40" s="45">
        <v>122687338</v>
      </c>
      <c r="Y40" s="45">
        <v>48127022</v>
      </c>
      <c r="Z40" s="46">
        <v>39.23</v>
      </c>
      <c r="AA40" s="47">
        <v>72548389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106674297</v>
      </c>
      <c r="D7" s="17"/>
      <c r="E7" s="18">
        <v>123677940</v>
      </c>
      <c r="F7" s="19">
        <v>123677940</v>
      </c>
      <c r="G7" s="19">
        <v>8356418</v>
      </c>
      <c r="H7" s="19">
        <v>8020930</v>
      </c>
      <c r="I7" s="19">
        <v>8336615</v>
      </c>
      <c r="J7" s="19">
        <v>24713963</v>
      </c>
      <c r="K7" s="19">
        <v>7365206</v>
      </c>
      <c r="L7" s="19">
        <v>8329117</v>
      </c>
      <c r="M7" s="19">
        <v>8602785</v>
      </c>
      <c r="N7" s="19">
        <v>24297108</v>
      </c>
      <c r="O7" s="19"/>
      <c r="P7" s="19"/>
      <c r="Q7" s="19"/>
      <c r="R7" s="19"/>
      <c r="S7" s="19"/>
      <c r="T7" s="19"/>
      <c r="U7" s="19"/>
      <c r="V7" s="19"/>
      <c r="W7" s="19">
        <v>49011071</v>
      </c>
      <c r="X7" s="19">
        <v>61838970</v>
      </c>
      <c r="Y7" s="19">
        <v>-12827899</v>
      </c>
      <c r="Z7" s="20">
        <v>-20.74</v>
      </c>
      <c r="AA7" s="21">
        <v>123677940</v>
      </c>
    </row>
    <row r="8" spans="1:27" ht="13.5">
      <c r="A8" s="22" t="s">
        <v>35</v>
      </c>
      <c r="B8" s="16"/>
      <c r="C8" s="17">
        <v>9129401</v>
      </c>
      <c r="D8" s="17"/>
      <c r="E8" s="18">
        <v>30209972</v>
      </c>
      <c r="F8" s="19">
        <v>30209972</v>
      </c>
      <c r="G8" s="19">
        <v>-457785</v>
      </c>
      <c r="H8" s="19">
        <v>82406</v>
      </c>
      <c r="I8" s="19">
        <v>5118951</v>
      </c>
      <c r="J8" s="19">
        <v>4743572</v>
      </c>
      <c r="K8" s="19">
        <v>-102049</v>
      </c>
      <c r="L8" s="19">
        <v>5136864</v>
      </c>
      <c r="M8" s="19">
        <v>11131016</v>
      </c>
      <c r="N8" s="19">
        <v>16165831</v>
      </c>
      <c r="O8" s="19"/>
      <c r="P8" s="19"/>
      <c r="Q8" s="19"/>
      <c r="R8" s="19"/>
      <c r="S8" s="19"/>
      <c r="T8" s="19"/>
      <c r="U8" s="19"/>
      <c r="V8" s="19"/>
      <c r="W8" s="19">
        <v>20909403</v>
      </c>
      <c r="X8" s="19">
        <v>15104986</v>
      </c>
      <c r="Y8" s="19">
        <v>5804417</v>
      </c>
      <c r="Z8" s="20">
        <v>38.43</v>
      </c>
      <c r="AA8" s="21">
        <v>30209972</v>
      </c>
    </row>
    <row r="9" spans="1:27" ht="13.5">
      <c r="A9" s="22" t="s">
        <v>36</v>
      </c>
      <c r="B9" s="16"/>
      <c r="C9" s="17">
        <v>456658166</v>
      </c>
      <c r="D9" s="17"/>
      <c r="E9" s="18">
        <v>509101000</v>
      </c>
      <c r="F9" s="19">
        <v>509101000</v>
      </c>
      <c r="G9" s="19">
        <v>198279000</v>
      </c>
      <c r="H9" s="19">
        <v>1434000</v>
      </c>
      <c r="I9" s="19">
        <v>943466</v>
      </c>
      <c r="J9" s="19">
        <v>200656466</v>
      </c>
      <c r="K9" s="19">
        <v>-943466</v>
      </c>
      <c r="L9" s="19">
        <v>778000</v>
      </c>
      <c r="M9" s="19">
        <v>156223000</v>
      </c>
      <c r="N9" s="19">
        <v>156057534</v>
      </c>
      <c r="O9" s="19"/>
      <c r="P9" s="19"/>
      <c r="Q9" s="19"/>
      <c r="R9" s="19"/>
      <c r="S9" s="19"/>
      <c r="T9" s="19"/>
      <c r="U9" s="19"/>
      <c r="V9" s="19"/>
      <c r="W9" s="19">
        <v>356714000</v>
      </c>
      <c r="X9" s="19">
        <v>367734350</v>
      </c>
      <c r="Y9" s="19">
        <v>-11020350</v>
      </c>
      <c r="Z9" s="20">
        <v>-3</v>
      </c>
      <c r="AA9" s="21">
        <v>509101000</v>
      </c>
    </row>
    <row r="10" spans="1:27" ht="13.5">
      <c r="A10" s="22" t="s">
        <v>37</v>
      </c>
      <c r="B10" s="16"/>
      <c r="C10" s="17">
        <v>376839955</v>
      </c>
      <c r="D10" s="17"/>
      <c r="E10" s="18">
        <v>336720001</v>
      </c>
      <c r="F10" s="19">
        <v>336720001</v>
      </c>
      <c r="G10" s="19">
        <v>52000000</v>
      </c>
      <c r="H10" s="19">
        <v>36355000</v>
      </c>
      <c r="I10" s="19"/>
      <c r="J10" s="19">
        <v>88355000</v>
      </c>
      <c r="K10" s="19"/>
      <c r="L10" s="19">
        <v>35000000</v>
      </c>
      <c r="M10" s="19">
        <v>80000000</v>
      </c>
      <c r="N10" s="19">
        <v>115000000</v>
      </c>
      <c r="O10" s="19"/>
      <c r="P10" s="19"/>
      <c r="Q10" s="19"/>
      <c r="R10" s="19"/>
      <c r="S10" s="19"/>
      <c r="T10" s="19"/>
      <c r="U10" s="19"/>
      <c r="V10" s="19"/>
      <c r="W10" s="19">
        <v>203355000</v>
      </c>
      <c r="X10" s="19">
        <v>276974065</v>
      </c>
      <c r="Y10" s="19">
        <v>-73619065</v>
      </c>
      <c r="Z10" s="20">
        <v>-26.58</v>
      </c>
      <c r="AA10" s="21">
        <v>336720001</v>
      </c>
    </row>
    <row r="11" spans="1:27" ht="13.5">
      <c r="A11" s="22" t="s">
        <v>38</v>
      </c>
      <c r="B11" s="16"/>
      <c r="C11" s="17">
        <v>8086492</v>
      </c>
      <c r="D11" s="17"/>
      <c r="E11" s="18">
        <v>11881824</v>
      </c>
      <c r="F11" s="19">
        <v>11881824</v>
      </c>
      <c r="G11" s="19">
        <v>579522</v>
      </c>
      <c r="H11" s="19">
        <v>355017</v>
      </c>
      <c r="I11" s="19">
        <v>389882</v>
      </c>
      <c r="J11" s="19">
        <v>1324421</v>
      </c>
      <c r="K11" s="19">
        <v>1850558</v>
      </c>
      <c r="L11" s="19">
        <v>558725</v>
      </c>
      <c r="M11" s="19">
        <v>1607658</v>
      </c>
      <c r="N11" s="19">
        <v>4016941</v>
      </c>
      <c r="O11" s="19"/>
      <c r="P11" s="19"/>
      <c r="Q11" s="19"/>
      <c r="R11" s="19"/>
      <c r="S11" s="19"/>
      <c r="T11" s="19"/>
      <c r="U11" s="19"/>
      <c r="V11" s="19"/>
      <c r="W11" s="19">
        <v>5341362</v>
      </c>
      <c r="X11" s="19">
        <v>5940912</v>
      </c>
      <c r="Y11" s="19">
        <v>-599550</v>
      </c>
      <c r="Z11" s="20">
        <v>-10.09</v>
      </c>
      <c r="AA11" s="21">
        <v>11881824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-923975623</v>
      </c>
      <c r="D14" s="17"/>
      <c r="E14" s="18">
        <v>-595731771</v>
      </c>
      <c r="F14" s="19">
        <v>-595731771</v>
      </c>
      <c r="G14" s="19">
        <v>-81830575</v>
      </c>
      <c r="H14" s="19">
        <v>-66977660</v>
      </c>
      <c r="I14" s="19">
        <v>-29576590</v>
      </c>
      <c r="J14" s="19">
        <v>-178384825</v>
      </c>
      <c r="K14" s="19">
        <v>-9692565</v>
      </c>
      <c r="L14" s="19">
        <v>-55381437</v>
      </c>
      <c r="M14" s="19">
        <v>-100921326</v>
      </c>
      <c r="N14" s="19">
        <v>-165995328</v>
      </c>
      <c r="O14" s="19"/>
      <c r="P14" s="19"/>
      <c r="Q14" s="19"/>
      <c r="R14" s="19"/>
      <c r="S14" s="19"/>
      <c r="T14" s="19"/>
      <c r="U14" s="19"/>
      <c r="V14" s="19"/>
      <c r="W14" s="19">
        <v>-344380153</v>
      </c>
      <c r="X14" s="19">
        <v>-371055000</v>
      </c>
      <c r="Y14" s="19">
        <v>26674847</v>
      </c>
      <c r="Z14" s="20">
        <v>-7.19</v>
      </c>
      <c r="AA14" s="21">
        <v>-595731771</v>
      </c>
    </row>
    <row r="15" spans="1:27" ht="13.5">
      <c r="A15" s="22" t="s">
        <v>42</v>
      </c>
      <c r="B15" s="16"/>
      <c r="C15" s="17">
        <v>-9745722</v>
      </c>
      <c r="D15" s="17"/>
      <c r="E15" s="18">
        <v>-9927854</v>
      </c>
      <c r="F15" s="19">
        <v>-9927854</v>
      </c>
      <c r="G15" s="19"/>
      <c r="H15" s="19">
        <v>-3292158</v>
      </c>
      <c r="I15" s="19"/>
      <c r="J15" s="19">
        <v>-3292158</v>
      </c>
      <c r="K15" s="19">
        <v>-796562</v>
      </c>
      <c r="L15" s="19"/>
      <c r="M15" s="19">
        <v>-2514864</v>
      </c>
      <c r="N15" s="19">
        <v>-3311426</v>
      </c>
      <c r="O15" s="19"/>
      <c r="P15" s="19"/>
      <c r="Q15" s="19"/>
      <c r="R15" s="19"/>
      <c r="S15" s="19"/>
      <c r="T15" s="19"/>
      <c r="U15" s="19"/>
      <c r="V15" s="19"/>
      <c r="W15" s="19">
        <v>-6603584</v>
      </c>
      <c r="X15" s="19">
        <v>-6907975</v>
      </c>
      <c r="Y15" s="19">
        <v>304391</v>
      </c>
      <c r="Z15" s="20">
        <v>-4.41</v>
      </c>
      <c r="AA15" s="21">
        <v>-9927854</v>
      </c>
    </row>
    <row r="16" spans="1:27" ht="13.5">
      <c r="A16" s="22" t="s">
        <v>43</v>
      </c>
      <c r="B16" s="16"/>
      <c r="C16" s="17">
        <v>-28532283</v>
      </c>
      <c r="D16" s="17"/>
      <c r="E16" s="18">
        <v>-26086962</v>
      </c>
      <c r="F16" s="19">
        <v>-26086962</v>
      </c>
      <c r="G16" s="19">
        <v>-7909140</v>
      </c>
      <c r="H16" s="19"/>
      <c r="I16" s="19"/>
      <c r="J16" s="19">
        <v>-7909140</v>
      </c>
      <c r="K16" s="19"/>
      <c r="L16" s="19"/>
      <c r="M16" s="19">
        <v>-1572586</v>
      </c>
      <c r="N16" s="19">
        <v>-1572586</v>
      </c>
      <c r="O16" s="19"/>
      <c r="P16" s="19"/>
      <c r="Q16" s="19"/>
      <c r="R16" s="19"/>
      <c r="S16" s="19"/>
      <c r="T16" s="19"/>
      <c r="U16" s="19"/>
      <c r="V16" s="19"/>
      <c r="W16" s="19">
        <v>-9481726</v>
      </c>
      <c r="X16" s="19">
        <v>-14229252</v>
      </c>
      <c r="Y16" s="19">
        <v>4747526</v>
      </c>
      <c r="Z16" s="20">
        <v>-33.36</v>
      </c>
      <c r="AA16" s="21">
        <v>-26086962</v>
      </c>
    </row>
    <row r="17" spans="1:27" ht="13.5">
      <c r="A17" s="23" t="s">
        <v>44</v>
      </c>
      <c r="B17" s="24"/>
      <c r="C17" s="25">
        <f aca="true" t="shared" si="0" ref="C17:Y17">SUM(C6:C16)</f>
        <v>-4865317</v>
      </c>
      <c r="D17" s="25">
        <f>SUM(D6:D16)</f>
        <v>0</v>
      </c>
      <c r="E17" s="26">
        <f t="shared" si="0"/>
        <v>379844150</v>
      </c>
      <c r="F17" s="27">
        <f t="shared" si="0"/>
        <v>379844150</v>
      </c>
      <c r="G17" s="27">
        <f t="shared" si="0"/>
        <v>169017440</v>
      </c>
      <c r="H17" s="27">
        <f t="shared" si="0"/>
        <v>-24022465</v>
      </c>
      <c r="I17" s="27">
        <f t="shared" si="0"/>
        <v>-14787676</v>
      </c>
      <c r="J17" s="27">
        <f t="shared" si="0"/>
        <v>130207299</v>
      </c>
      <c r="K17" s="27">
        <f t="shared" si="0"/>
        <v>-2318878</v>
      </c>
      <c r="L17" s="27">
        <f t="shared" si="0"/>
        <v>-5578731</v>
      </c>
      <c r="M17" s="27">
        <f t="shared" si="0"/>
        <v>152555683</v>
      </c>
      <c r="N17" s="27">
        <f t="shared" si="0"/>
        <v>144658074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274865373</v>
      </c>
      <c r="X17" s="27">
        <f t="shared" si="0"/>
        <v>335401056</v>
      </c>
      <c r="Y17" s="27">
        <f t="shared" si="0"/>
        <v>-60535683</v>
      </c>
      <c r="Z17" s="28">
        <f>+IF(X17&lt;&gt;0,+(Y17/X17)*100,0)</f>
        <v>-18.048745499477498</v>
      </c>
      <c r="AA17" s="29">
        <f>SUM(AA6:AA16)</f>
        <v>379844150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338715402</v>
      </c>
      <c r="D21" s="17"/>
      <c r="E21" s="18"/>
      <c r="F21" s="19"/>
      <c r="G21" s="36"/>
      <c r="H21" s="36"/>
      <c r="I21" s="36">
        <v>111261</v>
      </c>
      <c r="J21" s="19">
        <v>111261</v>
      </c>
      <c r="K21" s="36"/>
      <c r="L21" s="36"/>
      <c r="M21" s="19">
        <v>-111261</v>
      </c>
      <c r="N21" s="36">
        <v>-111261</v>
      </c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67394677</v>
      </c>
      <c r="F23" s="19">
        <v>67394677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36052631</v>
      </c>
      <c r="Y23" s="36">
        <v>-36052631</v>
      </c>
      <c r="Z23" s="37">
        <v>-100</v>
      </c>
      <c r="AA23" s="38">
        <v>67394677</v>
      </c>
    </row>
    <row r="24" spans="1:27" ht="13.5">
      <c r="A24" s="22" t="s">
        <v>49</v>
      </c>
      <c r="B24" s="16"/>
      <c r="C24" s="17">
        <v>1476557</v>
      </c>
      <c r="D24" s="17"/>
      <c r="E24" s="18">
        <v>-2008023</v>
      </c>
      <c r="F24" s="19">
        <v>-2008023</v>
      </c>
      <c r="G24" s="19">
        <v>-121737</v>
      </c>
      <c r="H24" s="19">
        <v>-121737</v>
      </c>
      <c r="I24" s="19">
        <v>-117810</v>
      </c>
      <c r="J24" s="19">
        <v>-361284</v>
      </c>
      <c r="K24" s="19">
        <v>-121738</v>
      </c>
      <c r="L24" s="19">
        <v>-121738</v>
      </c>
      <c r="M24" s="19">
        <v>483000</v>
      </c>
      <c r="N24" s="19">
        <v>239524</v>
      </c>
      <c r="O24" s="19"/>
      <c r="P24" s="19"/>
      <c r="Q24" s="19"/>
      <c r="R24" s="19"/>
      <c r="S24" s="19"/>
      <c r="T24" s="19"/>
      <c r="U24" s="19"/>
      <c r="V24" s="19"/>
      <c r="W24" s="19">
        <v>-121760</v>
      </c>
      <c r="X24" s="19">
        <v>-994531</v>
      </c>
      <c r="Y24" s="19">
        <v>872771</v>
      </c>
      <c r="Z24" s="20">
        <v>-87.76</v>
      </c>
      <c r="AA24" s="21">
        <v>-2008023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-243056425</v>
      </c>
      <c r="D26" s="17"/>
      <c r="E26" s="18">
        <v>-301154129</v>
      </c>
      <c r="F26" s="19">
        <v>-301154129</v>
      </c>
      <c r="G26" s="19">
        <v>-44697592</v>
      </c>
      <c r="H26" s="19">
        <v>-8159216</v>
      </c>
      <c r="I26" s="19">
        <v>-10251530</v>
      </c>
      <c r="J26" s="19">
        <v>-63108338</v>
      </c>
      <c r="K26" s="19">
        <v>-4110314</v>
      </c>
      <c r="L26" s="19">
        <v>-27774000</v>
      </c>
      <c r="M26" s="19">
        <v>-40000000</v>
      </c>
      <c r="N26" s="19">
        <v>-71884314</v>
      </c>
      <c r="O26" s="19"/>
      <c r="P26" s="19"/>
      <c r="Q26" s="19"/>
      <c r="R26" s="19"/>
      <c r="S26" s="19"/>
      <c r="T26" s="19"/>
      <c r="U26" s="19"/>
      <c r="V26" s="19"/>
      <c r="W26" s="19">
        <v>-134992652</v>
      </c>
      <c r="X26" s="19">
        <v>-142465459</v>
      </c>
      <c r="Y26" s="19">
        <v>7472807</v>
      </c>
      <c r="Z26" s="20">
        <v>-5.25</v>
      </c>
      <c r="AA26" s="21">
        <v>-301154129</v>
      </c>
    </row>
    <row r="27" spans="1:27" ht="13.5">
      <c r="A27" s="23" t="s">
        <v>51</v>
      </c>
      <c r="B27" s="24"/>
      <c r="C27" s="25">
        <f aca="true" t="shared" si="1" ref="C27:Y27">SUM(C21:C26)</f>
        <v>97135534</v>
      </c>
      <c r="D27" s="25">
        <f>SUM(D21:D26)</f>
        <v>0</v>
      </c>
      <c r="E27" s="26">
        <f t="shared" si="1"/>
        <v>-235767475</v>
      </c>
      <c r="F27" s="27">
        <f t="shared" si="1"/>
        <v>-235767475</v>
      </c>
      <c r="G27" s="27">
        <f t="shared" si="1"/>
        <v>-44819329</v>
      </c>
      <c r="H27" s="27">
        <f t="shared" si="1"/>
        <v>-8280953</v>
      </c>
      <c r="I27" s="27">
        <f t="shared" si="1"/>
        <v>-10258079</v>
      </c>
      <c r="J27" s="27">
        <f t="shared" si="1"/>
        <v>-63358361</v>
      </c>
      <c r="K27" s="27">
        <f t="shared" si="1"/>
        <v>-4232052</v>
      </c>
      <c r="L27" s="27">
        <f t="shared" si="1"/>
        <v>-27895738</v>
      </c>
      <c r="M27" s="27">
        <f t="shared" si="1"/>
        <v>-39628261</v>
      </c>
      <c r="N27" s="27">
        <f t="shared" si="1"/>
        <v>-71756051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-135114412</v>
      </c>
      <c r="X27" s="27">
        <f t="shared" si="1"/>
        <v>-107407359</v>
      </c>
      <c r="Y27" s="27">
        <f t="shared" si="1"/>
        <v>-27707053</v>
      </c>
      <c r="Z27" s="28">
        <f>+IF(X27&lt;&gt;0,+(Y27/X27)*100,0)</f>
        <v>25.796233384716217</v>
      </c>
      <c r="AA27" s="29">
        <f>SUM(AA21:AA26)</f>
        <v>-235767475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-27333666</v>
      </c>
      <c r="D35" s="17"/>
      <c r="E35" s="18">
        <v>-25283349</v>
      </c>
      <c r="F35" s="19">
        <v>-25283349</v>
      </c>
      <c r="G35" s="19">
        <v>-5032091</v>
      </c>
      <c r="H35" s="19">
        <v>-1804602</v>
      </c>
      <c r="I35" s="19"/>
      <c r="J35" s="19">
        <v>-6836693</v>
      </c>
      <c r="K35" s="19">
        <v>-2801958</v>
      </c>
      <c r="L35" s="19"/>
      <c r="M35" s="19">
        <v>-6921257</v>
      </c>
      <c r="N35" s="19">
        <v>-9723215</v>
      </c>
      <c r="O35" s="19"/>
      <c r="P35" s="19"/>
      <c r="Q35" s="19"/>
      <c r="R35" s="19"/>
      <c r="S35" s="19"/>
      <c r="T35" s="19"/>
      <c r="U35" s="19"/>
      <c r="V35" s="19"/>
      <c r="W35" s="19">
        <v>-16559908</v>
      </c>
      <c r="X35" s="19">
        <v>-14758593</v>
      </c>
      <c r="Y35" s="19">
        <v>-1801315</v>
      </c>
      <c r="Z35" s="20">
        <v>12.21</v>
      </c>
      <c r="AA35" s="21">
        <v>-25283349</v>
      </c>
    </row>
    <row r="36" spans="1:27" ht="13.5">
      <c r="A36" s="23" t="s">
        <v>57</v>
      </c>
      <c r="B36" s="24"/>
      <c r="C36" s="25">
        <f aca="true" t="shared" si="2" ref="C36:Y36">SUM(C31:C35)</f>
        <v>-27333666</v>
      </c>
      <c r="D36" s="25">
        <f>SUM(D31:D35)</f>
        <v>0</v>
      </c>
      <c r="E36" s="26">
        <f t="shared" si="2"/>
        <v>-25283349</v>
      </c>
      <c r="F36" s="27">
        <f t="shared" si="2"/>
        <v>-25283349</v>
      </c>
      <c r="G36" s="27">
        <f t="shared" si="2"/>
        <v>-5032091</v>
      </c>
      <c r="H36" s="27">
        <f t="shared" si="2"/>
        <v>-1804602</v>
      </c>
      <c r="I36" s="27">
        <f t="shared" si="2"/>
        <v>0</v>
      </c>
      <c r="J36" s="27">
        <f t="shared" si="2"/>
        <v>-6836693</v>
      </c>
      <c r="K36" s="27">
        <f t="shared" si="2"/>
        <v>-2801958</v>
      </c>
      <c r="L36" s="27">
        <f t="shared" si="2"/>
        <v>0</v>
      </c>
      <c r="M36" s="27">
        <f t="shared" si="2"/>
        <v>-6921257</v>
      </c>
      <c r="N36" s="27">
        <f t="shared" si="2"/>
        <v>-9723215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-16559908</v>
      </c>
      <c r="X36" s="27">
        <f t="shared" si="2"/>
        <v>-14758593</v>
      </c>
      <c r="Y36" s="27">
        <f t="shared" si="2"/>
        <v>-1801315</v>
      </c>
      <c r="Z36" s="28">
        <f>+IF(X36&lt;&gt;0,+(Y36/X36)*100,0)</f>
        <v>12.205194627970295</v>
      </c>
      <c r="AA36" s="29">
        <f>SUM(AA31:AA35)</f>
        <v>-25283349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64936551</v>
      </c>
      <c r="D38" s="31">
        <f>+D17+D27+D36</f>
        <v>0</v>
      </c>
      <c r="E38" s="32">
        <f t="shared" si="3"/>
        <v>118793326</v>
      </c>
      <c r="F38" s="33">
        <f t="shared" si="3"/>
        <v>118793326</v>
      </c>
      <c r="G38" s="33">
        <f t="shared" si="3"/>
        <v>119166020</v>
      </c>
      <c r="H38" s="33">
        <f t="shared" si="3"/>
        <v>-34108020</v>
      </c>
      <c r="I38" s="33">
        <f t="shared" si="3"/>
        <v>-25045755</v>
      </c>
      <c r="J38" s="33">
        <f t="shared" si="3"/>
        <v>60012245</v>
      </c>
      <c r="K38" s="33">
        <f t="shared" si="3"/>
        <v>-9352888</v>
      </c>
      <c r="L38" s="33">
        <f t="shared" si="3"/>
        <v>-33474469</v>
      </c>
      <c r="M38" s="33">
        <f t="shared" si="3"/>
        <v>106006165</v>
      </c>
      <c r="N38" s="33">
        <f t="shared" si="3"/>
        <v>63178808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123191053</v>
      </c>
      <c r="X38" s="33">
        <f t="shared" si="3"/>
        <v>213235104</v>
      </c>
      <c r="Y38" s="33">
        <f t="shared" si="3"/>
        <v>-90044051</v>
      </c>
      <c r="Z38" s="34">
        <f>+IF(X38&lt;&gt;0,+(Y38/X38)*100,0)</f>
        <v>-42.227592601263254</v>
      </c>
      <c r="AA38" s="35">
        <f>+AA17+AA27+AA36</f>
        <v>118793326</v>
      </c>
    </row>
    <row r="39" spans="1:27" ht="13.5">
      <c r="A39" s="22" t="s">
        <v>59</v>
      </c>
      <c r="B39" s="16"/>
      <c r="C39" s="31">
        <v>5766623</v>
      </c>
      <c r="D39" s="31"/>
      <c r="E39" s="32">
        <v>55669617</v>
      </c>
      <c r="F39" s="33">
        <v>55669617</v>
      </c>
      <c r="G39" s="33">
        <v>75813667</v>
      </c>
      <c r="H39" s="33">
        <v>194979687</v>
      </c>
      <c r="I39" s="33">
        <v>160871667</v>
      </c>
      <c r="J39" s="33">
        <v>75813667</v>
      </c>
      <c r="K39" s="33">
        <v>135825912</v>
      </c>
      <c r="L39" s="33">
        <v>126473024</v>
      </c>
      <c r="M39" s="33">
        <v>92998555</v>
      </c>
      <c r="N39" s="33">
        <v>135825912</v>
      </c>
      <c r="O39" s="33"/>
      <c r="P39" s="33"/>
      <c r="Q39" s="33"/>
      <c r="R39" s="33"/>
      <c r="S39" s="33"/>
      <c r="T39" s="33"/>
      <c r="U39" s="33"/>
      <c r="V39" s="33"/>
      <c r="W39" s="33">
        <v>75813667</v>
      </c>
      <c r="X39" s="33">
        <v>55669617</v>
      </c>
      <c r="Y39" s="33">
        <v>20144050</v>
      </c>
      <c r="Z39" s="34">
        <v>36.18</v>
      </c>
      <c r="AA39" s="35">
        <v>55669617</v>
      </c>
    </row>
    <row r="40" spans="1:27" ht="13.5">
      <c r="A40" s="41" t="s">
        <v>60</v>
      </c>
      <c r="B40" s="42"/>
      <c r="C40" s="43">
        <v>70703174</v>
      </c>
      <c r="D40" s="43"/>
      <c r="E40" s="44">
        <v>174462943</v>
      </c>
      <c r="F40" s="45">
        <v>174462943</v>
      </c>
      <c r="G40" s="45">
        <v>194979687</v>
      </c>
      <c r="H40" s="45">
        <v>160871667</v>
      </c>
      <c r="I40" s="45">
        <v>135825912</v>
      </c>
      <c r="J40" s="45">
        <v>135825912</v>
      </c>
      <c r="K40" s="45">
        <v>126473024</v>
      </c>
      <c r="L40" s="45">
        <v>92998555</v>
      </c>
      <c r="M40" s="45">
        <v>199004720</v>
      </c>
      <c r="N40" s="45">
        <v>199004720</v>
      </c>
      <c r="O40" s="45"/>
      <c r="P40" s="45"/>
      <c r="Q40" s="45"/>
      <c r="R40" s="45"/>
      <c r="S40" s="45"/>
      <c r="T40" s="45"/>
      <c r="U40" s="45"/>
      <c r="V40" s="45"/>
      <c r="W40" s="45">
        <v>199004720</v>
      </c>
      <c r="X40" s="45">
        <v>268904721</v>
      </c>
      <c r="Y40" s="45">
        <v>-69900001</v>
      </c>
      <c r="Z40" s="46">
        <v>-25.99</v>
      </c>
      <c r="AA40" s="47">
        <v>174462943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94601966</v>
      </c>
      <c r="D6" s="17"/>
      <c r="E6" s="18">
        <v>134615307</v>
      </c>
      <c r="F6" s="19">
        <v>134615307</v>
      </c>
      <c r="G6" s="19">
        <v>3686491</v>
      </c>
      <c r="H6" s="19">
        <v>8101370</v>
      </c>
      <c r="I6" s="19">
        <v>48674081</v>
      </c>
      <c r="J6" s="19">
        <v>60461942</v>
      </c>
      <c r="K6" s="19">
        <v>6703578</v>
      </c>
      <c r="L6" s="19">
        <v>7838497</v>
      </c>
      <c r="M6" s="19">
        <v>5461031</v>
      </c>
      <c r="N6" s="19">
        <v>20003106</v>
      </c>
      <c r="O6" s="19"/>
      <c r="P6" s="19"/>
      <c r="Q6" s="19"/>
      <c r="R6" s="19"/>
      <c r="S6" s="19"/>
      <c r="T6" s="19"/>
      <c r="U6" s="19"/>
      <c r="V6" s="19"/>
      <c r="W6" s="19">
        <v>80465048</v>
      </c>
      <c r="X6" s="19">
        <v>78460934</v>
      </c>
      <c r="Y6" s="19">
        <v>2004114</v>
      </c>
      <c r="Z6" s="20">
        <v>2.55</v>
      </c>
      <c r="AA6" s="21">
        <v>134615307</v>
      </c>
    </row>
    <row r="7" spans="1:27" ht="13.5">
      <c r="A7" s="22" t="s">
        <v>34</v>
      </c>
      <c r="B7" s="16"/>
      <c r="C7" s="17">
        <v>118707755</v>
      </c>
      <c r="D7" s="17"/>
      <c r="E7" s="18">
        <v>147710202</v>
      </c>
      <c r="F7" s="19">
        <v>147710202</v>
      </c>
      <c r="G7" s="19">
        <v>6144099</v>
      </c>
      <c r="H7" s="19">
        <v>7100206</v>
      </c>
      <c r="I7" s="19">
        <v>10441880</v>
      </c>
      <c r="J7" s="19">
        <v>23686185</v>
      </c>
      <c r="K7" s="19">
        <v>6538694</v>
      </c>
      <c r="L7" s="19">
        <v>5047066</v>
      </c>
      <c r="M7" s="19">
        <v>7295739</v>
      </c>
      <c r="N7" s="19">
        <v>18881499</v>
      </c>
      <c r="O7" s="19"/>
      <c r="P7" s="19"/>
      <c r="Q7" s="19"/>
      <c r="R7" s="19"/>
      <c r="S7" s="19"/>
      <c r="T7" s="19"/>
      <c r="U7" s="19"/>
      <c r="V7" s="19"/>
      <c r="W7" s="19">
        <v>42567684</v>
      </c>
      <c r="X7" s="19">
        <v>67464377</v>
      </c>
      <c r="Y7" s="19">
        <v>-24896693</v>
      </c>
      <c r="Z7" s="20">
        <v>-36.9</v>
      </c>
      <c r="AA7" s="21">
        <v>147710202</v>
      </c>
    </row>
    <row r="8" spans="1:27" ht="13.5">
      <c r="A8" s="22" t="s">
        <v>35</v>
      </c>
      <c r="B8" s="16"/>
      <c r="C8" s="17">
        <v>11652980</v>
      </c>
      <c r="D8" s="17"/>
      <c r="E8" s="18">
        <v>11215893</v>
      </c>
      <c r="F8" s="19">
        <v>11215893</v>
      </c>
      <c r="G8" s="19">
        <v>2270113</v>
      </c>
      <c r="H8" s="19">
        <v>1897975</v>
      </c>
      <c r="I8" s="19">
        <v>2078004</v>
      </c>
      <c r="J8" s="19">
        <v>6246092</v>
      </c>
      <c r="K8" s="19">
        <v>2144586</v>
      </c>
      <c r="L8" s="19">
        <v>5085644</v>
      </c>
      <c r="M8" s="19">
        <v>3288799</v>
      </c>
      <c r="N8" s="19">
        <v>10519029</v>
      </c>
      <c r="O8" s="19"/>
      <c r="P8" s="19"/>
      <c r="Q8" s="19"/>
      <c r="R8" s="19"/>
      <c r="S8" s="19"/>
      <c r="T8" s="19"/>
      <c r="U8" s="19"/>
      <c r="V8" s="19"/>
      <c r="W8" s="19">
        <v>16765121</v>
      </c>
      <c r="X8" s="19">
        <v>5411064</v>
      </c>
      <c r="Y8" s="19">
        <v>11354057</v>
      </c>
      <c r="Z8" s="20">
        <v>209.83</v>
      </c>
      <c r="AA8" s="21">
        <v>11215893</v>
      </c>
    </row>
    <row r="9" spans="1:27" ht="13.5">
      <c r="A9" s="22" t="s">
        <v>36</v>
      </c>
      <c r="B9" s="16"/>
      <c r="C9" s="17">
        <v>54572926</v>
      </c>
      <c r="D9" s="17"/>
      <c r="E9" s="18">
        <v>60670000</v>
      </c>
      <c r="F9" s="19">
        <v>60670000</v>
      </c>
      <c r="G9" s="19">
        <v>23201000</v>
      </c>
      <c r="H9" s="19">
        <v>17391</v>
      </c>
      <c r="I9" s="19"/>
      <c r="J9" s="19">
        <v>23218391</v>
      </c>
      <c r="K9" s="19">
        <v>6252</v>
      </c>
      <c r="L9" s="19"/>
      <c r="M9" s="19">
        <v>18561000</v>
      </c>
      <c r="N9" s="19">
        <v>18567252</v>
      </c>
      <c r="O9" s="19"/>
      <c r="P9" s="19"/>
      <c r="Q9" s="19"/>
      <c r="R9" s="19"/>
      <c r="S9" s="19"/>
      <c r="T9" s="19"/>
      <c r="U9" s="19"/>
      <c r="V9" s="19"/>
      <c r="W9" s="19">
        <v>41785643</v>
      </c>
      <c r="X9" s="19">
        <v>35950984</v>
      </c>
      <c r="Y9" s="19">
        <v>5834659</v>
      </c>
      <c r="Z9" s="20">
        <v>16.23</v>
      </c>
      <c r="AA9" s="21">
        <v>60670000</v>
      </c>
    </row>
    <row r="10" spans="1:27" ht="13.5">
      <c r="A10" s="22" t="s">
        <v>37</v>
      </c>
      <c r="B10" s="16"/>
      <c r="C10" s="17">
        <v>44043533</v>
      </c>
      <c r="D10" s="17"/>
      <c r="E10" s="18">
        <v>30963000</v>
      </c>
      <c r="F10" s="19">
        <v>30963000</v>
      </c>
      <c r="G10" s="19">
        <v>13914000</v>
      </c>
      <c r="H10" s="19"/>
      <c r="I10" s="19">
        <v>5000000</v>
      </c>
      <c r="J10" s="19">
        <v>18914000</v>
      </c>
      <c r="K10" s="19">
        <v>5000000</v>
      </c>
      <c r="L10" s="19"/>
      <c r="M10" s="19">
        <v>6000000</v>
      </c>
      <c r="N10" s="19">
        <v>11000000</v>
      </c>
      <c r="O10" s="19"/>
      <c r="P10" s="19"/>
      <c r="Q10" s="19"/>
      <c r="R10" s="19"/>
      <c r="S10" s="19"/>
      <c r="T10" s="19"/>
      <c r="U10" s="19"/>
      <c r="V10" s="19"/>
      <c r="W10" s="19">
        <v>29914000</v>
      </c>
      <c r="X10" s="19">
        <v>30963000</v>
      </c>
      <c r="Y10" s="19">
        <v>-1049000</v>
      </c>
      <c r="Z10" s="20">
        <v>-3.39</v>
      </c>
      <c r="AA10" s="21">
        <v>30963000</v>
      </c>
    </row>
    <row r="11" spans="1:27" ht="13.5">
      <c r="A11" s="22" t="s">
        <v>38</v>
      </c>
      <c r="B11" s="16"/>
      <c r="C11" s="17">
        <v>13819272</v>
      </c>
      <c r="D11" s="17"/>
      <c r="E11" s="18">
        <v>13099903</v>
      </c>
      <c r="F11" s="19">
        <v>13099903</v>
      </c>
      <c r="G11" s="19">
        <v>957581</v>
      </c>
      <c r="H11" s="19">
        <v>399128</v>
      </c>
      <c r="I11" s="19">
        <v>364406</v>
      </c>
      <c r="J11" s="19">
        <v>1721115</v>
      </c>
      <c r="K11" s="19">
        <v>1803669</v>
      </c>
      <c r="L11" s="19">
        <v>407933</v>
      </c>
      <c r="M11" s="19">
        <v>1899909</v>
      </c>
      <c r="N11" s="19">
        <v>4111511</v>
      </c>
      <c r="O11" s="19"/>
      <c r="P11" s="19"/>
      <c r="Q11" s="19"/>
      <c r="R11" s="19"/>
      <c r="S11" s="19"/>
      <c r="T11" s="19"/>
      <c r="U11" s="19"/>
      <c r="V11" s="19"/>
      <c r="W11" s="19">
        <v>5832626</v>
      </c>
      <c r="X11" s="19">
        <v>5975046</v>
      </c>
      <c r="Y11" s="19">
        <v>-142420</v>
      </c>
      <c r="Z11" s="20">
        <v>-2.38</v>
      </c>
      <c r="AA11" s="21">
        <v>13099903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-271926989</v>
      </c>
      <c r="D14" s="17"/>
      <c r="E14" s="18">
        <v>-338562943</v>
      </c>
      <c r="F14" s="19">
        <v>-338562943</v>
      </c>
      <c r="G14" s="19">
        <v>-15273798</v>
      </c>
      <c r="H14" s="19">
        <v>-33549074</v>
      </c>
      <c r="I14" s="19">
        <v>-29644088</v>
      </c>
      <c r="J14" s="19">
        <v>-78466960</v>
      </c>
      <c r="K14" s="19">
        <v>-24416490</v>
      </c>
      <c r="L14" s="19">
        <v>-22026607</v>
      </c>
      <c r="M14" s="19">
        <v>-9856173</v>
      </c>
      <c r="N14" s="19">
        <v>-56299270</v>
      </c>
      <c r="O14" s="19"/>
      <c r="P14" s="19"/>
      <c r="Q14" s="19"/>
      <c r="R14" s="19"/>
      <c r="S14" s="19"/>
      <c r="T14" s="19"/>
      <c r="U14" s="19"/>
      <c r="V14" s="19"/>
      <c r="W14" s="19">
        <v>-134766230</v>
      </c>
      <c r="X14" s="19">
        <v>-157292061</v>
      </c>
      <c r="Y14" s="19">
        <v>22525831</v>
      </c>
      <c r="Z14" s="20">
        <v>-14.32</v>
      </c>
      <c r="AA14" s="21">
        <v>-338562943</v>
      </c>
    </row>
    <row r="15" spans="1:27" ht="13.5">
      <c r="A15" s="22" t="s">
        <v>42</v>
      </c>
      <c r="B15" s="16"/>
      <c r="C15" s="17">
        <v>-22822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65448621</v>
      </c>
      <c r="D17" s="25">
        <f>SUM(D6:D16)</f>
        <v>0</v>
      </c>
      <c r="E17" s="26">
        <f t="shared" si="0"/>
        <v>59711362</v>
      </c>
      <c r="F17" s="27">
        <f t="shared" si="0"/>
        <v>59711362</v>
      </c>
      <c r="G17" s="27">
        <f t="shared" si="0"/>
        <v>34899486</v>
      </c>
      <c r="H17" s="27">
        <f t="shared" si="0"/>
        <v>-16033004</v>
      </c>
      <c r="I17" s="27">
        <f t="shared" si="0"/>
        <v>36914283</v>
      </c>
      <c r="J17" s="27">
        <f t="shared" si="0"/>
        <v>55780765</v>
      </c>
      <c r="K17" s="27">
        <f t="shared" si="0"/>
        <v>-2219711</v>
      </c>
      <c r="L17" s="27">
        <f t="shared" si="0"/>
        <v>-3647467</v>
      </c>
      <c r="M17" s="27">
        <f t="shared" si="0"/>
        <v>32650305</v>
      </c>
      <c r="N17" s="27">
        <f t="shared" si="0"/>
        <v>26783127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82563892</v>
      </c>
      <c r="X17" s="27">
        <f t="shared" si="0"/>
        <v>66933344</v>
      </c>
      <c r="Y17" s="27">
        <f t="shared" si="0"/>
        <v>15630548</v>
      </c>
      <c r="Z17" s="28">
        <f>+IF(X17&lt;&gt;0,+(Y17/X17)*100,0)</f>
        <v>23.352408629098225</v>
      </c>
      <c r="AA17" s="29">
        <f>SUM(AA6:AA16)</f>
        <v>59711362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-44167</v>
      </c>
      <c r="H23" s="36"/>
      <c r="I23" s="36">
        <v>-170000</v>
      </c>
      <c r="J23" s="19">
        <v>-214167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-214167</v>
      </c>
      <c r="X23" s="19"/>
      <c r="Y23" s="36">
        <v>-214167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-75379908</v>
      </c>
      <c r="D26" s="17"/>
      <c r="E26" s="18">
        <v>-98798001</v>
      </c>
      <c r="F26" s="19">
        <v>-98798001</v>
      </c>
      <c r="G26" s="19">
        <v>-3056389</v>
      </c>
      <c r="H26" s="19">
        <v>-8038130</v>
      </c>
      <c r="I26" s="19">
        <v>-1827691</v>
      </c>
      <c r="J26" s="19">
        <v>-12922210</v>
      </c>
      <c r="K26" s="19">
        <v>-4532524</v>
      </c>
      <c r="L26" s="19">
        <v>-3247637</v>
      </c>
      <c r="M26" s="19">
        <v>-5225289</v>
      </c>
      <c r="N26" s="19">
        <v>-13005450</v>
      </c>
      <c r="O26" s="19"/>
      <c r="P26" s="19"/>
      <c r="Q26" s="19"/>
      <c r="R26" s="19"/>
      <c r="S26" s="19"/>
      <c r="T26" s="19"/>
      <c r="U26" s="19"/>
      <c r="V26" s="19"/>
      <c r="W26" s="19">
        <v>-25927660</v>
      </c>
      <c r="X26" s="19">
        <v>-25498978</v>
      </c>
      <c r="Y26" s="19">
        <v>-428682</v>
      </c>
      <c r="Z26" s="20">
        <v>1.68</v>
      </c>
      <c r="AA26" s="21">
        <v>-98798001</v>
      </c>
    </row>
    <row r="27" spans="1:27" ht="13.5">
      <c r="A27" s="23" t="s">
        <v>51</v>
      </c>
      <c r="B27" s="24"/>
      <c r="C27" s="25">
        <f aca="true" t="shared" si="1" ref="C27:Y27">SUM(C21:C26)</f>
        <v>-75379908</v>
      </c>
      <c r="D27" s="25">
        <f>SUM(D21:D26)</f>
        <v>0</v>
      </c>
      <c r="E27" s="26">
        <f t="shared" si="1"/>
        <v>-98798001</v>
      </c>
      <c r="F27" s="27">
        <f t="shared" si="1"/>
        <v>-98798001</v>
      </c>
      <c r="G27" s="27">
        <f t="shared" si="1"/>
        <v>-3100556</v>
      </c>
      <c r="H27" s="27">
        <f t="shared" si="1"/>
        <v>-8038130</v>
      </c>
      <c r="I27" s="27">
        <f t="shared" si="1"/>
        <v>-1997691</v>
      </c>
      <c r="J27" s="27">
        <f t="shared" si="1"/>
        <v>-13136377</v>
      </c>
      <c r="K27" s="27">
        <f t="shared" si="1"/>
        <v>-4532524</v>
      </c>
      <c r="L27" s="27">
        <f t="shared" si="1"/>
        <v>-3247637</v>
      </c>
      <c r="M27" s="27">
        <f t="shared" si="1"/>
        <v>-5225289</v>
      </c>
      <c r="N27" s="27">
        <f t="shared" si="1"/>
        <v>-13005450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-26141827</v>
      </c>
      <c r="X27" s="27">
        <f t="shared" si="1"/>
        <v>-25498978</v>
      </c>
      <c r="Y27" s="27">
        <f t="shared" si="1"/>
        <v>-642849</v>
      </c>
      <c r="Z27" s="28">
        <f>+IF(X27&lt;&gt;0,+(Y27/X27)*100,0)</f>
        <v>2.5210775114202617</v>
      </c>
      <c r="AA27" s="29">
        <f>SUM(AA21:AA26)</f>
        <v>-98798001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185933</v>
      </c>
      <c r="H32" s="19"/>
      <c r="I32" s="19"/>
      <c r="J32" s="19">
        <v>185933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185933</v>
      </c>
      <c r="X32" s="19"/>
      <c r="Y32" s="19">
        <v>185933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-490923</v>
      </c>
      <c r="H33" s="36">
        <v>1327496</v>
      </c>
      <c r="I33" s="36">
        <v>1916365</v>
      </c>
      <c r="J33" s="36">
        <v>2752938</v>
      </c>
      <c r="K33" s="19">
        <v>216370</v>
      </c>
      <c r="L33" s="19">
        <v>433410</v>
      </c>
      <c r="M33" s="19">
        <v>302337</v>
      </c>
      <c r="N33" s="19">
        <v>952117</v>
      </c>
      <c r="O33" s="36"/>
      <c r="P33" s="36"/>
      <c r="Q33" s="36"/>
      <c r="R33" s="19"/>
      <c r="S33" s="19"/>
      <c r="T33" s="19"/>
      <c r="U33" s="19"/>
      <c r="V33" s="36"/>
      <c r="W33" s="36">
        <v>3705055</v>
      </c>
      <c r="X33" s="36"/>
      <c r="Y33" s="19">
        <v>3705055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-1090983</v>
      </c>
      <c r="D35" s="17"/>
      <c r="E35" s="18"/>
      <c r="F35" s="19"/>
      <c r="G35" s="19">
        <v>-799443</v>
      </c>
      <c r="H35" s="19"/>
      <c r="I35" s="19"/>
      <c r="J35" s="19">
        <v>-799443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-799443</v>
      </c>
      <c r="X35" s="19"/>
      <c r="Y35" s="19">
        <v>-799443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-1090983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-1104433</v>
      </c>
      <c r="H36" s="27">
        <f t="shared" si="2"/>
        <v>1327496</v>
      </c>
      <c r="I36" s="27">
        <f t="shared" si="2"/>
        <v>1916365</v>
      </c>
      <c r="J36" s="27">
        <f t="shared" si="2"/>
        <v>2139428</v>
      </c>
      <c r="K36" s="27">
        <f t="shared" si="2"/>
        <v>216370</v>
      </c>
      <c r="L36" s="27">
        <f t="shared" si="2"/>
        <v>433410</v>
      </c>
      <c r="M36" s="27">
        <f t="shared" si="2"/>
        <v>302337</v>
      </c>
      <c r="N36" s="27">
        <f t="shared" si="2"/>
        <v>952117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3091545</v>
      </c>
      <c r="X36" s="27">
        <f t="shared" si="2"/>
        <v>0</v>
      </c>
      <c r="Y36" s="27">
        <f t="shared" si="2"/>
        <v>3091545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-11022270</v>
      </c>
      <c r="D38" s="31">
        <f>+D17+D27+D36</f>
        <v>0</v>
      </c>
      <c r="E38" s="32">
        <f t="shared" si="3"/>
        <v>-39086639</v>
      </c>
      <c r="F38" s="33">
        <f t="shared" si="3"/>
        <v>-39086639</v>
      </c>
      <c r="G38" s="33">
        <f t="shared" si="3"/>
        <v>30694497</v>
      </c>
      <c r="H38" s="33">
        <f t="shared" si="3"/>
        <v>-22743638</v>
      </c>
      <c r="I38" s="33">
        <f t="shared" si="3"/>
        <v>36832957</v>
      </c>
      <c r="J38" s="33">
        <f t="shared" si="3"/>
        <v>44783816</v>
      </c>
      <c r="K38" s="33">
        <f t="shared" si="3"/>
        <v>-6535865</v>
      </c>
      <c r="L38" s="33">
        <f t="shared" si="3"/>
        <v>-6461694</v>
      </c>
      <c r="M38" s="33">
        <f t="shared" si="3"/>
        <v>27727353</v>
      </c>
      <c r="N38" s="33">
        <f t="shared" si="3"/>
        <v>14729794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59513610</v>
      </c>
      <c r="X38" s="33">
        <f t="shared" si="3"/>
        <v>41434366</v>
      </c>
      <c r="Y38" s="33">
        <f t="shared" si="3"/>
        <v>18079244</v>
      </c>
      <c r="Z38" s="34">
        <f>+IF(X38&lt;&gt;0,+(Y38/X38)*100,0)</f>
        <v>43.63345151703298</v>
      </c>
      <c r="AA38" s="35">
        <f>+AA17+AA27+AA36</f>
        <v>-39086639</v>
      </c>
    </row>
    <row r="39" spans="1:27" ht="13.5">
      <c r="A39" s="22" t="s">
        <v>59</v>
      </c>
      <c r="B39" s="16"/>
      <c r="C39" s="31">
        <v>125284575</v>
      </c>
      <c r="D39" s="31"/>
      <c r="E39" s="32">
        <v>127619753</v>
      </c>
      <c r="F39" s="33">
        <v>127619753</v>
      </c>
      <c r="G39" s="33">
        <v>114262000</v>
      </c>
      <c r="H39" s="33">
        <v>144956497</v>
      </c>
      <c r="I39" s="33">
        <v>122212859</v>
      </c>
      <c r="J39" s="33">
        <v>114262000</v>
      </c>
      <c r="K39" s="33">
        <v>159045816</v>
      </c>
      <c r="L39" s="33">
        <v>152509951</v>
      </c>
      <c r="M39" s="33">
        <v>146048257</v>
      </c>
      <c r="N39" s="33">
        <v>159045816</v>
      </c>
      <c r="O39" s="33"/>
      <c r="P39" s="33"/>
      <c r="Q39" s="33"/>
      <c r="R39" s="33"/>
      <c r="S39" s="33"/>
      <c r="T39" s="33"/>
      <c r="U39" s="33"/>
      <c r="V39" s="33"/>
      <c r="W39" s="33">
        <v>114262000</v>
      </c>
      <c r="X39" s="33">
        <v>127619753</v>
      </c>
      <c r="Y39" s="33">
        <v>-13357753</v>
      </c>
      <c r="Z39" s="34">
        <v>-10.47</v>
      </c>
      <c r="AA39" s="35">
        <v>127619753</v>
      </c>
    </row>
    <row r="40" spans="1:27" ht="13.5">
      <c r="A40" s="41" t="s">
        <v>60</v>
      </c>
      <c r="B40" s="42"/>
      <c r="C40" s="43">
        <v>114262305</v>
      </c>
      <c r="D40" s="43"/>
      <c r="E40" s="44">
        <v>88533113</v>
      </c>
      <c r="F40" s="45">
        <v>88533113</v>
      </c>
      <c r="G40" s="45">
        <v>144956497</v>
      </c>
      <c r="H40" s="45">
        <v>122212859</v>
      </c>
      <c r="I40" s="45">
        <v>159045816</v>
      </c>
      <c r="J40" s="45">
        <v>159045816</v>
      </c>
      <c r="K40" s="45">
        <v>152509951</v>
      </c>
      <c r="L40" s="45">
        <v>146048257</v>
      </c>
      <c r="M40" s="45">
        <v>173775610</v>
      </c>
      <c r="N40" s="45">
        <v>173775610</v>
      </c>
      <c r="O40" s="45"/>
      <c r="P40" s="45"/>
      <c r="Q40" s="45"/>
      <c r="R40" s="45"/>
      <c r="S40" s="45"/>
      <c r="T40" s="45"/>
      <c r="U40" s="45"/>
      <c r="V40" s="45"/>
      <c r="W40" s="45">
        <v>173775610</v>
      </c>
      <c r="X40" s="45">
        <v>169054118</v>
      </c>
      <c r="Y40" s="45">
        <v>4721492</v>
      </c>
      <c r="Z40" s="46">
        <v>2.79</v>
      </c>
      <c r="AA40" s="47">
        <v>88533113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12292781</v>
      </c>
      <c r="D6" s="17"/>
      <c r="E6" s="18">
        <v>30601656</v>
      </c>
      <c r="F6" s="19">
        <v>30601656</v>
      </c>
      <c r="G6" s="19">
        <v>1549626</v>
      </c>
      <c r="H6" s="19">
        <v>1679435</v>
      </c>
      <c r="I6" s="19">
        <v>1900712</v>
      </c>
      <c r="J6" s="19">
        <v>5129773</v>
      </c>
      <c r="K6" s="19">
        <v>2167528</v>
      </c>
      <c r="L6" s="19">
        <v>1833485</v>
      </c>
      <c r="M6" s="19">
        <v>-3310425</v>
      </c>
      <c r="N6" s="19">
        <v>690588</v>
      </c>
      <c r="O6" s="19"/>
      <c r="P6" s="19"/>
      <c r="Q6" s="19"/>
      <c r="R6" s="19"/>
      <c r="S6" s="19"/>
      <c r="T6" s="19"/>
      <c r="U6" s="19"/>
      <c r="V6" s="19"/>
      <c r="W6" s="19">
        <v>5820361</v>
      </c>
      <c r="X6" s="19">
        <v>15300828</v>
      </c>
      <c r="Y6" s="19">
        <v>-9480467</v>
      </c>
      <c r="Z6" s="20">
        <v>-61.96</v>
      </c>
      <c r="AA6" s="21">
        <v>30601656</v>
      </c>
    </row>
    <row r="7" spans="1:27" ht="13.5">
      <c r="A7" s="22" t="s">
        <v>34</v>
      </c>
      <c r="B7" s="16"/>
      <c r="C7" s="17">
        <v>2155141</v>
      </c>
      <c r="D7" s="17"/>
      <c r="E7" s="18">
        <v>1776708</v>
      </c>
      <c r="F7" s="19">
        <v>1776708</v>
      </c>
      <c r="G7" s="19">
        <v>175760</v>
      </c>
      <c r="H7" s="19">
        <v>146215</v>
      </c>
      <c r="I7" s="19">
        <v>124917</v>
      </c>
      <c r="J7" s="19">
        <v>446892</v>
      </c>
      <c r="K7" s="19">
        <v>182738</v>
      </c>
      <c r="L7" s="19">
        <v>182522</v>
      </c>
      <c r="M7" s="19">
        <v>-243489</v>
      </c>
      <c r="N7" s="19">
        <v>121771</v>
      </c>
      <c r="O7" s="19"/>
      <c r="P7" s="19"/>
      <c r="Q7" s="19"/>
      <c r="R7" s="19"/>
      <c r="S7" s="19"/>
      <c r="T7" s="19"/>
      <c r="U7" s="19"/>
      <c r="V7" s="19"/>
      <c r="W7" s="19">
        <v>568663</v>
      </c>
      <c r="X7" s="19">
        <v>888354</v>
      </c>
      <c r="Y7" s="19">
        <v>-319691</v>
      </c>
      <c r="Z7" s="20">
        <v>-35.99</v>
      </c>
      <c r="AA7" s="21">
        <v>1776708</v>
      </c>
    </row>
    <row r="8" spans="1:27" ht="13.5">
      <c r="A8" s="22" t="s">
        <v>35</v>
      </c>
      <c r="B8" s="16"/>
      <c r="C8" s="17"/>
      <c r="D8" s="17"/>
      <c r="E8" s="18">
        <v>7000392</v>
      </c>
      <c r="F8" s="19">
        <v>7000392</v>
      </c>
      <c r="G8" s="19">
        <v>415155</v>
      </c>
      <c r="H8" s="19">
        <v>502256</v>
      </c>
      <c r="I8" s="19">
        <v>433635</v>
      </c>
      <c r="J8" s="19">
        <v>1351046</v>
      </c>
      <c r="K8" s="19">
        <v>667167</v>
      </c>
      <c r="L8" s="19">
        <v>400692</v>
      </c>
      <c r="M8" s="19">
        <v>508501</v>
      </c>
      <c r="N8" s="19">
        <v>1576360</v>
      </c>
      <c r="O8" s="19"/>
      <c r="P8" s="19"/>
      <c r="Q8" s="19"/>
      <c r="R8" s="19"/>
      <c r="S8" s="19"/>
      <c r="T8" s="19"/>
      <c r="U8" s="19"/>
      <c r="V8" s="19"/>
      <c r="W8" s="19">
        <v>2927406</v>
      </c>
      <c r="X8" s="19">
        <v>3500196</v>
      </c>
      <c r="Y8" s="19">
        <v>-572790</v>
      </c>
      <c r="Z8" s="20">
        <v>-16.36</v>
      </c>
      <c r="AA8" s="21">
        <v>7000392</v>
      </c>
    </row>
    <row r="9" spans="1:27" ht="13.5">
      <c r="A9" s="22" t="s">
        <v>36</v>
      </c>
      <c r="B9" s="16"/>
      <c r="C9" s="17">
        <v>146444000</v>
      </c>
      <c r="D9" s="17"/>
      <c r="E9" s="18">
        <v>122380096</v>
      </c>
      <c r="F9" s="19">
        <v>122380096</v>
      </c>
      <c r="G9" s="19">
        <v>41549269</v>
      </c>
      <c r="H9" s="19">
        <v>869707</v>
      </c>
      <c r="I9" s="19">
        <v>364917</v>
      </c>
      <c r="J9" s="19">
        <v>42783893</v>
      </c>
      <c r="K9" s="19">
        <v>5030665</v>
      </c>
      <c r="L9" s="19">
        <v>8211019</v>
      </c>
      <c r="M9" s="19">
        <v>39858490</v>
      </c>
      <c r="N9" s="19">
        <v>53100174</v>
      </c>
      <c r="O9" s="19"/>
      <c r="P9" s="19"/>
      <c r="Q9" s="19"/>
      <c r="R9" s="19"/>
      <c r="S9" s="19"/>
      <c r="T9" s="19"/>
      <c r="U9" s="19"/>
      <c r="V9" s="19"/>
      <c r="W9" s="19">
        <v>95884067</v>
      </c>
      <c r="X9" s="19">
        <v>89632955</v>
      </c>
      <c r="Y9" s="19">
        <v>6251112</v>
      </c>
      <c r="Z9" s="20">
        <v>6.97</v>
      </c>
      <c r="AA9" s="21">
        <v>122380096</v>
      </c>
    </row>
    <row r="10" spans="1:27" ht="13.5">
      <c r="A10" s="22" t="s">
        <v>37</v>
      </c>
      <c r="B10" s="16"/>
      <c r="C10" s="17"/>
      <c r="D10" s="17"/>
      <c r="E10" s="18">
        <v>26439000</v>
      </c>
      <c r="F10" s="19">
        <v>26439000</v>
      </c>
      <c r="G10" s="19">
        <v>10000000</v>
      </c>
      <c r="H10" s="19">
        <v>635512</v>
      </c>
      <c r="I10" s="19">
        <v>445047</v>
      </c>
      <c r="J10" s="19">
        <v>11080559</v>
      </c>
      <c r="K10" s="19"/>
      <c r="L10" s="19"/>
      <c r="M10" s="19">
        <v>-1081000</v>
      </c>
      <c r="N10" s="19">
        <v>-1081000</v>
      </c>
      <c r="O10" s="19"/>
      <c r="P10" s="19"/>
      <c r="Q10" s="19"/>
      <c r="R10" s="19"/>
      <c r="S10" s="19"/>
      <c r="T10" s="19"/>
      <c r="U10" s="19"/>
      <c r="V10" s="19"/>
      <c r="W10" s="19">
        <v>9999559</v>
      </c>
      <c r="X10" s="19">
        <v>15498605</v>
      </c>
      <c r="Y10" s="19">
        <v>-5499046</v>
      </c>
      <c r="Z10" s="20">
        <v>-35.48</v>
      </c>
      <c r="AA10" s="21">
        <v>26439000</v>
      </c>
    </row>
    <row r="11" spans="1:27" ht="13.5">
      <c r="A11" s="22" t="s">
        <v>38</v>
      </c>
      <c r="B11" s="16"/>
      <c r="C11" s="17">
        <v>10664810</v>
      </c>
      <c r="D11" s="17"/>
      <c r="E11" s="18">
        <v>9999996</v>
      </c>
      <c r="F11" s="19">
        <v>9999996</v>
      </c>
      <c r="G11" s="19">
        <v>1067241</v>
      </c>
      <c r="H11" s="19">
        <v>653793</v>
      </c>
      <c r="I11" s="19">
        <v>419622</v>
      </c>
      <c r="J11" s="19">
        <v>2140656</v>
      </c>
      <c r="K11" s="19">
        <v>377437</v>
      </c>
      <c r="L11" s="19">
        <v>551537</v>
      </c>
      <c r="M11" s="19">
        <v>328757</v>
      </c>
      <c r="N11" s="19">
        <v>1257731</v>
      </c>
      <c r="O11" s="19"/>
      <c r="P11" s="19"/>
      <c r="Q11" s="19"/>
      <c r="R11" s="19"/>
      <c r="S11" s="19"/>
      <c r="T11" s="19"/>
      <c r="U11" s="19"/>
      <c r="V11" s="19"/>
      <c r="W11" s="19">
        <v>3398387</v>
      </c>
      <c r="X11" s="19">
        <v>4999998</v>
      </c>
      <c r="Y11" s="19">
        <v>-1601611</v>
      </c>
      <c r="Z11" s="20">
        <v>-32.03</v>
      </c>
      <c r="AA11" s="21">
        <v>9999996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-115312991</v>
      </c>
      <c r="D14" s="17"/>
      <c r="E14" s="18">
        <v>-124218052</v>
      </c>
      <c r="F14" s="19">
        <v>-124218052</v>
      </c>
      <c r="G14" s="19">
        <v>-1675673</v>
      </c>
      <c r="H14" s="19">
        <v>-12061266</v>
      </c>
      <c r="I14" s="19">
        <v>-8535854</v>
      </c>
      <c r="J14" s="19">
        <v>-22272793</v>
      </c>
      <c r="K14" s="19">
        <v>-9973060</v>
      </c>
      <c r="L14" s="19">
        <v>-12212362</v>
      </c>
      <c r="M14" s="19">
        <v>-59274</v>
      </c>
      <c r="N14" s="19">
        <v>-22244696</v>
      </c>
      <c r="O14" s="19"/>
      <c r="P14" s="19"/>
      <c r="Q14" s="19"/>
      <c r="R14" s="19"/>
      <c r="S14" s="19"/>
      <c r="T14" s="19"/>
      <c r="U14" s="19"/>
      <c r="V14" s="19"/>
      <c r="W14" s="19">
        <v>-44517489</v>
      </c>
      <c r="X14" s="19">
        <v>-56344158</v>
      </c>
      <c r="Y14" s="19">
        <v>11826669</v>
      </c>
      <c r="Z14" s="20">
        <v>-20.99</v>
      </c>
      <c r="AA14" s="21">
        <v>-124218052</v>
      </c>
    </row>
    <row r="15" spans="1:27" ht="13.5">
      <c r="A15" s="22" t="s">
        <v>42</v>
      </c>
      <c r="B15" s="16"/>
      <c r="C15" s="17">
        <v>-2856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-20152096</v>
      </c>
      <c r="F16" s="19">
        <v>-20152096</v>
      </c>
      <c r="G16" s="19"/>
      <c r="H16" s="19">
        <v>-396262</v>
      </c>
      <c r="I16" s="19">
        <v>-266954</v>
      </c>
      <c r="J16" s="19">
        <v>-663216</v>
      </c>
      <c r="K16" s="19">
        <v>56650</v>
      </c>
      <c r="L16" s="19">
        <v>-157492</v>
      </c>
      <c r="M16" s="19">
        <v>-846058</v>
      </c>
      <c r="N16" s="19">
        <v>-946900</v>
      </c>
      <c r="O16" s="19"/>
      <c r="P16" s="19"/>
      <c r="Q16" s="19"/>
      <c r="R16" s="19"/>
      <c r="S16" s="19"/>
      <c r="T16" s="19"/>
      <c r="U16" s="19"/>
      <c r="V16" s="19"/>
      <c r="W16" s="19">
        <v>-1610116</v>
      </c>
      <c r="X16" s="19">
        <v>-6116852</v>
      </c>
      <c r="Y16" s="19">
        <v>4506736</v>
      </c>
      <c r="Z16" s="20">
        <v>-73.68</v>
      </c>
      <c r="AA16" s="21">
        <v>-20152096</v>
      </c>
    </row>
    <row r="17" spans="1:27" ht="13.5">
      <c r="A17" s="23" t="s">
        <v>44</v>
      </c>
      <c r="B17" s="24"/>
      <c r="C17" s="25">
        <f aca="true" t="shared" si="0" ref="C17:Y17">SUM(C6:C16)</f>
        <v>56240885</v>
      </c>
      <c r="D17" s="25">
        <f>SUM(D6:D16)</f>
        <v>0</v>
      </c>
      <c r="E17" s="26">
        <f t="shared" si="0"/>
        <v>53827700</v>
      </c>
      <c r="F17" s="27">
        <f t="shared" si="0"/>
        <v>53827700</v>
      </c>
      <c r="G17" s="27">
        <f t="shared" si="0"/>
        <v>53081378</v>
      </c>
      <c r="H17" s="27">
        <f t="shared" si="0"/>
        <v>-7970610</v>
      </c>
      <c r="I17" s="27">
        <f t="shared" si="0"/>
        <v>-5113958</v>
      </c>
      <c r="J17" s="27">
        <f t="shared" si="0"/>
        <v>39996810</v>
      </c>
      <c r="K17" s="27">
        <f t="shared" si="0"/>
        <v>-1490875</v>
      </c>
      <c r="L17" s="27">
        <f t="shared" si="0"/>
        <v>-1190599</v>
      </c>
      <c r="M17" s="27">
        <f t="shared" si="0"/>
        <v>35155502</v>
      </c>
      <c r="N17" s="27">
        <f t="shared" si="0"/>
        <v>32474028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72470838</v>
      </c>
      <c r="X17" s="27">
        <f t="shared" si="0"/>
        <v>67359926</v>
      </c>
      <c r="Y17" s="27">
        <f t="shared" si="0"/>
        <v>5110912</v>
      </c>
      <c r="Z17" s="28">
        <f>+IF(X17&lt;&gt;0,+(Y17/X17)*100,0)</f>
        <v>7.58746676770399</v>
      </c>
      <c r="AA17" s="29">
        <f>SUM(AA6:AA16)</f>
        <v>53827700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46537</v>
      </c>
      <c r="D21" s="17"/>
      <c r="E21" s="18"/>
      <c r="F21" s="19"/>
      <c r="G21" s="36"/>
      <c r="H21" s="36"/>
      <c r="I21" s="36"/>
      <c r="J21" s="19"/>
      <c r="K21" s="36"/>
      <c r="L21" s="36"/>
      <c r="M21" s="19">
        <v>256</v>
      </c>
      <c r="N21" s="36">
        <v>256</v>
      </c>
      <c r="O21" s="36"/>
      <c r="P21" s="36"/>
      <c r="Q21" s="19"/>
      <c r="R21" s="36"/>
      <c r="S21" s="36"/>
      <c r="T21" s="19"/>
      <c r="U21" s="36"/>
      <c r="V21" s="36"/>
      <c r="W21" s="36">
        <v>256</v>
      </c>
      <c r="X21" s="19"/>
      <c r="Y21" s="36">
        <v>256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-243160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-39401350</v>
      </c>
      <c r="D24" s="17"/>
      <c r="E24" s="18"/>
      <c r="F24" s="19"/>
      <c r="G24" s="19"/>
      <c r="H24" s="19"/>
      <c r="I24" s="19"/>
      <c r="J24" s="19"/>
      <c r="K24" s="19"/>
      <c r="L24" s="19"/>
      <c r="M24" s="19">
        <v>38041000</v>
      </c>
      <c r="N24" s="19">
        <v>38041000</v>
      </c>
      <c r="O24" s="19"/>
      <c r="P24" s="19"/>
      <c r="Q24" s="19"/>
      <c r="R24" s="19"/>
      <c r="S24" s="19"/>
      <c r="T24" s="19"/>
      <c r="U24" s="19"/>
      <c r="V24" s="19"/>
      <c r="W24" s="19">
        <v>38041000</v>
      </c>
      <c r="X24" s="19"/>
      <c r="Y24" s="19">
        <v>38041000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-67260984</v>
      </c>
      <c r="F26" s="19">
        <v>-67260984</v>
      </c>
      <c r="G26" s="19">
        <v>-1372357</v>
      </c>
      <c r="H26" s="19"/>
      <c r="I26" s="19"/>
      <c r="J26" s="19">
        <v>-1372357</v>
      </c>
      <c r="K26" s="19"/>
      <c r="L26" s="19">
        <v>-1528157</v>
      </c>
      <c r="M26" s="19">
        <v>-11571000</v>
      </c>
      <c r="N26" s="19">
        <v>-13099157</v>
      </c>
      <c r="O26" s="19"/>
      <c r="P26" s="19"/>
      <c r="Q26" s="19"/>
      <c r="R26" s="19"/>
      <c r="S26" s="19"/>
      <c r="T26" s="19"/>
      <c r="U26" s="19"/>
      <c r="V26" s="19"/>
      <c r="W26" s="19">
        <v>-14471514</v>
      </c>
      <c r="X26" s="19">
        <v>-15630492</v>
      </c>
      <c r="Y26" s="19">
        <v>1158978</v>
      </c>
      <c r="Z26" s="20">
        <v>-7.41</v>
      </c>
      <c r="AA26" s="21">
        <v>-67260984</v>
      </c>
    </row>
    <row r="27" spans="1:27" ht="13.5">
      <c r="A27" s="23" t="s">
        <v>51</v>
      </c>
      <c r="B27" s="24"/>
      <c r="C27" s="25">
        <f aca="true" t="shared" si="1" ref="C27:Y27">SUM(C21:C26)</f>
        <v>-39597973</v>
      </c>
      <c r="D27" s="25">
        <f>SUM(D21:D26)</f>
        <v>0</v>
      </c>
      <c r="E27" s="26">
        <f t="shared" si="1"/>
        <v>-67260984</v>
      </c>
      <c r="F27" s="27">
        <f t="shared" si="1"/>
        <v>-67260984</v>
      </c>
      <c r="G27" s="27">
        <f t="shared" si="1"/>
        <v>-1372357</v>
      </c>
      <c r="H27" s="27">
        <f t="shared" si="1"/>
        <v>0</v>
      </c>
      <c r="I27" s="27">
        <f t="shared" si="1"/>
        <v>0</v>
      </c>
      <c r="J27" s="27">
        <f t="shared" si="1"/>
        <v>-1372357</v>
      </c>
      <c r="K27" s="27">
        <f t="shared" si="1"/>
        <v>0</v>
      </c>
      <c r="L27" s="27">
        <f t="shared" si="1"/>
        <v>-1528157</v>
      </c>
      <c r="M27" s="27">
        <f t="shared" si="1"/>
        <v>26470256</v>
      </c>
      <c r="N27" s="27">
        <f t="shared" si="1"/>
        <v>24942099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23569742</v>
      </c>
      <c r="X27" s="27">
        <f t="shared" si="1"/>
        <v>-15630492</v>
      </c>
      <c r="Y27" s="27">
        <f t="shared" si="1"/>
        <v>39200234</v>
      </c>
      <c r="Z27" s="28">
        <f>+IF(X27&lt;&gt;0,+(Y27/X27)*100,0)</f>
        <v>-250.7933467481382</v>
      </c>
      <c r="AA27" s="29">
        <f>SUM(AA21:AA26)</f>
        <v>-67260984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>
        <v>-6000000</v>
      </c>
      <c r="J33" s="36">
        <v>-6000000</v>
      </c>
      <c r="K33" s="19">
        <v>2513</v>
      </c>
      <c r="L33" s="19"/>
      <c r="M33" s="19">
        <v>5997005</v>
      </c>
      <c r="N33" s="19">
        <v>5999518</v>
      </c>
      <c r="O33" s="36"/>
      <c r="P33" s="36"/>
      <c r="Q33" s="36"/>
      <c r="R33" s="19"/>
      <c r="S33" s="19"/>
      <c r="T33" s="19"/>
      <c r="U33" s="19"/>
      <c r="V33" s="36"/>
      <c r="W33" s="36">
        <v>-482</v>
      </c>
      <c r="X33" s="36"/>
      <c r="Y33" s="19">
        <v>-482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-6000000</v>
      </c>
      <c r="J36" s="27">
        <f t="shared" si="2"/>
        <v>-6000000</v>
      </c>
      <c r="K36" s="27">
        <f t="shared" si="2"/>
        <v>2513</v>
      </c>
      <c r="L36" s="27">
        <f t="shared" si="2"/>
        <v>0</v>
      </c>
      <c r="M36" s="27">
        <f t="shared" si="2"/>
        <v>5997005</v>
      </c>
      <c r="N36" s="27">
        <f t="shared" si="2"/>
        <v>5999518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-482</v>
      </c>
      <c r="X36" s="27">
        <f t="shared" si="2"/>
        <v>0</v>
      </c>
      <c r="Y36" s="27">
        <f t="shared" si="2"/>
        <v>-482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16642912</v>
      </c>
      <c r="D38" s="31">
        <f>+D17+D27+D36</f>
        <v>0</v>
      </c>
      <c r="E38" s="32">
        <f t="shared" si="3"/>
        <v>-13433284</v>
      </c>
      <c r="F38" s="33">
        <f t="shared" si="3"/>
        <v>-13433284</v>
      </c>
      <c r="G38" s="33">
        <f t="shared" si="3"/>
        <v>51709021</v>
      </c>
      <c r="H38" s="33">
        <f t="shared" si="3"/>
        <v>-7970610</v>
      </c>
      <c r="I38" s="33">
        <f t="shared" si="3"/>
        <v>-11113958</v>
      </c>
      <c r="J38" s="33">
        <f t="shared" si="3"/>
        <v>32624453</v>
      </c>
      <c r="K38" s="33">
        <f t="shared" si="3"/>
        <v>-1488362</v>
      </c>
      <c r="L38" s="33">
        <f t="shared" si="3"/>
        <v>-2718756</v>
      </c>
      <c r="M38" s="33">
        <f t="shared" si="3"/>
        <v>67622763</v>
      </c>
      <c r="N38" s="33">
        <f t="shared" si="3"/>
        <v>63415645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96040098</v>
      </c>
      <c r="X38" s="33">
        <f t="shared" si="3"/>
        <v>51729434</v>
      </c>
      <c r="Y38" s="33">
        <f t="shared" si="3"/>
        <v>44310664</v>
      </c>
      <c r="Z38" s="34">
        <f>+IF(X38&lt;&gt;0,+(Y38/X38)*100,0)</f>
        <v>85.65851310107124</v>
      </c>
      <c r="AA38" s="35">
        <f>+AA17+AA27+AA36</f>
        <v>-13433284</v>
      </c>
    </row>
    <row r="39" spans="1:27" ht="13.5">
      <c r="A39" s="22" t="s">
        <v>59</v>
      </c>
      <c r="B39" s="16"/>
      <c r="C39" s="31">
        <v>118300602</v>
      </c>
      <c r="D39" s="31"/>
      <c r="E39" s="32">
        <v>99228751</v>
      </c>
      <c r="F39" s="33">
        <v>99228751</v>
      </c>
      <c r="G39" s="33">
        <v>118300602</v>
      </c>
      <c r="H39" s="33">
        <v>170009623</v>
      </c>
      <c r="I39" s="33">
        <v>162039013</v>
      </c>
      <c r="J39" s="33">
        <v>118300602</v>
      </c>
      <c r="K39" s="33">
        <v>150925055</v>
      </c>
      <c r="L39" s="33">
        <v>149436693</v>
      </c>
      <c r="M39" s="33">
        <v>146717937</v>
      </c>
      <c r="N39" s="33">
        <v>150925055</v>
      </c>
      <c r="O39" s="33"/>
      <c r="P39" s="33"/>
      <c r="Q39" s="33"/>
      <c r="R39" s="33"/>
      <c r="S39" s="33"/>
      <c r="T39" s="33"/>
      <c r="U39" s="33"/>
      <c r="V39" s="33"/>
      <c r="W39" s="33">
        <v>118300602</v>
      </c>
      <c r="X39" s="33">
        <v>99228751</v>
      </c>
      <c r="Y39" s="33">
        <v>19071851</v>
      </c>
      <c r="Z39" s="34">
        <v>19.22</v>
      </c>
      <c r="AA39" s="35">
        <v>99228751</v>
      </c>
    </row>
    <row r="40" spans="1:27" ht="13.5">
      <c r="A40" s="41" t="s">
        <v>60</v>
      </c>
      <c r="B40" s="42"/>
      <c r="C40" s="43">
        <v>134943514</v>
      </c>
      <c r="D40" s="43"/>
      <c r="E40" s="44">
        <v>85795467</v>
      </c>
      <c r="F40" s="45">
        <v>85795467</v>
      </c>
      <c r="G40" s="45">
        <v>170009623</v>
      </c>
      <c r="H40" s="45">
        <v>162039013</v>
      </c>
      <c r="I40" s="45">
        <v>150925055</v>
      </c>
      <c r="J40" s="45">
        <v>150925055</v>
      </c>
      <c r="K40" s="45">
        <v>149436693</v>
      </c>
      <c r="L40" s="45">
        <v>146717937</v>
      </c>
      <c r="M40" s="45">
        <v>214340700</v>
      </c>
      <c r="N40" s="45">
        <v>214340700</v>
      </c>
      <c r="O40" s="45"/>
      <c r="P40" s="45"/>
      <c r="Q40" s="45"/>
      <c r="R40" s="45"/>
      <c r="S40" s="45"/>
      <c r="T40" s="45"/>
      <c r="U40" s="45"/>
      <c r="V40" s="45"/>
      <c r="W40" s="45">
        <v>214340700</v>
      </c>
      <c r="X40" s="45">
        <v>150958185</v>
      </c>
      <c r="Y40" s="45">
        <v>63382515</v>
      </c>
      <c r="Z40" s="46">
        <v>41.99</v>
      </c>
      <c r="AA40" s="47">
        <v>85795467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8767163</v>
      </c>
      <c r="D6" s="17"/>
      <c r="E6" s="18">
        <v>6858266</v>
      </c>
      <c r="F6" s="19">
        <v>6858266</v>
      </c>
      <c r="G6" s="19">
        <v>310781</v>
      </c>
      <c r="H6" s="19">
        <v>121073</v>
      </c>
      <c r="I6" s="19">
        <v>284342</v>
      </c>
      <c r="J6" s="19">
        <v>716196</v>
      </c>
      <c r="K6" s="19">
        <v>586926</v>
      </c>
      <c r="L6" s="19">
        <v>822382</v>
      </c>
      <c r="M6" s="19">
        <v>2184856</v>
      </c>
      <c r="N6" s="19">
        <v>3594164</v>
      </c>
      <c r="O6" s="19"/>
      <c r="P6" s="19"/>
      <c r="Q6" s="19"/>
      <c r="R6" s="19"/>
      <c r="S6" s="19"/>
      <c r="T6" s="19"/>
      <c r="U6" s="19"/>
      <c r="V6" s="19"/>
      <c r="W6" s="19">
        <v>4310360</v>
      </c>
      <c r="X6" s="19">
        <v>5607085</v>
      </c>
      <c r="Y6" s="19">
        <v>-1296725</v>
      </c>
      <c r="Z6" s="20">
        <v>-23.13</v>
      </c>
      <c r="AA6" s="21">
        <v>6858266</v>
      </c>
    </row>
    <row r="7" spans="1:27" ht="13.5">
      <c r="A7" s="22" t="s">
        <v>34</v>
      </c>
      <c r="B7" s="16"/>
      <c r="C7" s="17">
        <v>2711293</v>
      </c>
      <c r="D7" s="17"/>
      <c r="E7" s="18">
        <v>2040729</v>
      </c>
      <c r="F7" s="19">
        <v>2040729</v>
      </c>
      <c r="G7" s="19">
        <v>80592</v>
      </c>
      <c r="H7" s="19">
        <v>71942</v>
      </c>
      <c r="I7" s="19">
        <v>69736</v>
      </c>
      <c r="J7" s="19">
        <v>222270</v>
      </c>
      <c r="K7" s="19">
        <v>69911</v>
      </c>
      <c r="L7" s="19">
        <v>80804</v>
      </c>
      <c r="M7" s="19">
        <v>67765</v>
      </c>
      <c r="N7" s="19">
        <v>218480</v>
      </c>
      <c r="O7" s="19"/>
      <c r="P7" s="19"/>
      <c r="Q7" s="19"/>
      <c r="R7" s="19"/>
      <c r="S7" s="19"/>
      <c r="T7" s="19"/>
      <c r="U7" s="19"/>
      <c r="V7" s="19"/>
      <c r="W7" s="19">
        <v>440750</v>
      </c>
      <c r="X7" s="19">
        <v>1020498</v>
      </c>
      <c r="Y7" s="19">
        <v>-579748</v>
      </c>
      <c r="Z7" s="20">
        <v>-56.81</v>
      </c>
      <c r="AA7" s="21">
        <v>2040729</v>
      </c>
    </row>
    <row r="8" spans="1:27" ht="13.5">
      <c r="A8" s="22" t="s">
        <v>35</v>
      </c>
      <c r="B8" s="16"/>
      <c r="C8" s="17">
        <v>3778542</v>
      </c>
      <c r="D8" s="17"/>
      <c r="E8" s="18">
        <v>3470424</v>
      </c>
      <c r="F8" s="19">
        <v>3470424</v>
      </c>
      <c r="G8" s="19">
        <v>1528173</v>
      </c>
      <c r="H8" s="19">
        <v>402554</v>
      </c>
      <c r="I8" s="19">
        <v>383273</v>
      </c>
      <c r="J8" s="19">
        <v>2314000</v>
      </c>
      <c r="K8" s="19">
        <v>394603</v>
      </c>
      <c r="L8" s="19">
        <v>494430</v>
      </c>
      <c r="M8" s="19">
        <v>304213</v>
      </c>
      <c r="N8" s="19">
        <v>1193246</v>
      </c>
      <c r="O8" s="19"/>
      <c r="P8" s="19"/>
      <c r="Q8" s="19"/>
      <c r="R8" s="19"/>
      <c r="S8" s="19"/>
      <c r="T8" s="19"/>
      <c r="U8" s="19"/>
      <c r="V8" s="19"/>
      <c r="W8" s="19">
        <v>3507246</v>
      </c>
      <c r="X8" s="19">
        <v>1735218</v>
      </c>
      <c r="Y8" s="19">
        <v>1772028</v>
      </c>
      <c r="Z8" s="20">
        <v>102.12</v>
      </c>
      <c r="AA8" s="21">
        <v>3470424</v>
      </c>
    </row>
    <row r="9" spans="1:27" ht="13.5">
      <c r="A9" s="22" t="s">
        <v>36</v>
      </c>
      <c r="B9" s="16"/>
      <c r="C9" s="17">
        <v>166549892</v>
      </c>
      <c r="D9" s="17"/>
      <c r="E9" s="18">
        <v>174931000</v>
      </c>
      <c r="F9" s="19">
        <v>174931000</v>
      </c>
      <c r="G9" s="19">
        <v>70430000</v>
      </c>
      <c r="H9" s="19">
        <v>2482000</v>
      </c>
      <c r="I9" s="19">
        <v>1617000</v>
      </c>
      <c r="J9" s="19">
        <v>74529000</v>
      </c>
      <c r="K9" s="19"/>
      <c r="L9" s="19">
        <v>1595000</v>
      </c>
      <c r="M9" s="19">
        <v>56344000</v>
      </c>
      <c r="N9" s="19">
        <v>57939000</v>
      </c>
      <c r="O9" s="19"/>
      <c r="P9" s="19"/>
      <c r="Q9" s="19"/>
      <c r="R9" s="19"/>
      <c r="S9" s="19"/>
      <c r="T9" s="19"/>
      <c r="U9" s="19"/>
      <c r="V9" s="19"/>
      <c r="W9" s="19">
        <v>132468000</v>
      </c>
      <c r="X9" s="19">
        <v>147500000</v>
      </c>
      <c r="Y9" s="19">
        <v>-15032000</v>
      </c>
      <c r="Z9" s="20">
        <v>-10.19</v>
      </c>
      <c r="AA9" s="21">
        <v>174931000</v>
      </c>
    </row>
    <row r="10" spans="1:27" ht="13.5">
      <c r="A10" s="22" t="s">
        <v>37</v>
      </c>
      <c r="B10" s="16"/>
      <c r="C10" s="17">
        <v>44507772</v>
      </c>
      <c r="D10" s="17"/>
      <c r="E10" s="18">
        <v>65386000</v>
      </c>
      <c r="F10" s="19">
        <v>65386000</v>
      </c>
      <c r="G10" s="19">
        <v>18000000</v>
      </c>
      <c r="H10" s="19"/>
      <c r="I10" s="19">
        <v>2616500</v>
      </c>
      <c r="J10" s="19">
        <v>20616500</v>
      </c>
      <c r="K10" s="19">
        <v>8500000</v>
      </c>
      <c r="L10" s="19"/>
      <c r="M10" s="19">
        <v>25116500</v>
      </c>
      <c r="N10" s="19">
        <v>33616500</v>
      </c>
      <c r="O10" s="19"/>
      <c r="P10" s="19"/>
      <c r="Q10" s="19"/>
      <c r="R10" s="19"/>
      <c r="S10" s="19"/>
      <c r="T10" s="19"/>
      <c r="U10" s="19"/>
      <c r="V10" s="19"/>
      <c r="W10" s="19">
        <v>54233000</v>
      </c>
      <c r="X10" s="19">
        <v>50000000</v>
      </c>
      <c r="Y10" s="19">
        <v>4233000</v>
      </c>
      <c r="Z10" s="20">
        <v>8.47</v>
      </c>
      <c r="AA10" s="21">
        <v>65386000</v>
      </c>
    </row>
    <row r="11" spans="1:27" ht="13.5">
      <c r="A11" s="22" t="s">
        <v>38</v>
      </c>
      <c r="B11" s="16"/>
      <c r="C11" s="17">
        <v>13233980</v>
      </c>
      <c r="D11" s="17"/>
      <c r="E11" s="18">
        <v>10642702</v>
      </c>
      <c r="F11" s="19">
        <v>10642702</v>
      </c>
      <c r="G11" s="19">
        <v>1066777</v>
      </c>
      <c r="H11" s="19">
        <v>1285322</v>
      </c>
      <c r="I11" s="19">
        <v>1191705</v>
      </c>
      <c r="J11" s="19">
        <v>3543804</v>
      </c>
      <c r="K11" s="19">
        <v>1300907</v>
      </c>
      <c r="L11" s="19">
        <v>1205512</v>
      </c>
      <c r="M11" s="19">
        <v>1413820</v>
      </c>
      <c r="N11" s="19">
        <v>3920239</v>
      </c>
      <c r="O11" s="19"/>
      <c r="P11" s="19"/>
      <c r="Q11" s="19"/>
      <c r="R11" s="19"/>
      <c r="S11" s="19"/>
      <c r="T11" s="19"/>
      <c r="U11" s="19"/>
      <c r="V11" s="19"/>
      <c r="W11" s="19">
        <v>7464043</v>
      </c>
      <c r="X11" s="19">
        <v>5321352</v>
      </c>
      <c r="Y11" s="19">
        <v>2142691</v>
      </c>
      <c r="Z11" s="20">
        <v>40.27</v>
      </c>
      <c r="AA11" s="21">
        <v>10642702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-165367522</v>
      </c>
      <c r="D14" s="17"/>
      <c r="E14" s="18">
        <v>-216003763</v>
      </c>
      <c r="F14" s="19">
        <v>-216003763</v>
      </c>
      <c r="G14" s="19">
        <v>-14857118</v>
      </c>
      <c r="H14" s="19">
        <v>-13778148</v>
      </c>
      <c r="I14" s="19">
        <v>-14851366</v>
      </c>
      <c r="J14" s="19">
        <v>-43486632</v>
      </c>
      <c r="K14" s="19">
        <v>-15579846</v>
      </c>
      <c r="L14" s="19">
        <v>-14527360</v>
      </c>
      <c r="M14" s="19">
        <v>-18297446</v>
      </c>
      <c r="N14" s="19">
        <v>-48404652</v>
      </c>
      <c r="O14" s="19"/>
      <c r="P14" s="19"/>
      <c r="Q14" s="19"/>
      <c r="R14" s="19"/>
      <c r="S14" s="19"/>
      <c r="T14" s="19"/>
      <c r="U14" s="19"/>
      <c r="V14" s="19"/>
      <c r="W14" s="19">
        <v>-91891284</v>
      </c>
      <c r="X14" s="19">
        <v>-108001998</v>
      </c>
      <c r="Y14" s="19">
        <v>16110714</v>
      </c>
      <c r="Z14" s="20">
        <v>-14.92</v>
      </c>
      <c r="AA14" s="21">
        <v>-216003763</v>
      </c>
    </row>
    <row r="15" spans="1:27" ht="13.5">
      <c r="A15" s="22" t="s">
        <v>42</v>
      </c>
      <c r="B15" s="16"/>
      <c r="C15" s="17">
        <v>-1107054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-1500000</v>
      </c>
      <c r="F16" s="19">
        <v>-1500000</v>
      </c>
      <c r="G16" s="19"/>
      <c r="H16" s="19">
        <v>-87100</v>
      </c>
      <c r="I16" s="19">
        <v>-99500</v>
      </c>
      <c r="J16" s="19">
        <v>-186600</v>
      </c>
      <c r="K16" s="19">
        <v>-242550</v>
      </c>
      <c r="L16" s="19">
        <v>-68700</v>
      </c>
      <c r="M16" s="19">
        <v>-136600</v>
      </c>
      <c r="N16" s="19">
        <v>-447850</v>
      </c>
      <c r="O16" s="19"/>
      <c r="P16" s="19"/>
      <c r="Q16" s="19"/>
      <c r="R16" s="19"/>
      <c r="S16" s="19"/>
      <c r="T16" s="19"/>
      <c r="U16" s="19"/>
      <c r="V16" s="19"/>
      <c r="W16" s="19">
        <v>-634450</v>
      </c>
      <c r="X16" s="19">
        <v>-750000</v>
      </c>
      <c r="Y16" s="19">
        <v>115550</v>
      </c>
      <c r="Z16" s="20">
        <v>-15.41</v>
      </c>
      <c r="AA16" s="21">
        <v>-1500000</v>
      </c>
    </row>
    <row r="17" spans="1:27" ht="13.5">
      <c r="A17" s="23" t="s">
        <v>44</v>
      </c>
      <c r="B17" s="24"/>
      <c r="C17" s="25">
        <f aca="true" t="shared" si="0" ref="C17:Y17">SUM(C6:C16)</f>
        <v>73074066</v>
      </c>
      <c r="D17" s="25">
        <f>SUM(D6:D16)</f>
        <v>0</v>
      </c>
      <c r="E17" s="26">
        <f t="shared" si="0"/>
        <v>45825358</v>
      </c>
      <c r="F17" s="27">
        <f t="shared" si="0"/>
        <v>45825358</v>
      </c>
      <c r="G17" s="27">
        <f t="shared" si="0"/>
        <v>76559205</v>
      </c>
      <c r="H17" s="27">
        <f t="shared" si="0"/>
        <v>-9502357</v>
      </c>
      <c r="I17" s="27">
        <f t="shared" si="0"/>
        <v>-8788310</v>
      </c>
      <c r="J17" s="27">
        <f t="shared" si="0"/>
        <v>58268538</v>
      </c>
      <c r="K17" s="27">
        <f t="shared" si="0"/>
        <v>-4970049</v>
      </c>
      <c r="L17" s="27">
        <f t="shared" si="0"/>
        <v>-10397932</v>
      </c>
      <c r="M17" s="27">
        <f t="shared" si="0"/>
        <v>66997108</v>
      </c>
      <c r="N17" s="27">
        <f t="shared" si="0"/>
        <v>51629127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109897665</v>
      </c>
      <c r="X17" s="27">
        <f t="shared" si="0"/>
        <v>102432155</v>
      </c>
      <c r="Y17" s="27">
        <f t="shared" si="0"/>
        <v>7465510</v>
      </c>
      <c r="Z17" s="28">
        <f>+IF(X17&lt;&gt;0,+(Y17/X17)*100,0)</f>
        <v>7.288248499702071</v>
      </c>
      <c r="AA17" s="29">
        <f>SUM(AA6:AA16)</f>
        <v>45825358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-42187582</v>
      </c>
      <c r="D26" s="17"/>
      <c r="E26" s="18">
        <v>-106250006</v>
      </c>
      <c r="F26" s="19">
        <v>-106250006</v>
      </c>
      <c r="G26" s="19">
        <v>-1370898</v>
      </c>
      <c r="H26" s="19">
        <v>-4721650</v>
      </c>
      <c r="I26" s="19">
        <v>-10181666</v>
      </c>
      <c r="J26" s="19">
        <v>-16274214</v>
      </c>
      <c r="K26" s="19">
        <v>-10436539</v>
      </c>
      <c r="L26" s="19">
        <v>-13911163</v>
      </c>
      <c r="M26" s="19">
        <v>-4001299</v>
      </c>
      <c r="N26" s="19">
        <v>-28349001</v>
      </c>
      <c r="O26" s="19"/>
      <c r="P26" s="19"/>
      <c r="Q26" s="19"/>
      <c r="R26" s="19"/>
      <c r="S26" s="19"/>
      <c r="T26" s="19"/>
      <c r="U26" s="19"/>
      <c r="V26" s="19"/>
      <c r="W26" s="19">
        <v>-44623215</v>
      </c>
      <c r="X26" s="19">
        <v>-53110002</v>
      </c>
      <c r="Y26" s="19">
        <v>8486787</v>
      </c>
      <c r="Z26" s="20">
        <v>-15.98</v>
      </c>
      <c r="AA26" s="21">
        <v>-106250006</v>
      </c>
    </row>
    <row r="27" spans="1:27" ht="13.5">
      <c r="A27" s="23" t="s">
        <v>51</v>
      </c>
      <c r="B27" s="24"/>
      <c r="C27" s="25">
        <f aca="true" t="shared" si="1" ref="C27:Y27">SUM(C21:C26)</f>
        <v>-42187582</v>
      </c>
      <c r="D27" s="25">
        <f>SUM(D21:D26)</f>
        <v>0</v>
      </c>
      <c r="E27" s="26">
        <f t="shared" si="1"/>
        <v>-106250006</v>
      </c>
      <c r="F27" s="27">
        <f t="shared" si="1"/>
        <v>-106250006</v>
      </c>
      <c r="G27" s="27">
        <f t="shared" si="1"/>
        <v>-1370898</v>
      </c>
      <c r="H27" s="27">
        <f t="shared" si="1"/>
        <v>-4721650</v>
      </c>
      <c r="I27" s="27">
        <f t="shared" si="1"/>
        <v>-10181666</v>
      </c>
      <c r="J27" s="27">
        <f t="shared" si="1"/>
        <v>-16274214</v>
      </c>
      <c r="K27" s="27">
        <f t="shared" si="1"/>
        <v>-10436539</v>
      </c>
      <c r="L27" s="27">
        <f t="shared" si="1"/>
        <v>-13911163</v>
      </c>
      <c r="M27" s="27">
        <f t="shared" si="1"/>
        <v>-4001299</v>
      </c>
      <c r="N27" s="27">
        <f t="shared" si="1"/>
        <v>-28349001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-44623215</v>
      </c>
      <c r="X27" s="27">
        <f t="shared" si="1"/>
        <v>-53110002</v>
      </c>
      <c r="Y27" s="27">
        <f t="shared" si="1"/>
        <v>8486787</v>
      </c>
      <c r="Z27" s="28">
        <f>+IF(X27&lt;&gt;0,+(Y27/X27)*100,0)</f>
        <v>-15.979639767289031</v>
      </c>
      <c r="AA27" s="29">
        <f>SUM(AA21:AA26)</f>
        <v>-106250006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30886484</v>
      </c>
      <c r="D38" s="31">
        <f>+D17+D27+D36</f>
        <v>0</v>
      </c>
      <c r="E38" s="32">
        <f t="shared" si="3"/>
        <v>-60424648</v>
      </c>
      <c r="F38" s="33">
        <f t="shared" si="3"/>
        <v>-60424648</v>
      </c>
      <c r="G38" s="33">
        <f t="shared" si="3"/>
        <v>75188307</v>
      </c>
      <c r="H38" s="33">
        <f t="shared" si="3"/>
        <v>-14224007</v>
      </c>
      <c r="I38" s="33">
        <f t="shared" si="3"/>
        <v>-18969976</v>
      </c>
      <c r="J38" s="33">
        <f t="shared" si="3"/>
        <v>41994324</v>
      </c>
      <c r="K38" s="33">
        <f t="shared" si="3"/>
        <v>-15406588</v>
      </c>
      <c r="L38" s="33">
        <f t="shared" si="3"/>
        <v>-24309095</v>
      </c>
      <c r="M38" s="33">
        <f t="shared" si="3"/>
        <v>62995809</v>
      </c>
      <c r="N38" s="33">
        <f t="shared" si="3"/>
        <v>23280126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65274450</v>
      </c>
      <c r="X38" s="33">
        <f t="shared" si="3"/>
        <v>49322153</v>
      </c>
      <c r="Y38" s="33">
        <f t="shared" si="3"/>
        <v>15952297</v>
      </c>
      <c r="Z38" s="34">
        <f>+IF(X38&lt;&gt;0,+(Y38/X38)*100,0)</f>
        <v>32.343067018992464</v>
      </c>
      <c r="AA38" s="35">
        <f>+AA17+AA27+AA36</f>
        <v>-60424648</v>
      </c>
    </row>
    <row r="39" spans="1:27" ht="13.5">
      <c r="A39" s="22" t="s">
        <v>59</v>
      </c>
      <c r="B39" s="16"/>
      <c r="C39" s="31">
        <v>175497852</v>
      </c>
      <c r="D39" s="31"/>
      <c r="E39" s="32">
        <v>159325000</v>
      </c>
      <c r="F39" s="33">
        <v>159325000</v>
      </c>
      <c r="G39" s="33">
        <v>159325000</v>
      </c>
      <c r="H39" s="33">
        <v>234513307</v>
      </c>
      <c r="I39" s="33">
        <v>220289300</v>
      </c>
      <c r="J39" s="33">
        <v>159325000</v>
      </c>
      <c r="K39" s="33">
        <v>201319324</v>
      </c>
      <c r="L39" s="33">
        <v>185912736</v>
      </c>
      <c r="M39" s="33">
        <v>161603641</v>
      </c>
      <c r="N39" s="33">
        <v>201319324</v>
      </c>
      <c r="O39" s="33"/>
      <c r="P39" s="33"/>
      <c r="Q39" s="33"/>
      <c r="R39" s="33"/>
      <c r="S39" s="33"/>
      <c r="T39" s="33"/>
      <c r="U39" s="33"/>
      <c r="V39" s="33"/>
      <c r="W39" s="33">
        <v>159325000</v>
      </c>
      <c r="X39" s="33">
        <v>159325000</v>
      </c>
      <c r="Y39" s="33"/>
      <c r="Z39" s="34"/>
      <c r="AA39" s="35">
        <v>159325000</v>
      </c>
    </row>
    <row r="40" spans="1:27" ht="13.5">
      <c r="A40" s="41" t="s">
        <v>60</v>
      </c>
      <c r="B40" s="42"/>
      <c r="C40" s="43">
        <v>206384336</v>
      </c>
      <c r="D40" s="43"/>
      <c r="E40" s="44">
        <v>98900352</v>
      </c>
      <c r="F40" s="45">
        <v>98900352</v>
      </c>
      <c r="G40" s="45">
        <v>234513307</v>
      </c>
      <c r="H40" s="45">
        <v>220289300</v>
      </c>
      <c r="I40" s="45">
        <v>201319324</v>
      </c>
      <c r="J40" s="45">
        <v>201319324</v>
      </c>
      <c r="K40" s="45">
        <v>185912736</v>
      </c>
      <c r="L40" s="45">
        <v>161603641</v>
      </c>
      <c r="M40" s="45">
        <v>224599450</v>
      </c>
      <c r="N40" s="45">
        <v>224599450</v>
      </c>
      <c r="O40" s="45"/>
      <c r="P40" s="45"/>
      <c r="Q40" s="45"/>
      <c r="R40" s="45"/>
      <c r="S40" s="45"/>
      <c r="T40" s="45"/>
      <c r="U40" s="45"/>
      <c r="V40" s="45"/>
      <c r="W40" s="45">
        <v>224599450</v>
      </c>
      <c r="X40" s="45">
        <v>208647153</v>
      </c>
      <c r="Y40" s="45">
        <v>15952297</v>
      </c>
      <c r="Z40" s="46">
        <v>7.65</v>
      </c>
      <c r="AA40" s="47">
        <v>98900352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26964438</v>
      </c>
      <c r="D6" s="17"/>
      <c r="E6" s="18">
        <v>27523080</v>
      </c>
      <c r="F6" s="19">
        <v>27523080</v>
      </c>
      <c r="G6" s="19">
        <v>844249</v>
      </c>
      <c r="H6" s="19">
        <v>961065</v>
      </c>
      <c r="I6" s="19">
        <v>1309253</v>
      </c>
      <c r="J6" s="19">
        <v>3114567</v>
      </c>
      <c r="K6" s="19">
        <v>1545020</v>
      </c>
      <c r="L6" s="19">
        <v>1170528</v>
      </c>
      <c r="M6" s="19">
        <v>3466816</v>
      </c>
      <c r="N6" s="19">
        <v>6182364</v>
      </c>
      <c r="O6" s="19"/>
      <c r="P6" s="19"/>
      <c r="Q6" s="19"/>
      <c r="R6" s="19"/>
      <c r="S6" s="19"/>
      <c r="T6" s="19"/>
      <c r="U6" s="19"/>
      <c r="V6" s="19"/>
      <c r="W6" s="19">
        <v>9296931</v>
      </c>
      <c r="X6" s="19">
        <v>13761540</v>
      </c>
      <c r="Y6" s="19">
        <v>-4464609</v>
      </c>
      <c r="Z6" s="20">
        <v>-32.44</v>
      </c>
      <c r="AA6" s="21">
        <v>27523080</v>
      </c>
    </row>
    <row r="7" spans="1:27" ht="13.5">
      <c r="A7" s="22" t="s">
        <v>34</v>
      </c>
      <c r="B7" s="16"/>
      <c r="C7" s="17">
        <v>3127388</v>
      </c>
      <c r="D7" s="17"/>
      <c r="E7" s="18">
        <v>2836200</v>
      </c>
      <c r="F7" s="19">
        <v>2836200</v>
      </c>
      <c r="G7" s="19">
        <v>147984</v>
      </c>
      <c r="H7" s="19">
        <v>120981</v>
      </c>
      <c r="I7" s="19">
        <v>154660</v>
      </c>
      <c r="J7" s="19">
        <v>423625</v>
      </c>
      <c r="K7" s="19">
        <v>166827</v>
      </c>
      <c r="L7" s="19">
        <v>176691</v>
      </c>
      <c r="M7" s="19">
        <v>143216</v>
      </c>
      <c r="N7" s="19">
        <v>486734</v>
      </c>
      <c r="O7" s="19"/>
      <c r="P7" s="19"/>
      <c r="Q7" s="19"/>
      <c r="R7" s="19"/>
      <c r="S7" s="19"/>
      <c r="T7" s="19"/>
      <c r="U7" s="19"/>
      <c r="V7" s="19"/>
      <c r="W7" s="19">
        <v>910359</v>
      </c>
      <c r="X7" s="19">
        <v>1418100</v>
      </c>
      <c r="Y7" s="19">
        <v>-507741</v>
      </c>
      <c r="Z7" s="20">
        <v>-35.8</v>
      </c>
      <c r="AA7" s="21">
        <v>2836200</v>
      </c>
    </row>
    <row r="8" spans="1:27" ht="13.5">
      <c r="A8" s="22" t="s">
        <v>35</v>
      </c>
      <c r="B8" s="16"/>
      <c r="C8" s="17">
        <v>11603526</v>
      </c>
      <c r="D8" s="17"/>
      <c r="E8" s="18">
        <v>3427008</v>
      </c>
      <c r="F8" s="19">
        <v>3427008</v>
      </c>
      <c r="G8" s="19">
        <v>455877</v>
      </c>
      <c r="H8" s="19">
        <v>166373</v>
      </c>
      <c r="I8" s="19">
        <v>554399</v>
      </c>
      <c r="J8" s="19">
        <v>1176649</v>
      </c>
      <c r="K8" s="19">
        <v>571752</v>
      </c>
      <c r="L8" s="19">
        <v>541455</v>
      </c>
      <c r="M8" s="19">
        <v>514978</v>
      </c>
      <c r="N8" s="19">
        <v>1628185</v>
      </c>
      <c r="O8" s="19"/>
      <c r="P8" s="19"/>
      <c r="Q8" s="19"/>
      <c r="R8" s="19"/>
      <c r="S8" s="19"/>
      <c r="T8" s="19"/>
      <c r="U8" s="19"/>
      <c r="V8" s="19"/>
      <c r="W8" s="19">
        <v>2804834</v>
      </c>
      <c r="X8" s="19">
        <v>1713504</v>
      </c>
      <c r="Y8" s="19">
        <v>1091330</v>
      </c>
      <c r="Z8" s="20">
        <v>63.69</v>
      </c>
      <c r="AA8" s="21">
        <v>3427008</v>
      </c>
    </row>
    <row r="9" spans="1:27" ht="13.5">
      <c r="A9" s="22" t="s">
        <v>36</v>
      </c>
      <c r="B9" s="16"/>
      <c r="C9" s="17">
        <v>126274843</v>
      </c>
      <c r="D9" s="17"/>
      <c r="E9" s="18">
        <v>120150000</v>
      </c>
      <c r="F9" s="19">
        <v>120150000</v>
      </c>
      <c r="G9" s="19">
        <v>46318000</v>
      </c>
      <c r="H9" s="19">
        <v>4270000</v>
      </c>
      <c r="I9" s="19">
        <v>3464000</v>
      </c>
      <c r="J9" s="19">
        <v>54052000</v>
      </c>
      <c r="K9" s="19">
        <v>500000</v>
      </c>
      <c r="L9" s="19">
        <v>768000</v>
      </c>
      <c r="M9" s="19">
        <v>35914000</v>
      </c>
      <c r="N9" s="19">
        <v>37182000</v>
      </c>
      <c r="O9" s="19"/>
      <c r="P9" s="19"/>
      <c r="Q9" s="19"/>
      <c r="R9" s="19"/>
      <c r="S9" s="19"/>
      <c r="T9" s="19"/>
      <c r="U9" s="19"/>
      <c r="V9" s="19"/>
      <c r="W9" s="19">
        <v>91234000</v>
      </c>
      <c r="X9" s="19">
        <v>60075000</v>
      </c>
      <c r="Y9" s="19">
        <v>31159000</v>
      </c>
      <c r="Z9" s="20">
        <v>51.87</v>
      </c>
      <c r="AA9" s="21">
        <v>120150000</v>
      </c>
    </row>
    <row r="10" spans="1:27" ht="13.5">
      <c r="A10" s="22" t="s">
        <v>37</v>
      </c>
      <c r="B10" s="16"/>
      <c r="C10" s="17">
        <v>40066000</v>
      </c>
      <c r="D10" s="17"/>
      <c r="E10" s="18">
        <v>40206000</v>
      </c>
      <c r="F10" s="19">
        <v>40206000</v>
      </c>
      <c r="G10" s="19">
        <v>7540000</v>
      </c>
      <c r="H10" s="19"/>
      <c r="I10" s="19"/>
      <c r="J10" s="19">
        <v>7540000</v>
      </c>
      <c r="K10" s="19">
        <v>10000000</v>
      </c>
      <c r="L10" s="19"/>
      <c r="M10" s="19">
        <v>16000000</v>
      </c>
      <c r="N10" s="19">
        <v>26000000</v>
      </c>
      <c r="O10" s="19"/>
      <c r="P10" s="19"/>
      <c r="Q10" s="19"/>
      <c r="R10" s="19"/>
      <c r="S10" s="19"/>
      <c r="T10" s="19"/>
      <c r="U10" s="19"/>
      <c r="V10" s="19"/>
      <c r="W10" s="19">
        <v>33540000</v>
      </c>
      <c r="X10" s="19">
        <v>26804000</v>
      </c>
      <c r="Y10" s="19">
        <v>6736000</v>
      </c>
      <c r="Z10" s="20">
        <v>25.13</v>
      </c>
      <c r="AA10" s="21">
        <v>40206000</v>
      </c>
    </row>
    <row r="11" spans="1:27" ht="13.5">
      <c r="A11" s="22" t="s">
        <v>38</v>
      </c>
      <c r="B11" s="16"/>
      <c r="C11" s="17">
        <v>7160369</v>
      </c>
      <c r="D11" s="17"/>
      <c r="E11" s="18">
        <v>8117652</v>
      </c>
      <c r="F11" s="19">
        <v>8117652</v>
      </c>
      <c r="G11" s="19">
        <v>519409</v>
      </c>
      <c r="H11" s="19">
        <v>689146</v>
      </c>
      <c r="I11" s="19">
        <v>622704</v>
      </c>
      <c r="J11" s="19">
        <v>1831259</v>
      </c>
      <c r="K11" s="19">
        <v>595215</v>
      </c>
      <c r="L11" s="19">
        <v>438828</v>
      </c>
      <c r="M11" s="19">
        <v>499370</v>
      </c>
      <c r="N11" s="19">
        <v>1533413</v>
      </c>
      <c r="O11" s="19"/>
      <c r="P11" s="19"/>
      <c r="Q11" s="19"/>
      <c r="R11" s="19"/>
      <c r="S11" s="19"/>
      <c r="T11" s="19"/>
      <c r="U11" s="19"/>
      <c r="V11" s="19"/>
      <c r="W11" s="19">
        <v>3364672</v>
      </c>
      <c r="X11" s="19">
        <v>4058826</v>
      </c>
      <c r="Y11" s="19">
        <v>-694154</v>
      </c>
      <c r="Z11" s="20">
        <v>-17.1</v>
      </c>
      <c r="AA11" s="21">
        <v>8117652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-132432005</v>
      </c>
      <c r="D14" s="17"/>
      <c r="E14" s="18">
        <v>-133079388</v>
      </c>
      <c r="F14" s="19">
        <v>-133079388</v>
      </c>
      <c r="G14" s="19">
        <v>-7425206</v>
      </c>
      <c r="H14" s="19">
        <v>-9030076</v>
      </c>
      <c r="I14" s="19">
        <v>-8978163</v>
      </c>
      <c r="J14" s="19">
        <v>-25433445</v>
      </c>
      <c r="K14" s="19">
        <v>-9101134</v>
      </c>
      <c r="L14" s="19">
        <v>-10637979</v>
      </c>
      <c r="M14" s="19">
        <v>-11384287</v>
      </c>
      <c r="N14" s="19">
        <v>-31123400</v>
      </c>
      <c r="O14" s="19"/>
      <c r="P14" s="19"/>
      <c r="Q14" s="19"/>
      <c r="R14" s="19"/>
      <c r="S14" s="19"/>
      <c r="T14" s="19"/>
      <c r="U14" s="19"/>
      <c r="V14" s="19"/>
      <c r="W14" s="19">
        <v>-56556845</v>
      </c>
      <c r="X14" s="19">
        <v>-66539694</v>
      </c>
      <c r="Y14" s="19">
        <v>9982849</v>
      </c>
      <c r="Z14" s="20">
        <v>-15</v>
      </c>
      <c r="AA14" s="21">
        <v>-133079388</v>
      </c>
    </row>
    <row r="15" spans="1:27" ht="13.5">
      <c r="A15" s="22" t="s">
        <v>42</v>
      </c>
      <c r="B15" s="16"/>
      <c r="C15" s="17">
        <v>-1239187</v>
      </c>
      <c r="D15" s="17"/>
      <c r="E15" s="18">
        <v>-502212</v>
      </c>
      <c r="F15" s="19">
        <v>-502212</v>
      </c>
      <c r="G15" s="19">
        <v>-164004</v>
      </c>
      <c r="H15" s="19">
        <v>-16031</v>
      </c>
      <c r="I15" s="19">
        <v>-116811</v>
      </c>
      <c r="J15" s="19">
        <v>-296846</v>
      </c>
      <c r="K15" s="19">
        <v>-51103</v>
      </c>
      <c r="L15" s="19">
        <v>-30413</v>
      </c>
      <c r="M15" s="19">
        <v>269591</v>
      </c>
      <c r="N15" s="19">
        <v>188075</v>
      </c>
      <c r="O15" s="19"/>
      <c r="P15" s="19"/>
      <c r="Q15" s="19"/>
      <c r="R15" s="19"/>
      <c r="S15" s="19"/>
      <c r="T15" s="19"/>
      <c r="U15" s="19"/>
      <c r="V15" s="19"/>
      <c r="W15" s="19">
        <v>-108771</v>
      </c>
      <c r="X15" s="19">
        <v>-251106</v>
      </c>
      <c r="Y15" s="19">
        <v>142335</v>
      </c>
      <c r="Z15" s="20">
        <v>-56.68</v>
      </c>
      <c r="AA15" s="21">
        <v>-502212</v>
      </c>
    </row>
    <row r="16" spans="1:27" ht="13.5">
      <c r="A16" s="22" t="s">
        <v>43</v>
      </c>
      <c r="B16" s="16"/>
      <c r="C16" s="17"/>
      <c r="D16" s="17"/>
      <c r="E16" s="18">
        <v>-1778004</v>
      </c>
      <c r="F16" s="19">
        <v>-1778004</v>
      </c>
      <c r="G16" s="19"/>
      <c r="H16" s="19">
        <v>-298188</v>
      </c>
      <c r="I16" s="19"/>
      <c r="J16" s="19">
        <v>-298188</v>
      </c>
      <c r="K16" s="19">
        <v>-304875</v>
      </c>
      <c r="L16" s="19">
        <v>-151206</v>
      </c>
      <c r="M16" s="19">
        <v>-150946</v>
      </c>
      <c r="N16" s="19">
        <v>-607027</v>
      </c>
      <c r="O16" s="19"/>
      <c r="P16" s="19"/>
      <c r="Q16" s="19"/>
      <c r="R16" s="19"/>
      <c r="S16" s="19"/>
      <c r="T16" s="19"/>
      <c r="U16" s="19"/>
      <c r="V16" s="19"/>
      <c r="W16" s="19">
        <v>-905215</v>
      </c>
      <c r="X16" s="19">
        <v>-889002</v>
      </c>
      <c r="Y16" s="19">
        <v>-16213</v>
      </c>
      <c r="Z16" s="20">
        <v>1.82</v>
      </c>
      <c r="AA16" s="21">
        <v>-1778004</v>
      </c>
    </row>
    <row r="17" spans="1:27" ht="13.5">
      <c r="A17" s="23" t="s">
        <v>44</v>
      </c>
      <c r="B17" s="24"/>
      <c r="C17" s="25">
        <f aca="true" t="shared" si="0" ref="C17:Y17">SUM(C6:C16)</f>
        <v>81525372</v>
      </c>
      <c r="D17" s="25">
        <f>SUM(D6:D16)</f>
        <v>0</v>
      </c>
      <c r="E17" s="26">
        <f t="shared" si="0"/>
        <v>66900336</v>
      </c>
      <c r="F17" s="27">
        <f t="shared" si="0"/>
        <v>66900336</v>
      </c>
      <c r="G17" s="27">
        <f t="shared" si="0"/>
        <v>48236309</v>
      </c>
      <c r="H17" s="27">
        <f t="shared" si="0"/>
        <v>-3136730</v>
      </c>
      <c r="I17" s="27">
        <f t="shared" si="0"/>
        <v>-2989958</v>
      </c>
      <c r="J17" s="27">
        <f t="shared" si="0"/>
        <v>42109621</v>
      </c>
      <c r="K17" s="27">
        <f t="shared" si="0"/>
        <v>3921702</v>
      </c>
      <c r="L17" s="27">
        <f t="shared" si="0"/>
        <v>-7724096</v>
      </c>
      <c r="M17" s="27">
        <f t="shared" si="0"/>
        <v>45272738</v>
      </c>
      <c r="N17" s="27">
        <f t="shared" si="0"/>
        <v>41470344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83579965</v>
      </c>
      <c r="X17" s="27">
        <f t="shared" si="0"/>
        <v>40151168</v>
      </c>
      <c r="Y17" s="27">
        <f t="shared" si="0"/>
        <v>43428797</v>
      </c>
      <c r="Z17" s="28">
        <f>+IF(X17&lt;&gt;0,+(Y17/X17)*100,0)</f>
        <v>108.16322205122401</v>
      </c>
      <c r="AA17" s="29">
        <f>SUM(AA6:AA16)</f>
        <v>66900336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-63660439</v>
      </c>
      <c r="D21" s="17"/>
      <c r="E21" s="18">
        <v>5800202</v>
      </c>
      <c r="F21" s="19">
        <v>5800202</v>
      </c>
      <c r="G21" s="36"/>
      <c r="H21" s="36"/>
      <c r="I21" s="36"/>
      <c r="J21" s="19"/>
      <c r="K21" s="36"/>
      <c r="L21" s="36"/>
      <c r="M21" s="19">
        <v>378283</v>
      </c>
      <c r="N21" s="36">
        <v>378283</v>
      </c>
      <c r="O21" s="36"/>
      <c r="P21" s="36"/>
      <c r="Q21" s="19"/>
      <c r="R21" s="36"/>
      <c r="S21" s="36"/>
      <c r="T21" s="19"/>
      <c r="U21" s="36"/>
      <c r="V21" s="36"/>
      <c r="W21" s="36">
        <v>378283</v>
      </c>
      <c r="X21" s="19">
        <v>5000000</v>
      </c>
      <c r="Y21" s="36">
        <v>-4621717</v>
      </c>
      <c r="Z21" s="37">
        <v>-92.43</v>
      </c>
      <c r="AA21" s="38">
        <v>5800202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-64582243</v>
      </c>
      <c r="F26" s="19">
        <v>-64582243</v>
      </c>
      <c r="G26" s="19">
        <v>-2164877</v>
      </c>
      <c r="H26" s="19">
        <v>-1461809</v>
      </c>
      <c r="I26" s="19">
        <v>-2089976</v>
      </c>
      <c r="J26" s="19">
        <v>-5716662</v>
      </c>
      <c r="K26" s="19">
        <v>-2190217</v>
      </c>
      <c r="L26" s="19">
        <v>-3714766</v>
      </c>
      <c r="M26" s="19">
        <v>-4079355</v>
      </c>
      <c r="N26" s="19">
        <v>-9984338</v>
      </c>
      <c r="O26" s="19"/>
      <c r="P26" s="19"/>
      <c r="Q26" s="19"/>
      <c r="R26" s="19"/>
      <c r="S26" s="19"/>
      <c r="T26" s="19"/>
      <c r="U26" s="19"/>
      <c r="V26" s="19"/>
      <c r="W26" s="19">
        <v>-15701000</v>
      </c>
      <c r="X26" s="19">
        <v>-30355565</v>
      </c>
      <c r="Y26" s="19">
        <v>14654565</v>
      </c>
      <c r="Z26" s="20">
        <v>-48.28</v>
      </c>
      <c r="AA26" s="21">
        <v>-64582243</v>
      </c>
    </row>
    <row r="27" spans="1:27" ht="13.5">
      <c r="A27" s="23" t="s">
        <v>51</v>
      </c>
      <c r="B27" s="24"/>
      <c r="C27" s="25">
        <f aca="true" t="shared" si="1" ref="C27:Y27">SUM(C21:C26)</f>
        <v>-63660439</v>
      </c>
      <c r="D27" s="25">
        <f>SUM(D21:D26)</f>
        <v>0</v>
      </c>
      <c r="E27" s="26">
        <f t="shared" si="1"/>
        <v>-58782041</v>
      </c>
      <c r="F27" s="27">
        <f t="shared" si="1"/>
        <v>-58782041</v>
      </c>
      <c r="G27" s="27">
        <f t="shared" si="1"/>
        <v>-2164877</v>
      </c>
      <c r="H27" s="27">
        <f t="shared" si="1"/>
        <v>-1461809</v>
      </c>
      <c r="I27" s="27">
        <f t="shared" si="1"/>
        <v>-2089976</v>
      </c>
      <c r="J27" s="27">
        <f t="shared" si="1"/>
        <v>-5716662</v>
      </c>
      <c r="K27" s="27">
        <f t="shared" si="1"/>
        <v>-2190217</v>
      </c>
      <c r="L27" s="27">
        <f t="shared" si="1"/>
        <v>-3714766</v>
      </c>
      <c r="M27" s="27">
        <f t="shared" si="1"/>
        <v>-3701072</v>
      </c>
      <c r="N27" s="27">
        <f t="shared" si="1"/>
        <v>-9606055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-15322717</v>
      </c>
      <c r="X27" s="27">
        <f t="shared" si="1"/>
        <v>-25355565</v>
      </c>
      <c r="Y27" s="27">
        <f t="shared" si="1"/>
        <v>10032848</v>
      </c>
      <c r="Z27" s="28">
        <f>+IF(X27&lt;&gt;0,+(Y27/X27)*100,0)</f>
        <v>-39.56862329827791</v>
      </c>
      <c r="AA27" s="29">
        <f>SUM(AA21:AA26)</f>
        <v>-58782041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1920</v>
      </c>
      <c r="H33" s="36"/>
      <c r="I33" s="36"/>
      <c r="J33" s="36">
        <v>1920</v>
      </c>
      <c r="K33" s="19"/>
      <c r="L33" s="19">
        <v>500</v>
      </c>
      <c r="M33" s="19">
        <v>500</v>
      </c>
      <c r="N33" s="19">
        <v>1000</v>
      </c>
      <c r="O33" s="36"/>
      <c r="P33" s="36"/>
      <c r="Q33" s="36"/>
      <c r="R33" s="19"/>
      <c r="S33" s="19"/>
      <c r="T33" s="19"/>
      <c r="U33" s="19"/>
      <c r="V33" s="36"/>
      <c r="W33" s="36">
        <v>2920</v>
      </c>
      <c r="X33" s="36"/>
      <c r="Y33" s="19">
        <v>2920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-20951924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-20951924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1920</v>
      </c>
      <c r="H36" s="27">
        <f t="shared" si="2"/>
        <v>0</v>
      </c>
      <c r="I36" s="27">
        <f t="shared" si="2"/>
        <v>0</v>
      </c>
      <c r="J36" s="27">
        <f t="shared" si="2"/>
        <v>1920</v>
      </c>
      <c r="K36" s="27">
        <f t="shared" si="2"/>
        <v>0</v>
      </c>
      <c r="L36" s="27">
        <f t="shared" si="2"/>
        <v>500</v>
      </c>
      <c r="M36" s="27">
        <f t="shared" si="2"/>
        <v>500</v>
      </c>
      <c r="N36" s="27">
        <f t="shared" si="2"/>
        <v>1000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2920</v>
      </c>
      <c r="X36" s="27">
        <f t="shared" si="2"/>
        <v>0</v>
      </c>
      <c r="Y36" s="27">
        <f t="shared" si="2"/>
        <v>2920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-3086991</v>
      </c>
      <c r="D38" s="31">
        <f>+D17+D27+D36</f>
        <v>0</v>
      </c>
      <c r="E38" s="32">
        <f t="shared" si="3"/>
        <v>8118295</v>
      </c>
      <c r="F38" s="33">
        <f t="shared" si="3"/>
        <v>8118295</v>
      </c>
      <c r="G38" s="33">
        <f t="shared" si="3"/>
        <v>46073352</v>
      </c>
      <c r="H38" s="33">
        <f t="shared" si="3"/>
        <v>-4598539</v>
      </c>
      <c r="I38" s="33">
        <f t="shared" si="3"/>
        <v>-5079934</v>
      </c>
      <c r="J38" s="33">
        <f t="shared" si="3"/>
        <v>36394879</v>
      </c>
      <c r="K38" s="33">
        <f t="shared" si="3"/>
        <v>1731485</v>
      </c>
      <c r="L38" s="33">
        <f t="shared" si="3"/>
        <v>-11438362</v>
      </c>
      <c r="M38" s="33">
        <f t="shared" si="3"/>
        <v>41572166</v>
      </c>
      <c r="N38" s="33">
        <f t="shared" si="3"/>
        <v>31865289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68260168</v>
      </c>
      <c r="X38" s="33">
        <f t="shared" si="3"/>
        <v>14795603</v>
      </c>
      <c r="Y38" s="33">
        <f t="shared" si="3"/>
        <v>53464565</v>
      </c>
      <c r="Z38" s="34">
        <f>+IF(X38&lt;&gt;0,+(Y38/X38)*100,0)</f>
        <v>361.3544172549101</v>
      </c>
      <c r="AA38" s="35">
        <f>+AA17+AA27+AA36</f>
        <v>8118295</v>
      </c>
    </row>
    <row r="39" spans="1:27" ht="13.5">
      <c r="A39" s="22" t="s">
        <v>59</v>
      </c>
      <c r="B39" s="16"/>
      <c r="C39" s="31">
        <v>91923107</v>
      </c>
      <c r="D39" s="31"/>
      <c r="E39" s="32">
        <v>32191907</v>
      </c>
      <c r="F39" s="33">
        <v>32191907</v>
      </c>
      <c r="G39" s="33">
        <v>88836116</v>
      </c>
      <c r="H39" s="33">
        <v>134909468</v>
      </c>
      <c r="I39" s="33">
        <v>130310929</v>
      </c>
      <c r="J39" s="33">
        <v>88836116</v>
      </c>
      <c r="K39" s="33">
        <v>125230995</v>
      </c>
      <c r="L39" s="33">
        <v>126962480</v>
      </c>
      <c r="M39" s="33">
        <v>115524118</v>
      </c>
      <c r="N39" s="33">
        <v>125230995</v>
      </c>
      <c r="O39" s="33"/>
      <c r="P39" s="33"/>
      <c r="Q39" s="33"/>
      <c r="R39" s="33"/>
      <c r="S39" s="33"/>
      <c r="T39" s="33"/>
      <c r="U39" s="33"/>
      <c r="V39" s="33"/>
      <c r="W39" s="33">
        <v>88836116</v>
      </c>
      <c r="X39" s="33">
        <v>32191907</v>
      </c>
      <c r="Y39" s="33">
        <v>56644209</v>
      </c>
      <c r="Z39" s="34">
        <v>175.96</v>
      </c>
      <c r="AA39" s="35">
        <v>32191907</v>
      </c>
    </row>
    <row r="40" spans="1:27" ht="13.5">
      <c r="A40" s="41" t="s">
        <v>60</v>
      </c>
      <c r="B40" s="42"/>
      <c r="C40" s="43">
        <v>88836116</v>
      </c>
      <c r="D40" s="43"/>
      <c r="E40" s="44">
        <v>40310202</v>
      </c>
      <c r="F40" s="45">
        <v>40310202</v>
      </c>
      <c r="G40" s="45">
        <v>134909468</v>
      </c>
      <c r="H40" s="45">
        <v>130310929</v>
      </c>
      <c r="I40" s="45">
        <v>125230995</v>
      </c>
      <c r="J40" s="45">
        <v>125230995</v>
      </c>
      <c r="K40" s="45">
        <v>126962480</v>
      </c>
      <c r="L40" s="45">
        <v>115524118</v>
      </c>
      <c r="M40" s="45">
        <v>157096284</v>
      </c>
      <c r="N40" s="45">
        <v>157096284</v>
      </c>
      <c r="O40" s="45"/>
      <c r="P40" s="45"/>
      <c r="Q40" s="45"/>
      <c r="R40" s="45"/>
      <c r="S40" s="45"/>
      <c r="T40" s="45"/>
      <c r="U40" s="45"/>
      <c r="V40" s="45"/>
      <c r="W40" s="45">
        <v>157096284</v>
      </c>
      <c r="X40" s="45">
        <v>46987510</v>
      </c>
      <c r="Y40" s="45">
        <v>110108774</v>
      </c>
      <c r="Z40" s="46">
        <v>234.34</v>
      </c>
      <c r="AA40" s="47">
        <v>40310202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43329180</v>
      </c>
      <c r="D7" s="17"/>
      <c r="E7" s="18">
        <v>31944693</v>
      </c>
      <c r="F7" s="19">
        <v>31944693</v>
      </c>
      <c r="G7" s="19">
        <v>4032581</v>
      </c>
      <c r="H7" s="19">
        <v>4176247</v>
      </c>
      <c r="I7" s="19">
        <v>5571771</v>
      </c>
      <c r="J7" s="19">
        <v>13780599</v>
      </c>
      <c r="K7" s="19">
        <v>4880007</v>
      </c>
      <c r="L7" s="19">
        <v>3920106</v>
      </c>
      <c r="M7" s="19">
        <v>3617653</v>
      </c>
      <c r="N7" s="19">
        <v>12417766</v>
      </c>
      <c r="O7" s="19"/>
      <c r="P7" s="19"/>
      <c r="Q7" s="19"/>
      <c r="R7" s="19"/>
      <c r="S7" s="19"/>
      <c r="T7" s="19"/>
      <c r="U7" s="19"/>
      <c r="V7" s="19"/>
      <c r="W7" s="19">
        <v>26198365</v>
      </c>
      <c r="X7" s="19">
        <v>17349466</v>
      </c>
      <c r="Y7" s="19">
        <v>8848899</v>
      </c>
      <c r="Z7" s="20">
        <v>51</v>
      </c>
      <c r="AA7" s="21">
        <v>31944693</v>
      </c>
    </row>
    <row r="8" spans="1:27" ht="13.5">
      <c r="A8" s="22" t="s">
        <v>35</v>
      </c>
      <c r="B8" s="16"/>
      <c r="C8" s="17">
        <v>478212</v>
      </c>
      <c r="D8" s="17"/>
      <c r="E8" s="18">
        <v>2521869</v>
      </c>
      <c r="F8" s="19">
        <v>2521869</v>
      </c>
      <c r="G8" s="19">
        <v>385209</v>
      </c>
      <c r="H8" s="19">
        <v>767</v>
      </c>
      <c r="I8" s="19">
        <v>335831</v>
      </c>
      <c r="J8" s="19">
        <v>721807</v>
      </c>
      <c r="K8" s="19">
        <v>735644</v>
      </c>
      <c r="L8" s="19">
        <v>396756</v>
      </c>
      <c r="M8" s="19">
        <v>306147</v>
      </c>
      <c r="N8" s="19">
        <v>1438547</v>
      </c>
      <c r="O8" s="19"/>
      <c r="P8" s="19"/>
      <c r="Q8" s="19"/>
      <c r="R8" s="19"/>
      <c r="S8" s="19"/>
      <c r="T8" s="19"/>
      <c r="U8" s="19"/>
      <c r="V8" s="19"/>
      <c r="W8" s="19">
        <v>2160354</v>
      </c>
      <c r="X8" s="19">
        <v>1077641</v>
      </c>
      <c r="Y8" s="19">
        <v>1082713</v>
      </c>
      <c r="Z8" s="20">
        <v>100.47</v>
      </c>
      <c r="AA8" s="21">
        <v>2521869</v>
      </c>
    </row>
    <row r="9" spans="1:27" ht="13.5">
      <c r="A9" s="22" t="s">
        <v>36</v>
      </c>
      <c r="B9" s="16"/>
      <c r="C9" s="17">
        <v>315612314</v>
      </c>
      <c r="D9" s="17"/>
      <c r="E9" s="18">
        <v>328823000</v>
      </c>
      <c r="F9" s="19">
        <v>328823000</v>
      </c>
      <c r="G9" s="19">
        <v>132531000</v>
      </c>
      <c r="H9" s="19">
        <v>3188000</v>
      </c>
      <c r="I9" s="19"/>
      <c r="J9" s="19">
        <v>135719000</v>
      </c>
      <c r="K9" s="19"/>
      <c r="L9" s="19">
        <v>1133000</v>
      </c>
      <c r="M9" s="19">
        <v>56759000</v>
      </c>
      <c r="N9" s="19">
        <v>57892000</v>
      </c>
      <c r="O9" s="19"/>
      <c r="P9" s="19"/>
      <c r="Q9" s="19"/>
      <c r="R9" s="19"/>
      <c r="S9" s="19"/>
      <c r="T9" s="19"/>
      <c r="U9" s="19"/>
      <c r="V9" s="19"/>
      <c r="W9" s="19">
        <v>193611000</v>
      </c>
      <c r="X9" s="19">
        <v>202015991</v>
      </c>
      <c r="Y9" s="19">
        <v>-8404991</v>
      </c>
      <c r="Z9" s="20">
        <v>-4.16</v>
      </c>
      <c r="AA9" s="21">
        <v>328823000</v>
      </c>
    </row>
    <row r="10" spans="1:27" ht="13.5">
      <c r="A10" s="22" t="s">
        <v>37</v>
      </c>
      <c r="B10" s="16"/>
      <c r="C10" s="17">
        <v>333477283</v>
      </c>
      <c r="D10" s="17"/>
      <c r="E10" s="18">
        <v>341981998</v>
      </c>
      <c r="F10" s="19">
        <v>341981998</v>
      </c>
      <c r="G10" s="19">
        <v>129467000</v>
      </c>
      <c r="H10" s="19">
        <v>25000000</v>
      </c>
      <c r="I10" s="19"/>
      <c r="J10" s="19">
        <v>154467000</v>
      </c>
      <c r="K10" s="19">
        <v>20000000</v>
      </c>
      <c r="L10" s="19">
        <v>35000000</v>
      </c>
      <c r="M10" s="19">
        <v>15000000</v>
      </c>
      <c r="N10" s="19">
        <v>70000000</v>
      </c>
      <c r="O10" s="19"/>
      <c r="P10" s="19"/>
      <c r="Q10" s="19"/>
      <c r="R10" s="19"/>
      <c r="S10" s="19"/>
      <c r="T10" s="19"/>
      <c r="U10" s="19"/>
      <c r="V10" s="19"/>
      <c r="W10" s="19">
        <v>224467000</v>
      </c>
      <c r="X10" s="19">
        <v>208269058</v>
      </c>
      <c r="Y10" s="19">
        <v>16197942</v>
      </c>
      <c r="Z10" s="20">
        <v>7.78</v>
      </c>
      <c r="AA10" s="21">
        <v>341981998</v>
      </c>
    </row>
    <row r="11" spans="1:27" ht="13.5">
      <c r="A11" s="22" t="s">
        <v>38</v>
      </c>
      <c r="B11" s="16"/>
      <c r="C11" s="17">
        <v>9699760</v>
      </c>
      <c r="D11" s="17"/>
      <c r="E11" s="18">
        <v>6946201</v>
      </c>
      <c r="F11" s="19">
        <v>6946201</v>
      </c>
      <c r="G11" s="19"/>
      <c r="H11" s="19"/>
      <c r="I11" s="19"/>
      <c r="J11" s="19"/>
      <c r="K11" s="19"/>
      <c r="L11" s="19">
        <v>4627644</v>
      </c>
      <c r="M11" s="19">
        <v>4931043</v>
      </c>
      <c r="N11" s="19">
        <v>9558687</v>
      </c>
      <c r="O11" s="19"/>
      <c r="P11" s="19"/>
      <c r="Q11" s="19"/>
      <c r="R11" s="19"/>
      <c r="S11" s="19"/>
      <c r="T11" s="19"/>
      <c r="U11" s="19"/>
      <c r="V11" s="19"/>
      <c r="W11" s="19">
        <v>9558687</v>
      </c>
      <c r="X11" s="19">
        <v>2635040</v>
      </c>
      <c r="Y11" s="19">
        <v>6923647</v>
      </c>
      <c r="Z11" s="20">
        <v>262.75</v>
      </c>
      <c r="AA11" s="21">
        <v>6946201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-404937846</v>
      </c>
      <c r="D14" s="17"/>
      <c r="E14" s="18">
        <v>-332976015</v>
      </c>
      <c r="F14" s="19">
        <v>-332976015</v>
      </c>
      <c r="G14" s="19">
        <v>-41372509</v>
      </c>
      <c r="H14" s="19">
        <v>-61441803</v>
      </c>
      <c r="I14" s="19">
        <v>-42057984</v>
      </c>
      <c r="J14" s="19">
        <v>-144872296</v>
      </c>
      <c r="K14" s="19">
        <v>-19240812</v>
      </c>
      <c r="L14" s="19">
        <v>-39729078</v>
      </c>
      <c r="M14" s="19">
        <v>-63347358</v>
      </c>
      <c r="N14" s="19">
        <v>-122317248</v>
      </c>
      <c r="O14" s="19"/>
      <c r="P14" s="19"/>
      <c r="Q14" s="19"/>
      <c r="R14" s="19"/>
      <c r="S14" s="19"/>
      <c r="T14" s="19"/>
      <c r="U14" s="19"/>
      <c r="V14" s="19"/>
      <c r="W14" s="19">
        <v>-267189544</v>
      </c>
      <c r="X14" s="19">
        <v>-159990790</v>
      </c>
      <c r="Y14" s="19">
        <v>-107198754</v>
      </c>
      <c r="Z14" s="20">
        <v>67</v>
      </c>
      <c r="AA14" s="21">
        <v>-332976015</v>
      </c>
    </row>
    <row r="15" spans="1:27" ht="13.5">
      <c r="A15" s="22" t="s">
        <v>42</v>
      </c>
      <c r="B15" s="16"/>
      <c r="C15" s="17">
        <v>-4499247</v>
      </c>
      <c r="D15" s="17"/>
      <c r="E15" s="18">
        <v>-3945395</v>
      </c>
      <c r="F15" s="19">
        <v>-3945395</v>
      </c>
      <c r="G15" s="19"/>
      <c r="H15" s="19"/>
      <c r="I15" s="19"/>
      <c r="J15" s="19"/>
      <c r="K15" s="19"/>
      <c r="L15" s="19"/>
      <c r="M15" s="19">
        <v>-4500</v>
      </c>
      <c r="N15" s="19">
        <v>-4500</v>
      </c>
      <c r="O15" s="19"/>
      <c r="P15" s="19"/>
      <c r="Q15" s="19"/>
      <c r="R15" s="19"/>
      <c r="S15" s="19"/>
      <c r="T15" s="19"/>
      <c r="U15" s="19"/>
      <c r="V15" s="19"/>
      <c r="W15" s="19">
        <v>-4500</v>
      </c>
      <c r="X15" s="19">
        <v>-2018915</v>
      </c>
      <c r="Y15" s="19">
        <v>2014415</v>
      </c>
      <c r="Z15" s="20">
        <v>-99.78</v>
      </c>
      <c r="AA15" s="21">
        <v>-3945395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293159656</v>
      </c>
      <c r="D17" s="25">
        <f>SUM(D6:D16)</f>
        <v>0</v>
      </c>
      <c r="E17" s="26">
        <f t="shared" si="0"/>
        <v>375296351</v>
      </c>
      <c r="F17" s="27">
        <f t="shared" si="0"/>
        <v>375296351</v>
      </c>
      <c r="G17" s="27">
        <f t="shared" si="0"/>
        <v>225043281</v>
      </c>
      <c r="H17" s="27">
        <f t="shared" si="0"/>
        <v>-29076789</v>
      </c>
      <c r="I17" s="27">
        <f t="shared" si="0"/>
        <v>-36150382</v>
      </c>
      <c r="J17" s="27">
        <f t="shared" si="0"/>
        <v>159816110</v>
      </c>
      <c r="K17" s="27">
        <f t="shared" si="0"/>
        <v>6374839</v>
      </c>
      <c r="L17" s="27">
        <f t="shared" si="0"/>
        <v>5348428</v>
      </c>
      <c r="M17" s="27">
        <f t="shared" si="0"/>
        <v>17261985</v>
      </c>
      <c r="N17" s="27">
        <f t="shared" si="0"/>
        <v>28985252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188801362</v>
      </c>
      <c r="X17" s="27">
        <f t="shared" si="0"/>
        <v>269337491</v>
      </c>
      <c r="Y17" s="27">
        <f t="shared" si="0"/>
        <v>-80536129</v>
      </c>
      <c r="Z17" s="28">
        <f>+IF(X17&lt;&gt;0,+(Y17/X17)*100,0)</f>
        <v>-29.901566507129896</v>
      </c>
      <c r="AA17" s="29">
        <f>SUM(AA6:AA16)</f>
        <v>375296351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-220516883</v>
      </c>
      <c r="D26" s="17"/>
      <c r="E26" s="18">
        <v>-349789301</v>
      </c>
      <c r="F26" s="19">
        <v>-349789301</v>
      </c>
      <c r="G26" s="19">
        <v>-28721581</v>
      </c>
      <c r="H26" s="19">
        <v>-10899594</v>
      </c>
      <c r="I26" s="19">
        <v>-6406103</v>
      </c>
      <c r="J26" s="19">
        <v>-46027278</v>
      </c>
      <c r="K26" s="19">
        <v>-25466247</v>
      </c>
      <c r="L26" s="19">
        <v>-44153610</v>
      </c>
      <c r="M26" s="19">
        <v>-32003338</v>
      </c>
      <c r="N26" s="19">
        <v>-101623195</v>
      </c>
      <c r="O26" s="19"/>
      <c r="P26" s="19"/>
      <c r="Q26" s="19"/>
      <c r="R26" s="19"/>
      <c r="S26" s="19"/>
      <c r="T26" s="19"/>
      <c r="U26" s="19"/>
      <c r="V26" s="19"/>
      <c r="W26" s="19">
        <v>-147650473</v>
      </c>
      <c r="X26" s="19">
        <v>-133214565</v>
      </c>
      <c r="Y26" s="19">
        <v>-14435908</v>
      </c>
      <c r="Z26" s="20">
        <v>10.84</v>
      </c>
      <c r="AA26" s="21">
        <v>-349789301</v>
      </c>
    </row>
    <row r="27" spans="1:27" ht="13.5">
      <c r="A27" s="23" t="s">
        <v>51</v>
      </c>
      <c r="B27" s="24"/>
      <c r="C27" s="25">
        <f aca="true" t="shared" si="1" ref="C27:Y27">SUM(C21:C26)</f>
        <v>-220516883</v>
      </c>
      <c r="D27" s="25">
        <f>SUM(D21:D26)</f>
        <v>0</v>
      </c>
      <c r="E27" s="26">
        <f t="shared" si="1"/>
        <v>-349789301</v>
      </c>
      <c r="F27" s="27">
        <f t="shared" si="1"/>
        <v>-349789301</v>
      </c>
      <c r="G27" s="27">
        <f t="shared" si="1"/>
        <v>-28721581</v>
      </c>
      <c r="H27" s="27">
        <f t="shared" si="1"/>
        <v>-10899594</v>
      </c>
      <c r="I27" s="27">
        <f t="shared" si="1"/>
        <v>-6406103</v>
      </c>
      <c r="J27" s="27">
        <f t="shared" si="1"/>
        <v>-46027278</v>
      </c>
      <c r="K27" s="27">
        <f t="shared" si="1"/>
        <v>-25466247</v>
      </c>
      <c r="L27" s="27">
        <f t="shared" si="1"/>
        <v>-44153610</v>
      </c>
      <c r="M27" s="27">
        <f t="shared" si="1"/>
        <v>-32003338</v>
      </c>
      <c r="N27" s="27">
        <f t="shared" si="1"/>
        <v>-101623195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-147650473</v>
      </c>
      <c r="X27" s="27">
        <f t="shared" si="1"/>
        <v>-133214565</v>
      </c>
      <c r="Y27" s="27">
        <f t="shared" si="1"/>
        <v>-14435908</v>
      </c>
      <c r="Z27" s="28">
        <f>+IF(X27&lt;&gt;0,+(Y27/X27)*100,0)</f>
        <v>10.836583822497186</v>
      </c>
      <c r="AA27" s="29">
        <f>SUM(AA21:AA26)</f>
        <v>-349789301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200360</v>
      </c>
      <c r="F33" s="19">
        <v>200360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143966</v>
      </c>
      <c r="Y33" s="19">
        <v>-143966</v>
      </c>
      <c r="Z33" s="20">
        <v>-100</v>
      </c>
      <c r="AA33" s="21">
        <v>200360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-3330123</v>
      </c>
      <c r="D35" s="17"/>
      <c r="E35" s="18">
        <v>-3696676</v>
      </c>
      <c r="F35" s="19">
        <v>-3696676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-2615000</v>
      </c>
      <c r="Y35" s="19">
        <v>2615000</v>
      </c>
      <c r="Z35" s="20">
        <v>-100</v>
      </c>
      <c r="AA35" s="21">
        <v>-3696676</v>
      </c>
    </row>
    <row r="36" spans="1:27" ht="13.5">
      <c r="A36" s="23" t="s">
        <v>57</v>
      </c>
      <c r="B36" s="24"/>
      <c r="C36" s="25">
        <f aca="true" t="shared" si="2" ref="C36:Y36">SUM(C31:C35)</f>
        <v>-3330123</v>
      </c>
      <c r="D36" s="25">
        <f>SUM(D31:D35)</f>
        <v>0</v>
      </c>
      <c r="E36" s="26">
        <f t="shared" si="2"/>
        <v>-3496316</v>
      </c>
      <c r="F36" s="27">
        <f t="shared" si="2"/>
        <v>-3496316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-2471034</v>
      </c>
      <c r="Y36" s="27">
        <f t="shared" si="2"/>
        <v>2471034</v>
      </c>
      <c r="Z36" s="28">
        <f>+IF(X36&lt;&gt;0,+(Y36/X36)*100,0)</f>
        <v>-100</v>
      </c>
      <c r="AA36" s="29">
        <f>SUM(AA31:AA35)</f>
        <v>-3496316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69312650</v>
      </c>
      <c r="D38" s="31">
        <f>+D17+D27+D36</f>
        <v>0</v>
      </c>
      <c r="E38" s="32">
        <f t="shared" si="3"/>
        <v>22010734</v>
      </c>
      <c r="F38" s="33">
        <f t="shared" si="3"/>
        <v>22010734</v>
      </c>
      <c r="G38" s="33">
        <f t="shared" si="3"/>
        <v>196321700</v>
      </c>
      <c r="H38" s="33">
        <f t="shared" si="3"/>
        <v>-39976383</v>
      </c>
      <c r="I38" s="33">
        <f t="shared" si="3"/>
        <v>-42556485</v>
      </c>
      <c r="J38" s="33">
        <f t="shared" si="3"/>
        <v>113788832</v>
      </c>
      <c r="K38" s="33">
        <f t="shared" si="3"/>
        <v>-19091408</v>
      </c>
      <c r="L38" s="33">
        <f t="shared" si="3"/>
        <v>-38805182</v>
      </c>
      <c r="M38" s="33">
        <f t="shared" si="3"/>
        <v>-14741353</v>
      </c>
      <c r="N38" s="33">
        <f t="shared" si="3"/>
        <v>-72637943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41150889</v>
      </c>
      <c r="X38" s="33">
        <f t="shared" si="3"/>
        <v>133651892</v>
      </c>
      <c r="Y38" s="33">
        <f t="shared" si="3"/>
        <v>-92501003</v>
      </c>
      <c r="Z38" s="34">
        <f>+IF(X38&lt;&gt;0,+(Y38/X38)*100,0)</f>
        <v>-69.21039546525836</v>
      </c>
      <c r="AA38" s="35">
        <f>+AA17+AA27+AA36</f>
        <v>22010734</v>
      </c>
    </row>
    <row r="39" spans="1:27" ht="13.5">
      <c r="A39" s="22" t="s">
        <v>59</v>
      </c>
      <c r="B39" s="16"/>
      <c r="C39" s="31">
        <v>43023019</v>
      </c>
      <c r="D39" s="31"/>
      <c r="E39" s="32">
        <v>43023019</v>
      </c>
      <c r="F39" s="33">
        <v>43023019</v>
      </c>
      <c r="G39" s="33">
        <v>96962031</v>
      </c>
      <c r="H39" s="33">
        <v>293283731</v>
      </c>
      <c r="I39" s="33">
        <v>253307348</v>
      </c>
      <c r="J39" s="33">
        <v>96962031</v>
      </c>
      <c r="K39" s="33">
        <v>210750863</v>
      </c>
      <c r="L39" s="33">
        <v>191659455</v>
      </c>
      <c r="M39" s="33">
        <v>152854273</v>
      </c>
      <c r="N39" s="33">
        <v>210750863</v>
      </c>
      <c r="O39" s="33"/>
      <c r="P39" s="33"/>
      <c r="Q39" s="33"/>
      <c r="R39" s="33"/>
      <c r="S39" s="33"/>
      <c r="T39" s="33"/>
      <c r="U39" s="33"/>
      <c r="V39" s="33"/>
      <c r="W39" s="33">
        <v>96962031</v>
      </c>
      <c r="X39" s="33">
        <v>43023019</v>
      </c>
      <c r="Y39" s="33">
        <v>53939012</v>
      </c>
      <c r="Z39" s="34">
        <v>125.37</v>
      </c>
      <c r="AA39" s="35">
        <v>43023019</v>
      </c>
    </row>
    <row r="40" spans="1:27" ht="13.5">
      <c r="A40" s="41" t="s">
        <v>60</v>
      </c>
      <c r="B40" s="42"/>
      <c r="C40" s="43">
        <v>112335669</v>
      </c>
      <c r="D40" s="43"/>
      <c r="E40" s="44">
        <v>65033754</v>
      </c>
      <c r="F40" s="45">
        <v>65033754</v>
      </c>
      <c r="G40" s="45">
        <v>293283731</v>
      </c>
      <c r="H40" s="45">
        <v>253307348</v>
      </c>
      <c r="I40" s="45">
        <v>210750863</v>
      </c>
      <c r="J40" s="45">
        <v>210750863</v>
      </c>
      <c r="K40" s="45">
        <v>191659455</v>
      </c>
      <c r="L40" s="45">
        <v>152854273</v>
      </c>
      <c r="M40" s="45">
        <v>138112920</v>
      </c>
      <c r="N40" s="45">
        <v>138112920</v>
      </c>
      <c r="O40" s="45"/>
      <c r="P40" s="45"/>
      <c r="Q40" s="45"/>
      <c r="R40" s="45"/>
      <c r="S40" s="45"/>
      <c r="T40" s="45"/>
      <c r="U40" s="45"/>
      <c r="V40" s="45"/>
      <c r="W40" s="45">
        <v>138112920</v>
      </c>
      <c r="X40" s="45">
        <v>176674912</v>
      </c>
      <c r="Y40" s="45">
        <v>-38561992</v>
      </c>
      <c r="Z40" s="46">
        <v>-21.83</v>
      </c>
      <c r="AA40" s="47">
        <v>65033754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411879382</v>
      </c>
      <c r="D6" s="17"/>
      <c r="E6" s="18">
        <v>396661852</v>
      </c>
      <c r="F6" s="19">
        <v>396661852</v>
      </c>
      <c r="G6" s="19">
        <v>17371172</v>
      </c>
      <c r="H6" s="19">
        <v>43817445</v>
      </c>
      <c r="I6" s="19">
        <v>17371172</v>
      </c>
      <c r="J6" s="19">
        <v>78559789</v>
      </c>
      <c r="K6" s="19">
        <v>39044931</v>
      </c>
      <c r="L6" s="19">
        <v>1005</v>
      </c>
      <c r="M6" s="19">
        <v>37278148</v>
      </c>
      <c r="N6" s="19">
        <v>76324084</v>
      </c>
      <c r="O6" s="19"/>
      <c r="P6" s="19"/>
      <c r="Q6" s="19"/>
      <c r="R6" s="19"/>
      <c r="S6" s="19"/>
      <c r="T6" s="19"/>
      <c r="U6" s="19"/>
      <c r="V6" s="19"/>
      <c r="W6" s="19">
        <v>154883873</v>
      </c>
      <c r="X6" s="19">
        <v>198330924</v>
      </c>
      <c r="Y6" s="19">
        <v>-43447051</v>
      </c>
      <c r="Z6" s="20">
        <v>-21.91</v>
      </c>
      <c r="AA6" s="21">
        <v>396661852</v>
      </c>
    </row>
    <row r="7" spans="1:27" ht="13.5">
      <c r="A7" s="22" t="s">
        <v>34</v>
      </c>
      <c r="B7" s="16"/>
      <c r="C7" s="17">
        <v>145266120</v>
      </c>
      <c r="D7" s="17"/>
      <c r="E7" s="18">
        <v>177699277</v>
      </c>
      <c r="F7" s="19">
        <v>177699277</v>
      </c>
      <c r="G7" s="19">
        <v>16627368</v>
      </c>
      <c r="H7" s="19">
        <v>21100222</v>
      </c>
      <c r="I7" s="19">
        <v>19214812</v>
      </c>
      <c r="J7" s="19">
        <v>56942402</v>
      </c>
      <c r="K7" s="19">
        <v>15226781</v>
      </c>
      <c r="L7" s="19">
        <v>10023782</v>
      </c>
      <c r="M7" s="19">
        <v>9422902</v>
      </c>
      <c r="N7" s="19">
        <v>34673465</v>
      </c>
      <c r="O7" s="19"/>
      <c r="P7" s="19"/>
      <c r="Q7" s="19"/>
      <c r="R7" s="19"/>
      <c r="S7" s="19"/>
      <c r="T7" s="19"/>
      <c r="U7" s="19"/>
      <c r="V7" s="19"/>
      <c r="W7" s="19">
        <v>91615867</v>
      </c>
      <c r="X7" s="19">
        <v>88849638</v>
      </c>
      <c r="Y7" s="19">
        <v>2766229</v>
      </c>
      <c r="Z7" s="20">
        <v>3.11</v>
      </c>
      <c r="AA7" s="21">
        <v>177699277</v>
      </c>
    </row>
    <row r="8" spans="1:27" ht="13.5">
      <c r="A8" s="22" t="s">
        <v>35</v>
      </c>
      <c r="B8" s="16"/>
      <c r="C8" s="17">
        <v>29469901</v>
      </c>
      <c r="D8" s="17"/>
      <c r="E8" s="18">
        <v>56686284</v>
      </c>
      <c r="F8" s="19">
        <v>56686284</v>
      </c>
      <c r="G8" s="19">
        <v>18374929</v>
      </c>
      <c r="H8" s="19">
        <v>2815504</v>
      </c>
      <c r="I8" s="19">
        <v>1768181</v>
      </c>
      <c r="J8" s="19">
        <v>22958614</v>
      </c>
      <c r="K8" s="19">
        <v>3031755</v>
      </c>
      <c r="L8" s="19">
        <v>-5766899</v>
      </c>
      <c r="M8" s="19">
        <v>1974836</v>
      </c>
      <c r="N8" s="19">
        <v>-760308</v>
      </c>
      <c r="O8" s="19"/>
      <c r="P8" s="19"/>
      <c r="Q8" s="19"/>
      <c r="R8" s="19"/>
      <c r="S8" s="19"/>
      <c r="T8" s="19"/>
      <c r="U8" s="19"/>
      <c r="V8" s="19"/>
      <c r="W8" s="19">
        <v>22198306</v>
      </c>
      <c r="X8" s="19">
        <v>28343142</v>
      </c>
      <c r="Y8" s="19">
        <v>-6144836</v>
      </c>
      <c r="Z8" s="20">
        <v>-21.68</v>
      </c>
      <c r="AA8" s="21">
        <v>56686284</v>
      </c>
    </row>
    <row r="9" spans="1:27" ht="13.5">
      <c r="A9" s="22" t="s">
        <v>36</v>
      </c>
      <c r="B9" s="16"/>
      <c r="C9" s="17">
        <v>222334660</v>
      </c>
      <c r="D9" s="17"/>
      <c r="E9" s="18">
        <v>232938000</v>
      </c>
      <c r="F9" s="19">
        <v>232938000</v>
      </c>
      <c r="G9" s="19">
        <v>81439618</v>
      </c>
      <c r="H9" s="19">
        <v>10104104</v>
      </c>
      <c r="I9" s="19">
        <v>10933913</v>
      </c>
      <c r="J9" s="19">
        <v>102477635</v>
      </c>
      <c r="K9" s="19"/>
      <c r="L9" s="19">
        <v>-550917</v>
      </c>
      <c r="M9" s="19">
        <v>61775000</v>
      </c>
      <c r="N9" s="19">
        <v>61224083</v>
      </c>
      <c r="O9" s="19"/>
      <c r="P9" s="19"/>
      <c r="Q9" s="19"/>
      <c r="R9" s="19"/>
      <c r="S9" s="19"/>
      <c r="T9" s="19"/>
      <c r="U9" s="19"/>
      <c r="V9" s="19"/>
      <c r="W9" s="19">
        <v>163701718</v>
      </c>
      <c r="X9" s="19">
        <v>116469000</v>
      </c>
      <c r="Y9" s="19">
        <v>47232718</v>
      </c>
      <c r="Z9" s="20">
        <v>40.55</v>
      </c>
      <c r="AA9" s="21">
        <v>232938000</v>
      </c>
    </row>
    <row r="10" spans="1:27" ht="13.5">
      <c r="A10" s="22" t="s">
        <v>37</v>
      </c>
      <c r="B10" s="16"/>
      <c r="C10" s="17">
        <v>63484137</v>
      </c>
      <c r="D10" s="17"/>
      <c r="E10" s="18">
        <v>182163000</v>
      </c>
      <c r="F10" s="19">
        <v>182163000</v>
      </c>
      <c r="G10" s="19">
        <v>32005001</v>
      </c>
      <c r="H10" s="19">
        <v>9298190</v>
      </c>
      <c r="I10" s="19">
        <v>1479489</v>
      </c>
      <c r="J10" s="19">
        <v>42782680</v>
      </c>
      <c r="K10" s="19">
        <v>13403990</v>
      </c>
      <c r="L10" s="19">
        <v>601507</v>
      </c>
      <c r="M10" s="19">
        <v>3412423</v>
      </c>
      <c r="N10" s="19">
        <v>17417920</v>
      </c>
      <c r="O10" s="19"/>
      <c r="P10" s="19"/>
      <c r="Q10" s="19"/>
      <c r="R10" s="19"/>
      <c r="S10" s="19"/>
      <c r="T10" s="19"/>
      <c r="U10" s="19"/>
      <c r="V10" s="19"/>
      <c r="W10" s="19">
        <v>60200600</v>
      </c>
      <c r="X10" s="19">
        <v>91081500</v>
      </c>
      <c r="Y10" s="19">
        <v>-30880900</v>
      </c>
      <c r="Z10" s="20">
        <v>-33.9</v>
      </c>
      <c r="AA10" s="21">
        <v>182163000</v>
      </c>
    </row>
    <row r="11" spans="1:27" ht="13.5">
      <c r="A11" s="22" t="s">
        <v>38</v>
      </c>
      <c r="B11" s="16"/>
      <c r="C11" s="17">
        <v>20825845</v>
      </c>
      <c r="D11" s="17"/>
      <c r="E11" s="18">
        <v>19406952</v>
      </c>
      <c r="F11" s="19">
        <v>19406952</v>
      </c>
      <c r="G11" s="19">
        <v>-66022434</v>
      </c>
      <c r="H11" s="19">
        <v>52513636</v>
      </c>
      <c r="I11" s="19">
        <v>10292229</v>
      </c>
      <c r="J11" s="19">
        <v>-3216569</v>
      </c>
      <c r="K11" s="19">
        <v>321878</v>
      </c>
      <c r="L11" s="19">
        <v>16062262</v>
      </c>
      <c r="M11" s="19">
        <v>708693</v>
      </c>
      <c r="N11" s="19">
        <v>17092833</v>
      </c>
      <c r="O11" s="19"/>
      <c r="P11" s="19"/>
      <c r="Q11" s="19"/>
      <c r="R11" s="19"/>
      <c r="S11" s="19"/>
      <c r="T11" s="19"/>
      <c r="U11" s="19"/>
      <c r="V11" s="19"/>
      <c r="W11" s="19">
        <v>13876264</v>
      </c>
      <c r="X11" s="19">
        <v>9703476</v>
      </c>
      <c r="Y11" s="19">
        <v>4172788</v>
      </c>
      <c r="Z11" s="20">
        <v>43</v>
      </c>
      <c r="AA11" s="21">
        <v>19406952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-782481817</v>
      </c>
      <c r="D14" s="17"/>
      <c r="E14" s="18">
        <v>-859299570</v>
      </c>
      <c r="F14" s="19">
        <v>-859299570</v>
      </c>
      <c r="G14" s="19">
        <v>-55087520</v>
      </c>
      <c r="H14" s="19">
        <v>-72099449</v>
      </c>
      <c r="I14" s="19">
        <v>-102468605</v>
      </c>
      <c r="J14" s="19">
        <v>-229655574</v>
      </c>
      <c r="K14" s="19">
        <v>-67012666</v>
      </c>
      <c r="L14" s="19">
        <v>-39056009</v>
      </c>
      <c r="M14" s="19">
        <v>-61535146</v>
      </c>
      <c r="N14" s="19">
        <v>-167603821</v>
      </c>
      <c r="O14" s="19"/>
      <c r="P14" s="19"/>
      <c r="Q14" s="19"/>
      <c r="R14" s="19"/>
      <c r="S14" s="19"/>
      <c r="T14" s="19"/>
      <c r="U14" s="19"/>
      <c r="V14" s="19"/>
      <c r="W14" s="19">
        <v>-397259395</v>
      </c>
      <c r="X14" s="19">
        <v>-429649782</v>
      </c>
      <c r="Y14" s="19">
        <v>32390387</v>
      </c>
      <c r="Z14" s="20">
        <v>-7.54</v>
      </c>
      <c r="AA14" s="21">
        <v>-859299570</v>
      </c>
    </row>
    <row r="15" spans="1:27" ht="13.5">
      <c r="A15" s="22" t="s">
        <v>42</v>
      </c>
      <c r="B15" s="16"/>
      <c r="C15" s="17">
        <v>-14707783</v>
      </c>
      <c r="D15" s="17"/>
      <c r="E15" s="18">
        <v>-3399996</v>
      </c>
      <c r="F15" s="19">
        <v>-3399996</v>
      </c>
      <c r="G15" s="19"/>
      <c r="H15" s="19"/>
      <c r="I15" s="19"/>
      <c r="J15" s="19"/>
      <c r="K15" s="19"/>
      <c r="L15" s="19">
        <v>-1156907</v>
      </c>
      <c r="M15" s="19"/>
      <c r="N15" s="19">
        <v>-1156907</v>
      </c>
      <c r="O15" s="19"/>
      <c r="P15" s="19"/>
      <c r="Q15" s="19"/>
      <c r="R15" s="19"/>
      <c r="S15" s="19"/>
      <c r="T15" s="19"/>
      <c r="U15" s="19"/>
      <c r="V15" s="19"/>
      <c r="W15" s="19">
        <v>-1156907</v>
      </c>
      <c r="X15" s="19">
        <v>-1699998</v>
      </c>
      <c r="Y15" s="19">
        <v>543091</v>
      </c>
      <c r="Z15" s="20">
        <v>-31.95</v>
      </c>
      <c r="AA15" s="21">
        <v>-3399996</v>
      </c>
    </row>
    <row r="16" spans="1:27" ht="13.5">
      <c r="A16" s="22" t="s">
        <v>43</v>
      </c>
      <c r="B16" s="16"/>
      <c r="C16" s="17">
        <v>-5003928</v>
      </c>
      <c r="D16" s="17"/>
      <c r="E16" s="18">
        <v>-5902870</v>
      </c>
      <c r="F16" s="19">
        <v>-5902870</v>
      </c>
      <c r="G16" s="19">
        <v>-305030</v>
      </c>
      <c r="H16" s="19">
        <v>-475510</v>
      </c>
      <c r="I16" s="19">
        <v>-344596</v>
      </c>
      <c r="J16" s="19">
        <v>-1125136</v>
      </c>
      <c r="K16" s="19">
        <v>-448436</v>
      </c>
      <c r="L16" s="19">
        <v>-607467</v>
      </c>
      <c r="M16" s="19">
        <v>-612370</v>
      </c>
      <c r="N16" s="19">
        <v>-1668273</v>
      </c>
      <c r="O16" s="19"/>
      <c r="P16" s="19"/>
      <c r="Q16" s="19"/>
      <c r="R16" s="19"/>
      <c r="S16" s="19"/>
      <c r="T16" s="19"/>
      <c r="U16" s="19"/>
      <c r="V16" s="19"/>
      <c r="W16" s="19">
        <v>-2793409</v>
      </c>
      <c r="X16" s="19">
        <v>-2951436</v>
      </c>
      <c r="Y16" s="19">
        <v>158027</v>
      </c>
      <c r="Z16" s="20">
        <v>-5.35</v>
      </c>
      <c r="AA16" s="21">
        <v>-5902870</v>
      </c>
    </row>
    <row r="17" spans="1:27" ht="13.5">
      <c r="A17" s="23" t="s">
        <v>44</v>
      </c>
      <c r="B17" s="24"/>
      <c r="C17" s="25">
        <f aca="true" t="shared" si="0" ref="C17:Y17">SUM(C6:C16)</f>
        <v>91066517</v>
      </c>
      <c r="D17" s="25">
        <f>SUM(D6:D16)</f>
        <v>0</v>
      </c>
      <c r="E17" s="26">
        <f t="shared" si="0"/>
        <v>196952929</v>
      </c>
      <c r="F17" s="27">
        <f t="shared" si="0"/>
        <v>196952929</v>
      </c>
      <c r="G17" s="27">
        <f t="shared" si="0"/>
        <v>44403104</v>
      </c>
      <c r="H17" s="27">
        <f t="shared" si="0"/>
        <v>67074142</v>
      </c>
      <c r="I17" s="27">
        <f t="shared" si="0"/>
        <v>-41753405</v>
      </c>
      <c r="J17" s="27">
        <f t="shared" si="0"/>
        <v>69723841</v>
      </c>
      <c r="K17" s="27">
        <f t="shared" si="0"/>
        <v>3568233</v>
      </c>
      <c r="L17" s="27">
        <f t="shared" si="0"/>
        <v>-20449643</v>
      </c>
      <c r="M17" s="27">
        <f t="shared" si="0"/>
        <v>52424486</v>
      </c>
      <c r="N17" s="27">
        <f t="shared" si="0"/>
        <v>35543076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105266917</v>
      </c>
      <c r="X17" s="27">
        <f t="shared" si="0"/>
        <v>98476464</v>
      </c>
      <c r="Y17" s="27">
        <f t="shared" si="0"/>
        <v>6790453</v>
      </c>
      <c r="Z17" s="28">
        <f>+IF(X17&lt;&gt;0,+(Y17/X17)*100,0)</f>
        <v>6.895508555221886</v>
      </c>
      <c r="AA17" s="29">
        <f>SUM(AA6:AA16)</f>
        <v>196952929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36358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502908</v>
      </c>
      <c r="H22" s="19"/>
      <c r="I22" s="19"/>
      <c r="J22" s="19">
        <v>502908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502908</v>
      </c>
      <c r="X22" s="19"/>
      <c r="Y22" s="19">
        <v>502908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-79736262</v>
      </c>
      <c r="D26" s="17"/>
      <c r="E26" s="18">
        <v>-223130754</v>
      </c>
      <c r="F26" s="19">
        <v>-223130754</v>
      </c>
      <c r="G26" s="19">
        <v>-10465977</v>
      </c>
      <c r="H26" s="19">
        <v>-4452738</v>
      </c>
      <c r="I26" s="19">
        <v>-2610977</v>
      </c>
      <c r="J26" s="19">
        <v>-17529692</v>
      </c>
      <c r="K26" s="19">
        <v>-10364636</v>
      </c>
      <c r="L26" s="19">
        <v>-28045048</v>
      </c>
      <c r="M26" s="19">
        <v>-11529632</v>
      </c>
      <c r="N26" s="19">
        <v>-49939316</v>
      </c>
      <c r="O26" s="19"/>
      <c r="P26" s="19"/>
      <c r="Q26" s="19"/>
      <c r="R26" s="19"/>
      <c r="S26" s="19"/>
      <c r="T26" s="19"/>
      <c r="U26" s="19"/>
      <c r="V26" s="19"/>
      <c r="W26" s="19">
        <v>-67469008</v>
      </c>
      <c r="X26" s="19">
        <v>-111565380</v>
      </c>
      <c r="Y26" s="19">
        <v>44096372</v>
      </c>
      <c r="Z26" s="20">
        <v>-39.53</v>
      </c>
      <c r="AA26" s="21">
        <v>-223130754</v>
      </c>
    </row>
    <row r="27" spans="1:27" ht="13.5">
      <c r="A27" s="23" t="s">
        <v>51</v>
      </c>
      <c r="B27" s="24"/>
      <c r="C27" s="25">
        <f aca="true" t="shared" si="1" ref="C27:Y27">SUM(C21:C26)</f>
        <v>-79699904</v>
      </c>
      <c r="D27" s="25">
        <f>SUM(D21:D26)</f>
        <v>0</v>
      </c>
      <c r="E27" s="26">
        <f t="shared" si="1"/>
        <v>-223130754</v>
      </c>
      <c r="F27" s="27">
        <f t="shared" si="1"/>
        <v>-223130754</v>
      </c>
      <c r="G27" s="27">
        <f t="shared" si="1"/>
        <v>-9963069</v>
      </c>
      <c r="H27" s="27">
        <f t="shared" si="1"/>
        <v>-4452738</v>
      </c>
      <c r="I27" s="27">
        <f t="shared" si="1"/>
        <v>-2610977</v>
      </c>
      <c r="J27" s="27">
        <f t="shared" si="1"/>
        <v>-17026784</v>
      </c>
      <c r="K27" s="27">
        <f t="shared" si="1"/>
        <v>-10364636</v>
      </c>
      <c r="L27" s="27">
        <f t="shared" si="1"/>
        <v>-28045048</v>
      </c>
      <c r="M27" s="27">
        <f t="shared" si="1"/>
        <v>-11529632</v>
      </c>
      <c r="N27" s="27">
        <f t="shared" si="1"/>
        <v>-49939316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-66966100</v>
      </c>
      <c r="X27" s="27">
        <f t="shared" si="1"/>
        <v>-111565380</v>
      </c>
      <c r="Y27" s="27">
        <f t="shared" si="1"/>
        <v>44599280</v>
      </c>
      <c r="Z27" s="28">
        <f>+IF(X27&lt;&gt;0,+(Y27/X27)*100,0)</f>
        <v>-39.975913675012805</v>
      </c>
      <c r="AA27" s="29">
        <f>SUM(AA21:AA26)</f>
        <v>-223130754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679653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-151429</v>
      </c>
      <c r="H32" s="19">
        <v>151429</v>
      </c>
      <c r="I32" s="19"/>
      <c r="J32" s="19"/>
      <c r="K32" s="19"/>
      <c r="L32" s="19"/>
      <c r="M32" s="19">
        <v>-311366</v>
      </c>
      <c r="N32" s="19">
        <v>-311366</v>
      </c>
      <c r="O32" s="19"/>
      <c r="P32" s="19"/>
      <c r="Q32" s="19"/>
      <c r="R32" s="19"/>
      <c r="S32" s="19"/>
      <c r="T32" s="19"/>
      <c r="U32" s="19"/>
      <c r="V32" s="19"/>
      <c r="W32" s="19">
        <v>-311366</v>
      </c>
      <c r="X32" s="19"/>
      <c r="Y32" s="19">
        <v>-311366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22926137</v>
      </c>
      <c r="F33" s="19">
        <v>22926137</v>
      </c>
      <c r="G33" s="19">
        <v>23697</v>
      </c>
      <c r="H33" s="36">
        <v>70350</v>
      </c>
      <c r="I33" s="36">
        <v>104350</v>
      </c>
      <c r="J33" s="36">
        <v>198397</v>
      </c>
      <c r="K33" s="19">
        <v>96456</v>
      </c>
      <c r="L33" s="19">
        <v>216095</v>
      </c>
      <c r="M33" s="19">
        <v>-1625097</v>
      </c>
      <c r="N33" s="19">
        <v>-1312546</v>
      </c>
      <c r="O33" s="36"/>
      <c r="P33" s="36"/>
      <c r="Q33" s="36"/>
      <c r="R33" s="19"/>
      <c r="S33" s="19"/>
      <c r="T33" s="19"/>
      <c r="U33" s="19"/>
      <c r="V33" s="36"/>
      <c r="W33" s="36">
        <v>-1114149</v>
      </c>
      <c r="X33" s="36">
        <v>11463066</v>
      </c>
      <c r="Y33" s="19">
        <v>-12577215</v>
      </c>
      <c r="Z33" s="20">
        <v>-109.72</v>
      </c>
      <c r="AA33" s="21">
        <v>22926137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-10345992</v>
      </c>
      <c r="D35" s="17"/>
      <c r="E35" s="18">
        <v>-10222569</v>
      </c>
      <c r="F35" s="19">
        <v>-10222569</v>
      </c>
      <c r="G35" s="19"/>
      <c r="H35" s="19"/>
      <c r="I35" s="19">
        <v>-4988894</v>
      </c>
      <c r="J35" s="19">
        <v>-4988894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-4988894</v>
      </c>
      <c r="X35" s="19">
        <v>-5111286</v>
      </c>
      <c r="Y35" s="19">
        <v>122392</v>
      </c>
      <c r="Z35" s="20">
        <v>-2.39</v>
      </c>
      <c r="AA35" s="21">
        <v>-10222569</v>
      </c>
    </row>
    <row r="36" spans="1:27" ht="13.5">
      <c r="A36" s="23" t="s">
        <v>57</v>
      </c>
      <c r="B36" s="24"/>
      <c r="C36" s="25">
        <f aca="true" t="shared" si="2" ref="C36:Y36">SUM(C31:C35)</f>
        <v>-9666339</v>
      </c>
      <c r="D36" s="25">
        <f>SUM(D31:D35)</f>
        <v>0</v>
      </c>
      <c r="E36" s="26">
        <f t="shared" si="2"/>
        <v>12703568</v>
      </c>
      <c r="F36" s="27">
        <f t="shared" si="2"/>
        <v>12703568</v>
      </c>
      <c r="G36" s="27">
        <f t="shared" si="2"/>
        <v>-127732</v>
      </c>
      <c r="H36" s="27">
        <f t="shared" si="2"/>
        <v>221779</v>
      </c>
      <c r="I36" s="27">
        <f t="shared" si="2"/>
        <v>-4884544</v>
      </c>
      <c r="J36" s="27">
        <f t="shared" si="2"/>
        <v>-4790497</v>
      </c>
      <c r="K36" s="27">
        <f t="shared" si="2"/>
        <v>96456</v>
      </c>
      <c r="L36" s="27">
        <f t="shared" si="2"/>
        <v>216095</v>
      </c>
      <c r="M36" s="27">
        <f t="shared" si="2"/>
        <v>-1936463</v>
      </c>
      <c r="N36" s="27">
        <f t="shared" si="2"/>
        <v>-1623912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-6414409</v>
      </c>
      <c r="X36" s="27">
        <f t="shared" si="2"/>
        <v>6351780</v>
      </c>
      <c r="Y36" s="27">
        <f t="shared" si="2"/>
        <v>-12766189</v>
      </c>
      <c r="Z36" s="28">
        <f>+IF(X36&lt;&gt;0,+(Y36/X36)*100,0)</f>
        <v>-200.98600707203335</v>
      </c>
      <c r="AA36" s="29">
        <f>SUM(AA31:AA35)</f>
        <v>12703568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1700274</v>
      </c>
      <c r="D38" s="31">
        <f>+D17+D27+D36</f>
        <v>0</v>
      </c>
      <c r="E38" s="32">
        <f t="shared" si="3"/>
        <v>-13474257</v>
      </c>
      <c r="F38" s="33">
        <f t="shared" si="3"/>
        <v>-13474257</v>
      </c>
      <c r="G38" s="33">
        <f t="shared" si="3"/>
        <v>34312303</v>
      </c>
      <c r="H38" s="33">
        <f t="shared" si="3"/>
        <v>62843183</v>
      </c>
      <c r="I38" s="33">
        <f t="shared" si="3"/>
        <v>-49248926</v>
      </c>
      <c r="J38" s="33">
        <f t="shared" si="3"/>
        <v>47906560</v>
      </c>
      <c r="K38" s="33">
        <f t="shared" si="3"/>
        <v>-6699947</v>
      </c>
      <c r="L38" s="33">
        <f t="shared" si="3"/>
        <v>-48278596</v>
      </c>
      <c r="M38" s="33">
        <f t="shared" si="3"/>
        <v>38958391</v>
      </c>
      <c r="N38" s="33">
        <f t="shared" si="3"/>
        <v>-16020152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31886408</v>
      </c>
      <c r="X38" s="33">
        <f t="shared" si="3"/>
        <v>-6737136</v>
      </c>
      <c r="Y38" s="33">
        <f t="shared" si="3"/>
        <v>38623544</v>
      </c>
      <c r="Z38" s="34">
        <f>+IF(X38&lt;&gt;0,+(Y38/X38)*100,0)</f>
        <v>-573.2932213332193</v>
      </c>
      <c r="AA38" s="35">
        <f>+AA17+AA27+AA36</f>
        <v>-13474257</v>
      </c>
    </row>
    <row r="39" spans="1:27" ht="13.5">
      <c r="A39" s="22" t="s">
        <v>59</v>
      </c>
      <c r="B39" s="16"/>
      <c r="C39" s="31">
        <v>93557089</v>
      </c>
      <c r="D39" s="31"/>
      <c r="E39" s="32">
        <v>93557090</v>
      </c>
      <c r="F39" s="33">
        <v>93557090</v>
      </c>
      <c r="G39" s="33">
        <v>95215064</v>
      </c>
      <c r="H39" s="33">
        <v>129527367</v>
      </c>
      <c r="I39" s="33">
        <v>192370550</v>
      </c>
      <c r="J39" s="33">
        <v>95215064</v>
      </c>
      <c r="K39" s="33">
        <v>143121624</v>
      </c>
      <c r="L39" s="33">
        <v>136421677</v>
      </c>
      <c r="M39" s="33">
        <v>88143081</v>
      </c>
      <c r="N39" s="33">
        <v>143121624</v>
      </c>
      <c r="O39" s="33"/>
      <c r="P39" s="33"/>
      <c r="Q39" s="33"/>
      <c r="R39" s="33"/>
      <c r="S39" s="33"/>
      <c r="T39" s="33"/>
      <c r="U39" s="33"/>
      <c r="V39" s="33"/>
      <c r="W39" s="33">
        <v>95215064</v>
      </c>
      <c r="X39" s="33">
        <v>93557090</v>
      </c>
      <c r="Y39" s="33">
        <v>1657974</v>
      </c>
      <c r="Z39" s="34">
        <v>1.77</v>
      </c>
      <c r="AA39" s="35">
        <v>93557090</v>
      </c>
    </row>
    <row r="40" spans="1:27" ht="13.5">
      <c r="A40" s="41" t="s">
        <v>60</v>
      </c>
      <c r="B40" s="42"/>
      <c r="C40" s="43">
        <v>95257363</v>
      </c>
      <c r="D40" s="43"/>
      <c r="E40" s="44">
        <v>80082833</v>
      </c>
      <c r="F40" s="45">
        <v>80082833</v>
      </c>
      <c r="G40" s="45">
        <v>129527367</v>
      </c>
      <c r="H40" s="45">
        <v>192370550</v>
      </c>
      <c r="I40" s="45">
        <v>143121624</v>
      </c>
      <c r="J40" s="45">
        <v>143121624</v>
      </c>
      <c r="K40" s="45">
        <v>136421677</v>
      </c>
      <c r="L40" s="45">
        <v>88143081</v>
      </c>
      <c r="M40" s="45">
        <v>127101472</v>
      </c>
      <c r="N40" s="45">
        <v>127101472</v>
      </c>
      <c r="O40" s="45"/>
      <c r="P40" s="45"/>
      <c r="Q40" s="45"/>
      <c r="R40" s="45"/>
      <c r="S40" s="45"/>
      <c r="T40" s="45"/>
      <c r="U40" s="45"/>
      <c r="V40" s="45"/>
      <c r="W40" s="45">
        <v>127101472</v>
      </c>
      <c r="X40" s="45">
        <v>86819954</v>
      </c>
      <c r="Y40" s="45">
        <v>40281518</v>
      </c>
      <c r="Z40" s="46">
        <v>46.4</v>
      </c>
      <c r="AA40" s="47">
        <v>80082833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271569830</v>
      </c>
      <c r="D7" s="17"/>
      <c r="E7" s="18">
        <v>343289128</v>
      </c>
      <c r="F7" s="19">
        <v>343289128</v>
      </c>
      <c r="G7" s="19">
        <v>30040751</v>
      </c>
      <c r="H7" s="19">
        <v>21247057</v>
      </c>
      <c r="I7" s="19">
        <v>34170548</v>
      </c>
      <c r="J7" s="19">
        <v>85458356</v>
      </c>
      <c r="K7" s="19">
        <v>28845185</v>
      </c>
      <c r="L7" s="19">
        <v>31237838</v>
      </c>
      <c r="M7" s="19">
        <v>29101564</v>
      </c>
      <c r="N7" s="19">
        <v>89184587</v>
      </c>
      <c r="O7" s="19"/>
      <c r="P7" s="19"/>
      <c r="Q7" s="19"/>
      <c r="R7" s="19"/>
      <c r="S7" s="19"/>
      <c r="T7" s="19"/>
      <c r="U7" s="19"/>
      <c r="V7" s="19"/>
      <c r="W7" s="19">
        <v>174642943</v>
      </c>
      <c r="X7" s="19">
        <v>153678823</v>
      </c>
      <c r="Y7" s="19">
        <v>20964120</v>
      </c>
      <c r="Z7" s="20">
        <v>13.64</v>
      </c>
      <c r="AA7" s="21">
        <v>343289128</v>
      </c>
    </row>
    <row r="8" spans="1:27" ht="13.5">
      <c r="A8" s="22" t="s">
        <v>35</v>
      </c>
      <c r="B8" s="16"/>
      <c r="C8" s="17"/>
      <c r="D8" s="17"/>
      <c r="E8" s="18">
        <v>8054930</v>
      </c>
      <c r="F8" s="19">
        <v>8054930</v>
      </c>
      <c r="G8" s="19">
        <v>46940</v>
      </c>
      <c r="H8" s="19">
        <v>132926</v>
      </c>
      <c r="I8" s="19">
        <v>2213802</v>
      </c>
      <c r="J8" s="19">
        <v>2393668</v>
      </c>
      <c r="K8" s="19">
        <v>216672</v>
      </c>
      <c r="L8" s="19">
        <v>152533</v>
      </c>
      <c r="M8" s="19">
        <v>144766</v>
      </c>
      <c r="N8" s="19">
        <v>513971</v>
      </c>
      <c r="O8" s="19"/>
      <c r="P8" s="19"/>
      <c r="Q8" s="19"/>
      <c r="R8" s="19"/>
      <c r="S8" s="19"/>
      <c r="T8" s="19"/>
      <c r="U8" s="19"/>
      <c r="V8" s="19"/>
      <c r="W8" s="19">
        <v>2907639</v>
      </c>
      <c r="X8" s="19">
        <v>527513</v>
      </c>
      <c r="Y8" s="19">
        <v>2380126</v>
      </c>
      <c r="Z8" s="20">
        <v>451.2</v>
      </c>
      <c r="AA8" s="21">
        <v>8054930</v>
      </c>
    </row>
    <row r="9" spans="1:27" ht="13.5">
      <c r="A9" s="22" t="s">
        <v>36</v>
      </c>
      <c r="B9" s="16"/>
      <c r="C9" s="17">
        <v>469040337</v>
      </c>
      <c r="D9" s="17"/>
      <c r="E9" s="18">
        <v>451691985</v>
      </c>
      <c r="F9" s="19">
        <v>451691985</v>
      </c>
      <c r="G9" s="19">
        <v>181855232</v>
      </c>
      <c r="H9" s="19">
        <v>420850</v>
      </c>
      <c r="I9" s="19"/>
      <c r="J9" s="19">
        <v>182276082</v>
      </c>
      <c r="K9" s="19"/>
      <c r="L9" s="19">
        <v>65793</v>
      </c>
      <c r="M9" s="19">
        <v>145541200</v>
      </c>
      <c r="N9" s="19">
        <v>145606993</v>
      </c>
      <c r="O9" s="19"/>
      <c r="P9" s="19"/>
      <c r="Q9" s="19"/>
      <c r="R9" s="19"/>
      <c r="S9" s="19"/>
      <c r="T9" s="19"/>
      <c r="U9" s="19"/>
      <c r="V9" s="19"/>
      <c r="W9" s="19">
        <v>327883075</v>
      </c>
      <c r="X9" s="19">
        <v>229610495</v>
      </c>
      <c r="Y9" s="19">
        <v>98272580</v>
      </c>
      <c r="Z9" s="20">
        <v>42.8</v>
      </c>
      <c r="AA9" s="21">
        <v>451691985</v>
      </c>
    </row>
    <row r="10" spans="1:27" ht="13.5">
      <c r="A10" s="22" t="s">
        <v>37</v>
      </c>
      <c r="B10" s="16"/>
      <c r="C10" s="17">
        <v>245479000</v>
      </c>
      <c r="D10" s="17"/>
      <c r="E10" s="18">
        <v>290889000</v>
      </c>
      <c r="F10" s="19">
        <v>290889000</v>
      </c>
      <c r="G10" s="19">
        <v>72000000</v>
      </c>
      <c r="H10" s="19"/>
      <c r="I10" s="19"/>
      <c r="J10" s="19">
        <v>72000000</v>
      </c>
      <c r="K10" s="19"/>
      <c r="L10" s="19"/>
      <c r="M10" s="19">
        <v>100000000</v>
      </c>
      <c r="N10" s="19">
        <v>100000000</v>
      </c>
      <c r="O10" s="19"/>
      <c r="P10" s="19"/>
      <c r="Q10" s="19"/>
      <c r="R10" s="19"/>
      <c r="S10" s="19"/>
      <c r="T10" s="19"/>
      <c r="U10" s="19"/>
      <c r="V10" s="19"/>
      <c r="W10" s="19">
        <v>172000000</v>
      </c>
      <c r="X10" s="19">
        <v>190888000</v>
      </c>
      <c r="Y10" s="19">
        <v>-18888000</v>
      </c>
      <c r="Z10" s="20">
        <v>-9.89</v>
      </c>
      <c r="AA10" s="21">
        <v>290889000</v>
      </c>
    </row>
    <row r="11" spans="1:27" ht="13.5">
      <c r="A11" s="22" t="s">
        <v>38</v>
      </c>
      <c r="B11" s="16"/>
      <c r="C11" s="17">
        <v>15776673</v>
      </c>
      <c r="D11" s="17"/>
      <c r="E11" s="18">
        <v>3988522</v>
      </c>
      <c r="F11" s="19">
        <v>3988522</v>
      </c>
      <c r="G11" s="19">
        <v>89098</v>
      </c>
      <c r="H11" s="19">
        <v>1450275</v>
      </c>
      <c r="I11" s="19">
        <v>425716</v>
      </c>
      <c r="J11" s="19">
        <v>1965089</v>
      </c>
      <c r="K11" s="19">
        <v>621097</v>
      </c>
      <c r="L11" s="19">
        <v>257064</v>
      </c>
      <c r="M11" s="19">
        <v>126015</v>
      </c>
      <c r="N11" s="19">
        <v>1004176</v>
      </c>
      <c r="O11" s="19"/>
      <c r="P11" s="19"/>
      <c r="Q11" s="19"/>
      <c r="R11" s="19"/>
      <c r="S11" s="19"/>
      <c r="T11" s="19"/>
      <c r="U11" s="19"/>
      <c r="V11" s="19"/>
      <c r="W11" s="19">
        <v>2969265</v>
      </c>
      <c r="X11" s="19">
        <v>1624929</v>
      </c>
      <c r="Y11" s="19">
        <v>1344336</v>
      </c>
      <c r="Z11" s="20">
        <v>82.73</v>
      </c>
      <c r="AA11" s="21">
        <v>3988522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-818948580</v>
      </c>
      <c r="D14" s="17"/>
      <c r="E14" s="18">
        <v>-775191799</v>
      </c>
      <c r="F14" s="19">
        <v>-775191799</v>
      </c>
      <c r="G14" s="19">
        <v>-98240357</v>
      </c>
      <c r="H14" s="19">
        <v>-104036817</v>
      </c>
      <c r="I14" s="19">
        <v>-83045144</v>
      </c>
      <c r="J14" s="19">
        <v>-285322318</v>
      </c>
      <c r="K14" s="19">
        <v>-64907393</v>
      </c>
      <c r="L14" s="19">
        <v>-72511259</v>
      </c>
      <c r="M14" s="19">
        <v>-216992638</v>
      </c>
      <c r="N14" s="19">
        <v>-354411290</v>
      </c>
      <c r="O14" s="19"/>
      <c r="P14" s="19"/>
      <c r="Q14" s="19"/>
      <c r="R14" s="19"/>
      <c r="S14" s="19"/>
      <c r="T14" s="19"/>
      <c r="U14" s="19"/>
      <c r="V14" s="19"/>
      <c r="W14" s="19">
        <v>-639733608</v>
      </c>
      <c r="X14" s="19">
        <v>-402861198</v>
      </c>
      <c r="Y14" s="19">
        <v>-236872410</v>
      </c>
      <c r="Z14" s="20">
        <v>58.8</v>
      </c>
      <c r="AA14" s="21">
        <v>-775191799</v>
      </c>
    </row>
    <row r="15" spans="1:27" ht="13.5">
      <c r="A15" s="22" t="s">
        <v>42</v>
      </c>
      <c r="B15" s="16"/>
      <c r="C15" s="17">
        <v>-10382875</v>
      </c>
      <c r="D15" s="17"/>
      <c r="E15" s="18">
        <v>-28000500</v>
      </c>
      <c r="F15" s="19">
        <v>-28000500</v>
      </c>
      <c r="G15" s="19">
        <v>-26591</v>
      </c>
      <c r="H15" s="19">
        <v>-293759</v>
      </c>
      <c r="I15" s="19">
        <v>-58456</v>
      </c>
      <c r="J15" s="19">
        <v>-378806</v>
      </c>
      <c r="K15" s="19">
        <v>-67677</v>
      </c>
      <c r="L15" s="19">
        <v>-23420</v>
      </c>
      <c r="M15" s="19">
        <v>-48934</v>
      </c>
      <c r="N15" s="19">
        <v>-140031</v>
      </c>
      <c r="O15" s="19"/>
      <c r="P15" s="19"/>
      <c r="Q15" s="19"/>
      <c r="R15" s="19"/>
      <c r="S15" s="19"/>
      <c r="T15" s="19"/>
      <c r="U15" s="19"/>
      <c r="V15" s="19"/>
      <c r="W15" s="19">
        <v>-518837</v>
      </c>
      <c r="X15" s="19">
        <v>-17796599</v>
      </c>
      <c r="Y15" s="19">
        <v>17277762</v>
      </c>
      <c r="Z15" s="20">
        <v>-97.08</v>
      </c>
      <c r="AA15" s="21">
        <v>-28000500</v>
      </c>
    </row>
    <row r="16" spans="1:27" ht="13.5">
      <c r="A16" s="22" t="s">
        <v>43</v>
      </c>
      <c r="B16" s="16"/>
      <c r="C16" s="17"/>
      <c r="D16" s="17"/>
      <c r="E16" s="18">
        <v>-20212726</v>
      </c>
      <c r="F16" s="19">
        <v>-20212726</v>
      </c>
      <c r="G16" s="19">
        <v>70</v>
      </c>
      <c r="H16" s="19"/>
      <c r="I16" s="19"/>
      <c r="J16" s="19">
        <v>70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70</v>
      </c>
      <c r="X16" s="19">
        <v>-10106000</v>
      </c>
      <c r="Y16" s="19">
        <v>10106070</v>
      </c>
      <c r="Z16" s="20">
        <v>-100</v>
      </c>
      <c r="AA16" s="21">
        <v>-20212726</v>
      </c>
    </row>
    <row r="17" spans="1:27" ht="13.5">
      <c r="A17" s="23" t="s">
        <v>44</v>
      </c>
      <c r="B17" s="24"/>
      <c r="C17" s="25">
        <f aca="true" t="shared" si="0" ref="C17:Y17">SUM(C6:C16)</f>
        <v>172534385</v>
      </c>
      <c r="D17" s="25">
        <f>SUM(D6:D16)</f>
        <v>0</v>
      </c>
      <c r="E17" s="26">
        <f t="shared" si="0"/>
        <v>274508540</v>
      </c>
      <c r="F17" s="27">
        <f t="shared" si="0"/>
        <v>274508540</v>
      </c>
      <c r="G17" s="27">
        <f t="shared" si="0"/>
        <v>185765143</v>
      </c>
      <c r="H17" s="27">
        <f t="shared" si="0"/>
        <v>-81079468</v>
      </c>
      <c r="I17" s="27">
        <f t="shared" si="0"/>
        <v>-46293534</v>
      </c>
      <c r="J17" s="27">
        <f t="shared" si="0"/>
        <v>58392141</v>
      </c>
      <c r="K17" s="27">
        <f t="shared" si="0"/>
        <v>-35292116</v>
      </c>
      <c r="L17" s="27">
        <f t="shared" si="0"/>
        <v>-40821451</v>
      </c>
      <c r="M17" s="27">
        <f t="shared" si="0"/>
        <v>57871973</v>
      </c>
      <c r="N17" s="27">
        <f t="shared" si="0"/>
        <v>-18241594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40150547</v>
      </c>
      <c r="X17" s="27">
        <f t="shared" si="0"/>
        <v>145565963</v>
      </c>
      <c r="Y17" s="27">
        <f t="shared" si="0"/>
        <v>-105415416</v>
      </c>
      <c r="Z17" s="28">
        <f>+IF(X17&lt;&gt;0,+(Y17/X17)*100,0)</f>
        <v>-72.41762691461052</v>
      </c>
      <c r="AA17" s="29">
        <f>SUM(AA6:AA16)</f>
        <v>274508540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-675919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617995</v>
      </c>
      <c r="F22" s="36">
        <v>617995</v>
      </c>
      <c r="G22" s="19">
        <v>1429838</v>
      </c>
      <c r="H22" s="19">
        <v>30730</v>
      </c>
      <c r="I22" s="19">
        <v>-33851</v>
      </c>
      <c r="J22" s="19">
        <v>1426717</v>
      </c>
      <c r="K22" s="19">
        <v>12403</v>
      </c>
      <c r="L22" s="19"/>
      <c r="M22" s="36">
        <v>609</v>
      </c>
      <c r="N22" s="19">
        <v>13012</v>
      </c>
      <c r="O22" s="19"/>
      <c r="P22" s="19"/>
      <c r="Q22" s="19"/>
      <c r="R22" s="19"/>
      <c r="S22" s="19"/>
      <c r="T22" s="36"/>
      <c r="U22" s="19"/>
      <c r="V22" s="19"/>
      <c r="W22" s="19">
        <v>1439729</v>
      </c>
      <c r="X22" s="19">
        <v>2345779</v>
      </c>
      <c r="Y22" s="19">
        <v>-906050</v>
      </c>
      <c r="Z22" s="20">
        <v>-38.62</v>
      </c>
      <c r="AA22" s="21">
        <v>617995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>
        <v>12247679</v>
      </c>
      <c r="L24" s="19">
        <v>34343953</v>
      </c>
      <c r="M24" s="19">
        <v>51378740</v>
      </c>
      <c r="N24" s="19">
        <v>97970372</v>
      </c>
      <c r="O24" s="19"/>
      <c r="P24" s="19"/>
      <c r="Q24" s="19"/>
      <c r="R24" s="19"/>
      <c r="S24" s="19"/>
      <c r="T24" s="19"/>
      <c r="U24" s="19"/>
      <c r="V24" s="19"/>
      <c r="W24" s="19">
        <v>97970372</v>
      </c>
      <c r="X24" s="19"/>
      <c r="Y24" s="19">
        <v>97970372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-290388208</v>
      </c>
      <c r="D26" s="17"/>
      <c r="E26" s="18">
        <v>-301162596</v>
      </c>
      <c r="F26" s="19">
        <v>-301162596</v>
      </c>
      <c r="G26" s="19">
        <v>-17729096</v>
      </c>
      <c r="H26" s="19">
        <v>-40375680</v>
      </c>
      <c r="I26" s="19">
        <v>-9563101</v>
      </c>
      <c r="J26" s="19">
        <v>-67667877</v>
      </c>
      <c r="K26" s="19">
        <v>-1060262</v>
      </c>
      <c r="L26" s="19">
        <v>-959306</v>
      </c>
      <c r="M26" s="19">
        <v>-54886961</v>
      </c>
      <c r="N26" s="19">
        <v>-56906529</v>
      </c>
      <c r="O26" s="19"/>
      <c r="P26" s="19"/>
      <c r="Q26" s="19"/>
      <c r="R26" s="19"/>
      <c r="S26" s="19"/>
      <c r="T26" s="19"/>
      <c r="U26" s="19"/>
      <c r="V26" s="19"/>
      <c r="W26" s="19">
        <v>-124574406</v>
      </c>
      <c r="X26" s="19">
        <v>-127436298</v>
      </c>
      <c r="Y26" s="19">
        <v>2861892</v>
      </c>
      <c r="Z26" s="20">
        <v>-2.25</v>
      </c>
      <c r="AA26" s="21">
        <v>-301162596</v>
      </c>
    </row>
    <row r="27" spans="1:27" ht="13.5">
      <c r="A27" s="23" t="s">
        <v>51</v>
      </c>
      <c r="B27" s="24"/>
      <c r="C27" s="25">
        <f aca="true" t="shared" si="1" ref="C27:Y27">SUM(C21:C26)</f>
        <v>-291064127</v>
      </c>
      <c r="D27" s="25">
        <f>SUM(D21:D26)</f>
        <v>0</v>
      </c>
      <c r="E27" s="26">
        <f t="shared" si="1"/>
        <v>-300544601</v>
      </c>
      <c r="F27" s="27">
        <f t="shared" si="1"/>
        <v>-300544601</v>
      </c>
      <c r="G27" s="27">
        <f t="shared" si="1"/>
        <v>-16299258</v>
      </c>
      <c r="H27" s="27">
        <f t="shared" si="1"/>
        <v>-40344950</v>
      </c>
      <c r="I27" s="27">
        <f t="shared" si="1"/>
        <v>-9596952</v>
      </c>
      <c r="J27" s="27">
        <f t="shared" si="1"/>
        <v>-66241160</v>
      </c>
      <c r="K27" s="27">
        <f t="shared" si="1"/>
        <v>11199820</v>
      </c>
      <c r="L27" s="27">
        <f t="shared" si="1"/>
        <v>33384647</v>
      </c>
      <c r="M27" s="27">
        <f t="shared" si="1"/>
        <v>-3507612</v>
      </c>
      <c r="N27" s="27">
        <f t="shared" si="1"/>
        <v>41076855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-25164305</v>
      </c>
      <c r="X27" s="27">
        <f t="shared" si="1"/>
        <v>-125090519</v>
      </c>
      <c r="Y27" s="27">
        <f t="shared" si="1"/>
        <v>99926214</v>
      </c>
      <c r="Z27" s="28">
        <f>+IF(X27&lt;&gt;0,+(Y27/X27)*100,0)</f>
        <v>-79.8831236762236</v>
      </c>
      <c r="AA27" s="29">
        <f>SUM(AA21:AA26)</f>
        <v>-300544601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4780714</v>
      </c>
      <c r="H31" s="19">
        <v>519124</v>
      </c>
      <c r="I31" s="19"/>
      <c r="J31" s="19">
        <v>5299838</v>
      </c>
      <c r="K31" s="19">
        <v>7126</v>
      </c>
      <c r="L31" s="19">
        <v>7483</v>
      </c>
      <c r="M31" s="19">
        <v>6951</v>
      </c>
      <c r="N31" s="19">
        <v>21560</v>
      </c>
      <c r="O31" s="19"/>
      <c r="P31" s="19"/>
      <c r="Q31" s="19"/>
      <c r="R31" s="19"/>
      <c r="S31" s="19"/>
      <c r="T31" s="19"/>
      <c r="U31" s="19"/>
      <c r="V31" s="19"/>
      <c r="W31" s="19">
        <v>5321398</v>
      </c>
      <c r="X31" s="19"/>
      <c r="Y31" s="19">
        <v>5321398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43939518</v>
      </c>
      <c r="H32" s="19"/>
      <c r="I32" s="19"/>
      <c r="J32" s="19">
        <v>43939518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43939518</v>
      </c>
      <c r="X32" s="19"/>
      <c r="Y32" s="19">
        <v>43939518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881000</v>
      </c>
      <c r="F33" s="19">
        <v>881000</v>
      </c>
      <c r="G33" s="19">
        <v>460387</v>
      </c>
      <c r="H33" s="36">
        <v>55763</v>
      </c>
      <c r="I33" s="36">
        <v>-54768</v>
      </c>
      <c r="J33" s="36">
        <v>461382</v>
      </c>
      <c r="K33" s="19">
        <v>19000</v>
      </c>
      <c r="L33" s="19">
        <v>19190</v>
      </c>
      <c r="M33" s="19">
        <v>27279</v>
      </c>
      <c r="N33" s="19">
        <v>65469</v>
      </c>
      <c r="O33" s="36"/>
      <c r="P33" s="36"/>
      <c r="Q33" s="36"/>
      <c r="R33" s="19"/>
      <c r="S33" s="19"/>
      <c r="T33" s="19"/>
      <c r="U33" s="19"/>
      <c r="V33" s="36"/>
      <c r="W33" s="36">
        <v>526851</v>
      </c>
      <c r="X33" s="36">
        <v>963500</v>
      </c>
      <c r="Y33" s="19">
        <v>-436649</v>
      </c>
      <c r="Z33" s="20">
        <v>-45.32</v>
      </c>
      <c r="AA33" s="21">
        <v>881000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-20022307</v>
      </c>
      <c r="D35" s="17"/>
      <c r="E35" s="18">
        <v>-21811928</v>
      </c>
      <c r="F35" s="19">
        <v>-21811928</v>
      </c>
      <c r="G35" s="19">
        <v>-21999383</v>
      </c>
      <c r="H35" s="19">
        <v>-872980</v>
      </c>
      <c r="I35" s="19"/>
      <c r="J35" s="19">
        <v>-22872363</v>
      </c>
      <c r="K35" s="19">
        <v>-435862</v>
      </c>
      <c r="L35" s="19"/>
      <c r="M35" s="19">
        <v>-4789848</v>
      </c>
      <c r="N35" s="19">
        <v>-5225710</v>
      </c>
      <c r="O35" s="19"/>
      <c r="P35" s="19"/>
      <c r="Q35" s="19"/>
      <c r="R35" s="19"/>
      <c r="S35" s="19"/>
      <c r="T35" s="19"/>
      <c r="U35" s="19"/>
      <c r="V35" s="19"/>
      <c r="W35" s="19">
        <v>-28098073</v>
      </c>
      <c r="X35" s="19">
        <v>-33090752</v>
      </c>
      <c r="Y35" s="19">
        <v>4992679</v>
      </c>
      <c r="Z35" s="20">
        <v>-15.09</v>
      </c>
      <c r="AA35" s="21">
        <v>-21811928</v>
      </c>
    </row>
    <row r="36" spans="1:27" ht="13.5">
      <c r="A36" s="23" t="s">
        <v>57</v>
      </c>
      <c r="B36" s="24"/>
      <c r="C36" s="25">
        <f aca="true" t="shared" si="2" ref="C36:Y36">SUM(C31:C35)</f>
        <v>-20022307</v>
      </c>
      <c r="D36" s="25">
        <f>SUM(D31:D35)</f>
        <v>0</v>
      </c>
      <c r="E36" s="26">
        <f t="shared" si="2"/>
        <v>-20930928</v>
      </c>
      <c r="F36" s="27">
        <f t="shared" si="2"/>
        <v>-20930928</v>
      </c>
      <c r="G36" s="27">
        <f t="shared" si="2"/>
        <v>27181236</v>
      </c>
      <c r="H36" s="27">
        <f t="shared" si="2"/>
        <v>-298093</v>
      </c>
      <c r="I36" s="27">
        <f t="shared" si="2"/>
        <v>-54768</v>
      </c>
      <c r="J36" s="27">
        <f t="shared" si="2"/>
        <v>26828375</v>
      </c>
      <c r="K36" s="27">
        <f t="shared" si="2"/>
        <v>-409736</v>
      </c>
      <c r="L36" s="27">
        <f t="shared" si="2"/>
        <v>26673</v>
      </c>
      <c r="M36" s="27">
        <f t="shared" si="2"/>
        <v>-4755618</v>
      </c>
      <c r="N36" s="27">
        <f t="shared" si="2"/>
        <v>-5138681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21689694</v>
      </c>
      <c r="X36" s="27">
        <f t="shared" si="2"/>
        <v>-32127252</v>
      </c>
      <c r="Y36" s="27">
        <f t="shared" si="2"/>
        <v>53816946</v>
      </c>
      <c r="Z36" s="28">
        <f>+IF(X36&lt;&gt;0,+(Y36/X36)*100,0)</f>
        <v>-167.5118245407357</v>
      </c>
      <c r="AA36" s="29">
        <f>SUM(AA31:AA35)</f>
        <v>-20930928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-138552049</v>
      </c>
      <c r="D38" s="31">
        <f>+D17+D27+D36</f>
        <v>0</v>
      </c>
      <c r="E38" s="32">
        <f t="shared" si="3"/>
        <v>-46966989</v>
      </c>
      <c r="F38" s="33">
        <f t="shared" si="3"/>
        <v>-46966989</v>
      </c>
      <c r="G38" s="33">
        <f t="shared" si="3"/>
        <v>196647121</v>
      </c>
      <c r="H38" s="33">
        <f t="shared" si="3"/>
        <v>-121722511</v>
      </c>
      <c r="I38" s="33">
        <f t="shared" si="3"/>
        <v>-55945254</v>
      </c>
      <c r="J38" s="33">
        <f t="shared" si="3"/>
        <v>18979356</v>
      </c>
      <c r="K38" s="33">
        <f t="shared" si="3"/>
        <v>-24502032</v>
      </c>
      <c r="L38" s="33">
        <f t="shared" si="3"/>
        <v>-7410131</v>
      </c>
      <c r="M38" s="33">
        <f t="shared" si="3"/>
        <v>49608743</v>
      </c>
      <c r="N38" s="33">
        <f t="shared" si="3"/>
        <v>17696580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36675936</v>
      </c>
      <c r="X38" s="33">
        <f t="shared" si="3"/>
        <v>-11651808</v>
      </c>
      <c r="Y38" s="33">
        <f t="shared" si="3"/>
        <v>48327744</v>
      </c>
      <c r="Z38" s="34">
        <f>+IF(X38&lt;&gt;0,+(Y38/X38)*100,0)</f>
        <v>-414.76605175780446</v>
      </c>
      <c r="AA38" s="35">
        <f>+AA17+AA27+AA36</f>
        <v>-46966989</v>
      </c>
    </row>
    <row r="39" spans="1:27" ht="13.5">
      <c r="A39" s="22" t="s">
        <v>59</v>
      </c>
      <c r="B39" s="16"/>
      <c r="C39" s="31">
        <v>180353244</v>
      </c>
      <c r="D39" s="31"/>
      <c r="E39" s="32">
        <v>52363240</v>
      </c>
      <c r="F39" s="33">
        <v>52363240</v>
      </c>
      <c r="G39" s="33">
        <v>41801195</v>
      </c>
      <c r="H39" s="33">
        <v>238448316</v>
      </c>
      <c r="I39" s="33">
        <v>116725805</v>
      </c>
      <c r="J39" s="33">
        <v>41801195</v>
      </c>
      <c r="K39" s="33">
        <v>60780551</v>
      </c>
      <c r="L39" s="33">
        <v>36278519</v>
      </c>
      <c r="M39" s="33">
        <v>28868388</v>
      </c>
      <c r="N39" s="33">
        <v>60780551</v>
      </c>
      <c r="O39" s="33"/>
      <c r="P39" s="33"/>
      <c r="Q39" s="33"/>
      <c r="R39" s="33"/>
      <c r="S39" s="33"/>
      <c r="T39" s="33"/>
      <c r="U39" s="33"/>
      <c r="V39" s="33"/>
      <c r="W39" s="33">
        <v>41801195</v>
      </c>
      <c r="X39" s="33">
        <v>52363240</v>
      </c>
      <c r="Y39" s="33">
        <v>-10562045</v>
      </c>
      <c r="Z39" s="34">
        <v>-20.17</v>
      </c>
      <c r="AA39" s="35">
        <v>52363240</v>
      </c>
    </row>
    <row r="40" spans="1:27" ht="13.5">
      <c r="A40" s="41" t="s">
        <v>60</v>
      </c>
      <c r="B40" s="42"/>
      <c r="C40" s="43">
        <v>41801195</v>
      </c>
      <c r="D40" s="43"/>
      <c r="E40" s="44">
        <v>5396252</v>
      </c>
      <c r="F40" s="45">
        <v>5396252</v>
      </c>
      <c r="G40" s="45">
        <v>238448316</v>
      </c>
      <c r="H40" s="45">
        <v>116725805</v>
      </c>
      <c r="I40" s="45">
        <v>60780551</v>
      </c>
      <c r="J40" s="45">
        <v>60780551</v>
      </c>
      <c r="K40" s="45">
        <v>36278519</v>
      </c>
      <c r="L40" s="45">
        <v>28868388</v>
      </c>
      <c r="M40" s="45">
        <v>78477131</v>
      </c>
      <c r="N40" s="45">
        <v>78477131</v>
      </c>
      <c r="O40" s="45"/>
      <c r="P40" s="45"/>
      <c r="Q40" s="45"/>
      <c r="R40" s="45"/>
      <c r="S40" s="45"/>
      <c r="T40" s="45"/>
      <c r="U40" s="45"/>
      <c r="V40" s="45"/>
      <c r="W40" s="45">
        <v>78477131</v>
      </c>
      <c r="X40" s="45">
        <v>40711433</v>
      </c>
      <c r="Y40" s="45">
        <v>37765698</v>
      </c>
      <c r="Z40" s="46">
        <v>92.76</v>
      </c>
      <c r="AA40" s="47">
        <v>5396252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36639815</v>
      </c>
      <c r="D6" s="17"/>
      <c r="E6" s="18">
        <v>32580000</v>
      </c>
      <c r="F6" s="19">
        <v>32580000</v>
      </c>
      <c r="G6" s="19">
        <v>3019242</v>
      </c>
      <c r="H6" s="19">
        <v>2845620</v>
      </c>
      <c r="I6" s="19">
        <v>8751506</v>
      </c>
      <c r="J6" s="19">
        <v>14616368</v>
      </c>
      <c r="K6" s="19">
        <v>2854045</v>
      </c>
      <c r="L6" s="19">
        <v>2457709</v>
      </c>
      <c r="M6" s="19">
        <v>2625010</v>
      </c>
      <c r="N6" s="19">
        <v>7936764</v>
      </c>
      <c r="O6" s="19"/>
      <c r="P6" s="19"/>
      <c r="Q6" s="19"/>
      <c r="R6" s="19"/>
      <c r="S6" s="19"/>
      <c r="T6" s="19"/>
      <c r="U6" s="19"/>
      <c r="V6" s="19"/>
      <c r="W6" s="19">
        <v>22553132</v>
      </c>
      <c r="X6" s="19">
        <v>16290000</v>
      </c>
      <c r="Y6" s="19">
        <v>6263132</v>
      </c>
      <c r="Z6" s="20">
        <v>38.45</v>
      </c>
      <c r="AA6" s="21">
        <v>32580000</v>
      </c>
    </row>
    <row r="7" spans="1:27" ht="13.5">
      <c r="A7" s="22" t="s">
        <v>34</v>
      </c>
      <c r="B7" s="16"/>
      <c r="C7" s="17"/>
      <c r="D7" s="17"/>
      <c r="E7" s="18">
        <v>1863000</v>
      </c>
      <c r="F7" s="19">
        <v>1863000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931500</v>
      </c>
      <c r="Y7" s="19">
        <v>-931500</v>
      </c>
      <c r="Z7" s="20">
        <v>-100</v>
      </c>
      <c r="AA7" s="21">
        <v>1863000</v>
      </c>
    </row>
    <row r="8" spans="1:27" ht="13.5">
      <c r="A8" s="22" t="s">
        <v>35</v>
      </c>
      <c r="B8" s="16"/>
      <c r="C8" s="17">
        <v>3465786</v>
      </c>
      <c r="D8" s="17"/>
      <c r="E8" s="18">
        <v>3300000</v>
      </c>
      <c r="F8" s="19">
        <v>3300000</v>
      </c>
      <c r="G8" s="19">
        <v>1751619</v>
      </c>
      <c r="H8" s="19">
        <v>282035</v>
      </c>
      <c r="I8" s="19">
        <v>303349</v>
      </c>
      <c r="J8" s="19">
        <v>2337003</v>
      </c>
      <c r="K8" s="19">
        <v>431237</v>
      </c>
      <c r="L8" s="19">
        <v>2556082</v>
      </c>
      <c r="M8" s="19">
        <v>1839493</v>
      </c>
      <c r="N8" s="19">
        <v>4826812</v>
      </c>
      <c r="O8" s="19"/>
      <c r="P8" s="19"/>
      <c r="Q8" s="19"/>
      <c r="R8" s="19"/>
      <c r="S8" s="19"/>
      <c r="T8" s="19"/>
      <c r="U8" s="19"/>
      <c r="V8" s="19"/>
      <c r="W8" s="19">
        <v>7163815</v>
      </c>
      <c r="X8" s="19">
        <v>1649400</v>
      </c>
      <c r="Y8" s="19">
        <v>5514415</v>
      </c>
      <c r="Z8" s="20">
        <v>334.33</v>
      </c>
      <c r="AA8" s="21">
        <v>3300000</v>
      </c>
    </row>
    <row r="9" spans="1:27" ht="13.5">
      <c r="A9" s="22" t="s">
        <v>36</v>
      </c>
      <c r="B9" s="16"/>
      <c r="C9" s="17">
        <v>92274000</v>
      </c>
      <c r="D9" s="17"/>
      <c r="E9" s="18">
        <v>108122000</v>
      </c>
      <c r="F9" s="19">
        <v>108122000</v>
      </c>
      <c r="G9" s="19">
        <v>38258000</v>
      </c>
      <c r="H9" s="19">
        <v>2339000</v>
      </c>
      <c r="I9" s="19">
        <v>2711000</v>
      </c>
      <c r="J9" s="19">
        <v>43308000</v>
      </c>
      <c r="K9" s="19">
        <v>5500000</v>
      </c>
      <c r="L9" s="19">
        <v>661000</v>
      </c>
      <c r="M9" s="19">
        <v>35107000</v>
      </c>
      <c r="N9" s="19">
        <v>41268000</v>
      </c>
      <c r="O9" s="19"/>
      <c r="P9" s="19"/>
      <c r="Q9" s="19"/>
      <c r="R9" s="19"/>
      <c r="S9" s="19"/>
      <c r="T9" s="19"/>
      <c r="U9" s="19"/>
      <c r="V9" s="19"/>
      <c r="W9" s="19">
        <v>84576000</v>
      </c>
      <c r="X9" s="19">
        <v>81724000</v>
      </c>
      <c r="Y9" s="19">
        <v>2852000</v>
      </c>
      <c r="Z9" s="20">
        <v>3.49</v>
      </c>
      <c r="AA9" s="21">
        <v>108122000</v>
      </c>
    </row>
    <row r="10" spans="1:27" ht="13.5">
      <c r="A10" s="22" t="s">
        <v>37</v>
      </c>
      <c r="B10" s="16"/>
      <c r="C10" s="17">
        <v>39016000</v>
      </c>
      <c r="D10" s="17"/>
      <c r="E10" s="18">
        <v>27098000</v>
      </c>
      <c r="F10" s="19">
        <v>27098000</v>
      </c>
      <c r="G10" s="19">
        <v>5000000</v>
      </c>
      <c r="H10" s="19"/>
      <c r="I10" s="19"/>
      <c r="J10" s="19">
        <v>5000000</v>
      </c>
      <c r="K10" s="19"/>
      <c r="L10" s="19"/>
      <c r="M10" s="19">
        <v>9000000</v>
      </c>
      <c r="N10" s="19">
        <v>9000000</v>
      </c>
      <c r="O10" s="19"/>
      <c r="P10" s="19"/>
      <c r="Q10" s="19"/>
      <c r="R10" s="19"/>
      <c r="S10" s="19"/>
      <c r="T10" s="19"/>
      <c r="U10" s="19"/>
      <c r="V10" s="19"/>
      <c r="W10" s="19">
        <v>14000000</v>
      </c>
      <c r="X10" s="19">
        <v>20322000</v>
      </c>
      <c r="Y10" s="19">
        <v>-6322000</v>
      </c>
      <c r="Z10" s="20">
        <v>-31.11</v>
      </c>
      <c r="AA10" s="21">
        <v>27098000</v>
      </c>
    </row>
    <row r="11" spans="1:27" ht="13.5">
      <c r="A11" s="22" t="s">
        <v>38</v>
      </c>
      <c r="B11" s="16"/>
      <c r="C11" s="17">
        <v>1511342</v>
      </c>
      <c r="D11" s="17"/>
      <c r="E11" s="18">
        <v>9500000</v>
      </c>
      <c r="F11" s="19">
        <v>9500000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4746000</v>
      </c>
      <c r="Y11" s="19">
        <v>-4746000</v>
      </c>
      <c r="Z11" s="20">
        <v>-100</v>
      </c>
      <c r="AA11" s="21">
        <v>9500000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-130769580</v>
      </c>
      <c r="D14" s="17"/>
      <c r="E14" s="18">
        <v>-137688000</v>
      </c>
      <c r="F14" s="19">
        <v>-137688000</v>
      </c>
      <c r="G14" s="19">
        <v>-56102761</v>
      </c>
      <c r="H14" s="19">
        <v>-11687911</v>
      </c>
      <c r="I14" s="19">
        <v>-19015069</v>
      </c>
      <c r="J14" s="19">
        <v>-86805741</v>
      </c>
      <c r="K14" s="19">
        <v>-15455938</v>
      </c>
      <c r="L14" s="19">
        <v>-11122715</v>
      </c>
      <c r="M14" s="19">
        <v>-58365045</v>
      </c>
      <c r="N14" s="19">
        <v>-84943698</v>
      </c>
      <c r="O14" s="19"/>
      <c r="P14" s="19"/>
      <c r="Q14" s="19"/>
      <c r="R14" s="19"/>
      <c r="S14" s="19"/>
      <c r="T14" s="19"/>
      <c r="U14" s="19"/>
      <c r="V14" s="19"/>
      <c r="W14" s="19">
        <v>-171749439</v>
      </c>
      <c r="X14" s="19">
        <v>-68843700</v>
      </c>
      <c r="Y14" s="19">
        <v>-102905739</v>
      </c>
      <c r="Z14" s="20">
        <v>149.48</v>
      </c>
      <c r="AA14" s="21">
        <v>-137688000</v>
      </c>
    </row>
    <row r="15" spans="1:27" ht="13.5">
      <c r="A15" s="22" t="s">
        <v>42</v>
      </c>
      <c r="B15" s="16"/>
      <c r="C15" s="17">
        <v>-418691</v>
      </c>
      <c r="D15" s="17"/>
      <c r="E15" s="18">
        <v>-360000</v>
      </c>
      <c r="F15" s="19">
        <v>-360000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-180000</v>
      </c>
      <c r="Y15" s="19">
        <v>180000</v>
      </c>
      <c r="Z15" s="20">
        <v>-100</v>
      </c>
      <c r="AA15" s="21">
        <v>-360000</v>
      </c>
    </row>
    <row r="16" spans="1:27" ht="13.5">
      <c r="A16" s="22" t="s">
        <v>43</v>
      </c>
      <c r="B16" s="16"/>
      <c r="C16" s="17"/>
      <c r="D16" s="17"/>
      <c r="E16" s="18">
        <v>-1750000</v>
      </c>
      <c r="F16" s="19">
        <v>-1750000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-874800</v>
      </c>
      <c r="Y16" s="19">
        <v>874800</v>
      </c>
      <c r="Z16" s="20">
        <v>-100</v>
      </c>
      <c r="AA16" s="21">
        <v>-1750000</v>
      </c>
    </row>
    <row r="17" spans="1:27" ht="13.5">
      <c r="A17" s="23" t="s">
        <v>44</v>
      </c>
      <c r="B17" s="24"/>
      <c r="C17" s="25">
        <f aca="true" t="shared" si="0" ref="C17:Y17">SUM(C6:C16)</f>
        <v>41718672</v>
      </c>
      <c r="D17" s="25">
        <f>SUM(D6:D16)</f>
        <v>0</v>
      </c>
      <c r="E17" s="26">
        <f t="shared" si="0"/>
        <v>42665000</v>
      </c>
      <c r="F17" s="27">
        <f t="shared" si="0"/>
        <v>42665000</v>
      </c>
      <c r="G17" s="27">
        <f t="shared" si="0"/>
        <v>-8073900</v>
      </c>
      <c r="H17" s="27">
        <f t="shared" si="0"/>
        <v>-6221256</v>
      </c>
      <c r="I17" s="27">
        <f t="shared" si="0"/>
        <v>-7249214</v>
      </c>
      <c r="J17" s="27">
        <f t="shared" si="0"/>
        <v>-21544370</v>
      </c>
      <c r="K17" s="27">
        <f t="shared" si="0"/>
        <v>-6670656</v>
      </c>
      <c r="L17" s="27">
        <f t="shared" si="0"/>
        <v>-5447924</v>
      </c>
      <c r="M17" s="27">
        <f t="shared" si="0"/>
        <v>-9793542</v>
      </c>
      <c r="N17" s="27">
        <f t="shared" si="0"/>
        <v>-21912122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-43456492</v>
      </c>
      <c r="X17" s="27">
        <f t="shared" si="0"/>
        <v>55764400</v>
      </c>
      <c r="Y17" s="27">
        <f t="shared" si="0"/>
        <v>-99220892</v>
      </c>
      <c r="Z17" s="28">
        <f>+IF(X17&lt;&gt;0,+(Y17/X17)*100,0)</f>
        <v>-177.92873589601967</v>
      </c>
      <c r="AA17" s="29">
        <f>SUM(AA6:AA16)</f>
        <v>42665000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8300000</v>
      </c>
      <c r="H24" s="19">
        <v>8500000</v>
      </c>
      <c r="I24" s="19">
        <v>9732000</v>
      </c>
      <c r="J24" s="19">
        <v>26532000</v>
      </c>
      <c r="K24" s="19">
        <v>9436436</v>
      </c>
      <c r="L24" s="19">
        <v>6800000</v>
      </c>
      <c r="M24" s="19">
        <v>14500000</v>
      </c>
      <c r="N24" s="19">
        <v>30736436</v>
      </c>
      <c r="O24" s="19"/>
      <c r="P24" s="19"/>
      <c r="Q24" s="19"/>
      <c r="R24" s="19"/>
      <c r="S24" s="19"/>
      <c r="T24" s="19"/>
      <c r="U24" s="19"/>
      <c r="V24" s="19"/>
      <c r="W24" s="19">
        <v>57268436</v>
      </c>
      <c r="X24" s="19"/>
      <c r="Y24" s="19">
        <v>57268436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-37176182</v>
      </c>
      <c r="D26" s="17"/>
      <c r="E26" s="18">
        <v>-32842000</v>
      </c>
      <c r="F26" s="19">
        <v>-32842000</v>
      </c>
      <c r="G26" s="19">
        <v>-363826</v>
      </c>
      <c r="H26" s="19">
        <v>-2608877</v>
      </c>
      <c r="I26" s="19">
        <v>-2383717</v>
      </c>
      <c r="J26" s="19">
        <v>-5356420</v>
      </c>
      <c r="K26" s="19">
        <v>-2531501</v>
      </c>
      <c r="L26" s="19">
        <v>-1384383</v>
      </c>
      <c r="M26" s="19">
        <v>-3803406</v>
      </c>
      <c r="N26" s="19">
        <v>-7719290</v>
      </c>
      <c r="O26" s="19"/>
      <c r="P26" s="19"/>
      <c r="Q26" s="19"/>
      <c r="R26" s="19"/>
      <c r="S26" s="19"/>
      <c r="T26" s="19"/>
      <c r="U26" s="19"/>
      <c r="V26" s="19"/>
      <c r="W26" s="19">
        <v>-13075710</v>
      </c>
      <c r="X26" s="19">
        <v>-14928000</v>
      </c>
      <c r="Y26" s="19">
        <v>1852290</v>
      </c>
      <c r="Z26" s="20">
        <v>-12.41</v>
      </c>
      <c r="AA26" s="21">
        <v>-32842000</v>
      </c>
    </row>
    <row r="27" spans="1:27" ht="13.5">
      <c r="A27" s="23" t="s">
        <v>51</v>
      </c>
      <c r="B27" s="24"/>
      <c r="C27" s="25">
        <f aca="true" t="shared" si="1" ref="C27:Y27">SUM(C21:C26)</f>
        <v>-37176182</v>
      </c>
      <c r="D27" s="25">
        <f>SUM(D21:D26)</f>
        <v>0</v>
      </c>
      <c r="E27" s="26">
        <f t="shared" si="1"/>
        <v>-32842000</v>
      </c>
      <c r="F27" s="27">
        <f t="shared" si="1"/>
        <v>-32842000</v>
      </c>
      <c r="G27" s="27">
        <f t="shared" si="1"/>
        <v>7936174</v>
      </c>
      <c r="H27" s="27">
        <f t="shared" si="1"/>
        <v>5891123</v>
      </c>
      <c r="I27" s="27">
        <f t="shared" si="1"/>
        <v>7348283</v>
      </c>
      <c r="J27" s="27">
        <f t="shared" si="1"/>
        <v>21175580</v>
      </c>
      <c r="K27" s="27">
        <f t="shared" si="1"/>
        <v>6904935</v>
      </c>
      <c r="L27" s="27">
        <f t="shared" si="1"/>
        <v>5415617</v>
      </c>
      <c r="M27" s="27">
        <f t="shared" si="1"/>
        <v>10696594</v>
      </c>
      <c r="N27" s="27">
        <f t="shared" si="1"/>
        <v>23017146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44192726</v>
      </c>
      <c r="X27" s="27">
        <f t="shared" si="1"/>
        <v>-14928000</v>
      </c>
      <c r="Y27" s="27">
        <f t="shared" si="1"/>
        <v>59120726</v>
      </c>
      <c r="Z27" s="28">
        <f>+IF(X27&lt;&gt;0,+(Y27/X27)*100,0)</f>
        <v>-396.0391613076099</v>
      </c>
      <c r="AA27" s="29">
        <f>SUM(AA21:AA26)</f>
        <v>-32842000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-4267618</v>
      </c>
      <c r="D35" s="17"/>
      <c r="E35" s="18">
        <v>-1600000</v>
      </c>
      <c r="F35" s="19">
        <v>-1600000</v>
      </c>
      <c r="G35" s="19"/>
      <c r="H35" s="19"/>
      <c r="I35" s="19"/>
      <c r="J35" s="19"/>
      <c r="K35" s="19"/>
      <c r="L35" s="19">
        <v>-226544</v>
      </c>
      <c r="M35" s="19"/>
      <c r="N35" s="19">
        <v>-226544</v>
      </c>
      <c r="O35" s="19"/>
      <c r="P35" s="19"/>
      <c r="Q35" s="19"/>
      <c r="R35" s="19"/>
      <c r="S35" s="19"/>
      <c r="T35" s="19"/>
      <c r="U35" s="19"/>
      <c r="V35" s="19"/>
      <c r="W35" s="19">
        <v>-226544</v>
      </c>
      <c r="X35" s="19">
        <v>-798000</v>
      </c>
      <c r="Y35" s="19">
        <v>571456</v>
      </c>
      <c r="Z35" s="20">
        <v>-71.61</v>
      </c>
      <c r="AA35" s="21">
        <v>-1600000</v>
      </c>
    </row>
    <row r="36" spans="1:27" ht="13.5">
      <c r="A36" s="23" t="s">
        <v>57</v>
      </c>
      <c r="B36" s="24"/>
      <c r="C36" s="25">
        <f aca="true" t="shared" si="2" ref="C36:Y36">SUM(C31:C35)</f>
        <v>-4267618</v>
      </c>
      <c r="D36" s="25">
        <f>SUM(D31:D35)</f>
        <v>0</v>
      </c>
      <c r="E36" s="26">
        <f t="shared" si="2"/>
        <v>-1600000</v>
      </c>
      <c r="F36" s="27">
        <f t="shared" si="2"/>
        <v>-1600000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-226544</v>
      </c>
      <c r="M36" s="27">
        <f t="shared" si="2"/>
        <v>0</v>
      </c>
      <c r="N36" s="27">
        <f t="shared" si="2"/>
        <v>-226544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-226544</v>
      </c>
      <c r="X36" s="27">
        <f t="shared" si="2"/>
        <v>-798000</v>
      </c>
      <c r="Y36" s="27">
        <f t="shared" si="2"/>
        <v>571456</v>
      </c>
      <c r="Z36" s="28">
        <f>+IF(X36&lt;&gt;0,+(Y36/X36)*100,0)</f>
        <v>-71.61102756892231</v>
      </c>
      <c r="AA36" s="29">
        <f>SUM(AA31:AA35)</f>
        <v>-1600000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274872</v>
      </c>
      <c r="D38" s="31">
        <f>+D17+D27+D36</f>
        <v>0</v>
      </c>
      <c r="E38" s="32">
        <f t="shared" si="3"/>
        <v>8223000</v>
      </c>
      <c r="F38" s="33">
        <f t="shared" si="3"/>
        <v>8223000</v>
      </c>
      <c r="G38" s="33">
        <f t="shared" si="3"/>
        <v>-137726</v>
      </c>
      <c r="H38" s="33">
        <f t="shared" si="3"/>
        <v>-330133</v>
      </c>
      <c r="I38" s="33">
        <f t="shared" si="3"/>
        <v>99069</v>
      </c>
      <c r="J38" s="33">
        <f t="shared" si="3"/>
        <v>-368790</v>
      </c>
      <c r="K38" s="33">
        <f t="shared" si="3"/>
        <v>234279</v>
      </c>
      <c r="L38" s="33">
        <f t="shared" si="3"/>
        <v>-258851</v>
      </c>
      <c r="M38" s="33">
        <f t="shared" si="3"/>
        <v>903052</v>
      </c>
      <c r="N38" s="33">
        <f t="shared" si="3"/>
        <v>878480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509690</v>
      </c>
      <c r="X38" s="33">
        <f t="shared" si="3"/>
        <v>40038400</v>
      </c>
      <c r="Y38" s="33">
        <f t="shared" si="3"/>
        <v>-39528710</v>
      </c>
      <c r="Z38" s="34">
        <f>+IF(X38&lt;&gt;0,+(Y38/X38)*100,0)</f>
        <v>-98.72699708280052</v>
      </c>
      <c r="AA38" s="35">
        <f>+AA17+AA27+AA36</f>
        <v>8223000</v>
      </c>
    </row>
    <row r="39" spans="1:27" ht="13.5">
      <c r="A39" s="22" t="s">
        <v>59</v>
      </c>
      <c r="B39" s="16"/>
      <c r="C39" s="31">
        <v>927698</v>
      </c>
      <c r="D39" s="31"/>
      <c r="E39" s="32">
        <v>11525399</v>
      </c>
      <c r="F39" s="33">
        <v>11525399</v>
      </c>
      <c r="G39" s="33">
        <v>1199912</v>
      </c>
      <c r="H39" s="33">
        <v>1062186</v>
      </c>
      <c r="I39" s="33">
        <v>732053</v>
      </c>
      <c r="J39" s="33">
        <v>1199912</v>
      </c>
      <c r="K39" s="33">
        <v>831122</v>
      </c>
      <c r="L39" s="33">
        <v>1065401</v>
      </c>
      <c r="M39" s="33">
        <v>806550</v>
      </c>
      <c r="N39" s="33">
        <v>831122</v>
      </c>
      <c r="O39" s="33"/>
      <c r="P39" s="33"/>
      <c r="Q39" s="33"/>
      <c r="R39" s="33"/>
      <c r="S39" s="33"/>
      <c r="T39" s="33"/>
      <c r="U39" s="33"/>
      <c r="V39" s="33"/>
      <c r="W39" s="33">
        <v>1199912</v>
      </c>
      <c r="X39" s="33">
        <v>11525399</v>
      </c>
      <c r="Y39" s="33">
        <v>-10325487</v>
      </c>
      <c r="Z39" s="34">
        <v>-89.59</v>
      </c>
      <c r="AA39" s="35">
        <v>11525399</v>
      </c>
    </row>
    <row r="40" spans="1:27" ht="13.5">
      <c r="A40" s="41" t="s">
        <v>60</v>
      </c>
      <c r="B40" s="42"/>
      <c r="C40" s="43">
        <v>1202570</v>
      </c>
      <c r="D40" s="43"/>
      <c r="E40" s="44">
        <v>19748399</v>
      </c>
      <c r="F40" s="45">
        <v>19748399</v>
      </c>
      <c r="G40" s="45">
        <v>1062186</v>
      </c>
      <c r="H40" s="45">
        <v>732053</v>
      </c>
      <c r="I40" s="45">
        <v>831122</v>
      </c>
      <c r="J40" s="45">
        <v>831122</v>
      </c>
      <c r="K40" s="45">
        <v>1065401</v>
      </c>
      <c r="L40" s="45">
        <v>806550</v>
      </c>
      <c r="M40" s="45">
        <v>1709602</v>
      </c>
      <c r="N40" s="45">
        <v>1709602</v>
      </c>
      <c r="O40" s="45"/>
      <c r="P40" s="45"/>
      <c r="Q40" s="45"/>
      <c r="R40" s="45"/>
      <c r="S40" s="45"/>
      <c r="T40" s="45"/>
      <c r="U40" s="45"/>
      <c r="V40" s="45"/>
      <c r="W40" s="45">
        <v>1709602</v>
      </c>
      <c r="X40" s="45">
        <v>51563799</v>
      </c>
      <c r="Y40" s="45">
        <v>-49854197</v>
      </c>
      <c r="Z40" s="46">
        <v>-96.68</v>
      </c>
      <c r="AA40" s="47">
        <v>19748399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185298282</v>
      </c>
      <c r="D6" s="17"/>
      <c r="E6" s="18">
        <v>175424068</v>
      </c>
      <c r="F6" s="19">
        <v>175424068</v>
      </c>
      <c r="G6" s="19">
        <v>12388695</v>
      </c>
      <c r="H6" s="19">
        <v>18454112</v>
      </c>
      <c r="I6" s="19">
        <v>17413673</v>
      </c>
      <c r="J6" s="19">
        <v>48256480</v>
      </c>
      <c r="K6" s="19">
        <v>19242172</v>
      </c>
      <c r="L6" s="19">
        <v>15237380</v>
      </c>
      <c r="M6" s="19">
        <v>14987661</v>
      </c>
      <c r="N6" s="19">
        <v>49467213</v>
      </c>
      <c r="O6" s="19"/>
      <c r="P6" s="19"/>
      <c r="Q6" s="19"/>
      <c r="R6" s="19"/>
      <c r="S6" s="19"/>
      <c r="T6" s="19"/>
      <c r="U6" s="19"/>
      <c r="V6" s="19"/>
      <c r="W6" s="19">
        <v>97723693</v>
      </c>
      <c r="X6" s="19">
        <v>88135466</v>
      </c>
      <c r="Y6" s="19">
        <v>9588227</v>
      </c>
      <c r="Z6" s="20">
        <v>10.88</v>
      </c>
      <c r="AA6" s="21">
        <v>175424068</v>
      </c>
    </row>
    <row r="7" spans="1:27" ht="13.5">
      <c r="A7" s="22" t="s">
        <v>34</v>
      </c>
      <c r="B7" s="16"/>
      <c r="C7" s="17">
        <v>69773178</v>
      </c>
      <c r="D7" s="17"/>
      <c r="E7" s="18">
        <v>79095113</v>
      </c>
      <c r="F7" s="19">
        <v>79095113</v>
      </c>
      <c r="G7" s="19">
        <v>6439184</v>
      </c>
      <c r="H7" s="19">
        <v>6539310</v>
      </c>
      <c r="I7" s="19">
        <v>8066699</v>
      </c>
      <c r="J7" s="19">
        <v>21045193</v>
      </c>
      <c r="K7" s="19">
        <v>7447662</v>
      </c>
      <c r="L7" s="19">
        <v>6634687</v>
      </c>
      <c r="M7" s="19">
        <v>5364214</v>
      </c>
      <c r="N7" s="19">
        <v>19446563</v>
      </c>
      <c r="O7" s="19"/>
      <c r="P7" s="19"/>
      <c r="Q7" s="19"/>
      <c r="R7" s="19"/>
      <c r="S7" s="19"/>
      <c r="T7" s="19"/>
      <c r="U7" s="19"/>
      <c r="V7" s="19"/>
      <c r="W7" s="19">
        <v>40491756</v>
      </c>
      <c r="X7" s="19">
        <v>40779654</v>
      </c>
      <c r="Y7" s="19">
        <v>-287898</v>
      </c>
      <c r="Z7" s="20">
        <v>-0.71</v>
      </c>
      <c r="AA7" s="21">
        <v>79095113</v>
      </c>
    </row>
    <row r="8" spans="1:27" ht="13.5">
      <c r="A8" s="22" t="s">
        <v>35</v>
      </c>
      <c r="B8" s="16"/>
      <c r="C8" s="17">
        <v>12944165</v>
      </c>
      <c r="D8" s="17"/>
      <c r="E8" s="18">
        <v>22353746</v>
      </c>
      <c r="F8" s="19">
        <v>22353746</v>
      </c>
      <c r="G8" s="19">
        <v>834314</v>
      </c>
      <c r="H8" s="19">
        <v>738975</v>
      </c>
      <c r="I8" s="19">
        <v>5172626</v>
      </c>
      <c r="J8" s="19">
        <v>6745915</v>
      </c>
      <c r="K8" s="19">
        <v>4179596</v>
      </c>
      <c r="L8" s="19">
        <v>1244397</v>
      </c>
      <c r="M8" s="19">
        <v>984158</v>
      </c>
      <c r="N8" s="19">
        <v>6408151</v>
      </c>
      <c r="O8" s="19"/>
      <c r="P8" s="19"/>
      <c r="Q8" s="19"/>
      <c r="R8" s="19"/>
      <c r="S8" s="19"/>
      <c r="T8" s="19"/>
      <c r="U8" s="19"/>
      <c r="V8" s="19"/>
      <c r="W8" s="19">
        <v>13154066</v>
      </c>
      <c r="X8" s="19">
        <v>10795506</v>
      </c>
      <c r="Y8" s="19">
        <v>2358560</v>
      </c>
      <c r="Z8" s="20">
        <v>21.85</v>
      </c>
      <c r="AA8" s="21">
        <v>22353746</v>
      </c>
    </row>
    <row r="9" spans="1:27" ht="13.5">
      <c r="A9" s="22" t="s">
        <v>36</v>
      </c>
      <c r="B9" s="16"/>
      <c r="C9" s="17">
        <v>65856684</v>
      </c>
      <c r="D9" s="17"/>
      <c r="E9" s="18">
        <v>75373000</v>
      </c>
      <c r="F9" s="19">
        <v>75373000</v>
      </c>
      <c r="G9" s="19">
        <v>28819000</v>
      </c>
      <c r="H9" s="19">
        <v>2020000</v>
      </c>
      <c r="I9" s="19">
        <v>1192000</v>
      </c>
      <c r="J9" s="19">
        <v>32031000</v>
      </c>
      <c r="K9" s="19">
        <v>3250000</v>
      </c>
      <c r="L9" s="19">
        <v>4196000</v>
      </c>
      <c r="M9" s="19">
        <v>21555000</v>
      </c>
      <c r="N9" s="19">
        <v>29001000</v>
      </c>
      <c r="O9" s="19"/>
      <c r="P9" s="19"/>
      <c r="Q9" s="19"/>
      <c r="R9" s="19"/>
      <c r="S9" s="19"/>
      <c r="T9" s="19"/>
      <c r="U9" s="19"/>
      <c r="V9" s="19"/>
      <c r="W9" s="19">
        <v>61032000</v>
      </c>
      <c r="X9" s="19">
        <v>44481000</v>
      </c>
      <c r="Y9" s="19">
        <v>16551000</v>
      </c>
      <c r="Z9" s="20">
        <v>37.21</v>
      </c>
      <c r="AA9" s="21">
        <v>75373000</v>
      </c>
    </row>
    <row r="10" spans="1:27" ht="13.5">
      <c r="A10" s="22" t="s">
        <v>37</v>
      </c>
      <c r="B10" s="16"/>
      <c r="C10" s="17">
        <v>33437932</v>
      </c>
      <c r="D10" s="17"/>
      <c r="E10" s="18">
        <v>27646000</v>
      </c>
      <c r="F10" s="19">
        <v>27646000</v>
      </c>
      <c r="G10" s="19">
        <v>12000000</v>
      </c>
      <c r="H10" s="19"/>
      <c r="I10" s="19"/>
      <c r="J10" s="19">
        <v>12000000</v>
      </c>
      <c r="K10" s="19"/>
      <c r="L10" s="19"/>
      <c r="M10" s="19">
        <v>14401000</v>
      </c>
      <c r="N10" s="19">
        <v>14401000</v>
      </c>
      <c r="O10" s="19"/>
      <c r="P10" s="19"/>
      <c r="Q10" s="19"/>
      <c r="R10" s="19"/>
      <c r="S10" s="19"/>
      <c r="T10" s="19"/>
      <c r="U10" s="19"/>
      <c r="V10" s="19"/>
      <c r="W10" s="19">
        <v>26401000</v>
      </c>
      <c r="X10" s="19">
        <v>12627000</v>
      </c>
      <c r="Y10" s="19">
        <v>13774000</v>
      </c>
      <c r="Z10" s="20">
        <v>109.08</v>
      </c>
      <c r="AA10" s="21">
        <v>27646000</v>
      </c>
    </row>
    <row r="11" spans="1:27" ht="13.5">
      <c r="A11" s="22" t="s">
        <v>38</v>
      </c>
      <c r="B11" s="16"/>
      <c r="C11" s="17">
        <v>1928003</v>
      </c>
      <c r="D11" s="17"/>
      <c r="E11" s="18">
        <v>2458734</v>
      </c>
      <c r="F11" s="19">
        <v>2458734</v>
      </c>
      <c r="G11" s="19">
        <v>123148</v>
      </c>
      <c r="H11" s="19">
        <v>183130</v>
      </c>
      <c r="I11" s="19">
        <v>156403</v>
      </c>
      <c r="J11" s="19">
        <v>462681</v>
      </c>
      <c r="K11" s="19">
        <v>106630</v>
      </c>
      <c r="L11" s="19">
        <v>41510</v>
      </c>
      <c r="M11" s="19">
        <v>170568</v>
      </c>
      <c r="N11" s="19">
        <v>318708</v>
      </c>
      <c r="O11" s="19"/>
      <c r="P11" s="19"/>
      <c r="Q11" s="19"/>
      <c r="R11" s="19"/>
      <c r="S11" s="19"/>
      <c r="T11" s="19"/>
      <c r="U11" s="19"/>
      <c r="V11" s="19"/>
      <c r="W11" s="19">
        <v>781389</v>
      </c>
      <c r="X11" s="19">
        <v>1488082</v>
      </c>
      <c r="Y11" s="19">
        <v>-706693</v>
      </c>
      <c r="Z11" s="20">
        <v>-47.49</v>
      </c>
      <c r="AA11" s="21">
        <v>2458734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-275225755</v>
      </c>
      <c r="D14" s="17"/>
      <c r="E14" s="18">
        <v>-340300193</v>
      </c>
      <c r="F14" s="19">
        <v>-340300193</v>
      </c>
      <c r="G14" s="19">
        <v>-36788994</v>
      </c>
      <c r="H14" s="19">
        <v>-33163774</v>
      </c>
      <c r="I14" s="19">
        <v>-35572835</v>
      </c>
      <c r="J14" s="19">
        <v>-105525603</v>
      </c>
      <c r="K14" s="19">
        <v>-29128759</v>
      </c>
      <c r="L14" s="19">
        <v>-26807656</v>
      </c>
      <c r="M14" s="19">
        <v>-29624671</v>
      </c>
      <c r="N14" s="19">
        <v>-85561086</v>
      </c>
      <c r="O14" s="19"/>
      <c r="P14" s="19"/>
      <c r="Q14" s="19"/>
      <c r="R14" s="19"/>
      <c r="S14" s="19"/>
      <c r="T14" s="19"/>
      <c r="U14" s="19"/>
      <c r="V14" s="19"/>
      <c r="W14" s="19">
        <v>-191086689</v>
      </c>
      <c r="X14" s="19">
        <v>-158984087</v>
      </c>
      <c r="Y14" s="19">
        <v>-32102602</v>
      </c>
      <c r="Z14" s="20">
        <v>20.19</v>
      </c>
      <c r="AA14" s="21">
        <v>-340300193</v>
      </c>
    </row>
    <row r="15" spans="1:27" ht="13.5">
      <c r="A15" s="22" t="s">
        <v>42</v>
      </c>
      <c r="B15" s="16"/>
      <c r="C15" s="17">
        <v>-2635179</v>
      </c>
      <c r="D15" s="17"/>
      <c r="E15" s="18">
        <v>-6801449</v>
      </c>
      <c r="F15" s="19">
        <v>-6801449</v>
      </c>
      <c r="G15" s="19"/>
      <c r="H15" s="19"/>
      <c r="I15" s="19">
        <v>-978204</v>
      </c>
      <c r="J15" s="19">
        <v>-978204</v>
      </c>
      <c r="K15" s="19"/>
      <c r="L15" s="19"/>
      <c r="M15" s="19">
        <v>-252179</v>
      </c>
      <c r="N15" s="19">
        <v>-252179</v>
      </c>
      <c r="O15" s="19"/>
      <c r="P15" s="19"/>
      <c r="Q15" s="19"/>
      <c r="R15" s="19"/>
      <c r="S15" s="19"/>
      <c r="T15" s="19"/>
      <c r="U15" s="19"/>
      <c r="V15" s="19"/>
      <c r="W15" s="19">
        <v>-1230383</v>
      </c>
      <c r="X15" s="19">
        <v>-2704492</v>
      </c>
      <c r="Y15" s="19">
        <v>1474109</v>
      </c>
      <c r="Z15" s="20">
        <v>-54.51</v>
      </c>
      <c r="AA15" s="21">
        <v>-6801449</v>
      </c>
    </row>
    <row r="16" spans="1:27" ht="13.5">
      <c r="A16" s="22" t="s">
        <v>43</v>
      </c>
      <c r="B16" s="16"/>
      <c r="C16" s="17">
        <v>-5980749</v>
      </c>
      <c r="D16" s="17"/>
      <c r="E16" s="18">
        <v>-2289202</v>
      </c>
      <c r="F16" s="19">
        <v>-2289202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-1133000</v>
      </c>
      <c r="Y16" s="19">
        <v>1133000</v>
      </c>
      <c r="Z16" s="20">
        <v>-100</v>
      </c>
      <c r="AA16" s="21">
        <v>-2289202</v>
      </c>
    </row>
    <row r="17" spans="1:27" ht="13.5">
      <c r="A17" s="23" t="s">
        <v>44</v>
      </c>
      <c r="B17" s="24"/>
      <c r="C17" s="25">
        <f aca="true" t="shared" si="0" ref="C17:Y17">SUM(C6:C16)</f>
        <v>85396561</v>
      </c>
      <c r="D17" s="25">
        <f>SUM(D6:D16)</f>
        <v>0</v>
      </c>
      <c r="E17" s="26">
        <f t="shared" si="0"/>
        <v>32959817</v>
      </c>
      <c r="F17" s="27">
        <f t="shared" si="0"/>
        <v>32959817</v>
      </c>
      <c r="G17" s="27">
        <f t="shared" si="0"/>
        <v>23815347</v>
      </c>
      <c r="H17" s="27">
        <f t="shared" si="0"/>
        <v>-5228247</v>
      </c>
      <c r="I17" s="27">
        <f t="shared" si="0"/>
        <v>-4549638</v>
      </c>
      <c r="J17" s="27">
        <f t="shared" si="0"/>
        <v>14037462</v>
      </c>
      <c r="K17" s="27">
        <f t="shared" si="0"/>
        <v>5097301</v>
      </c>
      <c r="L17" s="27">
        <f t="shared" si="0"/>
        <v>546318</v>
      </c>
      <c r="M17" s="27">
        <f t="shared" si="0"/>
        <v>27585751</v>
      </c>
      <c r="N17" s="27">
        <f t="shared" si="0"/>
        <v>33229370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47266832</v>
      </c>
      <c r="X17" s="27">
        <f t="shared" si="0"/>
        <v>35485129</v>
      </c>
      <c r="Y17" s="27">
        <f t="shared" si="0"/>
        <v>11781703</v>
      </c>
      <c r="Z17" s="28">
        <f>+IF(X17&lt;&gt;0,+(Y17/X17)*100,0)</f>
        <v>33.20180405713052</v>
      </c>
      <c r="AA17" s="29">
        <f>SUM(AA6:AA16)</f>
        <v>32959817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-89417638</v>
      </c>
      <c r="D26" s="17"/>
      <c r="E26" s="18">
        <v>-34500189</v>
      </c>
      <c r="F26" s="19">
        <v>-34500189</v>
      </c>
      <c r="G26" s="19">
        <v>-3264296</v>
      </c>
      <c r="H26" s="19">
        <v>-3308352</v>
      </c>
      <c r="I26" s="19">
        <v>-3462602</v>
      </c>
      <c r="J26" s="19">
        <v>-10035250</v>
      </c>
      <c r="K26" s="19">
        <v>-2267730</v>
      </c>
      <c r="L26" s="19">
        <v>-143980</v>
      </c>
      <c r="M26" s="19">
        <v>-9669329</v>
      </c>
      <c r="N26" s="19">
        <v>-12081039</v>
      </c>
      <c r="O26" s="19"/>
      <c r="P26" s="19"/>
      <c r="Q26" s="19"/>
      <c r="R26" s="19"/>
      <c r="S26" s="19"/>
      <c r="T26" s="19"/>
      <c r="U26" s="19"/>
      <c r="V26" s="19"/>
      <c r="W26" s="19">
        <v>-22116289</v>
      </c>
      <c r="X26" s="19">
        <v>-12627000</v>
      </c>
      <c r="Y26" s="19">
        <v>-9489289</v>
      </c>
      <c r="Z26" s="20">
        <v>75.15</v>
      </c>
      <c r="AA26" s="21">
        <v>-34500189</v>
      </c>
    </row>
    <row r="27" spans="1:27" ht="13.5">
      <c r="A27" s="23" t="s">
        <v>51</v>
      </c>
      <c r="B27" s="24"/>
      <c r="C27" s="25">
        <f aca="true" t="shared" si="1" ref="C27:Y27">SUM(C21:C26)</f>
        <v>-89417638</v>
      </c>
      <c r="D27" s="25">
        <f>SUM(D21:D26)</f>
        <v>0</v>
      </c>
      <c r="E27" s="26">
        <f t="shared" si="1"/>
        <v>-34500189</v>
      </c>
      <c r="F27" s="27">
        <f t="shared" si="1"/>
        <v>-34500189</v>
      </c>
      <c r="G27" s="27">
        <f t="shared" si="1"/>
        <v>-3264296</v>
      </c>
      <c r="H27" s="27">
        <f t="shared" si="1"/>
        <v>-3308352</v>
      </c>
      <c r="I27" s="27">
        <f t="shared" si="1"/>
        <v>-3462602</v>
      </c>
      <c r="J27" s="27">
        <f t="shared" si="1"/>
        <v>-10035250</v>
      </c>
      <c r="K27" s="27">
        <f t="shared" si="1"/>
        <v>-2267730</v>
      </c>
      <c r="L27" s="27">
        <f t="shared" si="1"/>
        <v>-143980</v>
      </c>
      <c r="M27" s="27">
        <f t="shared" si="1"/>
        <v>-9669329</v>
      </c>
      <c r="N27" s="27">
        <f t="shared" si="1"/>
        <v>-12081039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-22116289</v>
      </c>
      <c r="X27" s="27">
        <f t="shared" si="1"/>
        <v>-12627000</v>
      </c>
      <c r="Y27" s="27">
        <f t="shared" si="1"/>
        <v>-9489289</v>
      </c>
      <c r="Z27" s="28">
        <f>+IF(X27&lt;&gt;0,+(Y27/X27)*100,0)</f>
        <v>75.15078007444366</v>
      </c>
      <c r="AA27" s="29">
        <f>SUM(AA21:AA26)</f>
        <v>-34500189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-2977755</v>
      </c>
      <c r="D35" s="17"/>
      <c r="E35" s="18">
        <v>-3124354</v>
      </c>
      <c r="F35" s="19">
        <v>-3124354</v>
      </c>
      <c r="G35" s="19"/>
      <c r="H35" s="19"/>
      <c r="I35" s="19">
        <v>-881889</v>
      </c>
      <c r="J35" s="19">
        <v>-881889</v>
      </c>
      <c r="K35" s="19"/>
      <c r="L35" s="19"/>
      <c r="M35" s="19">
        <v>-666667</v>
      </c>
      <c r="N35" s="19">
        <v>-666667</v>
      </c>
      <c r="O35" s="19"/>
      <c r="P35" s="19"/>
      <c r="Q35" s="19"/>
      <c r="R35" s="19"/>
      <c r="S35" s="19"/>
      <c r="T35" s="19"/>
      <c r="U35" s="19"/>
      <c r="V35" s="19"/>
      <c r="W35" s="19">
        <v>-1548556</v>
      </c>
      <c r="X35" s="19"/>
      <c r="Y35" s="19">
        <v>-1548556</v>
      </c>
      <c r="Z35" s="20"/>
      <c r="AA35" s="21">
        <v>-3124354</v>
      </c>
    </row>
    <row r="36" spans="1:27" ht="13.5">
      <c r="A36" s="23" t="s">
        <v>57</v>
      </c>
      <c r="B36" s="24"/>
      <c r="C36" s="25">
        <f aca="true" t="shared" si="2" ref="C36:Y36">SUM(C31:C35)</f>
        <v>-2977755</v>
      </c>
      <c r="D36" s="25">
        <f>SUM(D31:D35)</f>
        <v>0</v>
      </c>
      <c r="E36" s="26">
        <f t="shared" si="2"/>
        <v>-3124354</v>
      </c>
      <c r="F36" s="27">
        <f t="shared" si="2"/>
        <v>-3124354</v>
      </c>
      <c r="G36" s="27">
        <f t="shared" si="2"/>
        <v>0</v>
      </c>
      <c r="H36" s="27">
        <f t="shared" si="2"/>
        <v>0</v>
      </c>
      <c r="I36" s="27">
        <f t="shared" si="2"/>
        <v>-881889</v>
      </c>
      <c r="J36" s="27">
        <f t="shared" si="2"/>
        <v>-881889</v>
      </c>
      <c r="K36" s="27">
        <f t="shared" si="2"/>
        <v>0</v>
      </c>
      <c r="L36" s="27">
        <f t="shared" si="2"/>
        <v>0</v>
      </c>
      <c r="M36" s="27">
        <f t="shared" si="2"/>
        <v>-666667</v>
      </c>
      <c r="N36" s="27">
        <f t="shared" si="2"/>
        <v>-666667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-1548556</v>
      </c>
      <c r="X36" s="27">
        <f t="shared" si="2"/>
        <v>0</v>
      </c>
      <c r="Y36" s="27">
        <f t="shared" si="2"/>
        <v>-1548556</v>
      </c>
      <c r="Z36" s="28">
        <f>+IF(X36&lt;&gt;0,+(Y36/X36)*100,0)</f>
        <v>0</v>
      </c>
      <c r="AA36" s="29">
        <f>SUM(AA31:AA35)</f>
        <v>-3124354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-6998832</v>
      </c>
      <c r="D38" s="31">
        <f>+D17+D27+D36</f>
        <v>0</v>
      </c>
      <c r="E38" s="32">
        <f t="shared" si="3"/>
        <v>-4664726</v>
      </c>
      <c r="F38" s="33">
        <f t="shared" si="3"/>
        <v>-4664726</v>
      </c>
      <c r="G38" s="33">
        <f t="shared" si="3"/>
        <v>20551051</v>
      </c>
      <c r="H38" s="33">
        <f t="shared" si="3"/>
        <v>-8536599</v>
      </c>
      <c r="I38" s="33">
        <f t="shared" si="3"/>
        <v>-8894129</v>
      </c>
      <c r="J38" s="33">
        <f t="shared" si="3"/>
        <v>3120323</v>
      </c>
      <c r="K38" s="33">
        <f t="shared" si="3"/>
        <v>2829571</v>
      </c>
      <c r="L38" s="33">
        <f t="shared" si="3"/>
        <v>402338</v>
      </c>
      <c r="M38" s="33">
        <f t="shared" si="3"/>
        <v>17249755</v>
      </c>
      <c r="N38" s="33">
        <f t="shared" si="3"/>
        <v>20481664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23601987</v>
      </c>
      <c r="X38" s="33">
        <f t="shared" si="3"/>
        <v>22858129</v>
      </c>
      <c r="Y38" s="33">
        <f t="shared" si="3"/>
        <v>743858</v>
      </c>
      <c r="Z38" s="34">
        <f>+IF(X38&lt;&gt;0,+(Y38/X38)*100,0)</f>
        <v>3.2542383499541896</v>
      </c>
      <c r="AA38" s="35">
        <f>+AA17+AA27+AA36</f>
        <v>-4664726</v>
      </c>
    </row>
    <row r="39" spans="1:27" ht="13.5">
      <c r="A39" s="22" t="s">
        <v>59</v>
      </c>
      <c r="B39" s="16"/>
      <c r="C39" s="31">
        <v>10679441</v>
      </c>
      <c r="D39" s="31"/>
      <c r="E39" s="32">
        <v>9635208</v>
      </c>
      <c r="F39" s="33">
        <v>9635208</v>
      </c>
      <c r="G39" s="33">
        <v>11985406</v>
      </c>
      <c r="H39" s="33">
        <v>32536457</v>
      </c>
      <c r="I39" s="33">
        <v>23999858</v>
      </c>
      <c r="J39" s="33">
        <v>11985406</v>
      </c>
      <c r="K39" s="33">
        <v>15105729</v>
      </c>
      <c r="L39" s="33">
        <v>17935300</v>
      </c>
      <c r="M39" s="33">
        <v>18337638</v>
      </c>
      <c r="N39" s="33">
        <v>15105729</v>
      </c>
      <c r="O39" s="33"/>
      <c r="P39" s="33"/>
      <c r="Q39" s="33"/>
      <c r="R39" s="33"/>
      <c r="S39" s="33"/>
      <c r="T39" s="33"/>
      <c r="U39" s="33"/>
      <c r="V39" s="33"/>
      <c r="W39" s="33">
        <v>11985406</v>
      </c>
      <c r="X39" s="33">
        <v>9635208</v>
      </c>
      <c r="Y39" s="33">
        <v>2350198</v>
      </c>
      <c r="Z39" s="34">
        <v>24.39</v>
      </c>
      <c r="AA39" s="35">
        <v>9635208</v>
      </c>
    </row>
    <row r="40" spans="1:27" ht="13.5">
      <c r="A40" s="41" t="s">
        <v>60</v>
      </c>
      <c r="B40" s="42"/>
      <c r="C40" s="43">
        <v>3680609</v>
      </c>
      <c r="D40" s="43"/>
      <c r="E40" s="44">
        <v>4970482</v>
      </c>
      <c r="F40" s="45">
        <v>4970482</v>
      </c>
      <c r="G40" s="45">
        <v>32536457</v>
      </c>
      <c r="H40" s="45">
        <v>23999858</v>
      </c>
      <c r="I40" s="45">
        <v>15105729</v>
      </c>
      <c r="J40" s="45">
        <v>15105729</v>
      </c>
      <c r="K40" s="45">
        <v>17935300</v>
      </c>
      <c r="L40" s="45">
        <v>18337638</v>
      </c>
      <c r="M40" s="45">
        <v>35587393</v>
      </c>
      <c r="N40" s="45">
        <v>35587393</v>
      </c>
      <c r="O40" s="45"/>
      <c r="P40" s="45"/>
      <c r="Q40" s="45"/>
      <c r="R40" s="45"/>
      <c r="S40" s="45"/>
      <c r="T40" s="45"/>
      <c r="U40" s="45"/>
      <c r="V40" s="45"/>
      <c r="W40" s="45">
        <v>35587393</v>
      </c>
      <c r="X40" s="45">
        <v>32493337</v>
      </c>
      <c r="Y40" s="45">
        <v>3094056</v>
      </c>
      <c r="Z40" s="46">
        <v>9.52</v>
      </c>
      <c r="AA40" s="47">
        <v>4970482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2019-01-31T10:03:47Z</dcterms:created>
  <dcterms:modified xsi:type="dcterms:W3CDTF">2019-01-31T10:04:24Z</dcterms:modified>
  <cp:category/>
  <cp:version/>
  <cp:contentType/>
  <cp:contentStatus/>
</cp:coreProperties>
</file>