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'DC33'!$A$1:$AA$43</definedName>
    <definedName name="_xlnm.Print_Area" localSheetId="11">'DC34'!$A$1:$AA$43</definedName>
    <definedName name="_xlnm.Print_Area" localSheetId="16">'DC35'!$A$1:$AA$43</definedName>
    <definedName name="_xlnm.Print_Area" localSheetId="22">'DC36'!$A$1:$AA$43</definedName>
    <definedName name="_xlnm.Print_Area" localSheetId="27">'DC47'!$A$1:$AA$43</definedName>
    <definedName name="_xlnm.Print_Area" localSheetId="1">'LIM331'!$A$1:$AA$43</definedName>
    <definedName name="_xlnm.Print_Area" localSheetId="2">'LIM332'!$A$1:$AA$43</definedName>
    <definedName name="_xlnm.Print_Area" localSheetId="3">'LIM333'!$A$1:$AA$43</definedName>
    <definedName name="_xlnm.Print_Area" localSheetId="4">'LIM334'!$A$1:$AA$43</definedName>
    <definedName name="_xlnm.Print_Area" localSheetId="5">'LIM335'!$A$1:$AA$43</definedName>
    <definedName name="_xlnm.Print_Area" localSheetId="7">'LIM341'!$A$1:$AA$43</definedName>
    <definedName name="_xlnm.Print_Area" localSheetId="8">'LIM343'!$A$1:$AA$43</definedName>
    <definedName name="_xlnm.Print_Area" localSheetId="9">'LIM344'!$A$1:$AA$43</definedName>
    <definedName name="_xlnm.Print_Area" localSheetId="10">'LIM345'!$A$1:$AA$43</definedName>
    <definedName name="_xlnm.Print_Area" localSheetId="12">'LIM351'!$A$1:$AA$43</definedName>
    <definedName name="_xlnm.Print_Area" localSheetId="13">'LIM353'!$A$1:$AA$43</definedName>
    <definedName name="_xlnm.Print_Area" localSheetId="14">'LIM354'!$A$1:$AA$43</definedName>
    <definedName name="_xlnm.Print_Area" localSheetId="15">'LIM355'!$A$1:$AA$43</definedName>
    <definedName name="_xlnm.Print_Area" localSheetId="17">'LIM361'!$A$1:$AA$43</definedName>
    <definedName name="_xlnm.Print_Area" localSheetId="18">'LIM362'!$A$1:$AA$43</definedName>
    <definedName name="_xlnm.Print_Area" localSheetId="19">'LIM366'!$A$1:$AA$43</definedName>
    <definedName name="_xlnm.Print_Area" localSheetId="20">'LIM367'!$A$1:$AA$43</definedName>
    <definedName name="_xlnm.Print_Area" localSheetId="21">'LIM368'!$A$1:$AA$43</definedName>
    <definedName name="_xlnm.Print_Area" localSheetId="23">'LIM471'!$A$1:$AA$43</definedName>
    <definedName name="_xlnm.Print_Area" localSheetId="24">'LIM472'!$A$1:$AA$43</definedName>
    <definedName name="_xlnm.Print_Area" localSheetId="25">'LIM473'!$A$1:$AA$43</definedName>
    <definedName name="_xlnm.Print_Area" localSheetId="26">'LIM476'!$A$1:$AA$43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<sst xmlns="http://schemas.openxmlformats.org/spreadsheetml/2006/main" count="1932" uniqueCount="91">
  <si>
    <t>Limpopo: Greater Giyani(LIM331) - Table C7 Quarterly Budget Statement - Cash Flows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</si>
  <si>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</si>
  <si>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</si>
  <si>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</si>
  <si>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</si>
  <si>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</si>
  <si>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</si>
  <si>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</si>
  <si>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</si>
  <si>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</si>
  <si>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</si>
  <si>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</si>
  <si>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</si>
  <si>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</si>
  <si>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</si>
  <si>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</si>
  <si>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</si>
  <si>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</si>
  <si>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</si>
  <si>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</si>
  <si>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</si>
  <si>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</si>
  <si>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</si>
  <si>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</si>
  <si>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</si>
  <si>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</si>
  <si>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</si>
  <si>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</si>
  <si>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</si>
  <si>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</si>
  <si>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</si>
  <si>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</si>
  <si>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</si>
  <si>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</si>
  <si>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</si>
  <si>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</si>
  <si>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</si>
  <si>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</si>
  <si>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</si>
  <si>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</si>
  <si>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</si>
  <si>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</si>
  <si>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</si>
  <si>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</si>
  <si>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</si>
  <si>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</si>
  <si>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</si>
  <si>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</si>
  <si>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</si>
  <si>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</si>
  <si>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</si>
  <si>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</si>
  <si>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</si>
  <si>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</si>
  <si>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</si>
  <si>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</si>
  <si>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</si>
  <si>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</si>
  <si>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</si>
  <si>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</si>
  <si>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</si>
  <si>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Greater Letaba(LIM332) - Table C7 Quarterly Budget Statement - Cash Flows for 2nd Quarter ended 31 December 2018 (Figures Finalised as at 2019/01/30)</t>
  </si>
  <si>
    <t>Limpopo: Greater Tzaneen(LIM333) - Table C7 Quarterly Budget Statement - Cash Flows for 2nd Quarter ended 31 December 2018 (Figures Finalised as at 2019/01/30)</t>
  </si>
  <si>
    <t>Limpopo: Ba-Phalaborwa(LIM334) - Table C7 Quarterly Budget Statement - Cash Flows for 2nd Quarter ended 31 December 2018 (Figures Finalised as at 2019/01/30)</t>
  </si>
  <si>
    <t>Limpopo: Maruleng(LIM335) - Table C7 Quarterly Budget Statement - Cash Flows for 2nd Quarter ended 31 December 2018 (Figures Finalised as at 2019/01/30)</t>
  </si>
  <si>
    <t>Limpopo: Mopani(DC33) - Table C7 Quarterly Budget Statement - Cash Flows for 2nd Quarter ended 31 December 2018 (Figures Finalised as at 2019/01/30)</t>
  </si>
  <si>
    <t>Limpopo: Musina(LIM341) - Table C7 Quarterly Budget Statement - Cash Flows for 2nd Quarter ended 31 December 2018 (Figures Finalised as at 2019/01/30)</t>
  </si>
  <si>
    <t>Limpopo: Thulamela(LIM343) - Table C7 Quarterly Budget Statement - Cash Flows for 2nd Quarter ended 31 December 2018 (Figures Finalised as at 2019/01/30)</t>
  </si>
  <si>
    <t>Limpopo: Makhado(LIM344) - Table C7 Quarterly Budget Statement - Cash Flows for 2nd Quarter ended 31 December 2018 (Figures Finalised as at 2019/01/30)</t>
  </si>
  <si>
    <t>Limpopo: Collins Chabane(LIM345) - Table C7 Quarterly Budget Statement - Cash Flows for 2nd Quarter ended 31 December 2018 (Figures Finalised as at 2019/01/30)</t>
  </si>
  <si>
    <t>Limpopo: Vhembe(DC34) - Table C7 Quarterly Budget Statement - Cash Flows for 2nd Quarter ended 31 December 2018 (Figures Finalised as at 2019/01/30)</t>
  </si>
  <si>
    <t>Limpopo: Blouberg(LIM351) - Table C7 Quarterly Budget Statement - Cash Flows for 2nd Quarter ended 31 December 2018 (Figures Finalised as at 2019/01/30)</t>
  </si>
  <si>
    <t>Limpopo: Molemole(LIM353) - Table C7 Quarterly Budget Statement - Cash Flows for 2nd Quarter ended 31 December 2018 (Figures Finalised as at 2019/01/30)</t>
  </si>
  <si>
    <t>Limpopo: Polokwane(LIM354) - Table C7 Quarterly Budget Statement - Cash Flows for 2nd Quarter ended 31 December 2018 (Figures Finalised as at 2019/01/30)</t>
  </si>
  <si>
    <t>Limpopo: Lepelle-Nkumpi(LIM355) - Table C7 Quarterly Budget Statement - Cash Flows for 2nd Quarter ended 31 December 2018 (Figures Finalised as at 2019/01/30)</t>
  </si>
  <si>
    <t>Limpopo: Capricorn(DC35) - Table C7 Quarterly Budget Statement - Cash Flows for 2nd Quarter ended 31 December 2018 (Figures Finalised as at 2019/01/30)</t>
  </si>
  <si>
    <t>Limpopo: Thabazimbi(LIM361) - Table C7 Quarterly Budget Statement - Cash Flows for 2nd Quarter ended 31 December 2018 (Figures Finalised as at 2019/01/30)</t>
  </si>
  <si>
    <t>Limpopo: Lephalale(LIM362) - Table C7 Quarterly Budget Statement - Cash Flows for 2nd Quarter ended 31 December 2018 (Figures Finalised as at 2019/01/30)</t>
  </si>
  <si>
    <t>Limpopo: Bela Bela(LIM366) - Table C7 Quarterly Budget Statement - Cash Flows for 2nd Quarter ended 31 December 2018 (Figures Finalised as at 2019/01/30)</t>
  </si>
  <si>
    <t>Limpopo: Mogalakwena(LIM367) - Table C7 Quarterly Budget Statement - Cash Flows for 2nd Quarter ended 31 December 2018 (Figures Finalised as at 2019/01/30)</t>
  </si>
  <si>
    <t>Limpopo: Modimolle-Mookgopong(LIM368) - Table C7 Quarterly Budget Statement - Cash Flows for 2nd Quarter ended 31 December 2018 (Figures Finalised as at 2019/01/30)</t>
  </si>
  <si>
    <t>Limpopo: Waterberg(DC36) - Table C7 Quarterly Budget Statement - Cash Flows for 2nd Quarter ended 31 December 2018 (Figures Finalised as at 2019/01/30)</t>
  </si>
  <si>
    <t>Limpopo: Ephraim Mogale(LIM471) - Table C7 Quarterly Budget Statement - Cash Flows for 2nd Quarter ended 31 December 2018 (Figures Finalised as at 2019/01/30)</t>
  </si>
  <si>
    <t>Limpopo: Elias Motsoaledi(LIM472) - Table C7 Quarterly Budget Statement - Cash Flows for 2nd Quarter ended 31 December 2018 (Figures Finalised as at 2019/01/30)</t>
  </si>
  <si>
    <t>Limpopo: Makhuduthamaga(LIM473) - Table C7 Quarterly Budget Statement - Cash Flows for 2nd Quarter ended 31 December 2018 (Figures Finalised as at 2019/01/30)</t>
  </si>
  <si>
    <t>Limpopo: Tubatse Fetakgomo(LIM476) - Table C7 Quarterly Budget Statement - Cash Flows for 2nd Quarter ended 31 December 2018 (Figures Finalised as at 2019/01/30)</t>
  </si>
  <si>
    <t>Limpopo: Sekhukhune(DC47) - Table C7 Quarterly Budget Statement - Cash Flows for 2nd Quarter ended 31 December 2018 (Figures Finalised as at 2019/01/30)</t>
  </si>
  <si>
    <t>Summary - Table C7 Quarterly Budget Statement - Cash Flows for 2nd Quarter ended 31 December 2018 (Figures Finalised as at 2019/01/30)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</si>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</sst>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0" fontId="2" fillId="0" borderId="19" xfId="0" applyNumberFormat="1" applyFont="1" applyFill="1" applyBorder="1" applyAlignment="1" applyProtection="1">
      <alignment horizontal="center"/>
      <protection/>
    </xf>
    <xf numFmtId="180" fontId="2" fillId="0" borderId="20" xfId="0" applyNumberFormat="1" applyFont="1" applyFill="1" applyBorder="1" applyAlignment="1" applyProtection="1">
      <alignment horizontal="center"/>
      <protection/>
    </xf>
    <xf numFmtId="180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0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80" fontId="3" fillId="0" borderId="23" xfId="0" applyNumberFormat="1" applyFont="1" applyFill="1" applyBorder="1" applyAlignment="1" applyProtection="1">
      <alignment/>
      <protection/>
    </xf>
    <xf numFmtId="180" fontId="3" fillId="0" borderId="24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179" fontId="3" fillId="0" borderId="22" xfId="0" applyNumberFormat="1" applyFont="1" applyFill="1" applyBorder="1" applyAlignment="1" applyProtection="1">
      <alignment/>
      <protection/>
    </xf>
    <xf numFmtId="180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80" fontId="2" fillId="0" borderId="28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27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180" fontId="2" fillId="0" borderId="22" xfId="0" applyNumberFormat="1" applyFont="1" applyFill="1" applyBorder="1" applyAlignment="1" applyProtection="1">
      <alignment/>
      <protection/>
    </xf>
    <xf numFmtId="179" fontId="2" fillId="0" borderId="22" xfId="0" applyNumberFormat="1" applyFont="1" applyFill="1" applyBorder="1" applyAlignment="1" applyProtection="1">
      <alignment/>
      <protection/>
    </xf>
    <xf numFmtId="180" fontId="2" fillId="0" borderId="25" xfId="0" applyNumberFormat="1" applyFont="1" applyFill="1" applyBorder="1" applyAlignment="1" applyProtection="1">
      <alignment/>
      <protection/>
    </xf>
    <xf numFmtId="180" fontId="3" fillId="0" borderId="22" xfId="42" applyNumberFormat="1" applyFont="1" applyFill="1" applyBorder="1" applyAlignment="1" applyProtection="1">
      <alignment/>
      <protection/>
    </xf>
    <xf numFmtId="179" fontId="3" fillId="0" borderId="22" xfId="42" applyNumberFormat="1" applyFont="1" applyFill="1" applyBorder="1" applyAlignment="1" applyProtection="1">
      <alignment/>
      <protection/>
    </xf>
    <xf numFmtId="180" fontId="3" fillId="0" borderId="25" xfId="42" applyNumberFormat="1" applyFont="1" applyFill="1" applyBorder="1" applyAlignment="1" applyProtection="1">
      <alignment/>
      <protection/>
    </xf>
    <xf numFmtId="180" fontId="3" fillId="0" borderId="24" xfId="42" applyNumberFormat="1" applyFont="1" applyFill="1" applyBorder="1" applyAlignment="1" applyProtection="1">
      <alignment/>
      <protection/>
    </xf>
    <xf numFmtId="180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1113106233</v>
      </c>
      <c r="D6" s="17"/>
      <c r="E6" s="18">
        <v>1342039297</v>
      </c>
      <c r="F6" s="19">
        <v>1342039297</v>
      </c>
      <c r="G6" s="19">
        <v>88947211</v>
      </c>
      <c r="H6" s="19">
        <v>89648491</v>
      </c>
      <c r="I6" s="19">
        <v>82868281</v>
      </c>
      <c r="J6" s="19">
        <v>261463983</v>
      </c>
      <c r="K6" s="19">
        <v>102322244</v>
      </c>
      <c r="L6" s="19">
        <v>107143524</v>
      </c>
      <c r="M6" s="19">
        <v>92752832</v>
      </c>
      <c r="N6" s="19">
        <v>302218600</v>
      </c>
      <c r="O6" s="19"/>
      <c r="P6" s="19"/>
      <c r="Q6" s="19"/>
      <c r="R6" s="19"/>
      <c r="S6" s="19"/>
      <c r="T6" s="19"/>
      <c r="U6" s="19"/>
      <c r="V6" s="19"/>
      <c r="W6" s="19">
        <v>563682583</v>
      </c>
      <c r="X6" s="19">
        <v>687885289</v>
      </c>
      <c r="Y6" s="19">
        <v>-124202706</v>
      </c>
      <c r="Z6" s="20">
        <v>-18.06</v>
      </c>
      <c r="AA6" s="21">
        <v>1342039297</v>
      </c>
    </row>
    <row r="7" spans="1:27" ht="13.5">
      <c r="A7" s="22" t="s">
        <v>34</v>
      </c>
      <c r="B7" s="16"/>
      <c r="C7" s="17">
        <v>3169970293</v>
      </c>
      <c r="D7" s="17"/>
      <c r="E7" s="18">
        <v>4142717294</v>
      </c>
      <c r="F7" s="19">
        <v>4142717294</v>
      </c>
      <c r="G7" s="19">
        <v>311391283</v>
      </c>
      <c r="H7" s="19">
        <v>312307617</v>
      </c>
      <c r="I7" s="19">
        <v>288726552</v>
      </c>
      <c r="J7" s="19">
        <v>912425452</v>
      </c>
      <c r="K7" s="19">
        <v>336521699</v>
      </c>
      <c r="L7" s="19">
        <v>303380124</v>
      </c>
      <c r="M7" s="19">
        <v>357776324</v>
      </c>
      <c r="N7" s="19">
        <v>997678147</v>
      </c>
      <c r="O7" s="19"/>
      <c r="P7" s="19"/>
      <c r="Q7" s="19"/>
      <c r="R7" s="19"/>
      <c r="S7" s="19"/>
      <c r="T7" s="19"/>
      <c r="U7" s="19"/>
      <c r="V7" s="19"/>
      <c r="W7" s="19">
        <v>1910103599</v>
      </c>
      <c r="X7" s="19">
        <v>2085814829</v>
      </c>
      <c r="Y7" s="19">
        <v>-175711230</v>
      </c>
      <c r="Z7" s="20">
        <v>-8.42</v>
      </c>
      <c r="AA7" s="21">
        <v>4142717294</v>
      </c>
    </row>
    <row r="8" spans="1:27" ht="13.5">
      <c r="A8" s="22" t="s">
        <v>35</v>
      </c>
      <c r="B8" s="16"/>
      <c r="C8" s="17">
        <v>1513112616</v>
      </c>
      <c r="D8" s="17"/>
      <c r="E8" s="18">
        <v>1231136464</v>
      </c>
      <c r="F8" s="19">
        <v>1230925880</v>
      </c>
      <c r="G8" s="19">
        <v>308658833</v>
      </c>
      <c r="H8" s="19">
        <v>140737367</v>
      </c>
      <c r="I8" s="19">
        <v>265249715</v>
      </c>
      <c r="J8" s="19">
        <v>714645915</v>
      </c>
      <c r="K8" s="19">
        <v>262204019</v>
      </c>
      <c r="L8" s="19">
        <v>175368411</v>
      </c>
      <c r="M8" s="19">
        <v>-265306653</v>
      </c>
      <c r="N8" s="19">
        <v>172265777</v>
      </c>
      <c r="O8" s="19"/>
      <c r="P8" s="19"/>
      <c r="Q8" s="19"/>
      <c r="R8" s="19"/>
      <c r="S8" s="19"/>
      <c r="T8" s="19"/>
      <c r="U8" s="19"/>
      <c r="V8" s="19"/>
      <c r="W8" s="19">
        <v>886911692</v>
      </c>
      <c r="X8" s="19">
        <v>466900173</v>
      </c>
      <c r="Y8" s="19">
        <v>420011519</v>
      </c>
      <c r="Z8" s="20">
        <v>89.96</v>
      </c>
      <c r="AA8" s="21">
        <v>1230925880</v>
      </c>
    </row>
    <row r="9" spans="1:27" ht="13.5">
      <c r="A9" s="22" t="s">
        <v>36</v>
      </c>
      <c r="B9" s="16"/>
      <c r="C9" s="17">
        <v>9297636123</v>
      </c>
      <c r="D9" s="17"/>
      <c r="E9" s="18">
        <v>9063612988</v>
      </c>
      <c r="F9" s="19">
        <v>9078612988</v>
      </c>
      <c r="G9" s="19">
        <v>3384203214</v>
      </c>
      <c r="H9" s="19">
        <v>80394314</v>
      </c>
      <c r="I9" s="19">
        <v>8519490</v>
      </c>
      <c r="J9" s="19">
        <v>3473117018</v>
      </c>
      <c r="K9" s="19">
        <v>55717643</v>
      </c>
      <c r="L9" s="19">
        <v>22941985</v>
      </c>
      <c r="M9" s="19">
        <v>2334001193</v>
      </c>
      <c r="N9" s="19">
        <v>2412660821</v>
      </c>
      <c r="O9" s="19"/>
      <c r="P9" s="19"/>
      <c r="Q9" s="19"/>
      <c r="R9" s="19"/>
      <c r="S9" s="19"/>
      <c r="T9" s="19"/>
      <c r="U9" s="19"/>
      <c r="V9" s="19"/>
      <c r="W9" s="19">
        <v>5885777839</v>
      </c>
      <c r="X9" s="19">
        <v>5235710817</v>
      </c>
      <c r="Y9" s="19">
        <v>650067022</v>
      </c>
      <c r="Z9" s="20">
        <v>12.42</v>
      </c>
      <c r="AA9" s="21">
        <v>9078612988</v>
      </c>
    </row>
    <row r="10" spans="1:27" ht="13.5">
      <c r="A10" s="22" t="s">
        <v>37</v>
      </c>
      <c r="B10" s="16"/>
      <c r="C10" s="17">
        <v>3520338640</v>
      </c>
      <c r="D10" s="17"/>
      <c r="E10" s="18">
        <v>4417735340</v>
      </c>
      <c r="F10" s="19">
        <v>4402735340</v>
      </c>
      <c r="G10" s="19">
        <v>1083468963</v>
      </c>
      <c r="H10" s="19">
        <v>253877742</v>
      </c>
      <c r="I10" s="19">
        <v>164823329</v>
      </c>
      <c r="J10" s="19">
        <v>1502170034</v>
      </c>
      <c r="K10" s="19">
        <v>64826828</v>
      </c>
      <c r="L10" s="19">
        <v>312888920</v>
      </c>
      <c r="M10" s="19">
        <v>783454616</v>
      </c>
      <c r="N10" s="19">
        <v>1161170364</v>
      </c>
      <c r="O10" s="19"/>
      <c r="P10" s="19"/>
      <c r="Q10" s="19"/>
      <c r="R10" s="19"/>
      <c r="S10" s="19"/>
      <c r="T10" s="19"/>
      <c r="U10" s="19"/>
      <c r="V10" s="19"/>
      <c r="W10" s="19">
        <v>2663340398</v>
      </c>
      <c r="X10" s="19">
        <v>2245378613</v>
      </c>
      <c r="Y10" s="19">
        <v>417961785</v>
      </c>
      <c r="Z10" s="20">
        <v>18.61</v>
      </c>
      <c r="AA10" s="21">
        <v>4402735340</v>
      </c>
    </row>
    <row r="11" spans="1:27" ht="13.5">
      <c r="A11" s="22" t="s">
        <v>38</v>
      </c>
      <c r="B11" s="16"/>
      <c r="C11" s="17">
        <v>384614234</v>
      </c>
      <c r="D11" s="17"/>
      <c r="E11" s="18">
        <v>578982139</v>
      </c>
      <c r="F11" s="19">
        <v>567192220</v>
      </c>
      <c r="G11" s="19">
        <v>23508969</v>
      </c>
      <c r="H11" s="19">
        <v>21608722</v>
      </c>
      <c r="I11" s="19">
        <v>22210049</v>
      </c>
      <c r="J11" s="19">
        <v>67327740</v>
      </c>
      <c r="K11" s="19">
        <v>21696462</v>
      </c>
      <c r="L11" s="19">
        <v>29525400</v>
      </c>
      <c r="M11" s="19">
        <v>29577789</v>
      </c>
      <c r="N11" s="19">
        <v>80799651</v>
      </c>
      <c r="O11" s="19"/>
      <c r="P11" s="19"/>
      <c r="Q11" s="19"/>
      <c r="R11" s="19"/>
      <c r="S11" s="19"/>
      <c r="T11" s="19"/>
      <c r="U11" s="19"/>
      <c r="V11" s="19"/>
      <c r="W11" s="19">
        <v>148127391</v>
      </c>
      <c r="X11" s="19">
        <v>214880190</v>
      </c>
      <c r="Y11" s="19">
        <v>-66752799</v>
      </c>
      <c r="Z11" s="20">
        <v>-31.07</v>
      </c>
      <c r="AA11" s="21">
        <v>567192220</v>
      </c>
    </row>
    <row r="12" spans="1:27" ht="13.5">
      <c r="A12" s="22" t="s">
        <v>39</v>
      </c>
      <c r="B12" s="16"/>
      <c r="C12" s="17"/>
      <c r="D12" s="17"/>
      <c r="E12" s="18">
        <v>1</v>
      </c>
      <c r="F12" s="19">
        <v>1</v>
      </c>
      <c r="G12" s="19">
        <v>53295</v>
      </c>
      <c r="H12" s="19"/>
      <c r="I12" s="19"/>
      <c r="J12" s="19">
        <v>53295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53295</v>
      </c>
      <c r="X12" s="19">
        <v>1</v>
      </c>
      <c r="Y12" s="19">
        <v>53294</v>
      </c>
      <c r="Z12" s="20">
        <v>5329400</v>
      </c>
      <c r="AA12" s="21">
        <v>1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-15013096167</v>
      </c>
      <c r="D14" s="17"/>
      <c r="E14" s="18">
        <v>-14580954567</v>
      </c>
      <c r="F14" s="19">
        <v>-14537573367</v>
      </c>
      <c r="G14" s="19">
        <v>-1543137413</v>
      </c>
      <c r="H14" s="19">
        <v>-1151576221</v>
      </c>
      <c r="I14" s="19">
        <v>-1347480170</v>
      </c>
      <c r="J14" s="19">
        <v>-4042193804</v>
      </c>
      <c r="K14" s="19">
        <v>-1342635895</v>
      </c>
      <c r="L14" s="19">
        <v>-1169010599</v>
      </c>
      <c r="M14" s="19">
        <v>-1090946424</v>
      </c>
      <c r="N14" s="19">
        <v>-3602592918</v>
      </c>
      <c r="O14" s="19"/>
      <c r="P14" s="19"/>
      <c r="Q14" s="19"/>
      <c r="R14" s="19"/>
      <c r="S14" s="19"/>
      <c r="T14" s="19"/>
      <c r="U14" s="19"/>
      <c r="V14" s="19"/>
      <c r="W14" s="19">
        <v>-7644786722</v>
      </c>
      <c r="X14" s="19">
        <v>-6360695679</v>
      </c>
      <c r="Y14" s="19">
        <v>-1284091043</v>
      </c>
      <c r="Z14" s="20">
        <v>20.19</v>
      </c>
      <c r="AA14" s="21">
        <v>-14537573367</v>
      </c>
    </row>
    <row r="15" spans="1:27" ht="13.5">
      <c r="A15" s="22" t="s">
        <v>42</v>
      </c>
      <c r="B15" s="16"/>
      <c r="C15" s="17">
        <v>-129822395</v>
      </c>
      <c r="D15" s="17"/>
      <c r="E15" s="18">
        <v>-192641360</v>
      </c>
      <c r="F15" s="19">
        <v>-191995208</v>
      </c>
      <c r="G15" s="19">
        <v>-2425372</v>
      </c>
      <c r="H15" s="19">
        <v>-2433294</v>
      </c>
      <c r="I15" s="19">
        <v>-7817485</v>
      </c>
      <c r="J15" s="19">
        <v>-12676151</v>
      </c>
      <c r="K15" s="19">
        <v>-3767642</v>
      </c>
      <c r="L15" s="19">
        <v>-4688376</v>
      </c>
      <c r="M15" s="19">
        <v>-9221142</v>
      </c>
      <c r="N15" s="19">
        <v>-17677160</v>
      </c>
      <c r="O15" s="19"/>
      <c r="P15" s="19"/>
      <c r="Q15" s="19"/>
      <c r="R15" s="19"/>
      <c r="S15" s="19"/>
      <c r="T15" s="19"/>
      <c r="U15" s="19"/>
      <c r="V15" s="19"/>
      <c r="W15" s="19">
        <v>-30353311</v>
      </c>
      <c r="X15" s="19">
        <v>-91429637</v>
      </c>
      <c r="Y15" s="19">
        <v>61076326</v>
      </c>
      <c r="Z15" s="20">
        <v>-66.8</v>
      </c>
      <c r="AA15" s="21">
        <v>-191995208</v>
      </c>
    </row>
    <row r="16" spans="1:27" ht="13.5">
      <c r="A16" s="22" t="s">
        <v>43</v>
      </c>
      <c r="B16" s="16"/>
      <c r="C16" s="17">
        <v>-173641386</v>
      </c>
      <c r="D16" s="17"/>
      <c r="E16" s="18">
        <v>-68700617</v>
      </c>
      <c r="F16" s="19">
        <v>-74846867</v>
      </c>
      <c r="G16" s="19">
        <v>-805575</v>
      </c>
      <c r="H16" s="19">
        <v>-3647269</v>
      </c>
      <c r="I16" s="19">
        <v>-122896768</v>
      </c>
      <c r="J16" s="19">
        <v>-127349612</v>
      </c>
      <c r="K16" s="19">
        <v>-7442251</v>
      </c>
      <c r="L16" s="19">
        <v>-5064116</v>
      </c>
      <c r="M16" s="19">
        <v>-6339382</v>
      </c>
      <c r="N16" s="19">
        <v>-18845749</v>
      </c>
      <c r="O16" s="19"/>
      <c r="P16" s="19"/>
      <c r="Q16" s="19"/>
      <c r="R16" s="19"/>
      <c r="S16" s="19"/>
      <c r="T16" s="19"/>
      <c r="U16" s="19"/>
      <c r="V16" s="19"/>
      <c r="W16" s="19">
        <v>-146195361</v>
      </c>
      <c r="X16" s="19">
        <v>-41077007</v>
      </c>
      <c r="Y16" s="19">
        <v>-105118354</v>
      </c>
      <c r="Z16" s="20">
        <v>255.91</v>
      </c>
      <c r="AA16" s="21">
        <v>-74846867</v>
      </c>
    </row>
    <row r="17" spans="1:27" ht="13.5">
      <c r="A17" s="23" t="s">
        <v>44</v>
      </c>
      <c r="B17" s="24"/>
      <c r="C17" s="25">
        <f aca="true" t="shared" si="0" ref="C17:Y17">SUM(C6:C16)</f>
        <v>3682218191</v>
      </c>
      <c r="D17" s="25">
        <f>SUM(D6:D16)</f>
        <v>0</v>
      </c>
      <c r="E17" s="26">
        <f t="shared" si="0"/>
        <v>5933926979</v>
      </c>
      <c r="F17" s="27">
        <f t="shared" si="0"/>
        <v>5959807578</v>
      </c>
      <c r="G17" s="27">
        <f t="shared" si="0"/>
        <v>3653863408</v>
      </c>
      <c r="H17" s="27">
        <f t="shared" si="0"/>
        <v>-259082531</v>
      </c>
      <c r="I17" s="27">
        <f t="shared" si="0"/>
        <v>-645797007</v>
      </c>
      <c r="J17" s="27">
        <f t="shared" si="0"/>
        <v>2748983870</v>
      </c>
      <c r="K17" s="27">
        <f t="shared" si="0"/>
        <v>-510556893</v>
      </c>
      <c r="L17" s="27">
        <f t="shared" si="0"/>
        <v>-227514727</v>
      </c>
      <c r="M17" s="27">
        <f t="shared" si="0"/>
        <v>2225749153</v>
      </c>
      <c r="N17" s="27">
        <f t="shared" si="0"/>
        <v>1487677533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4236661403</v>
      </c>
      <c r="X17" s="27">
        <f t="shared" si="0"/>
        <v>4443367589</v>
      </c>
      <c r="Y17" s="27">
        <f t="shared" si="0"/>
        <v>-206706186</v>
      </c>
      <c r="Z17" s="28">
        <f>+IF(X17&lt;&gt;0,+(Y17/X17)*100,0)</f>
        <v>-4.652016333551197</v>
      </c>
      <c r="AA17" s="29">
        <f>SUM(AA6:AA16)</f>
        <v>5959807578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47086613</v>
      </c>
      <c r="D21" s="17"/>
      <c r="E21" s="18">
        <v>60997956</v>
      </c>
      <c r="F21" s="19">
        <v>60997956</v>
      </c>
      <c r="G21" s="36">
        <v>254678</v>
      </c>
      <c r="H21" s="36">
        <v>267412</v>
      </c>
      <c r="I21" s="36">
        <v>1250000</v>
      </c>
      <c r="J21" s="19">
        <v>1772090</v>
      </c>
      <c r="K21" s="36">
        <v>1999081</v>
      </c>
      <c r="L21" s="36">
        <v>2747020</v>
      </c>
      <c r="M21" s="19">
        <v>1181366</v>
      </c>
      <c r="N21" s="36">
        <v>5927467</v>
      </c>
      <c r="O21" s="36"/>
      <c r="P21" s="36"/>
      <c r="Q21" s="19"/>
      <c r="R21" s="36"/>
      <c r="S21" s="36"/>
      <c r="T21" s="19"/>
      <c r="U21" s="36"/>
      <c r="V21" s="36"/>
      <c r="W21" s="36">
        <v>7699557</v>
      </c>
      <c r="X21" s="19">
        <v>30648828</v>
      </c>
      <c r="Y21" s="36">
        <v>-22949271</v>
      </c>
      <c r="Z21" s="37">
        <v>-74.88</v>
      </c>
      <c r="AA21" s="38">
        <v>60997956</v>
      </c>
    </row>
    <row r="22" spans="1:27" ht="13.5">
      <c r="A22" s="22" t="s">
        <v>47</v>
      </c>
      <c r="B22" s="16"/>
      <c r="C22" s="17">
        <v>-14244003</v>
      </c>
      <c r="D22" s="17"/>
      <c r="E22" s="39">
        <v>-140470120</v>
      </c>
      <c r="F22" s="36">
        <v>-140470120</v>
      </c>
      <c r="G22" s="19"/>
      <c r="H22" s="19"/>
      <c r="I22" s="19">
        <v>150000</v>
      </c>
      <c r="J22" s="19">
        <v>150000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150000</v>
      </c>
      <c r="X22" s="19">
        <v>-70324060</v>
      </c>
      <c r="Y22" s="19">
        <v>70474060</v>
      </c>
      <c r="Z22" s="20">
        <v>-100.21</v>
      </c>
      <c r="AA22" s="21">
        <v>-140470120</v>
      </c>
    </row>
    <row r="23" spans="1:27" ht="13.5">
      <c r="A23" s="22" t="s">
        <v>48</v>
      </c>
      <c r="B23" s="16"/>
      <c r="C23" s="40">
        <v>2011880468</v>
      </c>
      <c r="D23" s="40"/>
      <c r="E23" s="18">
        <v>-1196508</v>
      </c>
      <c r="F23" s="19">
        <v>-1196508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-598254</v>
      </c>
      <c r="Y23" s="36">
        <v>598254</v>
      </c>
      <c r="Z23" s="37">
        <v>-100</v>
      </c>
      <c r="AA23" s="38">
        <v>-1196508</v>
      </c>
    </row>
    <row r="24" spans="1:27" ht="13.5">
      <c r="A24" s="22" t="s">
        <v>49</v>
      </c>
      <c r="B24" s="16"/>
      <c r="C24" s="17">
        <v>-59296967</v>
      </c>
      <c r="D24" s="17"/>
      <c r="E24" s="18">
        <v>-93273000</v>
      </c>
      <c r="F24" s="19">
        <v>-93273000</v>
      </c>
      <c r="G24" s="19"/>
      <c r="H24" s="19"/>
      <c r="I24" s="19"/>
      <c r="J24" s="19"/>
      <c r="K24" s="19">
        <v>-5350000</v>
      </c>
      <c r="L24" s="19">
        <v>-5350000</v>
      </c>
      <c r="M24" s="19">
        <v>-21400000</v>
      </c>
      <c r="N24" s="19">
        <v>-32100000</v>
      </c>
      <c r="O24" s="19"/>
      <c r="P24" s="19"/>
      <c r="Q24" s="19"/>
      <c r="R24" s="19"/>
      <c r="S24" s="19"/>
      <c r="T24" s="19"/>
      <c r="U24" s="19"/>
      <c r="V24" s="19"/>
      <c r="W24" s="19">
        <v>-32100000</v>
      </c>
      <c r="X24" s="19">
        <v>-44955619</v>
      </c>
      <c r="Y24" s="19">
        <v>12855619</v>
      </c>
      <c r="Z24" s="20">
        <v>-28.6</v>
      </c>
      <c r="AA24" s="21">
        <v>-93273000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-5500171890</v>
      </c>
      <c r="D26" s="17"/>
      <c r="E26" s="18">
        <v>-6500325537</v>
      </c>
      <c r="F26" s="19">
        <v>-6500325545</v>
      </c>
      <c r="G26" s="19">
        <v>-40684513</v>
      </c>
      <c r="H26" s="19">
        <v>-363542926</v>
      </c>
      <c r="I26" s="19">
        <v>-418108365</v>
      </c>
      <c r="J26" s="19">
        <v>-822335804</v>
      </c>
      <c r="K26" s="19">
        <v>-502411322</v>
      </c>
      <c r="L26" s="19">
        <v>-443209932</v>
      </c>
      <c r="M26" s="19">
        <v>-443578306</v>
      </c>
      <c r="N26" s="19">
        <v>-1389199560</v>
      </c>
      <c r="O26" s="19"/>
      <c r="P26" s="19"/>
      <c r="Q26" s="19"/>
      <c r="R26" s="19"/>
      <c r="S26" s="19"/>
      <c r="T26" s="19"/>
      <c r="U26" s="19"/>
      <c r="V26" s="19"/>
      <c r="W26" s="19">
        <v>-2211535364</v>
      </c>
      <c r="X26" s="19">
        <v>-2901569194</v>
      </c>
      <c r="Y26" s="19">
        <v>690033830</v>
      </c>
      <c r="Z26" s="20">
        <v>-23.78</v>
      </c>
      <c r="AA26" s="21">
        <v>-6500325545</v>
      </c>
    </row>
    <row r="27" spans="1:27" ht="13.5">
      <c r="A27" s="23" t="s">
        <v>51</v>
      </c>
      <c r="B27" s="24"/>
      <c r="C27" s="25">
        <f aca="true" t="shared" si="1" ref="C27:Y27">SUM(C21:C26)</f>
        <v>-3514745779</v>
      </c>
      <c r="D27" s="25">
        <f>SUM(D21:D26)</f>
        <v>0</v>
      </c>
      <c r="E27" s="26">
        <f t="shared" si="1"/>
        <v>-6674267209</v>
      </c>
      <c r="F27" s="27">
        <f t="shared" si="1"/>
        <v>-6674267217</v>
      </c>
      <c r="G27" s="27">
        <f t="shared" si="1"/>
        <v>-40429835</v>
      </c>
      <c r="H27" s="27">
        <f t="shared" si="1"/>
        <v>-363275514</v>
      </c>
      <c r="I27" s="27">
        <f t="shared" si="1"/>
        <v>-416708365</v>
      </c>
      <c r="J27" s="27">
        <f t="shared" si="1"/>
        <v>-820413714</v>
      </c>
      <c r="K27" s="27">
        <f t="shared" si="1"/>
        <v>-505762241</v>
      </c>
      <c r="L27" s="27">
        <f t="shared" si="1"/>
        <v>-445812912</v>
      </c>
      <c r="M27" s="27">
        <f t="shared" si="1"/>
        <v>-463796940</v>
      </c>
      <c r="N27" s="27">
        <f t="shared" si="1"/>
        <v>-1415372093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-2235785807</v>
      </c>
      <c r="X27" s="27">
        <f t="shared" si="1"/>
        <v>-2986798299</v>
      </c>
      <c r="Y27" s="27">
        <f t="shared" si="1"/>
        <v>751012492</v>
      </c>
      <c r="Z27" s="28">
        <f>+IF(X27&lt;&gt;0,+(Y27/X27)*100,0)</f>
        <v>-25.144399347336044</v>
      </c>
      <c r="AA27" s="29">
        <f>SUM(AA21:AA26)</f>
        <v>-6674267217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-727998</v>
      </c>
      <c r="F31" s="19">
        <v>-727998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-727998</v>
      </c>
      <c r="Y31" s="19">
        <v>727998</v>
      </c>
      <c r="Z31" s="20">
        <v>-100</v>
      </c>
      <c r="AA31" s="21">
        <v>-727998</v>
      </c>
    </row>
    <row r="32" spans="1:27" ht="13.5">
      <c r="A32" s="22" t="s">
        <v>54</v>
      </c>
      <c r="B32" s="16"/>
      <c r="C32" s="17">
        <v>201323429</v>
      </c>
      <c r="D32" s="17"/>
      <c r="E32" s="18">
        <v>920000000</v>
      </c>
      <c r="F32" s="19">
        <v>920000000</v>
      </c>
      <c r="G32" s="19">
        <v>-602775</v>
      </c>
      <c r="H32" s="19"/>
      <c r="I32" s="19"/>
      <c r="J32" s="19">
        <v>-602775</v>
      </c>
      <c r="K32" s="19">
        <v>40000000</v>
      </c>
      <c r="L32" s="19"/>
      <c r="M32" s="19"/>
      <c r="N32" s="19">
        <v>40000000</v>
      </c>
      <c r="O32" s="19"/>
      <c r="P32" s="19"/>
      <c r="Q32" s="19"/>
      <c r="R32" s="19"/>
      <c r="S32" s="19"/>
      <c r="T32" s="19"/>
      <c r="U32" s="19"/>
      <c r="V32" s="19"/>
      <c r="W32" s="19">
        <v>39397225</v>
      </c>
      <c r="X32" s="19">
        <v>920000000</v>
      </c>
      <c r="Y32" s="19">
        <v>-880602775</v>
      </c>
      <c r="Z32" s="20">
        <v>-95.72</v>
      </c>
      <c r="AA32" s="21">
        <v>920000000</v>
      </c>
    </row>
    <row r="33" spans="1:27" ht="13.5">
      <c r="A33" s="22" t="s">
        <v>55</v>
      </c>
      <c r="B33" s="16"/>
      <c r="C33" s="17">
        <v>45000</v>
      </c>
      <c r="D33" s="17"/>
      <c r="E33" s="18">
        <v>5793455</v>
      </c>
      <c r="F33" s="19">
        <v>5793455</v>
      </c>
      <c r="G33" s="19">
        <v>384465</v>
      </c>
      <c r="H33" s="36">
        <v>-631619</v>
      </c>
      <c r="I33" s="36">
        <v>-251133</v>
      </c>
      <c r="J33" s="36">
        <v>-498287</v>
      </c>
      <c r="K33" s="19">
        <v>250027</v>
      </c>
      <c r="L33" s="19">
        <v>23504</v>
      </c>
      <c r="M33" s="19">
        <v>-288150</v>
      </c>
      <c r="N33" s="19">
        <v>-14619</v>
      </c>
      <c r="O33" s="36"/>
      <c r="P33" s="36"/>
      <c r="Q33" s="36"/>
      <c r="R33" s="19"/>
      <c r="S33" s="19"/>
      <c r="T33" s="19"/>
      <c r="U33" s="19"/>
      <c r="V33" s="36"/>
      <c r="W33" s="36">
        <v>-512906</v>
      </c>
      <c r="X33" s="36">
        <v>577323</v>
      </c>
      <c r="Y33" s="19">
        <v>-1090229</v>
      </c>
      <c r="Z33" s="20">
        <v>-188.84</v>
      </c>
      <c r="AA33" s="21">
        <v>5793455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-101328901</v>
      </c>
      <c r="D35" s="17"/>
      <c r="E35" s="18">
        <v>-131853209</v>
      </c>
      <c r="F35" s="19">
        <v>-131853209</v>
      </c>
      <c r="G35" s="19">
        <v>-15814960</v>
      </c>
      <c r="H35" s="19">
        <v>-1396065</v>
      </c>
      <c r="I35" s="19">
        <v>-143453</v>
      </c>
      <c r="J35" s="19">
        <v>-17354478</v>
      </c>
      <c r="K35" s="19">
        <v>-3584089</v>
      </c>
      <c r="L35" s="19">
        <v>-1178417</v>
      </c>
      <c r="M35" s="19">
        <v>-28356531</v>
      </c>
      <c r="N35" s="19">
        <v>-33119037</v>
      </c>
      <c r="O35" s="19"/>
      <c r="P35" s="19"/>
      <c r="Q35" s="19"/>
      <c r="R35" s="19"/>
      <c r="S35" s="19"/>
      <c r="T35" s="19"/>
      <c r="U35" s="19"/>
      <c r="V35" s="19"/>
      <c r="W35" s="19">
        <v>-50473515</v>
      </c>
      <c r="X35" s="19">
        <v>-68533185</v>
      </c>
      <c r="Y35" s="19">
        <v>18059670</v>
      </c>
      <c r="Z35" s="20">
        <v>-26.35</v>
      </c>
      <c r="AA35" s="21">
        <v>-131853209</v>
      </c>
    </row>
    <row r="36" spans="1:27" ht="13.5">
      <c r="A36" s="23" t="s">
        <v>57</v>
      </c>
      <c r="B36" s="24"/>
      <c r="C36" s="25">
        <f aca="true" t="shared" si="2" ref="C36:Y36">SUM(C31:C35)</f>
        <v>100039528</v>
      </c>
      <c r="D36" s="25">
        <f>SUM(D31:D35)</f>
        <v>0</v>
      </c>
      <c r="E36" s="26">
        <f t="shared" si="2"/>
        <v>793212248</v>
      </c>
      <c r="F36" s="27">
        <f t="shared" si="2"/>
        <v>793212248</v>
      </c>
      <c r="G36" s="27">
        <f t="shared" si="2"/>
        <v>-16033270</v>
      </c>
      <c r="H36" s="27">
        <f t="shared" si="2"/>
        <v>-2027684</v>
      </c>
      <c r="I36" s="27">
        <f t="shared" si="2"/>
        <v>-394586</v>
      </c>
      <c r="J36" s="27">
        <f t="shared" si="2"/>
        <v>-18455540</v>
      </c>
      <c r="K36" s="27">
        <f t="shared" si="2"/>
        <v>36665938</v>
      </c>
      <c r="L36" s="27">
        <f t="shared" si="2"/>
        <v>-1154913</v>
      </c>
      <c r="M36" s="27">
        <f t="shared" si="2"/>
        <v>-28644681</v>
      </c>
      <c r="N36" s="27">
        <f t="shared" si="2"/>
        <v>6866344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-11589196</v>
      </c>
      <c r="X36" s="27">
        <f t="shared" si="2"/>
        <v>851316140</v>
      </c>
      <c r="Y36" s="27">
        <f t="shared" si="2"/>
        <v>-862905336</v>
      </c>
      <c r="Z36" s="28">
        <f>+IF(X36&lt;&gt;0,+(Y36/X36)*100,0)</f>
        <v>-101.36132694488795</v>
      </c>
      <c r="AA36" s="29">
        <f>SUM(AA31:AA35)</f>
        <v>793212248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267511940</v>
      </c>
      <c r="D38" s="31">
        <f>+D17+D27+D36</f>
        <v>0</v>
      </c>
      <c r="E38" s="32">
        <f t="shared" si="3"/>
        <v>52872018</v>
      </c>
      <c r="F38" s="33">
        <f t="shared" si="3"/>
        <v>78752609</v>
      </c>
      <c r="G38" s="33">
        <f t="shared" si="3"/>
        <v>3597400303</v>
      </c>
      <c r="H38" s="33">
        <f t="shared" si="3"/>
        <v>-624385729</v>
      </c>
      <c r="I38" s="33">
        <f t="shared" si="3"/>
        <v>-1062899958</v>
      </c>
      <c r="J38" s="33">
        <f t="shared" si="3"/>
        <v>1910114616</v>
      </c>
      <c r="K38" s="33">
        <f t="shared" si="3"/>
        <v>-979653196</v>
      </c>
      <c r="L38" s="33">
        <f t="shared" si="3"/>
        <v>-674482552</v>
      </c>
      <c r="M38" s="33">
        <f t="shared" si="3"/>
        <v>1733307532</v>
      </c>
      <c r="N38" s="33">
        <f t="shared" si="3"/>
        <v>79171784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1989286400</v>
      </c>
      <c r="X38" s="33">
        <f t="shared" si="3"/>
        <v>2307885430</v>
      </c>
      <c r="Y38" s="33">
        <f t="shared" si="3"/>
        <v>-318599030</v>
      </c>
      <c r="Z38" s="34">
        <f>+IF(X38&lt;&gt;0,+(Y38/X38)*100,0)</f>
        <v>-13.80480269334687</v>
      </c>
      <c r="AA38" s="35">
        <f>+AA17+AA27+AA36</f>
        <v>78752609</v>
      </c>
    </row>
    <row r="39" spans="1:27" ht="13.5">
      <c r="A39" s="22" t="s">
        <v>59</v>
      </c>
      <c r="B39" s="16"/>
      <c r="C39" s="31">
        <v>2479210648</v>
      </c>
      <c r="D39" s="31"/>
      <c r="E39" s="32">
        <v>2541012770</v>
      </c>
      <c r="F39" s="33">
        <v>2311012971</v>
      </c>
      <c r="G39" s="33">
        <v>2750558576</v>
      </c>
      <c r="H39" s="33">
        <v>6347958879</v>
      </c>
      <c r="I39" s="33">
        <v>5723573150</v>
      </c>
      <c r="J39" s="33">
        <v>2750558576</v>
      </c>
      <c r="K39" s="33">
        <v>4476090895</v>
      </c>
      <c r="L39" s="33">
        <v>3496437699</v>
      </c>
      <c r="M39" s="33">
        <v>2898423436</v>
      </c>
      <c r="N39" s="33">
        <v>4476090895</v>
      </c>
      <c r="O39" s="33"/>
      <c r="P39" s="33"/>
      <c r="Q39" s="33"/>
      <c r="R39" s="33"/>
      <c r="S39" s="33"/>
      <c r="T39" s="33"/>
      <c r="U39" s="33"/>
      <c r="V39" s="33"/>
      <c r="W39" s="33">
        <v>2750558576</v>
      </c>
      <c r="X39" s="33">
        <v>2311012971</v>
      </c>
      <c r="Y39" s="33">
        <v>439545605</v>
      </c>
      <c r="Z39" s="34">
        <v>19.02</v>
      </c>
      <c r="AA39" s="35">
        <v>2311012971</v>
      </c>
    </row>
    <row r="40" spans="1:27" ht="13.5">
      <c r="A40" s="41" t="s">
        <v>60</v>
      </c>
      <c r="B40" s="42"/>
      <c r="C40" s="43">
        <v>2746722588</v>
      </c>
      <c r="D40" s="43"/>
      <c r="E40" s="44">
        <v>2593884783</v>
      </c>
      <c r="F40" s="45">
        <v>2389765574</v>
      </c>
      <c r="G40" s="45">
        <v>6347958879</v>
      </c>
      <c r="H40" s="45">
        <v>5723573150</v>
      </c>
      <c r="I40" s="45">
        <v>4660673192</v>
      </c>
      <c r="J40" s="45">
        <v>4660673192</v>
      </c>
      <c r="K40" s="45">
        <v>3496437699</v>
      </c>
      <c r="L40" s="45">
        <v>2821955147</v>
      </c>
      <c r="M40" s="45">
        <v>4631730968</v>
      </c>
      <c r="N40" s="45">
        <v>4555262679</v>
      </c>
      <c r="O40" s="45"/>
      <c r="P40" s="45"/>
      <c r="Q40" s="45"/>
      <c r="R40" s="45"/>
      <c r="S40" s="45"/>
      <c r="T40" s="45"/>
      <c r="U40" s="45"/>
      <c r="V40" s="45"/>
      <c r="W40" s="45">
        <v>4555262679</v>
      </c>
      <c r="X40" s="45">
        <v>4618898395</v>
      </c>
      <c r="Y40" s="45">
        <v>-63635716</v>
      </c>
      <c r="Z40" s="46">
        <v>-1.38</v>
      </c>
      <c r="AA40" s="47">
        <v>2389765574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59977283</v>
      </c>
      <c r="D6" s="17"/>
      <c r="E6" s="18">
        <v>55915329</v>
      </c>
      <c r="F6" s="19">
        <v>55915329</v>
      </c>
      <c r="G6" s="19"/>
      <c r="H6" s="19">
        <v>2776531</v>
      </c>
      <c r="I6" s="19">
        <v>2974609</v>
      </c>
      <c r="J6" s="19">
        <v>5751140</v>
      </c>
      <c r="K6" s="19">
        <v>2553159</v>
      </c>
      <c r="L6" s="19">
        <v>15114714</v>
      </c>
      <c r="M6" s="19">
        <v>7278964</v>
      </c>
      <c r="N6" s="19">
        <v>24946837</v>
      </c>
      <c r="O6" s="19"/>
      <c r="P6" s="19"/>
      <c r="Q6" s="19"/>
      <c r="R6" s="19"/>
      <c r="S6" s="19"/>
      <c r="T6" s="19"/>
      <c r="U6" s="19"/>
      <c r="V6" s="19"/>
      <c r="W6" s="19">
        <v>30697977</v>
      </c>
      <c r="X6" s="19">
        <v>29902911</v>
      </c>
      <c r="Y6" s="19">
        <v>795066</v>
      </c>
      <c r="Z6" s="20">
        <v>2.66</v>
      </c>
      <c r="AA6" s="21">
        <v>55915329</v>
      </c>
    </row>
    <row r="7" spans="1:27" ht="13.5">
      <c r="A7" s="22" t="s">
        <v>34</v>
      </c>
      <c r="B7" s="16"/>
      <c r="C7" s="17">
        <v>260375933</v>
      </c>
      <c r="D7" s="17"/>
      <c r="E7" s="18">
        <v>349693786</v>
      </c>
      <c r="F7" s="19">
        <v>349693786</v>
      </c>
      <c r="G7" s="19">
        <v>26831267</v>
      </c>
      <c r="H7" s="19">
        <v>25367988</v>
      </c>
      <c r="I7" s="19">
        <v>27130235</v>
      </c>
      <c r="J7" s="19">
        <v>79329490</v>
      </c>
      <c r="K7" s="19">
        <v>28573081</v>
      </c>
      <c r="L7" s="19">
        <v>24642323</v>
      </c>
      <c r="M7" s="19">
        <v>24806262</v>
      </c>
      <c r="N7" s="19">
        <v>78021666</v>
      </c>
      <c r="O7" s="19"/>
      <c r="P7" s="19"/>
      <c r="Q7" s="19"/>
      <c r="R7" s="19"/>
      <c r="S7" s="19"/>
      <c r="T7" s="19"/>
      <c r="U7" s="19"/>
      <c r="V7" s="19"/>
      <c r="W7" s="19">
        <v>157351156</v>
      </c>
      <c r="X7" s="19">
        <v>141192471</v>
      </c>
      <c r="Y7" s="19">
        <v>16158685</v>
      </c>
      <c r="Z7" s="20">
        <v>11.44</v>
      </c>
      <c r="AA7" s="21">
        <v>349693786</v>
      </c>
    </row>
    <row r="8" spans="1:27" ht="13.5">
      <c r="A8" s="22" t="s">
        <v>35</v>
      </c>
      <c r="B8" s="16"/>
      <c r="C8" s="17">
        <v>75413743</v>
      </c>
      <c r="D8" s="17"/>
      <c r="E8" s="18">
        <v>88851621</v>
      </c>
      <c r="F8" s="19">
        <v>88851621</v>
      </c>
      <c r="G8" s="19">
        <v>1270217</v>
      </c>
      <c r="H8" s="19">
        <v>644841</v>
      </c>
      <c r="I8" s="19">
        <v>3606040</v>
      </c>
      <c r="J8" s="19">
        <v>5521098</v>
      </c>
      <c r="K8" s="19">
        <v>1949680</v>
      </c>
      <c r="L8" s="19">
        <v>1686182</v>
      </c>
      <c r="M8" s="19">
        <v>1667707</v>
      </c>
      <c r="N8" s="19">
        <v>5303569</v>
      </c>
      <c r="O8" s="19"/>
      <c r="P8" s="19"/>
      <c r="Q8" s="19"/>
      <c r="R8" s="19"/>
      <c r="S8" s="19"/>
      <c r="T8" s="19"/>
      <c r="U8" s="19"/>
      <c r="V8" s="19"/>
      <c r="W8" s="19">
        <v>10824667</v>
      </c>
      <c r="X8" s="19">
        <v>14073577</v>
      </c>
      <c r="Y8" s="19">
        <v>-3248910</v>
      </c>
      <c r="Z8" s="20">
        <v>-23.09</v>
      </c>
      <c r="AA8" s="21">
        <v>88851621</v>
      </c>
    </row>
    <row r="9" spans="1:27" ht="13.5">
      <c r="A9" s="22" t="s">
        <v>36</v>
      </c>
      <c r="B9" s="16"/>
      <c r="C9" s="17">
        <v>291717482</v>
      </c>
      <c r="D9" s="17"/>
      <c r="E9" s="18">
        <v>321473500</v>
      </c>
      <c r="F9" s="19">
        <v>321473500</v>
      </c>
      <c r="G9" s="19">
        <v>132085000</v>
      </c>
      <c r="H9" s="19">
        <v>2010000</v>
      </c>
      <c r="I9" s="19">
        <v>470898</v>
      </c>
      <c r="J9" s="19">
        <v>134565898</v>
      </c>
      <c r="K9" s="19"/>
      <c r="L9" s="19">
        <v>558000</v>
      </c>
      <c r="M9" s="19">
        <v>104920000</v>
      </c>
      <c r="N9" s="19">
        <v>105478000</v>
      </c>
      <c r="O9" s="19"/>
      <c r="P9" s="19"/>
      <c r="Q9" s="19"/>
      <c r="R9" s="19"/>
      <c r="S9" s="19"/>
      <c r="T9" s="19"/>
      <c r="U9" s="19"/>
      <c r="V9" s="19"/>
      <c r="W9" s="19">
        <v>240043898</v>
      </c>
      <c r="X9" s="19">
        <v>234427000</v>
      </c>
      <c r="Y9" s="19">
        <v>5616898</v>
      </c>
      <c r="Z9" s="20">
        <v>2.4</v>
      </c>
      <c r="AA9" s="21">
        <v>321473500</v>
      </c>
    </row>
    <row r="10" spans="1:27" ht="13.5">
      <c r="A10" s="22" t="s">
        <v>37</v>
      </c>
      <c r="B10" s="16"/>
      <c r="C10" s="17">
        <v>141372767</v>
      </c>
      <c r="D10" s="17"/>
      <c r="E10" s="18">
        <v>104644640</v>
      </c>
      <c r="F10" s="19">
        <v>104644640</v>
      </c>
      <c r="G10" s="19">
        <v>45937000</v>
      </c>
      <c r="H10" s="19"/>
      <c r="I10" s="19"/>
      <c r="J10" s="19">
        <v>45937000</v>
      </c>
      <c r="K10" s="19">
        <v>6913000</v>
      </c>
      <c r="L10" s="19"/>
      <c r="M10" s="19">
        <v>40231000</v>
      </c>
      <c r="N10" s="19">
        <v>47144000</v>
      </c>
      <c r="O10" s="19"/>
      <c r="P10" s="19"/>
      <c r="Q10" s="19"/>
      <c r="R10" s="19"/>
      <c r="S10" s="19"/>
      <c r="T10" s="19"/>
      <c r="U10" s="19"/>
      <c r="V10" s="19"/>
      <c r="W10" s="19">
        <v>93081000</v>
      </c>
      <c r="X10" s="19">
        <v>85470640</v>
      </c>
      <c r="Y10" s="19">
        <v>7610360</v>
      </c>
      <c r="Z10" s="20">
        <v>8.9</v>
      </c>
      <c r="AA10" s="21">
        <v>104644640</v>
      </c>
    </row>
    <row r="11" spans="1:27" ht="13.5">
      <c r="A11" s="22" t="s">
        <v>38</v>
      </c>
      <c r="B11" s="16"/>
      <c r="C11" s="17">
        <v>2982976</v>
      </c>
      <c r="D11" s="17"/>
      <c r="E11" s="18">
        <v>20067016</v>
      </c>
      <c r="F11" s="19">
        <v>20067016</v>
      </c>
      <c r="G11" s="19">
        <v>2084154</v>
      </c>
      <c r="H11" s="19">
        <v>2190377</v>
      </c>
      <c r="I11" s="19">
        <v>1609181</v>
      </c>
      <c r="J11" s="19">
        <v>5883712</v>
      </c>
      <c r="K11" s="19">
        <v>1595402</v>
      </c>
      <c r="L11" s="19">
        <v>1680425</v>
      </c>
      <c r="M11" s="19">
        <v>1650222</v>
      </c>
      <c r="N11" s="19">
        <v>4926049</v>
      </c>
      <c r="O11" s="19"/>
      <c r="P11" s="19"/>
      <c r="Q11" s="19"/>
      <c r="R11" s="19"/>
      <c r="S11" s="19"/>
      <c r="T11" s="19"/>
      <c r="U11" s="19"/>
      <c r="V11" s="19"/>
      <c r="W11" s="19">
        <v>10809761</v>
      </c>
      <c r="X11" s="19">
        <v>1906522</v>
      </c>
      <c r="Y11" s="19">
        <v>8903239</v>
      </c>
      <c r="Z11" s="20">
        <v>466.99</v>
      </c>
      <c r="AA11" s="21">
        <v>20067016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-694178762</v>
      </c>
      <c r="D14" s="17"/>
      <c r="E14" s="18">
        <v>-654647224</v>
      </c>
      <c r="F14" s="19">
        <v>-654647224</v>
      </c>
      <c r="G14" s="19">
        <v>-29529162</v>
      </c>
      <c r="H14" s="19">
        <v>-61603404</v>
      </c>
      <c r="I14" s="19">
        <v>-70852744</v>
      </c>
      <c r="J14" s="19">
        <v>-161985310</v>
      </c>
      <c r="K14" s="19">
        <v>-66254658</v>
      </c>
      <c r="L14" s="19">
        <v>-71638606</v>
      </c>
      <c r="M14" s="19">
        <v>-59076021</v>
      </c>
      <c r="N14" s="19">
        <v>-196969285</v>
      </c>
      <c r="O14" s="19"/>
      <c r="P14" s="19"/>
      <c r="Q14" s="19"/>
      <c r="R14" s="19"/>
      <c r="S14" s="19"/>
      <c r="T14" s="19"/>
      <c r="U14" s="19"/>
      <c r="V14" s="19"/>
      <c r="W14" s="19">
        <v>-358954595</v>
      </c>
      <c r="X14" s="19">
        <v>-283287903</v>
      </c>
      <c r="Y14" s="19">
        <v>-75666692</v>
      </c>
      <c r="Z14" s="20">
        <v>26.71</v>
      </c>
      <c r="AA14" s="21">
        <v>-654647224</v>
      </c>
    </row>
    <row r="15" spans="1:27" ht="13.5">
      <c r="A15" s="22" t="s">
        <v>42</v>
      </c>
      <c r="B15" s="16"/>
      <c r="C15" s="17">
        <v>-12159190</v>
      </c>
      <c r="D15" s="17"/>
      <c r="E15" s="18">
        <v>-13101777</v>
      </c>
      <c r="F15" s="19">
        <v>-13101777</v>
      </c>
      <c r="G15" s="19"/>
      <c r="H15" s="19">
        <v>-552</v>
      </c>
      <c r="I15" s="19"/>
      <c r="J15" s="19">
        <v>-552</v>
      </c>
      <c r="K15" s="19"/>
      <c r="L15" s="19">
        <v>-24703</v>
      </c>
      <c r="M15" s="19"/>
      <c r="N15" s="19">
        <v>-24703</v>
      </c>
      <c r="O15" s="19"/>
      <c r="P15" s="19"/>
      <c r="Q15" s="19"/>
      <c r="R15" s="19"/>
      <c r="S15" s="19"/>
      <c r="T15" s="19"/>
      <c r="U15" s="19"/>
      <c r="V15" s="19"/>
      <c r="W15" s="19">
        <v>-25255</v>
      </c>
      <c r="X15" s="19">
        <v>-706610</v>
      </c>
      <c r="Y15" s="19">
        <v>681355</v>
      </c>
      <c r="Z15" s="20">
        <v>-96.43</v>
      </c>
      <c r="AA15" s="21">
        <v>-13101777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125502232</v>
      </c>
      <c r="D17" s="25">
        <f>SUM(D6:D16)</f>
        <v>0</v>
      </c>
      <c r="E17" s="26">
        <f t="shared" si="0"/>
        <v>272896891</v>
      </c>
      <c r="F17" s="27">
        <f t="shared" si="0"/>
        <v>272896891</v>
      </c>
      <c r="G17" s="27">
        <f t="shared" si="0"/>
        <v>178678476</v>
      </c>
      <c r="H17" s="27">
        <f t="shared" si="0"/>
        <v>-28614219</v>
      </c>
      <c r="I17" s="27">
        <f t="shared" si="0"/>
        <v>-35061781</v>
      </c>
      <c r="J17" s="27">
        <f t="shared" si="0"/>
        <v>115002476</v>
      </c>
      <c r="K17" s="27">
        <f t="shared" si="0"/>
        <v>-24670336</v>
      </c>
      <c r="L17" s="27">
        <f t="shared" si="0"/>
        <v>-27981665</v>
      </c>
      <c r="M17" s="27">
        <f t="shared" si="0"/>
        <v>121478134</v>
      </c>
      <c r="N17" s="27">
        <f t="shared" si="0"/>
        <v>68826133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183828609</v>
      </c>
      <c r="X17" s="27">
        <f t="shared" si="0"/>
        <v>222978608</v>
      </c>
      <c r="Y17" s="27">
        <f t="shared" si="0"/>
        <v>-39149999</v>
      </c>
      <c r="Z17" s="28">
        <f>+IF(X17&lt;&gt;0,+(Y17/X17)*100,0)</f>
        <v>-17.55773764629475</v>
      </c>
      <c r="AA17" s="29">
        <f>SUM(AA6:AA16)</f>
        <v>272896891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-203941922</v>
      </c>
      <c r="D26" s="17"/>
      <c r="E26" s="18">
        <v>-162638999</v>
      </c>
      <c r="F26" s="19">
        <v>-162638999</v>
      </c>
      <c r="G26" s="19">
        <v>-6315635</v>
      </c>
      <c r="H26" s="19">
        <v>-15638990</v>
      </c>
      <c r="I26" s="19">
        <v>-1837707</v>
      </c>
      <c r="J26" s="19">
        <v>-23792332</v>
      </c>
      <c r="K26" s="19">
        <v>-10823438</v>
      </c>
      <c r="L26" s="19">
        <v>-8608600</v>
      </c>
      <c r="M26" s="19">
        <v>-6718425</v>
      </c>
      <c r="N26" s="19">
        <v>-26150463</v>
      </c>
      <c r="O26" s="19"/>
      <c r="P26" s="19"/>
      <c r="Q26" s="19"/>
      <c r="R26" s="19"/>
      <c r="S26" s="19"/>
      <c r="T26" s="19"/>
      <c r="U26" s="19"/>
      <c r="V26" s="19"/>
      <c r="W26" s="19">
        <v>-49942795</v>
      </c>
      <c r="X26" s="19">
        <v>-89171916</v>
      </c>
      <c r="Y26" s="19">
        <v>39229121</v>
      </c>
      <c r="Z26" s="20">
        <v>-43.99</v>
      </c>
      <c r="AA26" s="21">
        <v>-162638999</v>
      </c>
    </row>
    <row r="27" spans="1:27" ht="13.5">
      <c r="A27" s="23" t="s">
        <v>51</v>
      </c>
      <c r="B27" s="24"/>
      <c r="C27" s="25">
        <f aca="true" t="shared" si="1" ref="C27:Y27">SUM(C21:C26)</f>
        <v>-203941922</v>
      </c>
      <c r="D27" s="25">
        <f>SUM(D21:D26)</f>
        <v>0</v>
      </c>
      <c r="E27" s="26">
        <f t="shared" si="1"/>
        <v>-162638999</v>
      </c>
      <c r="F27" s="27">
        <f t="shared" si="1"/>
        <v>-162638999</v>
      </c>
      <c r="G27" s="27">
        <f t="shared" si="1"/>
        <v>-6315635</v>
      </c>
      <c r="H27" s="27">
        <f t="shared" si="1"/>
        <v>-15638990</v>
      </c>
      <c r="I27" s="27">
        <f t="shared" si="1"/>
        <v>-1837707</v>
      </c>
      <c r="J27" s="27">
        <f t="shared" si="1"/>
        <v>-23792332</v>
      </c>
      <c r="K27" s="27">
        <f t="shared" si="1"/>
        <v>-10823438</v>
      </c>
      <c r="L27" s="27">
        <f t="shared" si="1"/>
        <v>-8608600</v>
      </c>
      <c r="M27" s="27">
        <f t="shared" si="1"/>
        <v>-6718425</v>
      </c>
      <c r="N27" s="27">
        <f t="shared" si="1"/>
        <v>-26150463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-49942795</v>
      </c>
      <c r="X27" s="27">
        <f t="shared" si="1"/>
        <v>-89171916</v>
      </c>
      <c r="Y27" s="27">
        <f t="shared" si="1"/>
        <v>39229121</v>
      </c>
      <c r="Z27" s="28">
        <f>+IF(X27&lt;&gt;0,+(Y27/X27)*100,0)</f>
        <v>-43.99268599319992</v>
      </c>
      <c r="AA27" s="29">
        <f>SUM(AA21:AA26)</f>
        <v>-162638999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2</v>
      </c>
      <c r="F31" s="19">
        <v>2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2</v>
      </c>
      <c r="Y31" s="19">
        <v>-2</v>
      </c>
      <c r="Z31" s="20">
        <v>-100</v>
      </c>
      <c r="AA31" s="21">
        <v>2</v>
      </c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-5862729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-5862729</v>
      </c>
      <c r="D36" s="25">
        <f>SUM(D31:D35)</f>
        <v>0</v>
      </c>
      <c r="E36" s="26">
        <f t="shared" si="2"/>
        <v>2</v>
      </c>
      <c r="F36" s="27">
        <f t="shared" si="2"/>
        <v>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2</v>
      </c>
      <c r="Y36" s="27">
        <f t="shared" si="2"/>
        <v>-2</v>
      </c>
      <c r="Z36" s="28">
        <f>+IF(X36&lt;&gt;0,+(Y36/X36)*100,0)</f>
        <v>-100</v>
      </c>
      <c r="AA36" s="29">
        <f>SUM(AA31:AA35)</f>
        <v>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-84302419</v>
      </c>
      <c r="D38" s="31">
        <f>+D17+D27+D36</f>
        <v>0</v>
      </c>
      <c r="E38" s="32">
        <f t="shared" si="3"/>
        <v>110257894</v>
      </c>
      <c r="F38" s="33">
        <f t="shared" si="3"/>
        <v>110257894</v>
      </c>
      <c r="G38" s="33">
        <f t="shared" si="3"/>
        <v>172362841</v>
      </c>
      <c r="H38" s="33">
        <f t="shared" si="3"/>
        <v>-44253209</v>
      </c>
      <c r="I38" s="33">
        <f t="shared" si="3"/>
        <v>-36899488</v>
      </c>
      <c r="J38" s="33">
        <f t="shared" si="3"/>
        <v>91210144</v>
      </c>
      <c r="K38" s="33">
        <f t="shared" si="3"/>
        <v>-35493774</v>
      </c>
      <c r="L38" s="33">
        <f t="shared" si="3"/>
        <v>-36590265</v>
      </c>
      <c r="M38" s="33">
        <f t="shared" si="3"/>
        <v>114759709</v>
      </c>
      <c r="N38" s="33">
        <f t="shared" si="3"/>
        <v>42675670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133885814</v>
      </c>
      <c r="X38" s="33">
        <f t="shared" si="3"/>
        <v>133806694</v>
      </c>
      <c r="Y38" s="33">
        <f t="shared" si="3"/>
        <v>79120</v>
      </c>
      <c r="Z38" s="34">
        <f>+IF(X38&lt;&gt;0,+(Y38/X38)*100,0)</f>
        <v>0.05913007610815047</v>
      </c>
      <c r="AA38" s="35">
        <f>+AA17+AA27+AA36</f>
        <v>110257894</v>
      </c>
    </row>
    <row r="39" spans="1:27" ht="13.5">
      <c r="A39" s="22" t="s">
        <v>59</v>
      </c>
      <c r="B39" s="16"/>
      <c r="C39" s="31">
        <v>103329310</v>
      </c>
      <c r="D39" s="31"/>
      <c r="E39" s="32">
        <v>115917567</v>
      </c>
      <c r="F39" s="33">
        <v>115917567</v>
      </c>
      <c r="G39" s="33">
        <v>103304109</v>
      </c>
      <c r="H39" s="33">
        <v>275666950</v>
      </c>
      <c r="I39" s="33">
        <v>231413741</v>
      </c>
      <c r="J39" s="33">
        <v>103304109</v>
      </c>
      <c r="K39" s="33">
        <v>194514253</v>
      </c>
      <c r="L39" s="33">
        <v>159020479</v>
      </c>
      <c r="M39" s="33">
        <v>122430214</v>
      </c>
      <c r="N39" s="33">
        <v>194514253</v>
      </c>
      <c r="O39" s="33"/>
      <c r="P39" s="33"/>
      <c r="Q39" s="33"/>
      <c r="R39" s="33"/>
      <c r="S39" s="33"/>
      <c r="T39" s="33"/>
      <c r="U39" s="33"/>
      <c r="V39" s="33"/>
      <c r="W39" s="33">
        <v>103304109</v>
      </c>
      <c r="X39" s="33">
        <v>115917567</v>
      </c>
      <c r="Y39" s="33">
        <v>-12613458</v>
      </c>
      <c r="Z39" s="34">
        <v>-10.88</v>
      </c>
      <c r="AA39" s="35">
        <v>115917567</v>
      </c>
    </row>
    <row r="40" spans="1:27" ht="13.5">
      <c r="A40" s="41" t="s">
        <v>60</v>
      </c>
      <c r="B40" s="42"/>
      <c r="C40" s="43">
        <v>19026891</v>
      </c>
      <c r="D40" s="43"/>
      <c r="E40" s="44">
        <v>226175460</v>
      </c>
      <c r="F40" s="45">
        <v>226175460</v>
      </c>
      <c r="G40" s="45">
        <v>275666950</v>
      </c>
      <c r="H40" s="45">
        <v>231413741</v>
      </c>
      <c r="I40" s="45">
        <v>194514253</v>
      </c>
      <c r="J40" s="45">
        <v>194514253</v>
      </c>
      <c r="K40" s="45">
        <v>159020479</v>
      </c>
      <c r="L40" s="45">
        <v>122430214</v>
      </c>
      <c r="M40" s="45">
        <v>237189923</v>
      </c>
      <c r="N40" s="45">
        <v>237189923</v>
      </c>
      <c r="O40" s="45"/>
      <c r="P40" s="45"/>
      <c r="Q40" s="45"/>
      <c r="R40" s="45"/>
      <c r="S40" s="45"/>
      <c r="T40" s="45"/>
      <c r="U40" s="45"/>
      <c r="V40" s="45"/>
      <c r="W40" s="45">
        <v>237189923</v>
      </c>
      <c r="X40" s="45">
        <v>249724260</v>
      </c>
      <c r="Y40" s="45">
        <v>-12534337</v>
      </c>
      <c r="Z40" s="46">
        <v>-5.02</v>
      </c>
      <c r="AA40" s="47">
        <v>226175460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3597927</v>
      </c>
      <c r="D6" s="17"/>
      <c r="E6" s="18">
        <v>8478800</v>
      </c>
      <c r="F6" s="19">
        <v>8478800</v>
      </c>
      <c r="G6" s="19">
        <v>2059920</v>
      </c>
      <c r="H6" s="19">
        <v>2060378</v>
      </c>
      <c r="I6" s="19">
        <v>2060378</v>
      </c>
      <c r="J6" s="19">
        <v>6180676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6180676</v>
      </c>
      <c r="X6" s="19">
        <v>4112233</v>
      </c>
      <c r="Y6" s="19">
        <v>2068443</v>
      </c>
      <c r="Z6" s="20">
        <v>50.3</v>
      </c>
      <c r="AA6" s="21">
        <v>8478800</v>
      </c>
    </row>
    <row r="7" spans="1:27" ht="13.5">
      <c r="A7" s="22" t="s">
        <v>34</v>
      </c>
      <c r="B7" s="16"/>
      <c r="C7" s="17">
        <v>1904650</v>
      </c>
      <c r="D7" s="17"/>
      <c r="E7" s="18">
        <v>2539350</v>
      </c>
      <c r="F7" s="19">
        <v>2539350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1231588</v>
      </c>
      <c r="Y7" s="19">
        <v>-1231588</v>
      </c>
      <c r="Z7" s="20">
        <v>-100</v>
      </c>
      <c r="AA7" s="21">
        <v>2539350</v>
      </c>
    </row>
    <row r="8" spans="1:27" ht="13.5">
      <c r="A8" s="22" t="s">
        <v>35</v>
      </c>
      <c r="B8" s="16"/>
      <c r="C8" s="17">
        <v>8170955</v>
      </c>
      <c r="D8" s="17"/>
      <c r="E8" s="18">
        <v>10608153</v>
      </c>
      <c r="F8" s="19">
        <v>10608153</v>
      </c>
      <c r="G8" s="19">
        <v>1241279</v>
      </c>
      <c r="H8" s="19">
        <v>1363009</v>
      </c>
      <c r="I8" s="19">
        <v>1534942</v>
      </c>
      <c r="J8" s="19">
        <v>4139230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4139230</v>
      </c>
      <c r="X8" s="19">
        <v>4279655</v>
      </c>
      <c r="Y8" s="19">
        <v>-140425</v>
      </c>
      <c r="Z8" s="20">
        <v>-3.28</v>
      </c>
      <c r="AA8" s="21">
        <v>10608153</v>
      </c>
    </row>
    <row r="9" spans="1:27" ht="13.5">
      <c r="A9" s="22" t="s">
        <v>36</v>
      </c>
      <c r="B9" s="16"/>
      <c r="C9" s="17">
        <v>208049000</v>
      </c>
      <c r="D9" s="17"/>
      <c r="E9" s="18">
        <v>330547000</v>
      </c>
      <c r="F9" s="19">
        <v>330547000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280964950</v>
      </c>
      <c r="Y9" s="19">
        <v>-280964950</v>
      </c>
      <c r="Z9" s="20">
        <v>-100</v>
      </c>
      <c r="AA9" s="21">
        <v>330547000</v>
      </c>
    </row>
    <row r="10" spans="1:27" ht="13.5">
      <c r="A10" s="22" t="s">
        <v>37</v>
      </c>
      <c r="B10" s="16"/>
      <c r="C10" s="17">
        <v>120993697</v>
      </c>
      <c r="D10" s="17"/>
      <c r="E10" s="18">
        <v>100350000</v>
      </c>
      <c r="F10" s="19">
        <v>100350000</v>
      </c>
      <c r="G10" s="19">
        <v>136278000</v>
      </c>
      <c r="H10" s="19">
        <v>32615000</v>
      </c>
      <c r="I10" s="19"/>
      <c r="J10" s="19">
        <v>168893000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168893000</v>
      </c>
      <c r="X10" s="19">
        <v>85297500</v>
      </c>
      <c r="Y10" s="19">
        <v>83595500</v>
      </c>
      <c r="Z10" s="20">
        <v>98</v>
      </c>
      <c r="AA10" s="21">
        <v>100350000</v>
      </c>
    </row>
    <row r="11" spans="1:27" ht="13.5">
      <c r="A11" s="22" t="s">
        <v>38</v>
      </c>
      <c r="B11" s="16"/>
      <c r="C11" s="17">
        <v>5461172</v>
      </c>
      <c r="D11" s="17"/>
      <c r="E11" s="18">
        <v>8979001</v>
      </c>
      <c r="F11" s="19">
        <v>8979001</v>
      </c>
      <c r="G11" s="19"/>
      <c r="H11" s="19">
        <v>1690998</v>
      </c>
      <c r="I11" s="19">
        <v>1205768</v>
      </c>
      <c r="J11" s="19">
        <v>2896766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2896766</v>
      </c>
      <c r="X11" s="19">
        <v>4354831</v>
      </c>
      <c r="Y11" s="19">
        <v>-1458065</v>
      </c>
      <c r="Z11" s="20">
        <v>-33.48</v>
      </c>
      <c r="AA11" s="21">
        <v>8979001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-90828496</v>
      </c>
      <c r="D14" s="17"/>
      <c r="E14" s="18">
        <v>-222803731</v>
      </c>
      <c r="F14" s="19">
        <v>-222803731</v>
      </c>
      <c r="G14" s="19">
        <v>-13833822</v>
      </c>
      <c r="H14" s="19">
        <v>-15308218</v>
      </c>
      <c r="I14" s="19">
        <v>-14239880</v>
      </c>
      <c r="J14" s="19">
        <v>-43381920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-43381920</v>
      </c>
      <c r="X14" s="19">
        <v>-114060770</v>
      </c>
      <c r="Y14" s="19">
        <v>70678850</v>
      </c>
      <c r="Z14" s="20">
        <v>-61.97</v>
      </c>
      <c r="AA14" s="21">
        <v>-222803731</v>
      </c>
    </row>
    <row r="15" spans="1:27" ht="13.5">
      <c r="A15" s="22" t="s">
        <v>42</v>
      </c>
      <c r="B15" s="16"/>
      <c r="C15" s="17"/>
      <c r="D15" s="17"/>
      <c r="E15" s="18">
        <v>-412000</v>
      </c>
      <c r="F15" s="19">
        <v>-412000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-199821</v>
      </c>
      <c r="Y15" s="19">
        <v>199821</v>
      </c>
      <c r="Z15" s="20">
        <v>-100</v>
      </c>
      <c r="AA15" s="21">
        <v>-412000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-318043</v>
      </c>
      <c r="H16" s="19">
        <v>-355763</v>
      </c>
      <c r="I16" s="19">
        <v>-353963</v>
      </c>
      <c r="J16" s="19">
        <v>-1027769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-1027769</v>
      </c>
      <c r="X16" s="19"/>
      <c r="Y16" s="19">
        <v>-1027769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257348905</v>
      </c>
      <c r="D17" s="25">
        <f>SUM(D6:D16)</f>
        <v>0</v>
      </c>
      <c r="E17" s="26">
        <f t="shared" si="0"/>
        <v>238286573</v>
      </c>
      <c r="F17" s="27">
        <f t="shared" si="0"/>
        <v>238286573</v>
      </c>
      <c r="G17" s="27">
        <f t="shared" si="0"/>
        <v>125427334</v>
      </c>
      <c r="H17" s="27">
        <f t="shared" si="0"/>
        <v>22065404</v>
      </c>
      <c r="I17" s="27">
        <f t="shared" si="0"/>
        <v>-9792755</v>
      </c>
      <c r="J17" s="27">
        <f t="shared" si="0"/>
        <v>137699983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137699983</v>
      </c>
      <c r="X17" s="27">
        <f t="shared" si="0"/>
        <v>265980166</v>
      </c>
      <c r="Y17" s="27">
        <f t="shared" si="0"/>
        <v>-128280183</v>
      </c>
      <c r="Z17" s="28">
        <f>+IF(X17&lt;&gt;0,+(Y17/X17)*100,0)</f>
        <v>-48.22922886663662</v>
      </c>
      <c r="AA17" s="29">
        <f>SUM(AA6:AA16)</f>
        <v>238286573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167000</v>
      </c>
      <c r="F21" s="19">
        <v>167000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167000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-71831092</v>
      </c>
      <c r="D26" s="17"/>
      <c r="E26" s="18">
        <v>-210294362</v>
      </c>
      <c r="F26" s="19">
        <v>-210294362</v>
      </c>
      <c r="G26" s="19">
        <v>67918869</v>
      </c>
      <c r="H26" s="19">
        <v>-6824971</v>
      </c>
      <c r="I26" s="19">
        <v>-13589983</v>
      </c>
      <c r="J26" s="19">
        <v>47503915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47503915</v>
      </c>
      <c r="X26" s="19">
        <v>-62850840</v>
      </c>
      <c r="Y26" s="19">
        <v>110354755</v>
      </c>
      <c r="Z26" s="20">
        <v>-175.58</v>
      </c>
      <c r="AA26" s="21">
        <v>-210294362</v>
      </c>
    </row>
    <row r="27" spans="1:27" ht="13.5">
      <c r="A27" s="23" t="s">
        <v>51</v>
      </c>
      <c r="B27" s="24"/>
      <c r="C27" s="25">
        <f aca="true" t="shared" si="1" ref="C27:Y27">SUM(C21:C26)</f>
        <v>-71831092</v>
      </c>
      <c r="D27" s="25">
        <f>SUM(D21:D26)</f>
        <v>0</v>
      </c>
      <c r="E27" s="26">
        <f t="shared" si="1"/>
        <v>-210127362</v>
      </c>
      <c r="F27" s="27">
        <f t="shared" si="1"/>
        <v>-210127362</v>
      </c>
      <c r="G27" s="27">
        <f t="shared" si="1"/>
        <v>67918869</v>
      </c>
      <c r="H27" s="27">
        <f t="shared" si="1"/>
        <v>-6824971</v>
      </c>
      <c r="I27" s="27">
        <f t="shared" si="1"/>
        <v>-13589983</v>
      </c>
      <c r="J27" s="27">
        <f t="shared" si="1"/>
        <v>47503915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47503915</v>
      </c>
      <c r="X27" s="27">
        <f t="shared" si="1"/>
        <v>-62850840</v>
      </c>
      <c r="Y27" s="27">
        <f t="shared" si="1"/>
        <v>110354755</v>
      </c>
      <c r="Z27" s="28">
        <f>+IF(X27&lt;&gt;0,+(Y27/X27)*100,0)</f>
        <v>-175.58198903944643</v>
      </c>
      <c r="AA27" s="29">
        <f>SUM(AA21:AA26)</f>
        <v>-210127362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>
        <v>-602775</v>
      </c>
      <c r="H32" s="19"/>
      <c r="I32" s="19"/>
      <c r="J32" s="19">
        <v>-602775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-602775</v>
      </c>
      <c r="X32" s="19"/>
      <c r="Y32" s="19">
        <v>-602775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>
        <v>-622622</v>
      </c>
      <c r="I33" s="36">
        <v>1020</v>
      </c>
      <c r="J33" s="36">
        <v>-621602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-621602</v>
      </c>
      <c r="X33" s="36"/>
      <c r="Y33" s="19">
        <v>-621602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815213</v>
      </c>
      <c r="D35" s="17"/>
      <c r="E35" s="18">
        <v>-672000</v>
      </c>
      <c r="F35" s="19">
        <v>-672000</v>
      </c>
      <c r="G35" s="19">
        <v>602776</v>
      </c>
      <c r="H35" s="19"/>
      <c r="I35" s="19"/>
      <c r="J35" s="19">
        <v>602776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602776</v>
      </c>
      <c r="X35" s="19">
        <v>-325922</v>
      </c>
      <c r="Y35" s="19">
        <v>928698</v>
      </c>
      <c r="Z35" s="20">
        <v>-284.94</v>
      </c>
      <c r="AA35" s="21">
        <v>-672000</v>
      </c>
    </row>
    <row r="36" spans="1:27" ht="13.5">
      <c r="A36" s="23" t="s">
        <v>57</v>
      </c>
      <c r="B36" s="24"/>
      <c r="C36" s="25">
        <f aca="true" t="shared" si="2" ref="C36:Y36">SUM(C31:C35)</f>
        <v>815213</v>
      </c>
      <c r="D36" s="25">
        <f>SUM(D31:D35)</f>
        <v>0</v>
      </c>
      <c r="E36" s="26">
        <f t="shared" si="2"/>
        <v>-672000</v>
      </c>
      <c r="F36" s="27">
        <f t="shared" si="2"/>
        <v>-672000</v>
      </c>
      <c r="G36" s="27">
        <f t="shared" si="2"/>
        <v>1</v>
      </c>
      <c r="H36" s="27">
        <f t="shared" si="2"/>
        <v>-622622</v>
      </c>
      <c r="I36" s="27">
        <f t="shared" si="2"/>
        <v>1020</v>
      </c>
      <c r="J36" s="27">
        <f t="shared" si="2"/>
        <v>-621601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-621601</v>
      </c>
      <c r="X36" s="27">
        <f t="shared" si="2"/>
        <v>-325922</v>
      </c>
      <c r="Y36" s="27">
        <f t="shared" si="2"/>
        <v>-295679</v>
      </c>
      <c r="Z36" s="28">
        <f>+IF(X36&lt;&gt;0,+(Y36/X36)*100,0)</f>
        <v>90.72078595492174</v>
      </c>
      <c r="AA36" s="29">
        <f>SUM(AA31:AA35)</f>
        <v>-672000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186333026</v>
      </c>
      <c r="D38" s="31">
        <f>+D17+D27+D36</f>
        <v>0</v>
      </c>
      <c r="E38" s="32">
        <f t="shared" si="3"/>
        <v>27487211</v>
      </c>
      <c r="F38" s="33">
        <f t="shared" si="3"/>
        <v>27487211</v>
      </c>
      <c r="G38" s="33">
        <f t="shared" si="3"/>
        <v>193346204</v>
      </c>
      <c r="H38" s="33">
        <f t="shared" si="3"/>
        <v>14617811</v>
      </c>
      <c r="I38" s="33">
        <f t="shared" si="3"/>
        <v>-23381718</v>
      </c>
      <c r="J38" s="33">
        <f t="shared" si="3"/>
        <v>184582297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184582297</v>
      </c>
      <c r="X38" s="33">
        <f t="shared" si="3"/>
        <v>202803404</v>
      </c>
      <c r="Y38" s="33">
        <f t="shared" si="3"/>
        <v>-18221107</v>
      </c>
      <c r="Z38" s="34">
        <f>+IF(X38&lt;&gt;0,+(Y38/X38)*100,0)</f>
        <v>-8.984615958418528</v>
      </c>
      <c r="AA38" s="35">
        <f>+AA17+AA27+AA36</f>
        <v>27487211</v>
      </c>
    </row>
    <row r="39" spans="1:27" ht="13.5">
      <c r="A39" s="22" t="s">
        <v>59</v>
      </c>
      <c r="B39" s="16"/>
      <c r="C39" s="31"/>
      <c r="D39" s="31"/>
      <c r="E39" s="32">
        <v>322204000</v>
      </c>
      <c r="F39" s="33">
        <v>322204000</v>
      </c>
      <c r="G39" s="33"/>
      <c r="H39" s="33">
        <v>193346204</v>
      </c>
      <c r="I39" s="33">
        <v>207964015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322204000</v>
      </c>
      <c r="Y39" s="33">
        <v>-322204000</v>
      </c>
      <c r="Z39" s="34">
        <v>-100</v>
      </c>
      <c r="AA39" s="35">
        <v>322204000</v>
      </c>
    </row>
    <row r="40" spans="1:27" ht="13.5">
      <c r="A40" s="41" t="s">
        <v>60</v>
      </c>
      <c r="B40" s="42"/>
      <c r="C40" s="43">
        <v>186333026</v>
      </c>
      <c r="D40" s="43"/>
      <c r="E40" s="44">
        <v>349691211</v>
      </c>
      <c r="F40" s="45">
        <v>349691211</v>
      </c>
      <c r="G40" s="45">
        <v>193346204</v>
      </c>
      <c r="H40" s="45">
        <v>207964015</v>
      </c>
      <c r="I40" s="45">
        <v>184582297</v>
      </c>
      <c r="J40" s="45">
        <v>184582297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v>525007404</v>
      </c>
      <c r="Y40" s="45">
        <v>-525007404</v>
      </c>
      <c r="Z40" s="46">
        <v>-100</v>
      </c>
      <c r="AA40" s="47">
        <v>349691211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80567844</v>
      </c>
      <c r="D7" s="17"/>
      <c r="E7" s="18">
        <v>53848400</v>
      </c>
      <c r="F7" s="19">
        <v>53848400</v>
      </c>
      <c r="G7" s="19">
        <v>939431</v>
      </c>
      <c r="H7" s="19"/>
      <c r="I7" s="19"/>
      <c r="J7" s="19">
        <v>939431</v>
      </c>
      <c r="K7" s="19">
        <v>12687253</v>
      </c>
      <c r="L7" s="19">
        <v>12567925</v>
      </c>
      <c r="M7" s="19">
        <v>6309220</v>
      </c>
      <c r="N7" s="19">
        <v>31564398</v>
      </c>
      <c r="O7" s="19"/>
      <c r="P7" s="19"/>
      <c r="Q7" s="19"/>
      <c r="R7" s="19"/>
      <c r="S7" s="19"/>
      <c r="T7" s="19"/>
      <c r="U7" s="19"/>
      <c r="V7" s="19"/>
      <c r="W7" s="19">
        <v>32503829</v>
      </c>
      <c r="X7" s="19"/>
      <c r="Y7" s="19">
        <v>32503829</v>
      </c>
      <c r="Z7" s="20"/>
      <c r="AA7" s="21">
        <v>53848400</v>
      </c>
    </row>
    <row r="8" spans="1:27" ht="13.5">
      <c r="A8" s="22" t="s">
        <v>35</v>
      </c>
      <c r="B8" s="16"/>
      <c r="C8" s="17">
        <v>4045680</v>
      </c>
      <c r="D8" s="17"/>
      <c r="E8" s="18">
        <v>5281000</v>
      </c>
      <c r="F8" s="19">
        <v>5281000</v>
      </c>
      <c r="G8" s="19">
        <v>1246539</v>
      </c>
      <c r="H8" s="19"/>
      <c r="I8" s="19"/>
      <c r="J8" s="19">
        <v>1246539</v>
      </c>
      <c r="K8" s="19">
        <v>200564</v>
      </c>
      <c r="L8" s="19">
        <v>741200</v>
      </c>
      <c r="M8" s="19">
        <v>132743</v>
      </c>
      <c r="N8" s="19">
        <v>1074507</v>
      </c>
      <c r="O8" s="19"/>
      <c r="P8" s="19"/>
      <c r="Q8" s="19"/>
      <c r="R8" s="19"/>
      <c r="S8" s="19"/>
      <c r="T8" s="19"/>
      <c r="U8" s="19"/>
      <c r="V8" s="19"/>
      <c r="W8" s="19">
        <v>2321046</v>
      </c>
      <c r="X8" s="19"/>
      <c r="Y8" s="19">
        <v>2321046</v>
      </c>
      <c r="Z8" s="20"/>
      <c r="AA8" s="21">
        <v>5281000</v>
      </c>
    </row>
    <row r="9" spans="1:27" ht="13.5">
      <c r="A9" s="22" t="s">
        <v>36</v>
      </c>
      <c r="B9" s="16"/>
      <c r="C9" s="17">
        <v>826354658</v>
      </c>
      <c r="D9" s="17"/>
      <c r="E9" s="18">
        <v>919557000</v>
      </c>
      <c r="F9" s="19">
        <v>919557000</v>
      </c>
      <c r="G9" s="19">
        <v>379365000</v>
      </c>
      <c r="H9" s="19"/>
      <c r="I9" s="19"/>
      <c r="J9" s="19">
        <v>379365000</v>
      </c>
      <c r="K9" s="19"/>
      <c r="L9" s="19"/>
      <c r="M9" s="19">
        <v>254863000</v>
      </c>
      <c r="N9" s="19">
        <v>254863000</v>
      </c>
      <c r="O9" s="19"/>
      <c r="P9" s="19"/>
      <c r="Q9" s="19"/>
      <c r="R9" s="19"/>
      <c r="S9" s="19"/>
      <c r="T9" s="19"/>
      <c r="U9" s="19"/>
      <c r="V9" s="19"/>
      <c r="W9" s="19">
        <v>634228000</v>
      </c>
      <c r="X9" s="19"/>
      <c r="Y9" s="19">
        <v>634228000</v>
      </c>
      <c r="Z9" s="20"/>
      <c r="AA9" s="21">
        <v>919557000</v>
      </c>
    </row>
    <row r="10" spans="1:27" ht="13.5">
      <c r="A10" s="22" t="s">
        <v>37</v>
      </c>
      <c r="B10" s="16"/>
      <c r="C10" s="17">
        <v>532309715</v>
      </c>
      <c r="D10" s="17"/>
      <c r="E10" s="18">
        <v>544895000</v>
      </c>
      <c r="F10" s="19">
        <v>544895000</v>
      </c>
      <c r="G10" s="19">
        <v>225599457</v>
      </c>
      <c r="H10" s="19"/>
      <c r="I10" s="19"/>
      <c r="J10" s="19">
        <v>225599457</v>
      </c>
      <c r="K10" s="19"/>
      <c r="L10" s="19"/>
      <c r="M10" s="19">
        <v>161505000</v>
      </c>
      <c r="N10" s="19">
        <v>161505000</v>
      </c>
      <c r="O10" s="19"/>
      <c r="P10" s="19"/>
      <c r="Q10" s="19"/>
      <c r="R10" s="19"/>
      <c r="S10" s="19"/>
      <c r="T10" s="19"/>
      <c r="U10" s="19"/>
      <c r="V10" s="19"/>
      <c r="W10" s="19">
        <v>387104457</v>
      </c>
      <c r="X10" s="19"/>
      <c r="Y10" s="19">
        <v>387104457</v>
      </c>
      <c r="Z10" s="20"/>
      <c r="AA10" s="21">
        <v>544895000</v>
      </c>
    </row>
    <row r="11" spans="1:27" ht="13.5">
      <c r="A11" s="22" t="s">
        <v>38</v>
      </c>
      <c r="B11" s="16"/>
      <c r="C11" s="17">
        <v>36970060</v>
      </c>
      <c r="D11" s="17"/>
      <c r="E11" s="18">
        <v>17600000</v>
      </c>
      <c r="F11" s="19">
        <v>17600000</v>
      </c>
      <c r="G11" s="19">
        <v>1058996</v>
      </c>
      <c r="H11" s="19"/>
      <c r="I11" s="19"/>
      <c r="J11" s="19">
        <v>1058996</v>
      </c>
      <c r="K11" s="19">
        <v>2062478</v>
      </c>
      <c r="L11" s="19">
        <v>1587378</v>
      </c>
      <c r="M11" s="19">
        <v>1356182</v>
      </c>
      <c r="N11" s="19">
        <v>5006038</v>
      </c>
      <c r="O11" s="19"/>
      <c r="P11" s="19"/>
      <c r="Q11" s="19"/>
      <c r="R11" s="19"/>
      <c r="S11" s="19"/>
      <c r="T11" s="19"/>
      <c r="U11" s="19"/>
      <c r="V11" s="19"/>
      <c r="W11" s="19">
        <v>6065034</v>
      </c>
      <c r="X11" s="19"/>
      <c r="Y11" s="19">
        <v>6065034</v>
      </c>
      <c r="Z11" s="20"/>
      <c r="AA11" s="21">
        <v>17600000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-697322816</v>
      </c>
      <c r="D14" s="17"/>
      <c r="E14" s="18">
        <v>-950604480</v>
      </c>
      <c r="F14" s="19">
        <v>-950604480</v>
      </c>
      <c r="G14" s="19">
        <v>-75942208</v>
      </c>
      <c r="H14" s="19">
        <v>-53448052</v>
      </c>
      <c r="I14" s="19">
        <v>-98548081</v>
      </c>
      <c r="J14" s="19">
        <v>-227938341</v>
      </c>
      <c r="K14" s="19">
        <v>-53101327</v>
      </c>
      <c r="L14" s="19">
        <v>-68950370</v>
      </c>
      <c r="M14" s="19">
        <v>-53178275</v>
      </c>
      <c r="N14" s="19">
        <v>-175229972</v>
      </c>
      <c r="O14" s="19"/>
      <c r="P14" s="19"/>
      <c r="Q14" s="19"/>
      <c r="R14" s="19"/>
      <c r="S14" s="19"/>
      <c r="T14" s="19"/>
      <c r="U14" s="19"/>
      <c r="V14" s="19"/>
      <c r="W14" s="19">
        <v>-403168313</v>
      </c>
      <c r="X14" s="19"/>
      <c r="Y14" s="19">
        <v>-403168313</v>
      </c>
      <c r="Z14" s="20"/>
      <c r="AA14" s="21">
        <v>-950604480</v>
      </c>
    </row>
    <row r="15" spans="1:27" ht="13.5">
      <c r="A15" s="22" t="s">
        <v>42</v>
      </c>
      <c r="B15" s="16"/>
      <c r="C15" s="17"/>
      <c r="D15" s="17"/>
      <c r="E15" s="18">
        <v>-1190775</v>
      </c>
      <c r="F15" s="19">
        <v>-1190775</v>
      </c>
      <c r="G15" s="19">
        <v>-22335</v>
      </c>
      <c r="H15" s="19"/>
      <c r="I15" s="19">
        <v>-23531</v>
      </c>
      <c r="J15" s="19">
        <v>-45866</v>
      </c>
      <c r="K15" s="19">
        <v>-23251</v>
      </c>
      <c r="L15" s="19">
        <v>-23188</v>
      </c>
      <c r="M15" s="19">
        <v>-31070</v>
      </c>
      <c r="N15" s="19">
        <v>-77509</v>
      </c>
      <c r="O15" s="19"/>
      <c r="P15" s="19"/>
      <c r="Q15" s="19"/>
      <c r="R15" s="19"/>
      <c r="S15" s="19"/>
      <c r="T15" s="19"/>
      <c r="U15" s="19"/>
      <c r="V15" s="19"/>
      <c r="W15" s="19">
        <v>-123375</v>
      </c>
      <c r="X15" s="19"/>
      <c r="Y15" s="19">
        <v>-123375</v>
      </c>
      <c r="Z15" s="20"/>
      <c r="AA15" s="21">
        <v>-1190775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782925141</v>
      </c>
      <c r="D17" s="25">
        <f>SUM(D6:D16)</f>
        <v>0</v>
      </c>
      <c r="E17" s="26">
        <f t="shared" si="0"/>
        <v>589386145</v>
      </c>
      <c r="F17" s="27">
        <f t="shared" si="0"/>
        <v>589386145</v>
      </c>
      <c r="G17" s="27">
        <f t="shared" si="0"/>
        <v>532244880</v>
      </c>
      <c r="H17" s="27">
        <f t="shared" si="0"/>
        <v>-53448052</v>
      </c>
      <c r="I17" s="27">
        <f t="shared" si="0"/>
        <v>-98571612</v>
      </c>
      <c r="J17" s="27">
        <f t="shared" si="0"/>
        <v>380225216</v>
      </c>
      <c r="K17" s="27">
        <f t="shared" si="0"/>
        <v>-38174283</v>
      </c>
      <c r="L17" s="27">
        <f t="shared" si="0"/>
        <v>-54077055</v>
      </c>
      <c r="M17" s="27">
        <f t="shared" si="0"/>
        <v>370956800</v>
      </c>
      <c r="N17" s="27">
        <f t="shared" si="0"/>
        <v>278705462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658930678</v>
      </c>
      <c r="X17" s="27">
        <f t="shared" si="0"/>
        <v>0</v>
      </c>
      <c r="Y17" s="27">
        <f t="shared" si="0"/>
        <v>658930678</v>
      </c>
      <c r="Z17" s="28">
        <f>+IF(X17&lt;&gt;0,+(Y17/X17)*100,0)</f>
        <v>0</v>
      </c>
      <c r="AA17" s="29">
        <f>SUM(AA6:AA16)</f>
        <v>589386145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-503250559</v>
      </c>
      <c r="D26" s="17"/>
      <c r="E26" s="18">
        <v>-644158330</v>
      </c>
      <c r="F26" s="19">
        <v>-644158330</v>
      </c>
      <c r="G26" s="19"/>
      <c r="H26" s="19"/>
      <c r="I26" s="19">
        <v>-146409560</v>
      </c>
      <c r="J26" s="19">
        <v>-146409560</v>
      </c>
      <c r="K26" s="19">
        <v>-25852729</v>
      </c>
      <c r="L26" s="19">
        <v>-49285529</v>
      </c>
      <c r="M26" s="19">
        <v>-24361465</v>
      </c>
      <c r="N26" s="19">
        <v>-99499723</v>
      </c>
      <c r="O26" s="19"/>
      <c r="P26" s="19"/>
      <c r="Q26" s="19"/>
      <c r="R26" s="19"/>
      <c r="S26" s="19"/>
      <c r="T26" s="19"/>
      <c r="U26" s="19"/>
      <c r="V26" s="19"/>
      <c r="W26" s="19">
        <v>-245909283</v>
      </c>
      <c r="X26" s="19"/>
      <c r="Y26" s="19">
        <v>-245909283</v>
      </c>
      <c r="Z26" s="20"/>
      <c r="AA26" s="21">
        <v>-644158330</v>
      </c>
    </row>
    <row r="27" spans="1:27" ht="13.5">
      <c r="A27" s="23" t="s">
        <v>51</v>
      </c>
      <c r="B27" s="24"/>
      <c r="C27" s="25">
        <f aca="true" t="shared" si="1" ref="C27:Y27">SUM(C21:C26)</f>
        <v>-503250559</v>
      </c>
      <c r="D27" s="25">
        <f>SUM(D21:D26)</f>
        <v>0</v>
      </c>
      <c r="E27" s="26">
        <f t="shared" si="1"/>
        <v>-644158330</v>
      </c>
      <c r="F27" s="27">
        <f t="shared" si="1"/>
        <v>-644158330</v>
      </c>
      <c r="G27" s="27">
        <f t="shared" si="1"/>
        <v>0</v>
      </c>
      <c r="H27" s="27">
        <f t="shared" si="1"/>
        <v>0</v>
      </c>
      <c r="I27" s="27">
        <f t="shared" si="1"/>
        <v>-146409560</v>
      </c>
      <c r="J27" s="27">
        <f t="shared" si="1"/>
        <v>-146409560</v>
      </c>
      <c r="K27" s="27">
        <f t="shared" si="1"/>
        <v>-25852729</v>
      </c>
      <c r="L27" s="27">
        <f t="shared" si="1"/>
        <v>-49285529</v>
      </c>
      <c r="M27" s="27">
        <f t="shared" si="1"/>
        <v>-24361465</v>
      </c>
      <c r="N27" s="27">
        <f t="shared" si="1"/>
        <v>-99499723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-245909283</v>
      </c>
      <c r="X27" s="27">
        <f t="shared" si="1"/>
        <v>0</v>
      </c>
      <c r="Y27" s="27">
        <f t="shared" si="1"/>
        <v>-245909283</v>
      </c>
      <c r="Z27" s="28">
        <f>+IF(X27&lt;&gt;0,+(Y27/X27)*100,0)</f>
        <v>0</v>
      </c>
      <c r="AA27" s="29">
        <f>SUM(AA21:AA26)</f>
        <v>-644158330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-1113482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-1113482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278561100</v>
      </c>
      <c r="D38" s="31">
        <f>+D17+D27+D36</f>
        <v>0</v>
      </c>
      <c r="E38" s="32">
        <f t="shared" si="3"/>
        <v>-54772185</v>
      </c>
      <c r="F38" s="33">
        <f t="shared" si="3"/>
        <v>-54772185</v>
      </c>
      <c r="G38" s="33">
        <f t="shared" si="3"/>
        <v>532244880</v>
      </c>
      <c r="H38" s="33">
        <f t="shared" si="3"/>
        <v>-53448052</v>
      </c>
      <c r="I38" s="33">
        <f t="shared" si="3"/>
        <v>-244981172</v>
      </c>
      <c r="J38" s="33">
        <f t="shared" si="3"/>
        <v>233815656</v>
      </c>
      <c r="K38" s="33">
        <f t="shared" si="3"/>
        <v>-64027012</v>
      </c>
      <c r="L38" s="33">
        <f t="shared" si="3"/>
        <v>-103362584</v>
      </c>
      <c r="M38" s="33">
        <f t="shared" si="3"/>
        <v>346595335</v>
      </c>
      <c r="N38" s="33">
        <f t="shared" si="3"/>
        <v>179205739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413021395</v>
      </c>
      <c r="X38" s="33">
        <f t="shared" si="3"/>
        <v>0</v>
      </c>
      <c r="Y38" s="33">
        <f t="shared" si="3"/>
        <v>413021395</v>
      </c>
      <c r="Z38" s="34">
        <f>+IF(X38&lt;&gt;0,+(Y38/X38)*100,0)</f>
        <v>0</v>
      </c>
      <c r="AA38" s="35">
        <f>+AA17+AA27+AA36</f>
        <v>-54772185</v>
      </c>
    </row>
    <row r="39" spans="1:27" ht="13.5">
      <c r="A39" s="22" t="s">
        <v>59</v>
      </c>
      <c r="B39" s="16"/>
      <c r="C39" s="31">
        <v>153601867</v>
      </c>
      <c r="D39" s="31"/>
      <c r="E39" s="32">
        <v>229031478</v>
      </c>
      <c r="F39" s="33">
        <v>229031478</v>
      </c>
      <c r="G39" s="33">
        <v>622124090</v>
      </c>
      <c r="H39" s="33">
        <v>1154368970</v>
      </c>
      <c r="I39" s="33">
        <v>1100920918</v>
      </c>
      <c r="J39" s="33">
        <v>622124090</v>
      </c>
      <c r="K39" s="33">
        <v>855939746</v>
      </c>
      <c r="L39" s="33">
        <v>791912734</v>
      </c>
      <c r="M39" s="33">
        <v>688550150</v>
      </c>
      <c r="N39" s="33">
        <v>855939746</v>
      </c>
      <c r="O39" s="33"/>
      <c r="P39" s="33"/>
      <c r="Q39" s="33"/>
      <c r="R39" s="33"/>
      <c r="S39" s="33"/>
      <c r="T39" s="33"/>
      <c r="U39" s="33"/>
      <c r="V39" s="33"/>
      <c r="W39" s="33">
        <v>622124090</v>
      </c>
      <c r="X39" s="33">
        <v>229031478</v>
      </c>
      <c r="Y39" s="33">
        <v>393092612</v>
      </c>
      <c r="Z39" s="34">
        <v>171.63</v>
      </c>
      <c r="AA39" s="35">
        <v>229031478</v>
      </c>
    </row>
    <row r="40" spans="1:27" ht="13.5">
      <c r="A40" s="41" t="s">
        <v>60</v>
      </c>
      <c r="B40" s="42"/>
      <c r="C40" s="43">
        <v>432162967</v>
      </c>
      <c r="D40" s="43"/>
      <c r="E40" s="44">
        <v>174259293</v>
      </c>
      <c r="F40" s="45">
        <v>174259293</v>
      </c>
      <c r="G40" s="45">
        <v>1154368970</v>
      </c>
      <c r="H40" s="45">
        <v>1100920918</v>
      </c>
      <c r="I40" s="45">
        <v>855939746</v>
      </c>
      <c r="J40" s="45">
        <v>855939746</v>
      </c>
      <c r="K40" s="45">
        <v>791912734</v>
      </c>
      <c r="L40" s="45">
        <v>688550150</v>
      </c>
      <c r="M40" s="45">
        <v>1035145485</v>
      </c>
      <c r="N40" s="45">
        <v>1035145485</v>
      </c>
      <c r="O40" s="45"/>
      <c r="P40" s="45"/>
      <c r="Q40" s="45"/>
      <c r="R40" s="45"/>
      <c r="S40" s="45"/>
      <c r="T40" s="45"/>
      <c r="U40" s="45"/>
      <c r="V40" s="45"/>
      <c r="W40" s="45">
        <v>1035145485</v>
      </c>
      <c r="X40" s="45">
        <v>229031478</v>
      </c>
      <c r="Y40" s="45">
        <v>806114007</v>
      </c>
      <c r="Z40" s="46">
        <v>351.97</v>
      </c>
      <c r="AA40" s="47">
        <v>174259293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22472236</v>
      </c>
      <c r="D6" s="17"/>
      <c r="E6" s="18">
        <v>25500000</v>
      </c>
      <c r="F6" s="19">
        <v>25500000</v>
      </c>
      <c r="G6" s="19">
        <v>280019</v>
      </c>
      <c r="H6" s="19">
        <v>450026</v>
      </c>
      <c r="I6" s="19">
        <v>64732</v>
      </c>
      <c r="J6" s="19">
        <v>794777</v>
      </c>
      <c r="K6" s="19">
        <v>966354</v>
      </c>
      <c r="L6" s="19">
        <v>291111</v>
      </c>
      <c r="M6" s="19">
        <v>975134</v>
      </c>
      <c r="N6" s="19">
        <v>2232599</v>
      </c>
      <c r="O6" s="19"/>
      <c r="P6" s="19"/>
      <c r="Q6" s="19"/>
      <c r="R6" s="19"/>
      <c r="S6" s="19"/>
      <c r="T6" s="19"/>
      <c r="U6" s="19"/>
      <c r="V6" s="19"/>
      <c r="W6" s="19">
        <v>3027376</v>
      </c>
      <c r="X6" s="19">
        <v>23476416</v>
      </c>
      <c r="Y6" s="19">
        <v>-20449040</v>
      </c>
      <c r="Z6" s="20">
        <v>-87.1</v>
      </c>
      <c r="AA6" s="21">
        <v>25500000</v>
      </c>
    </row>
    <row r="7" spans="1:27" ht="13.5">
      <c r="A7" s="22" t="s">
        <v>34</v>
      </c>
      <c r="B7" s="16"/>
      <c r="C7" s="17">
        <v>22909644</v>
      </c>
      <c r="D7" s="17"/>
      <c r="E7" s="18">
        <v>27466003</v>
      </c>
      <c r="F7" s="19">
        <v>27466003</v>
      </c>
      <c r="G7" s="19">
        <v>1271850</v>
      </c>
      <c r="H7" s="19">
        <v>1477241</v>
      </c>
      <c r="I7" s="19">
        <v>1050445</v>
      </c>
      <c r="J7" s="19">
        <v>3799536</v>
      </c>
      <c r="K7" s="19">
        <v>1174251</v>
      </c>
      <c r="L7" s="19">
        <v>1224311</v>
      </c>
      <c r="M7" s="19">
        <v>2190781</v>
      </c>
      <c r="N7" s="19">
        <v>4589343</v>
      </c>
      <c r="O7" s="19"/>
      <c r="P7" s="19"/>
      <c r="Q7" s="19"/>
      <c r="R7" s="19"/>
      <c r="S7" s="19"/>
      <c r="T7" s="19"/>
      <c r="U7" s="19"/>
      <c r="V7" s="19"/>
      <c r="W7" s="19">
        <v>8388879</v>
      </c>
      <c r="X7" s="19">
        <v>14667649</v>
      </c>
      <c r="Y7" s="19">
        <v>-6278770</v>
      </c>
      <c r="Z7" s="20">
        <v>-42.81</v>
      </c>
      <c r="AA7" s="21">
        <v>27466003</v>
      </c>
    </row>
    <row r="8" spans="1:27" ht="13.5">
      <c r="A8" s="22" t="s">
        <v>35</v>
      </c>
      <c r="B8" s="16"/>
      <c r="C8" s="17">
        <v>7562666</v>
      </c>
      <c r="D8" s="17"/>
      <c r="E8" s="18">
        <v>13119755</v>
      </c>
      <c r="F8" s="19">
        <v>13119755</v>
      </c>
      <c r="G8" s="19">
        <v>1134717</v>
      </c>
      <c r="H8" s="19">
        <v>44109</v>
      </c>
      <c r="I8" s="19">
        <v>70865</v>
      </c>
      <c r="J8" s="19">
        <v>1249691</v>
      </c>
      <c r="K8" s="19">
        <v>26250</v>
      </c>
      <c r="L8" s="19">
        <v>217737</v>
      </c>
      <c r="M8" s="19">
        <v>704076</v>
      </c>
      <c r="N8" s="19">
        <v>948063</v>
      </c>
      <c r="O8" s="19"/>
      <c r="P8" s="19"/>
      <c r="Q8" s="19"/>
      <c r="R8" s="19"/>
      <c r="S8" s="19"/>
      <c r="T8" s="19"/>
      <c r="U8" s="19"/>
      <c r="V8" s="19"/>
      <c r="W8" s="19">
        <v>2197754</v>
      </c>
      <c r="X8" s="19">
        <v>6809600</v>
      </c>
      <c r="Y8" s="19">
        <v>-4611846</v>
      </c>
      <c r="Z8" s="20">
        <v>-67.73</v>
      </c>
      <c r="AA8" s="21">
        <v>13119755</v>
      </c>
    </row>
    <row r="9" spans="1:27" ht="13.5">
      <c r="A9" s="22" t="s">
        <v>36</v>
      </c>
      <c r="B9" s="16"/>
      <c r="C9" s="17">
        <v>185534337</v>
      </c>
      <c r="D9" s="17"/>
      <c r="E9" s="18">
        <v>189578726</v>
      </c>
      <c r="F9" s="19">
        <v>189578726</v>
      </c>
      <c r="G9" s="19">
        <v>69888000</v>
      </c>
      <c r="H9" s="19">
        <v>273000</v>
      </c>
      <c r="I9" s="19"/>
      <c r="J9" s="19">
        <v>70161000</v>
      </c>
      <c r="K9" s="19"/>
      <c r="L9" s="19">
        <v>490000</v>
      </c>
      <c r="M9" s="19">
        <v>55910000</v>
      </c>
      <c r="N9" s="19">
        <v>56400000</v>
      </c>
      <c r="O9" s="19"/>
      <c r="P9" s="19"/>
      <c r="Q9" s="19"/>
      <c r="R9" s="19"/>
      <c r="S9" s="19"/>
      <c r="T9" s="19"/>
      <c r="U9" s="19"/>
      <c r="V9" s="19"/>
      <c r="W9" s="19">
        <v>126561000</v>
      </c>
      <c r="X9" s="19">
        <v>118965000</v>
      </c>
      <c r="Y9" s="19">
        <v>7596000</v>
      </c>
      <c r="Z9" s="20">
        <v>6.39</v>
      </c>
      <c r="AA9" s="21">
        <v>189578726</v>
      </c>
    </row>
    <row r="10" spans="1:27" ht="13.5">
      <c r="A10" s="22" t="s">
        <v>37</v>
      </c>
      <c r="B10" s="16"/>
      <c r="C10" s="17">
        <v>57054516</v>
      </c>
      <c r="D10" s="17"/>
      <c r="E10" s="18">
        <v>47786000</v>
      </c>
      <c r="F10" s="19">
        <v>47786000</v>
      </c>
      <c r="G10" s="19">
        <v>18824000</v>
      </c>
      <c r="H10" s="19"/>
      <c r="I10" s="19"/>
      <c r="J10" s="19">
        <v>18824000</v>
      </c>
      <c r="K10" s="19">
        <v>2000000</v>
      </c>
      <c r="L10" s="19"/>
      <c r="M10" s="19">
        <v>25569000</v>
      </c>
      <c r="N10" s="19">
        <v>27569000</v>
      </c>
      <c r="O10" s="19"/>
      <c r="P10" s="19"/>
      <c r="Q10" s="19"/>
      <c r="R10" s="19"/>
      <c r="S10" s="19"/>
      <c r="T10" s="19"/>
      <c r="U10" s="19"/>
      <c r="V10" s="19"/>
      <c r="W10" s="19">
        <v>46393000</v>
      </c>
      <c r="X10" s="19">
        <v>42563500</v>
      </c>
      <c r="Y10" s="19">
        <v>3829500</v>
      </c>
      <c r="Z10" s="20">
        <v>9</v>
      </c>
      <c r="AA10" s="21">
        <v>47786000</v>
      </c>
    </row>
    <row r="11" spans="1:27" ht="13.5">
      <c r="A11" s="22" t="s">
        <v>38</v>
      </c>
      <c r="B11" s="16"/>
      <c r="C11" s="17"/>
      <c r="D11" s="17"/>
      <c r="E11" s="18">
        <v>2230700</v>
      </c>
      <c r="F11" s="19">
        <v>2230700</v>
      </c>
      <c r="G11" s="19"/>
      <c r="H11" s="19">
        <v>122076</v>
      </c>
      <c r="I11" s="19">
        <v>154133</v>
      </c>
      <c r="J11" s="19">
        <v>276209</v>
      </c>
      <c r="K11" s="19">
        <v>45000</v>
      </c>
      <c r="L11" s="19">
        <v>116116</v>
      </c>
      <c r="M11" s="19">
        <v>144450</v>
      </c>
      <c r="N11" s="19">
        <v>305566</v>
      </c>
      <c r="O11" s="19"/>
      <c r="P11" s="19"/>
      <c r="Q11" s="19"/>
      <c r="R11" s="19"/>
      <c r="S11" s="19"/>
      <c r="T11" s="19"/>
      <c r="U11" s="19"/>
      <c r="V11" s="19"/>
      <c r="W11" s="19">
        <v>581775</v>
      </c>
      <c r="X11" s="19">
        <v>730558</v>
      </c>
      <c r="Y11" s="19">
        <v>-148783</v>
      </c>
      <c r="Z11" s="20">
        <v>-20.37</v>
      </c>
      <c r="AA11" s="21">
        <v>2230700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-258760581</v>
      </c>
      <c r="D14" s="17"/>
      <c r="E14" s="18">
        <v>-251707802</v>
      </c>
      <c r="F14" s="19">
        <v>-251707802</v>
      </c>
      <c r="G14" s="19">
        <v>-10155935</v>
      </c>
      <c r="H14" s="19">
        <v>-14976134</v>
      </c>
      <c r="I14" s="19">
        <v>-14548785</v>
      </c>
      <c r="J14" s="19">
        <v>-39680854</v>
      </c>
      <c r="K14" s="19">
        <v>-14641170</v>
      </c>
      <c r="L14" s="19">
        <v>-19905864</v>
      </c>
      <c r="M14" s="19">
        <v>-19011507</v>
      </c>
      <c r="N14" s="19">
        <v>-53558541</v>
      </c>
      <c r="O14" s="19"/>
      <c r="P14" s="19"/>
      <c r="Q14" s="19"/>
      <c r="R14" s="19"/>
      <c r="S14" s="19"/>
      <c r="T14" s="19"/>
      <c r="U14" s="19"/>
      <c r="V14" s="19"/>
      <c r="W14" s="19">
        <v>-93239395</v>
      </c>
      <c r="X14" s="19">
        <v>-120141126</v>
      </c>
      <c r="Y14" s="19">
        <v>26901731</v>
      </c>
      <c r="Z14" s="20">
        <v>-22.39</v>
      </c>
      <c r="AA14" s="21">
        <v>-251707802</v>
      </c>
    </row>
    <row r="15" spans="1:27" ht="13.5">
      <c r="A15" s="22" t="s">
        <v>42</v>
      </c>
      <c r="B15" s="16"/>
      <c r="C15" s="17">
        <v>-506000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36266818</v>
      </c>
      <c r="D17" s="25">
        <f>SUM(D6:D16)</f>
        <v>0</v>
      </c>
      <c r="E17" s="26">
        <f t="shared" si="0"/>
        <v>53973382</v>
      </c>
      <c r="F17" s="27">
        <f t="shared" si="0"/>
        <v>53973382</v>
      </c>
      <c r="G17" s="27">
        <f t="shared" si="0"/>
        <v>81242651</v>
      </c>
      <c r="H17" s="27">
        <f t="shared" si="0"/>
        <v>-12609682</v>
      </c>
      <c r="I17" s="27">
        <f t="shared" si="0"/>
        <v>-13208610</v>
      </c>
      <c r="J17" s="27">
        <f t="shared" si="0"/>
        <v>55424359</v>
      </c>
      <c r="K17" s="27">
        <f t="shared" si="0"/>
        <v>-10429315</v>
      </c>
      <c r="L17" s="27">
        <f t="shared" si="0"/>
        <v>-17566589</v>
      </c>
      <c r="M17" s="27">
        <f t="shared" si="0"/>
        <v>66481934</v>
      </c>
      <c r="N17" s="27">
        <f t="shared" si="0"/>
        <v>38486030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93910389</v>
      </c>
      <c r="X17" s="27">
        <f t="shared" si="0"/>
        <v>87071597</v>
      </c>
      <c r="Y17" s="27">
        <f t="shared" si="0"/>
        <v>6838792</v>
      </c>
      <c r="Z17" s="28">
        <f>+IF(X17&lt;&gt;0,+(Y17/X17)*100,0)</f>
        <v>7.854216800456755</v>
      </c>
      <c r="AA17" s="29">
        <f>SUM(AA6:AA16)</f>
        <v>53973382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5000000</v>
      </c>
      <c r="F21" s="19">
        <v>5000000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5000000</v>
      </c>
      <c r="Y21" s="36">
        <v>-5000000</v>
      </c>
      <c r="Z21" s="37">
        <v>-100</v>
      </c>
      <c r="AA21" s="38">
        <v>5000000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-61495062</v>
      </c>
      <c r="D26" s="17"/>
      <c r="E26" s="18">
        <v>-60106650</v>
      </c>
      <c r="F26" s="19">
        <v>-60106650</v>
      </c>
      <c r="G26" s="19">
        <v>-90366</v>
      </c>
      <c r="H26" s="19">
        <v>-108288</v>
      </c>
      <c r="I26" s="19">
        <v>-2172526</v>
      </c>
      <c r="J26" s="19">
        <v>-2371180</v>
      </c>
      <c r="K26" s="19">
        <v>-8025321</v>
      </c>
      <c r="L26" s="19">
        <v>-1000479</v>
      </c>
      <c r="M26" s="19">
        <v>-11421363</v>
      </c>
      <c r="N26" s="19">
        <v>-20447163</v>
      </c>
      <c r="O26" s="19"/>
      <c r="P26" s="19"/>
      <c r="Q26" s="19"/>
      <c r="R26" s="19"/>
      <c r="S26" s="19"/>
      <c r="T26" s="19"/>
      <c r="U26" s="19"/>
      <c r="V26" s="19"/>
      <c r="W26" s="19">
        <v>-22818343</v>
      </c>
      <c r="X26" s="19">
        <v>-43699919</v>
      </c>
      <c r="Y26" s="19">
        <v>20881576</v>
      </c>
      <c r="Z26" s="20">
        <v>-47.78</v>
      </c>
      <c r="AA26" s="21">
        <v>-60106650</v>
      </c>
    </row>
    <row r="27" spans="1:27" ht="13.5">
      <c r="A27" s="23" t="s">
        <v>51</v>
      </c>
      <c r="B27" s="24"/>
      <c r="C27" s="25">
        <f aca="true" t="shared" si="1" ref="C27:Y27">SUM(C21:C26)</f>
        <v>-61495062</v>
      </c>
      <c r="D27" s="25">
        <f>SUM(D21:D26)</f>
        <v>0</v>
      </c>
      <c r="E27" s="26">
        <f t="shared" si="1"/>
        <v>-55106650</v>
      </c>
      <c r="F27" s="27">
        <f t="shared" si="1"/>
        <v>-55106650</v>
      </c>
      <c r="G27" s="27">
        <f t="shared" si="1"/>
        <v>-90366</v>
      </c>
      <c r="H27" s="27">
        <f t="shared" si="1"/>
        <v>-108288</v>
      </c>
      <c r="I27" s="27">
        <f t="shared" si="1"/>
        <v>-2172526</v>
      </c>
      <c r="J27" s="27">
        <f t="shared" si="1"/>
        <v>-2371180</v>
      </c>
      <c r="K27" s="27">
        <f t="shared" si="1"/>
        <v>-8025321</v>
      </c>
      <c r="L27" s="27">
        <f t="shared" si="1"/>
        <v>-1000479</v>
      </c>
      <c r="M27" s="27">
        <f t="shared" si="1"/>
        <v>-11421363</v>
      </c>
      <c r="N27" s="27">
        <f t="shared" si="1"/>
        <v>-20447163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-22818343</v>
      </c>
      <c r="X27" s="27">
        <f t="shared" si="1"/>
        <v>-38699919</v>
      </c>
      <c r="Y27" s="27">
        <f t="shared" si="1"/>
        <v>15881576</v>
      </c>
      <c r="Z27" s="28">
        <f>+IF(X27&lt;&gt;0,+(Y27/X27)*100,0)</f>
        <v>-41.0377499756524</v>
      </c>
      <c r="AA27" s="29">
        <f>SUM(AA21:AA26)</f>
        <v>-55106650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-25228244</v>
      </c>
      <c r="D38" s="31">
        <f>+D17+D27+D36</f>
        <v>0</v>
      </c>
      <c r="E38" s="32">
        <f t="shared" si="3"/>
        <v>-1133268</v>
      </c>
      <c r="F38" s="33">
        <f t="shared" si="3"/>
        <v>-1133268</v>
      </c>
      <c r="G38" s="33">
        <f t="shared" si="3"/>
        <v>81152285</v>
      </c>
      <c r="H38" s="33">
        <f t="shared" si="3"/>
        <v>-12717970</v>
      </c>
      <c r="I38" s="33">
        <f t="shared" si="3"/>
        <v>-15381136</v>
      </c>
      <c r="J38" s="33">
        <f t="shared" si="3"/>
        <v>53053179</v>
      </c>
      <c r="K38" s="33">
        <f t="shared" si="3"/>
        <v>-18454636</v>
      </c>
      <c r="L38" s="33">
        <f t="shared" si="3"/>
        <v>-18567068</v>
      </c>
      <c r="M38" s="33">
        <f t="shared" si="3"/>
        <v>55060571</v>
      </c>
      <c r="N38" s="33">
        <f t="shared" si="3"/>
        <v>18038867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71092046</v>
      </c>
      <c r="X38" s="33">
        <f t="shared" si="3"/>
        <v>48371678</v>
      </c>
      <c r="Y38" s="33">
        <f t="shared" si="3"/>
        <v>22720368</v>
      </c>
      <c r="Z38" s="34">
        <f>+IF(X38&lt;&gt;0,+(Y38/X38)*100,0)</f>
        <v>46.97039453541388</v>
      </c>
      <c r="AA38" s="35">
        <f>+AA17+AA27+AA36</f>
        <v>-1133268</v>
      </c>
    </row>
    <row r="39" spans="1:27" ht="13.5">
      <c r="A39" s="22" t="s">
        <v>59</v>
      </c>
      <c r="B39" s="16"/>
      <c r="C39" s="31">
        <v>41112807</v>
      </c>
      <c r="D39" s="31"/>
      <c r="E39" s="32">
        <v>51697399</v>
      </c>
      <c r="F39" s="33">
        <v>51697399</v>
      </c>
      <c r="G39" s="33">
        <v>14283400</v>
      </c>
      <c r="H39" s="33">
        <v>95435685</v>
      </c>
      <c r="I39" s="33">
        <v>82717715</v>
      </c>
      <c r="J39" s="33">
        <v>14283400</v>
      </c>
      <c r="K39" s="33">
        <v>67336579</v>
      </c>
      <c r="L39" s="33">
        <v>48881943</v>
      </c>
      <c r="M39" s="33">
        <v>30314875</v>
      </c>
      <c r="N39" s="33">
        <v>67336579</v>
      </c>
      <c r="O39" s="33"/>
      <c r="P39" s="33"/>
      <c r="Q39" s="33"/>
      <c r="R39" s="33"/>
      <c r="S39" s="33"/>
      <c r="T39" s="33"/>
      <c r="U39" s="33"/>
      <c r="V39" s="33"/>
      <c r="W39" s="33">
        <v>14283400</v>
      </c>
      <c r="X39" s="33">
        <v>51697399</v>
      </c>
      <c r="Y39" s="33">
        <v>-37413999</v>
      </c>
      <c r="Z39" s="34">
        <v>-72.37</v>
      </c>
      <c r="AA39" s="35">
        <v>51697399</v>
      </c>
    </row>
    <row r="40" spans="1:27" ht="13.5">
      <c r="A40" s="41" t="s">
        <v>60</v>
      </c>
      <c r="B40" s="42"/>
      <c r="C40" s="43">
        <v>15884563</v>
      </c>
      <c r="D40" s="43"/>
      <c r="E40" s="44">
        <v>50564130</v>
      </c>
      <c r="F40" s="45">
        <v>50564130</v>
      </c>
      <c r="G40" s="45">
        <v>95435685</v>
      </c>
      <c r="H40" s="45">
        <v>82717715</v>
      </c>
      <c r="I40" s="45">
        <v>67336579</v>
      </c>
      <c r="J40" s="45">
        <v>67336579</v>
      </c>
      <c r="K40" s="45">
        <v>48881943</v>
      </c>
      <c r="L40" s="45">
        <v>30314875</v>
      </c>
      <c r="M40" s="45">
        <v>85375446</v>
      </c>
      <c r="N40" s="45">
        <v>85375446</v>
      </c>
      <c r="O40" s="45"/>
      <c r="P40" s="45"/>
      <c r="Q40" s="45"/>
      <c r="R40" s="45"/>
      <c r="S40" s="45"/>
      <c r="T40" s="45"/>
      <c r="U40" s="45"/>
      <c r="V40" s="45"/>
      <c r="W40" s="45">
        <v>85375446</v>
      </c>
      <c r="X40" s="45">
        <v>100069076</v>
      </c>
      <c r="Y40" s="45">
        <v>-14693630</v>
      </c>
      <c r="Z40" s="46">
        <v>-14.68</v>
      </c>
      <c r="AA40" s="47">
        <v>50564130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2707284</v>
      </c>
      <c r="D6" s="17"/>
      <c r="E6" s="18">
        <v>10860215</v>
      </c>
      <c r="F6" s="19">
        <v>10860215</v>
      </c>
      <c r="G6" s="19">
        <v>499527</v>
      </c>
      <c r="H6" s="19">
        <v>185615</v>
      </c>
      <c r="I6" s="19">
        <v>97570</v>
      </c>
      <c r="J6" s="19">
        <v>782712</v>
      </c>
      <c r="K6" s="19">
        <v>599610</v>
      </c>
      <c r="L6" s="19">
        <v>196134</v>
      </c>
      <c r="M6" s="19">
        <v>83553</v>
      </c>
      <c r="N6" s="19">
        <v>879297</v>
      </c>
      <c r="O6" s="19"/>
      <c r="P6" s="19"/>
      <c r="Q6" s="19"/>
      <c r="R6" s="19"/>
      <c r="S6" s="19"/>
      <c r="T6" s="19"/>
      <c r="U6" s="19"/>
      <c r="V6" s="19"/>
      <c r="W6" s="19">
        <v>1662009</v>
      </c>
      <c r="X6" s="19">
        <v>4875809</v>
      </c>
      <c r="Y6" s="19">
        <v>-3213800</v>
      </c>
      <c r="Z6" s="20">
        <v>-65.91</v>
      </c>
      <c r="AA6" s="21">
        <v>10860215</v>
      </c>
    </row>
    <row r="7" spans="1:27" ht="13.5">
      <c r="A7" s="22" t="s">
        <v>34</v>
      </c>
      <c r="B7" s="16"/>
      <c r="C7" s="17">
        <v>9284963</v>
      </c>
      <c r="D7" s="17"/>
      <c r="E7" s="18">
        <v>8152021</v>
      </c>
      <c r="F7" s="19">
        <v>8152021</v>
      </c>
      <c r="G7" s="19">
        <v>8710</v>
      </c>
      <c r="H7" s="19">
        <v>639246</v>
      </c>
      <c r="I7" s="19">
        <v>475685</v>
      </c>
      <c r="J7" s="19">
        <v>1123641</v>
      </c>
      <c r="K7" s="19">
        <v>720865</v>
      </c>
      <c r="L7" s="19">
        <v>837737</v>
      </c>
      <c r="M7" s="19">
        <v>726985</v>
      </c>
      <c r="N7" s="19">
        <v>2285587</v>
      </c>
      <c r="O7" s="19"/>
      <c r="P7" s="19"/>
      <c r="Q7" s="19"/>
      <c r="R7" s="19"/>
      <c r="S7" s="19"/>
      <c r="T7" s="19"/>
      <c r="U7" s="19"/>
      <c r="V7" s="19"/>
      <c r="W7" s="19">
        <v>3409228</v>
      </c>
      <c r="X7" s="19">
        <v>2736035</v>
      </c>
      <c r="Y7" s="19">
        <v>673193</v>
      </c>
      <c r="Z7" s="20">
        <v>24.6</v>
      </c>
      <c r="AA7" s="21">
        <v>8152021</v>
      </c>
    </row>
    <row r="8" spans="1:27" ht="13.5">
      <c r="A8" s="22" t="s">
        <v>35</v>
      </c>
      <c r="B8" s="16"/>
      <c r="C8" s="17">
        <v>4167909</v>
      </c>
      <c r="D8" s="17"/>
      <c r="E8" s="18">
        <v>27722314</v>
      </c>
      <c r="F8" s="19">
        <v>27722314</v>
      </c>
      <c r="G8" s="19">
        <v>110372</v>
      </c>
      <c r="H8" s="19">
        <v>865993</v>
      </c>
      <c r="I8" s="19">
        <v>847373</v>
      </c>
      <c r="J8" s="19">
        <v>1823738</v>
      </c>
      <c r="K8" s="19">
        <v>784331</v>
      </c>
      <c r="L8" s="19">
        <v>732399</v>
      </c>
      <c r="M8" s="19">
        <v>776194</v>
      </c>
      <c r="N8" s="19">
        <v>2292924</v>
      </c>
      <c r="O8" s="19"/>
      <c r="P8" s="19"/>
      <c r="Q8" s="19"/>
      <c r="R8" s="19"/>
      <c r="S8" s="19"/>
      <c r="T8" s="19"/>
      <c r="U8" s="19"/>
      <c r="V8" s="19"/>
      <c r="W8" s="19">
        <v>4116662</v>
      </c>
      <c r="X8" s="19">
        <v>4539598</v>
      </c>
      <c r="Y8" s="19">
        <v>-422936</v>
      </c>
      <c r="Z8" s="20">
        <v>-9.32</v>
      </c>
      <c r="AA8" s="21">
        <v>27722314</v>
      </c>
    </row>
    <row r="9" spans="1:27" ht="13.5">
      <c r="A9" s="22" t="s">
        <v>36</v>
      </c>
      <c r="B9" s="16"/>
      <c r="C9" s="17">
        <v>128992544</v>
      </c>
      <c r="D9" s="17"/>
      <c r="E9" s="18">
        <v>133412650</v>
      </c>
      <c r="F9" s="19">
        <v>133412650</v>
      </c>
      <c r="G9" s="19">
        <v>53410000</v>
      </c>
      <c r="H9" s="19">
        <v>2679000</v>
      </c>
      <c r="I9" s="19"/>
      <c r="J9" s="19">
        <v>56089000</v>
      </c>
      <c r="K9" s="19"/>
      <c r="L9" s="19">
        <v>495000</v>
      </c>
      <c r="M9" s="19">
        <v>38671000</v>
      </c>
      <c r="N9" s="19">
        <v>39166000</v>
      </c>
      <c r="O9" s="19"/>
      <c r="P9" s="19"/>
      <c r="Q9" s="19"/>
      <c r="R9" s="19"/>
      <c r="S9" s="19"/>
      <c r="T9" s="19"/>
      <c r="U9" s="19"/>
      <c r="V9" s="19"/>
      <c r="W9" s="19">
        <v>95255000</v>
      </c>
      <c r="X9" s="19">
        <v>100561128</v>
      </c>
      <c r="Y9" s="19">
        <v>-5306128</v>
      </c>
      <c r="Z9" s="20">
        <v>-5.28</v>
      </c>
      <c r="AA9" s="21">
        <v>133412650</v>
      </c>
    </row>
    <row r="10" spans="1:27" ht="13.5">
      <c r="A10" s="22" t="s">
        <v>37</v>
      </c>
      <c r="B10" s="16"/>
      <c r="C10" s="17">
        <v>25718000</v>
      </c>
      <c r="D10" s="17"/>
      <c r="E10" s="18">
        <v>32768350</v>
      </c>
      <c r="F10" s="19">
        <v>32768350</v>
      </c>
      <c r="G10" s="19"/>
      <c r="H10" s="19">
        <v>19386000</v>
      </c>
      <c r="I10" s="19"/>
      <c r="J10" s="19">
        <v>19386000</v>
      </c>
      <c r="K10" s="19"/>
      <c r="L10" s="19"/>
      <c r="M10" s="19">
        <v>10911000</v>
      </c>
      <c r="N10" s="19">
        <v>10911000</v>
      </c>
      <c r="O10" s="19"/>
      <c r="P10" s="19"/>
      <c r="Q10" s="19"/>
      <c r="R10" s="19"/>
      <c r="S10" s="19"/>
      <c r="T10" s="19"/>
      <c r="U10" s="19"/>
      <c r="V10" s="19"/>
      <c r="W10" s="19">
        <v>30297000</v>
      </c>
      <c r="X10" s="19">
        <v>22937845</v>
      </c>
      <c r="Y10" s="19">
        <v>7359155</v>
      </c>
      <c r="Z10" s="20">
        <v>32.08</v>
      </c>
      <c r="AA10" s="21">
        <v>32768350</v>
      </c>
    </row>
    <row r="11" spans="1:27" ht="13.5">
      <c r="A11" s="22" t="s">
        <v>38</v>
      </c>
      <c r="B11" s="16"/>
      <c r="C11" s="17">
        <v>2746652</v>
      </c>
      <c r="D11" s="17"/>
      <c r="E11" s="18">
        <v>3053354</v>
      </c>
      <c r="F11" s="19">
        <v>3053354</v>
      </c>
      <c r="G11" s="19">
        <v>3960</v>
      </c>
      <c r="H11" s="19">
        <v>63578</v>
      </c>
      <c r="I11" s="19">
        <v>103315</v>
      </c>
      <c r="J11" s="19">
        <v>170853</v>
      </c>
      <c r="K11" s="19">
        <v>153188</v>
      </c>
      <c r="L11" s="19">
        <v>633975</v>
      </c>
      <c r="M11" s="19">
        <v>93913</v>
      </c>
      <c r="N11" s="19">
        <v>881076</v>
      </c>
      <c r="O11" s="19"/>
      <c r="P11" s="19"/>
      <c r="Q11" s="19"/>
      <c r="R11" s="19"/>
      <c r="S11" s="19"/>
      <c r="T11" s="19"/>
      <c r="U11" s="19"/>
      <c r="V11" s="19"/>
      <c r="W11" s="19">
        <v>1051929</v>
      </c>
      <c r="X11" s="19">
        <v>1642174</v>
      </c>
      <c r="Y11" s="19">
        <v>-590245</v>
      </c>
      <c r="Z11" s="20">
        <v>-35.94</v>
      </c>
      <c r="AA11" s="21">
        <v>3053354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>
        <v>53295</v>
      </c>
      <c r="H12" s="19"/>
      <c r="I12" s="19"/>
      <c r="J12" s="19">
        <v>53295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53295</v>
      </c>
      <c r="X12" s="19"/>
      <c r="Y12" s="19">
        <v>53295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-151665685</v>
      </c>
      <c r="D14" s="17"/>
      <c r="E14" s="18">
        <v>-174366566</v>
      </c>
      <c r="F14" s="19">
        <v>-174366566</v>
      </c>
      <c r="G14" s="19">
        <v>-997545</v>
      </c>
      <c r="H14" s="19">
        <v>-21102479</v>
      </c>
      <c r="I14" s="19">
        <v>-13182532</v>
      </c>
      <c r="J14" s="19">
        <v>-35282556</v>
      </c>
      <c r="K14" s="19">
        <v>-11282622</v>
      </c>
      <c r="L14" s="19">
        <v>-15313930</v>
      </c>
      <c r="M14" s="19">
        <v>-12080570</v>
      </c>
      <c r="N14" s="19">
        <v>-38677122</v>
      </c>
      <c r="O14" s="19"/>
      <c r="P14" s="19"/>
      <c r="Q14" s="19"/>
      <c r="R14" s="19"/>
      <c r="S14" s="19"/>
      <c r="T14" s="19"/>
      <c r="U14" s="19"/>
      <c r="V14" s="19"/>
      <c r="W14" s="19">
        <v>-73959678</v>
      </c>
      <c r="X14" s="19">
        <v>-75351802</v>
      </c>
      <c r="Y14" s="19">
        <v>1392124</v>
      </c>
      <c r="Z14" s="20">
        <v>-1.85</v>
      </c>
      <c r="AA14" s="21">
        <v>-174366566</v>
      </c>
    </row>
    <row r="15" spans="1:27" ht="13.5">
      <c r="A15" s="22" t="s">
        <v>42</v>
      </c>
      <c r="B15" s="16"/>
      <c r="C15" s="17">
        <v>-1188951</v>
      </c>
      <c r="D15" s="17"/>
      <c r="E15" s="18">
        <v>-1184232</v>
      </c>
      <c r="F15" s="19">
        <v>-1184232</v>
      </c>
      <c r="G15" s="19">
        <v>-552</v>
      </c>
      <c r="H15" s="19">
        <v>-9840</v>
      </c>
      <c r="I15" s="19">
        <v>-4289</v>
      </c>
      <c r="J15" s="19">
        <v>-14681</v>
      </c>
      <c r="K15" s="19">
        <v>-4905</v>
      </c>
      <c r="L15" s="19">
        <v>-12729</v>
      </c>
      <c r="M15" s="19">
        <v>-1288</v>
      </c>
      <c r="N15" s="19">
        <v>-18922</v>
      </c>
      <c r="O15" s="19"/>
      <c r="P15" s="19"/>
      <c r="Q15" s="19"/>
      <c r="R15" s="19"/>
      <c r="S15" s="19"/>
      <c r="T15" s="19"/>
      <c r="U15" s="19"/>
      <c r="V15" s="19"/>
      <c r="W15" s="19">
        <v>-33603</v>
      </c>
      <c r="X15" s="19"/>
      <c r="Y15" s="19">
        <v>-33603</v>
      </c>
      <c r="Z15" s="20"/>
      <c r="AA15" s="21">
        <v>-1184232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20762716</v>
      </c>
      <c r="D17" s="25">
        <f>SUM(D6:D16)</f>
        <v>0</v>
      </c>
      <c r="E17" s="26">
        <f t="shared" si="0"/>
        <v>40418106</v>
      </c>
      <c r="F17" s="27">
        <f t="shared" si="0"/>
        <v>40418106</v>
      </c>
      <c r="G17" s="27">
        <f t="shared" si="0"/>
        <v>53087767</v>
      </c>
      <c r="H17" s="27">
        <f t="shared" si="0"/>
        <v>2707113</v>
      </c>
      <c r="I17" s="27">
        <f t="shared" si="0"/>
        <v>-11662878</v>
      </c>
      <c r="J17" s="27">
        <f t="shared" si="0"/>
        <v>44132002</v>
      </c>
      <c r="K17" s="27">
        <f t="shared" si="0"/>
        <v>-9029533</v>
      </c>
      <c r="L17" s="27">
        <f t="shared" si="0"/>
        <v>-12431414</v>
      </c>
      <c r="M17" s="27">
        <f t="shared" si="0"/>
        <v>39180787</v>
      </c>
      <c r="N17" s="27">
        <f t="shared" si="0"/>
        <v>17719840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61851842</v>
      </c>
      <c r="X17" s="27">
        <f t="shared" si="0"/>
        <v>61940787</v>
      </c>
      <c r="Y17" s="27">
        <f t="shared" si="0"/>
        <v>-88945</v>
      </c>
      <c r="Z17" s="28">
        <f>+IF(X17&lt;&gt;0,+(Y17/X17)*100,0)</f>
        <v>-0.14359681933004823</v>
      </c>
      <c r="AA17" s="29">
        <f>SUM(AA6:AA16)</f>
        <v>40418106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-34792026</v>
      </c>
      <c r="D26" s="17"/>
      <c r="E26" s="18">
        <v>-50437065</v>
      </c>
      <c r="F26" s="19">
        <v>-50437065</v>
      </c>
      <c r="G26" s="19">
        <v>-894645</v>
      </c>
      <c r="H26" s="19">
        <v>-89100</v>
      </c>
      <c r="I26" s="19">
        <v>-1350265</v>
      </c>
      <c r="J26" s="19">
        <v>-2334010</v>
      </c>
      <c r="K26" s="19">
        <v>-11977529</v>
      </c>
      <c r="L26" s="19">
        <v>-11171894</v>
      </c>
      <c r="M26" s="19">
        <v>-6213734</v>
      </c>
      <c r="N26" s="19">
        <v>-29363157</v>
      </c>
      <c r="O26" s="19"/>
      <c r="P26" s="19"/>
      <c r="Q26" s="19"/>
      <c r="R26" s="19"/>
      <c r="S26" s="19"/>
      <c r="T26" s="19"/>
      <c r="U26" s="19"/>
      <c r="V26" s="19"/>
      <c r="W26" s="19">
        <v>-31697167</v>
      </c>
      <c r="X26" s="19">
        <v>-25923562</v>
      </c>
      <c r="Y26" s="19">
        <v>-5773605</v>
      </c>
      <c r="Z26" s="20">
        <v>22.27</v>
      </c>
      <c r="AA26" s="21">
        <v>-50437065</v>
      </c>
    </row>
    <row r="27" spans="1:27" ht="13.5">
      <c r="A27" s="23" t="s">
        <v>51</v>
      </c>
      <c r="B27" s="24"/>
      <c r="C27" s="25">
        <f aca="true" t="shared" si="1" ref="C27:Y27">SUM(C21:C26)</f>
        <v>-34792026</v>
      </c>
      <c r="D27" s="25">
        <f>SUM(D21:D26)</f>
        <v>0</v>
      </c>
      <c r="E27" s="26">
        <f t="shared" si="1"/>
        <v>-50437065</v>
      </c>
      <c r="F27" s="27">
        <f t="shared" si="1"/>
        <v>-50437065</v>
      </c>
      <c r="G27" s="27">
        <f t="shared" si="1"/>
        <v>-894645</v>
      </c>
      <c r="H27" s="27">
        <f t="shared" si="1"/>
        <v>-89100</v>
      </c>
      <c r="I27" s="27">
        <f t="shared" si="1"/>
        <v>-1350265</v>
      </c>
      <c r="J27" s="27">
        <f t="shared" si="1"/>
        <v>-2334010</v>
      </c>
      <c r="K27" s="27">
        <f t="shared" si="1"/>
        <v>-11977529</v>
      </c>
      <c r="L27" s="27">
        <f t="shared" si="1"/>
        <v>-11171894</v>
      </c>
      <c r="M27" s="27">
        <f t="shared" si="1"/>
        <v>-6213734</v>
      </c>
      <c r="N27" s="27">
        <f t="shared" si="1"/>
        <v>-29363157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-31697167</v>
      </c>
      <c r="X27" s="27">
        <f t="shared" si="1"/>
        <v>-25923562</v>
      </c>
      <c r="Y27" s="27">
        <f t="shared" si="1"/>
        <v>-5773605</v>
      </c>
      <c r="Z27" s="28">
        <f>+IF(X27&lt;&gt;0,+(Y27/X27)*100,0)</f>
        <v>22.27165001476263</v>
      </c>
      <c r="AA27" s="29">
        <f>SUM(AA21:AA26)</f>
        <v>-50437065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-14029310</v>
      </c>
      <c r="D38" s="31">
        <f>+D17+D27+D36</f>
        <v>0</v>
      </c>
      <c r="E38" s="32">
        <f t="shared" si="3"/>
        <v>-10018959</v>
      </c>
      <c r="F38" s="33">
        <f t="shared" si="3"/>
        <v>-10018959</v>
      </c>
      <c r="G38" s="33">
        <f t="shared" si="3"/>
        <v>52193122</v>
      </c>
      <c r="H38" s="33">
        <f t="shared" si="3"/>
        <v>2618013</v>
      </c>
      <c r="I38" s="33">
        <f t="shared" si="3"/>
        <v>-13013143</v>
      </c>
      <c r="J38" s="33">
        <f t="shared" si="3"/>
        <v>41797992</v>
      </c>
      <c r="K38" s="33">
        <f t="shared" si="3"/>
        <v>-21007062</v>
      </c>
      <c r="L38" s="33">
        <f t="shared" si="3"/>
        <v>-23603308</v>
      </c>
      <c r="M38" s="33">
        <f t="shared" si="3"/>
        <v>32967053</v>
      </c>
      <c r="N38" s="33">
        <f t="shared" si="3"/>
        <v>-11643317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30154675</v>
      </c>
      <c r="X38" s="33">
        <f t="shared" si="3"/>
        <v>36017225</v>
      </c>
      <c r="Y38" s="33">
        <f t="shared" si="3"/>
        <v>-5862550</v>
      </c>
      <c r="Z38" s="34">
        <f>+IF(X38&lt;&gt;0,+(Y38/X38)*100,0)</f>
        <v>-16.277072983829267</v>
      </c>
      <c r="AA38" s="35">
        <f>+AA17+AA27+AA36</f>
        <v>-10018959</v>
      </c>
    </row>
    <row r="39" spans="1:27" ht="13.5">
      <c r="A39" s="22" t="s">
        <v>59</v>
      </c>
      <c r="B39" s="16"/>
      <c r="C39" s="31">
        <v>55607102</v>
      </c>
      <c r="D39" s="31"/>
      <c r="E39" s="32">
        <v>39004719</v>
      </c>
      <c r="F39" s="33">
        <v>39004719</v>
      </c>
      <c r="G39" s="33">
        <v>59985835</v>
      </c>
      <c r="H39" s="33">
        <v>112178957</v>
      </c>
      <c r="I39" s="33">
        <v>114796970</v>
      </c>
      <c r="J39" s="33">
        <v>59985835</v>
      </c>
      <c r="K39" s="33">
        <v>101783827</v>
      </c>
      <c r="L39" s="33">
        <v>80776765</v>
      </c>
      <c r="M39" s="33">
        <v>57173457</v>
      </c>
      <c r="N39" s="33">
        <v>101783827</v>
      </c>
      <c r="O39" s="33"/>
      <c r="P39" s="33"/>
      <c r="Q39" s="33"/>
      <c r="R39" s="33"/>
      <c r="S39" s="33"/>
      <c r="T39" s="33"/>
      <c r="U39" s="33"/>
      <c r="V39" s="33"/>
      <c r="W39" s="33">
        <v>59985835</v>
      </c>
      <c r="X39" s="33">
        <v>39004719</v>
      </c>
      <c r="Y39" s="33">
        <v>20981116</v>
      </c>
      <c r="Z39" s="34">
        <v>53.79</v>
      </c>
      <c r="AA39" s="35">
        <v>39004719</v>
      </c>
    </row>
    <row r="40" spans="1:27" ht="13.5">
      <c r="A40" s="41" t="s">
        <v>60</v>
      </c>
      <c r="B40" s="42"/>
      <c r="C40" s="43">
        <v>41577792</v>
      </c>
      <c r="D40" s="43"/>
      <c r="E40" s="44">
        <v>28985759</v>
      </c>
      <c r="F40" s="45">
        <v>28985759</v>
      </c>
      <c r="G40" s="45">
        <v>112178957</v>
      </c>
      <c r="H40" s="45">
        <v>114796970</v>
      </c>
      <c r="I40" s="45">
        <v>101783827</v>
      </c>
      <c r="J40" s="45">
        <v>101783827</v>
      </c>
      <c r="K40" s="45">
        <v>80776765</v>
      </c>
      <c r="L40" s="45">
        <v>57173457</v>
      </c>
      <c r="M40" s="45">
        <v>90140510</v>
      </c>
      <c r="N40" s="45">
        <v>90140510</v>
      </c>
      <c r="O40" s="45"/>
      <c r="P40" s="45"/>
      <c r="Q40" s="45"/>
      <c r="R40" s="45"/>
      <c r="S40" s="45"/>
      <c r="T40" s="45"/>
      <c r="U40" s="45"/>
      <c r="V40" s="45"/>
      <c r="W40" s="45">
        <v>90140510</v>
      </c>
      <c r="X40" s="45">
        <v>75021943</v>
      </c>
      <c r="Y40" s="45">
        <v>15118567</v>
      </c>
      <c r="Z40" s="46">
        <v>20.15</v>
      </c>
      <c r="AA40" s="47">
        <v>28985759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332841174</v>
      </c>
      <c r="D6" s="17"/>
      <c r="E6" s="18">
        <v>406105920</v>
      </c>
      <c r="F6" s="19">
        <v>406105920</v>
      </c>
      <c r="G6" s="19">
        <v>30705652</v>
      </c>
      <c r="H6" s="19">
        <v>31895872</v>
      </c>
      <c r="I6" s="19">
        <v>30856537</v>
      </c>
      <c r="J6" s="19">
        <v>93458061</v>
      </c>
      <c r="K6" s="19">
        <v>30859886</v>
      </c>
      <c r="L6" s="19">
        <v>30866197</v>
      </c>
      <c r="M6" s="19">
        <v>32110943</v>
      </c>
      <c r="N6" s="19">
        <v>93837026</v>
      </c>
      <c r="O6" s="19"/>
      <c r="P6" s="19"/>
      <c r="Q6" s="19"/>
      <c r="R6" s="19"/>
      <c r="S6" s="19"/>
      <c r="T6" s="19"/>
      <c r="U6" s="19"/>
      <c r="V6" s="19"/>
      <c r="W6" s="19">
        <v>187295087</v>
      </c>
      <c r="X6" s="19">
        <v>207801000</v>
      </c>
      <c r="Y6" s="19">
        <v>-20505913</v>
      </c>
      <c r="Z6" s="20">
        <v>-9.87</v>
      </c>
      <c r="AA6" s="21">
        <v>406105920</v>
      </c>
    </row>
    <row r="7" spans="1:27" ht="13.5">
      <c r="A7" s="22" t="s">
        <v>34</v>
      </c>
      <c r="B7" s="16"/>
      <c r="C7" s="17">
        <v>1078587058</v>
      </c>
      <c r="D7" s="17"/>
      <c r="E7" s="18">
        <v>1366983000</v>
      </c>
      <c r="F7" s="19">
        <v>1366983000</v>
      </c>
      <c r="G7" s="19">
        <v>101263814</v>
      </c>
      <c r="H7" s="19">
        <v>123301489</v>
      </c>
      <c r="I7" s="19">
        <v>102263734</v>
      </c>
      <c r="J7" s="19">
        <v>326829037</v>
      </c>
      <c r="K7" s="19">
        <v>96328455</v>
      </c>
      <c r="L7" s="19">
        <v>80726961</v>
      </c>
      <c r="M7" s="19">
        <v>161976894</v>
      </c>
      <c r="N7" s="19">
        <v>339032310</v>
      </c>
      <c r="O7" s="19"/>
      <c r="P7" s="19"/>
      <c r="Q7" s="19"/>
      <c r="R7" s="19"/>
      <c r="S7" s="19"/>
      <c r="T7" s="19"/>
      <c r="U7" s="19"/>
      <c r="V7" s="19"/>
      <c r="W7" s="19">
        <v>665861347</v>
      </c>
      <c r="X7" s="19">
        <v>702119000</v>
      </c>
      <c r="Y7" s="19">
        <v>-36257653</v>
      </c>
      <c r="Z7" s="20">
        <v>-5.16</v>
      </c>
      <c r="AA7" s="21">
        <v>1366983000</v>
      </c>
    </row>
    <row r="8" spans="1:27" ht="13.5">
      <c r="A8" s="22" t="s">
        <v>35</v>
      </c>
      <c r="B8" s="16"/>
      <c r="C8" s="17">
        <v>786269282</v>
      </c>
      <c r="D8" s="17"/>
      <c r="E8" s="18">
        <v>484661570</v>
      </c>
      <c r="F8" s="19">
        <v>484661570</v>
      </c>
      <c r="G8" s="19">
        <v>249099253</v>
      </c>
      <c r="H8" s="19">
        <v>33473852</v>
      </c>
      <c r="I8" s="19">
        <v>149965125</v>
      </c>
      <c r="J8" s="19">
        <v>432538230</v>
      </c>
      <c r="K8" s="19">
        <v>173832740</v>
      </c>
      <c r="L8" s="19">
        <v>102437932</v>
      </c>
      <c r="M8" s="19">
        <v>-319754578</v>
      </c>
      <c r="N8" s="19">
        <v>-43483906</v>
      </c>
      <c r="O8" s="19"/>
      <c r="P8" s="19"/>
      <c r="Q8" s="19"/>
      <c r="R8" s="19"/>
      <c r="S8" s="19"/>
      <c r="T8" s="19"/>
      <c r="U8" s="19"/>
      <c r="V8" s="19"/>
      <c r="W8" s="19">
        <v>389054324</v>
      </c>
      <c r="X8" s="19">
        <v>179702000</v>
      </c>
      <c r="Y8" s="19">
        <v>209352324</v>
      </c>
      <c r="Z8" s="20">
        <v>116.5</v>
      </c>
      <c r="AA8" s="21">
        <v>484661570</v>
      </c>
    </row>
    <row r="9" spans="1:27" ht="13.5">
      <c r="A9" s="22" t="s">
        <v>36</v>
      </c>
      <c r="B9" s="16"/>
      <c r="C9" s="17">
        <v>939879358</v>
      </c>
      <c r="D9" s="17"/>
      <c r="E9" s="18">
        <v>1008780000</v>
      </c>
      <c r="F9" s="19">
        <v>1008780000</v>
      </c>
      <c r="G9" s="19">
        <v>397676494</v>
      </c>
      <c r="H9" s="19">
        <v>8485231</v>
      </c>
      <c r="I9" s="19"/>
      <c r="J9" s="19">
        <v>406161725</v>
      </c>
      <c r="K9" s="19">
        <v>18957000</v>
      </c>
      <c r="L9" s="19">
        <v>6743240</v>
      </c>
      <c r="M9" s="19">
        <v>262502841</v>
      </c>
      <c r="N9" s="19">
        <v>288203081</v>
      </c>
      <c r="O9" s="19"/>
      <c r="P9" s="19"/>
      <c r="Q9" s="19"/>
      <c r="R9" s="19"/>
      <c r="S9" s="19"/>
      <c r="T9" s="19"/>
      <c r="U9" s="19"/>
      <c r="V9" s="19"/>
      <c r="W9" s="19">
        <v>694364806</v>
      </c>
      <c r="X9" s="19">
        <v>662164000</v>
      </c>
      <c r="Y9" s="19">
        <v>32200806</v>
      </c>
      <c r="Z9" s="20">
        <v>4.86</v>
      </c>
      <c r="AA9" s="21">
        <v>1008780000</v>
      </c>
    </row>
    <row r="10" spans="1:27" ht="13.5">
      <c r="A10" s="22" t="s">
        <v>37</v>
      </c>
      <c r="B10" s="16"/>
      <c r="C10" s="17">
        <v>546274637</v>
      </c>
      <c r="D10" s="17"/>
      <c r="E10" s="18">
        <v>798465000</v>
      </c>
      <c r="F10" s="19">
        <v>798465000</v>
      </c>
      <c r="G10" s="19">
        <v>153986506</v>
      </c>
      <c r="H10" s="19">
        <v>120999769</v>
      </c>
      <c r="I10" s="19"/>
      <c r="J10" s="19">
        <v>274986275</v>
      </c>
      <c r="K10" s="19">
        <v>17200000</v>
      </c>
      <c r="L10" s="19">
        <v>125839760</v>
      </c>
      <c r="M10" s="19">
        <v>181417159</v>
      </c>
      <c r="N10" s="19">
        <v>324456919</v>
      </c>
      <c r="O10" s="19"/>
      <c r="P10" s="19"/>
      <c r="Q10" s="19"/>
      <c r="R10" s="19"/>
      <c r="S10" s="19"/>
      <c r="T10" s="19"/>
      <c r="U10" s="19"/>
      <c r="V10" s="19"/>
      <c r="W10" s="19">
        <v>599443194</v>
      </c>
      <c r="X10" s="19">
        <v>399232500</v>
      </c>
      <c r="Y10" s="19">
        <v>200210694</v>
      </c>
      <c r="Z10" s="20">
        <v>50.15</v>
      </c>
      <c r="AA10" s="21">
        <v>798465000</v>
      </c>
    </row>
    <row r="11" spans="1:27" ht="13.5">
      <c r="A11" s="22" t="s">
        <v>38</v>
      </c>
      <c r="B11" s="16"/>
      <c r="C11" s="17">
        <v>29592700</v>
      </c>
      <c r="D11" s="17"/>
      <c r="E11" s="18">
        <v>118371330</v>
      </c>
      <c r="F11" s="19">
        <v>118371330</v>
      </c>
      <c r="G11" s="19">
        <v>719474</v>
      </c>
      <c r="H11" s="19">
        <v>1392047</v>
      </c>
      <c r="I11" s="19">
        <v>1150899</v>
      </c>
      <c r="J11" s="19">
        <v>3262420</v>
      </c>
      <c r="K11" s="19">
        <v>1243953</v>
      </c>
      <c r="L11" s="19">
        <v>4287924</v>
      </c>
      <c r="M11" s="19">
        <v>1974004</v>
      </c>
      <c r="N11" s="19">
        <v>7505881</v>
      </c>
      <c r="O11" s="19"/>
      <c r="P11" s="19"/>
      <c r="Q11" s="19"/>
      <c r="R11" s="19"/>
      <c r="S11" s="19"/>
      <c r="T11" s="19"/>
      <c r="U11" s="19"/>
      <c r="V11" s="19"/>
      <c r="W11" s="19">
        <v>10768301</v>
      </c>
      <c r="X11" s="19">
        <v>58676000</v>
      </c>
      <c r="Y11" s="19">
        <v>-47907699</v>
      </c>
      <c r="Z11" s="20">
        <v>-81.65</v>
      </c>
      <c r="AA11" s="21">
        <v>118371330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-2875086645</v>
      </c>
      <c r="D14" s="17"/>
      <c r="E14" s="18">
        <v>-2770181741</v>
      </c>
      <c r="F14" s="19">
        <v>-2770181741</v>
      </c>
      <c r="G14" s="19">
        <v>-554521849</v>
      </c>
      <c r="H14" s="19">
        <v>-255881239</v>
      </c>
      <c r="I14" s="19">
        <v>-401343297</v>
      </c>
      <c r="J14" s="19">
        <v>-1211746385</v>
      </c>
      <c r="K14" s="19">
        <v>-288877035</v>
      </c>
      <c r="L14" s="19">
        <v>-275823264</v>
      </c>
      <c r="M14" s="19">
        <v>-25181093</v>
      </c>
      <c r="N14" s="19">
        <v>-589881392</v>
      </c>
      <c r="O14" s="19"/>
      <c r="P14" s="19"/>
      <c r="Q14" s="19"/>
      <c r="R14" s="19"/>
      <c r="S14" s="19"/>
      <c r="T14" s="19"/>
      <c r="U14" s="19"/>
      <c r="V14" s="19"/>
      <c r="W14" s="19">
        <v>-1801627777</v>
      </c>
      <c r="X14" s="19">
        <v>-1183054000</v>
      </c>
      <c r="Y14" s="19">
        <v>-618573777</v>
      </c>
      <c r="Z14" s="20">
        <v>52.29</v>
      </c>
      <c r="AA14" s="21">
        <v>-2770181741</v>
      </c>
    </row>
    <row r="15" spans="1:27" ht="13.5">
      <c r="A15" s="22" t="s">
        <v>42</v>
      </c>
      <c r="B15" s="16"/>
      <c r="C15" s="17">
        <v>-63644729</v>
      </c>
      <c r="D15" s="17"/>
      <c r="E15" s="18">
        <v>-106425000</v>
      </c>
      <c r="F15" s="19">
        <v>-106425000</v>
      </c>
      <c r="G15" s="19">
        <v>-2146780</v>
      </c>
      <c r="H15" s="19"/>
      <c r="I15" s="19"/>
      <c r="J15" s="19">
        <v>-2146780</v>
      </c>
      <c r="K15" s="19"/>
      <c r="L15" s="19"/>
      <c r="M15" s="19">
        <v>-6036970</v>
      </c>
      <c r="N15" s="19">
        <v>-6036970</v>
      </c>
      <c r="O15" s="19"/>
      <c r="P15" s="19"/>
      <c r="Q15" s="19"/>
      <c r="R15" s="19"/>
      <c r="S15" s="19"/>
      <c r="T15" s="19"/>
      <c r="U15" s="19"/>
      <c r="V15" s="19"/>
      <c r="W15" s="19">
        <v>-8183750</v>
      </c>
      <c r="X15" s="19">
        <v>-58534000</v>
      </c>
      <c r="Y15" s="19">
        <v>50350250</v>
      </c>
      <c r="Z15" s="20">
        <v>-86.02</v>
      </c>
      <c r="AA15" s="21">
        <v>-106425000</v>
      </c>
    </row>
    <row r="16" spans="1:27" ht="13.5">
      <c r="A16" s="22" t="s">
        <v>43</v>
      </c>
      <c r="B16" s="16"/>
      <c r="C16" s="17">
        <v>-9479750</v>
      </c>
      <c r="D16" s="17"/>
      <c r="E16" s="18">
        <v>-11500000</v>
      </c>
      <c r="F16" s="19">
        <v>-11500000</v>
      </c>
      <c r="G16" s="19"/>
      <c r="H16" s="19">
        <v>-1070000</v>
      </c>
      <c r="I16" s="19">
        <v>-1030000</v>
      </c>
      <c r="J16" s="19">
        <v>-2100000</v>
      </c>
      <c r="K16" s="19">
        <v>-40000</v>
      </c>
      <c r="L16" s="19">
        <v>-1030000</v>
      </c>
      <c r="M16" s="19">
        <v>-990000</v>
      </c>
      <c r="N16" s="19">
        <v>-2060000</v>
      </c>
      <c r="O16" s="19"/>
      <c r="P16" s="19"/>
      <c r="Q16" s="19"/>
      <c r="R16" s="19"/>
      <c r="S16" s="19"/>
      <c r="T16" s="19"/>
      <c r="U16" s="19"/>
      <c r="V16" s="19"/>
      <c r="W16" s="19">
        <v>-4160000</v>
      </c>
      <c r="X16" s="19">
        <v>-10539000</v>
      </c>
      <c r="Y16" s="19">
        <v>6379000</v>
      </c>
      <c r="Z16" s="20">
        <v>-60.53</v>
      </c>
      <c r="AA16" s="21">
        <v>-11500000</v>
      </c>
    </row>
    <row r="17" spans="1:27" ht="13.5">
      <c r="A17" s="23" t="s">
        <v>44</v>
      </c>
      <c r="B17" s="24"/>
      <c r="C17" s="25">
        <f aca="true" t="shared" si="0" ref="C17:Y17">SUM(C6:C16)</f>
        <v>765233085</v>
      </c>
      <c r="D17" s="25">
        <f>SUM(D6:D16)</f>
        <v>0</v>
      </c>
      <c r="E17" s="26">
        <f t="shared" si="0"/>
        <v>1295260079</v>
      </c>
      <c r="F17" s="27">
        <f t="shared" si="0"/>
        <v>1295260079</v>
      </c>
      <c r="G17" s="27">
        <f t="shared" si="0"/>
        <v>376782564</v>
      </c>
      <c r="H17" s="27">
        <f t="shared" si="0"/>
        <v>62597021</v>
      </c>
      <c r="I17" s="27">
        <f t="shared" si="0"/>
        <v>-118137002</v>
      </c>
      <c r="J17" s="27">
        <f t="shared" si="0"/>
        <v>321242583</v>
      </c>
      <c r="K17" s="27">
        <f t="shared" si="0"/>
        <v>49504999</v>
      </c>
      <c r="L17" s="27">
        <f t="shared" si="0"/>
        <v>74048750</v>
      </c>
      <c r="M17" s="27">
        <f t="shared" si="0"/>
        <v>288019200</v>
      </c>
      <c r="N17" s="27">
        <f t="shared" si="0"/>
        <v>411572949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732815532</v>
      </c>
      <c r="X17" s="27">
        <f t="shared" si="0"/>
        <v>957567500</v>
      </c>
      <c r="Y17" s="27">
        <f t="shared" si="0"/>
        <v>-224751968</v>
      </c>
      <c r="Z17" s="28">
        <f>+IF(X17&lt;&gt;0,+(Y17/X17)*100,0)</f>
        <v>-23.471135768496737</v>
      </c>
      <c r="AA17" s="29">
        <f>SUM(AA6:AA16)</f>
        <v>1295260079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14400000</v>
      </c>
      <c r="F21" s="19">
        <v>14400000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14400000</v>
      </c>
      <c r="Y21" s="36">
        <v>-14400000</v>
      </c>
      <c r="Z21" s="37">
        <v>-100</v>
      </c>
      <c r="AA21" s="38">
        <v>14400000</v>
      </c>
    </row>
    <row r="22" spans="1:27" ht="13.5">
      <c r="A22" s="22" t="s">
        <v>47</v>
      </c>
      <c r="B22" s="16"/>
      <c r="C22" s="17">
        <v>1454135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-137977796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-88200000</v>
      </c>
      <c r="F24" s="19">
        <v>-88200000</v>
      </c>
      <c r="G24" s="19"/>
      <c r="H24" s="19"/>
      <c r="I24" s="19"/>
      <c r="J24" s="19"/>
      <c r="K24" s="19">
        <v>-5350000</v>
      </c>
      <c r="L24" s="19">
        <v>-5350000</v>
      </c>
      <c r="M24" s="19">
        <v>-21400000</v>
      </c>
      <c r="N24" s="19">
        <v>-32100000</v>
      </c>
      <c r="O24" s="19"/>
      <c r="P24" s="19"/>
      <c r="Q24" s="19"/>
      <c r="R24" s="19"/>
      <c r="S24" s="19"/>
      <c r="T24" s="19"/>
      <c r="U24" s="19"/>
      <c r="V24" s="19"/>
      <c r="W24" s="19">
        <v>-32100000</v>
      </c>
      <c r="X24" s="19">
        <v>-44100000</v>
      </c>
      <c r="Y24" s="19">
        <v>12000000</v>
      </c>
      <c r="Z24" s="20">
        <v>-27.21</v>
      </c>
      <c r="AA24" s="21">
        <v>-88200000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-869875287</v>
      </c>
      <c r="D26" s="17"/>
      <c r="E26" s="18">
        <v>-1855170590</v>
      </c>
      <c r="F26" s="19">
        <v>-1855170590</v>
      </c>
      <c r="G26" s="19">
        <v>-59371</v>
      </c>
      <c r="H26" s="19">
        <v>-115775573</v>
      </c>
      <c r="I26" s="19">
        <v>-83960383</v>
      </c>
      <c r="J26" s="19">
        <v>-199795327</v>
      </c>
      <c r="K26" s="19">
        <v>-125253452</v>
      </c>
      <c r="L26" s="19">
        <v>-117057422</v>
      </c>
      <c r="M26" s="19">
        <v>-123380772</v>
      </c>
      <c r="N26" s="19">
        <v>-365691646</v>
      </c>
      <c r="O26" s="19"/>
      <c r="P26" s="19"/>
      <c r="Q26" s="19"/>
      <c r="R26" s="19"/>
      <c r="S26" s="19"/>
      <c r="T26" s="19"/>
      <c r="U26" s="19"/>
      <c r="V26" s="19"/>
      <c r="W26" s="19">
        <v>-565486973</v>
      </c>
      <c r="X26" s="19">
        <v>-949903000</v>
      </c>
      <c r="Y26" s="19">
        <v>384416027</v>
      </c>
      <c r="Z26" s="20">
        <v>-40.47</v>
      </c>
      <c r="AA26" s="21">
        <v>-1855170590</v>
      </c>
    </row>
    <row r="27" spans="1:27" ht="13.5">
      <c r="A27" s="23" t="s">
        <v>51</v>
      </c>
      <c r="B27" s="24"/>
      <c r="C27" s="25">
        <f aca="true" t="shared" si="1" ref="C27:Y27">SUM(C21:C26)</f>
        <v>-1006398948</v>
      </c>
      <c r="D27" s="25">
        <f>SUM(D21:D26)</f>
        <v>0</v>
      </c>
      <c r="E27" s="26">
        <f t="shared" si="1"/>
        <v>-1928970590</v>
      </c>
      <c r="F27" s="27">
        <f t="shared" si="1"/>
        <v>-1928970590</v>
      </c>
      <c r="G27" s="27">
        <f t="shared" si="1"/>
        <v>-59371</v>
      </c>
      <c r="H27" s="27">
        <f t="shared" si="1"/>
        <v>-115775573</v>
      </c>
      <c r="I27" s="27">
        <f t="shared" si="1"/>
        <v>-83960383</v>
      </c>
      <c r="J27" s="27">
        <f t="shared" si="1"/>
        <v>-199795327</v>
      </c>
      <c r="K27" s="27">
        <f t="shared" si="1"/>
        <v>-130603452</v>
      </c>
      <c r="L27" s="27">
        <f t="shared" si="1"/>
        <v>-122407422</v>
      </c>
      <c r="M27" s="27">
        <f t="shared" si="1"/>
        <v>-144780772</v>
      </c>
      <c r="N27" s="27">
        <f t="shared" si="1"/>
        <v>-397791646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-597586973</v>
      </c>
      <c r="X27" s="27">
        <f t="shared" si="1"/>
        <v>-979603000</v>
      </c>
      <c r="Y27" s="27">
        <f t="shared" si="1"/>
        <v>382016027</v>
      </c>
      <c r="Z27" s="28">
        <f>+IF(X27&lt;&gt;0,+(Y27/X27)*100,0)</f>
        <v>-38.99702501931905</v>
      </c>
      <c r="AA27" s="29">
        <f>SUM(AA21:AA26)</f>
        <v>-1928970590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205000000</v>
      </c>
      <c r="D32" s="17"/>
      <c r="E32" s="18">
        <v>830000000</v>
      </c>
      <c r="F32" s="19">
        <v>830000000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830000000</v>
      </c>
      <c r="Y32" s="19">
        <v>-830000000</v>
      </c>
      <c r="Z32" s="20">
        <v>-100</v>
      </c>
      <c r="AA32" s="21">
        <v>830000000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>
        <v>262538</v>
      </c>
      <c r="H33" s="36">
        <v>-538698</v>
      </c>
      <c r="I33" s="36">
        <v>274943</v>
      </c>
      <c r="J33" s="36">
        <v>-1217</v>
      </c>
      <c r="K33" s="19">
        <v>177101</v>
      </c>
      <c r="L33" s="19">
        <v>-401326</v>
      </c>
      <c r="M33" s="19">
        <v>-269070</v>
      </c>
      <c r="N33" s="19">
        <v>-493295</v>
      </c>
      <c r="O33" s="36"/>
      <c r="P33" s="36"/>
      <c r="Q33" s="36"/>
      <c r="R33" s="19"/>
      <c r="S33" s="19"/>
      <c r="T33" s="19"/>
      <c r="U33" s="19"/>
      <c r="V33" s="36"/>
      <c r="W33" s="36">
        <v>-494512</v>
      </c>
      <c r="X33" s="36"/>
      <c r="Y33" s="19">
        <v>-494512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-59829253</v>
      </c>
      <c r="D35" s="17"/>
      <c r="E35" s="18">
        <v>-75977000</v>
      </c>
      <c r="F35" s="19">
        <v>-75977000</v>
      </c>
      <c r="G35" s="19">
        <v>-14281839</v>
      </c>
      <c r="H35" s="19">
        <v>-1259271</v>
      </c>
      <c r="I35" s="19"/>
      <c r="J35" s="19">
        <v>-15541110</v>
      </c>
      <c r="K35" s="19">
        <v>-629636</v>
      </c>
      <c r="L35" s="19">
        <v>-629635</v>
      </c>
      <c r="M35" s="19">
        <v>-20154013</v>
      </c>
      <c r="N35" s="19">
        <v>-21413284</v>
      </c>
      <c r="O35" s="19"/>
      <c r="P35" s="19"/>
      <c r="Q35" s="19"/>
      <c r="R35" s="19"/>
      <c r="S35" s="19"/>
      <c r="T35" s="19"/>
      <c r="U35" s="19"/>
      <c r="V35" s="19"/>
      <c r="W35" s="19">
        <v>-36954394</v>
      </c>
      <c r="X35" s="19">
        <v>-37988500</v>
      </c>
      <c r="Y35" s="19">
        <v>1034106</v>
      </c>
      <c r="Z35" s="20">
        <v>-2.72</v>
      </c>
      <c r="AA35" s="21">
        <v>-75977000</v>
      </c>
    </row>
    <row r="36" spans="1:27" ht="13.5">
      <c r="A36" s="23" t="s">
        <v>57</v>
      </c>
      <c r="B36" s="24"/>
      <c r="C36" s="25">
        <f aca="true" t="shared" si="2" ref="C36:Y36">SUM(C31:C35)</f>
        <v>145170747</v>
      </c>
      <c r="D36" s="25">
        <f>SUM(D31:D35)</f>
        <v>0</v>
      </c>
      <c r="E36" s="26">
        <f t="shared" si="2"/>
        <v>754023000</v>
      </c>
      <c r="F36" s="27">
        <f t="shared" si="2"/>
        <v>754023000</v>
      </c>
      <c r="G36" s="27">
        <f t="shared" si="2"/>
        <v>-14019301</v>
      </c>
      <c r="H36" s="27">
        <f t="shared" si="2"/>
        <v>-1797969</v>
      </c>
      <c r="I36" s="27">
        <f t="shared" si="2"/>
        <v>274943</v>
      </c>
      <c r="J36" s="27">
        <f t="shared" si="2"/>
        <v>-15542327</v>
      </c>
      <c r="K36" s="27">
        <f t="shared" si="2"/>
        <v>-452535</v>
      </c>
      <c r="L36" s="27">
        <f t="shared" si="2"/>
        <v>-1030961</v>
      </c>
      <c r="M36" s="27">
        <f t="shared" si="2"/>
        <v>-20423083</v>
      </c>
      <c r="N36" s="27">
        <f t="shared" si="2"/>
        <v>-21906579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-37448906</v>
      </c>
      <c r="X36" s="27">
        <f t="shared" si="2"/>
        <v>792011500</v>
      </c>
      <c r="Y36" s="27">
        <f t="shared" si="2"/>
        <v>-829460406</v>
      </c>
      <c r="Z36" s="28">
        <f>+IF(X36&lt;&gt;0,+(Y36/X36)*100,0)</f>
        <v>-104.72832856593624</v>
      </c>
      <c r="AA36" s="29">
        <f>SUM(AA31:AA35)</f>
        <v>754023000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-95995116</v>
      </c>
      <c r="D38" s="31">
        <f>+D17+D27+D36</f>
        <v>0</v>
      </c>
      <c r="E38" s="32">
        <f t="shared" si="3"/>
        <v>120312489</v>
      </c>
      <c r="F38" s="33">
        <f t="shared" si="3"/>
        <v>120312489</v>
      </c>
      <c r="G38" s="33">
        <f t="shared" si="3"/>
        <v>362703892</v>
      </c>
      <c r="H38" s="33">
        <f t="shared" si="3"/>
        <v>-54976521</v>
      </c>
      <c r="I38" s="33">
        <f t="shared" si="3"/>
        <v>-201822442</v>
      </c>
      <c r="J38" s="33">
        <f t="shared" si="3"/>
        <v>105904929</v>
      </c>
      <c r="K38" s="33">
        <f t="shared" si="3"/>
        <v>-81550988</v>
      </c>
      <c r="L38" s="33">
        <f t="shared" si="3"/>
        <v>-49389633</v>
      </c>
      <c r="M38" s="33">
        <f t="shared" si="3"/>
        <v>122815345</v>
      </c>
      <c r="N38" s="33">
        <f t="shared" si="3"/>
        <v>-8125276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97779653</v>
      </c>
      <c r="X38" s="33">
        <f t="shared" si="3"/>
        <v>769976000</v>
      </c>
      <c r="Y38" s="33">
        <f t="shared" si="3"/>
        <v>-672196347</v>
      </c>
      <c r="Z38" s="34">
        <f>+IF(X38&lt;&gt;0,+(Y38/X38)*100,0)</f>
        <v>-87.30094795162447</v>
      </c>
      <c r="AA38" s="35">
        <f>+AA17+AA27+AA36</f>
        <v>120312489</v>
      </c>
    </row>
    <row r="39" spans="1:27" ht="13.5">
      <c r="A39" s="22" t="s">
        <v>59</v>
      </c>
      <c r="B39" s="16"/>
      <c r="C39" s="31">
        <v>98037995</v>
      </c>
      <c r="D39" s="31"/>
      <c r="E39" s="32">
        <v>18012920</v>
      </c>
      <c r="F39" s="33">
        <v>18012920</v>
      </c>
      <c r="G39" s="33">
        <v>2017804</v>
      </c>
      <c r="H39" s="33">
        <v>364721696</v>
      </c>
      <c r="I39" s="33">
        <v>309745175</v>
      </c>
      <c r="J39" s="33">
        <v>2017804</v>
      </c>
      <c r="K39" s="33">
        <v>107922733</v>
      </c>
      <c r="L39" s="33">
        <v>26371745</v>
      </c>
      <c r="M39" s="33">
        <v>-23017888</v>
      </c>
      <c r="N39" s="33">
        <v>107922733</v>
      </c>
      <c r="O39" s="33"/>
      <c r="P39" s="33"/>
      <c r="Q39" s="33"/>
      <c r="R39" s="33"/>
      <c r="S39" s="33"/>
      <c r="T39" s="33"/>
      <c r="U39" s="33"/>
      <c r="V39" s="33"/>
      <c r="W39" s="33">
        <v>2017804</v>
      </c>
      <c r="X39" s="33">
        <v>18012920</v>
      </c>
      <c r="Y39" s="33">
        <v>-15995116</v>
      </c>
      <c r="Z39" s="34">
        <v>-88.8</v>
      </c>
      <c r="AA39" s="35">
        <v>18012920</v>
      </c>
    </row>
    <row r="40" spans="1:27" ht="13.5">
      <c r="A40" s="41" t="s">
        <v>60</v>
      </c>
      <c r="B40" s="42"/>
      <c r="C40" s="43">
        <v>2042879</v>
      </c>
      <c r="D40" s="43"/>
      <c r="E40" s="44">
        <v>138325409</v>
      </c>
      <c r="F40" s="45">
        <v>138325409</v>
      </c>
      <c r="G40" s="45">
        <v>364721696</v>
      </c>
      <c r="H40" s="45">
        <v>309745175</v>
      </c>
      <c r="I40" s="45">
        <v>107922733</v>
      </c>
      <c r="J40" s="45">
        <v>107922733</v>
      </c>
      <c r="K40" s="45">
        <v>26371745</v>
      </c>
      <c r="L40" s="45">
        <v>-23017888</v>
      </c>
      <c r="M40" s="45">
        <v>99797457</v>
      </c>
      <c r="N40" s="45">
        <v>99797457</v>
      </c>
      <c r="O40" s="45"/>
      <c r="P40" s="45"/>
      <c r="Q40" s="45"/>
      <c r="R40" s="45"/>
      <c r="S40" s="45"/>
      <c r="T40" s="45"/>
      <c r="U40" s="45"/>
      <c r="V40" s="45"/>
      <c r="W40" s="45">
        <v>99797457</v>
      </c>
      <c r="X40" s="45">
        <v>787988920</v>
      </c>
      <c r="Y40" s="45">
        <v>-688191463</v>
      </c>
      <c r="Z40" s="46">
        <v>-87.34</v>
      </c>
      <c r="AA40" s="47">
        <v>138325409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11003645</v>
      </c>
      <c r="D6" s="17"/>
      <c r="E6" s="18">
        <v>11536539</v>
      </c>
      <c r="F6" s="19">
        <v>11536539</v>
      </c>
      <c r="G6" s="19">
        <v>400708</v>
      </c>
      <c r="H6" s="19">
        <v>717226</v>
      </c>
      <c r="I6" s="19">
        <v>831719</v>
      </c>
      <c r="J6" s="19">
        <v>1949653</v>
      </c>
      <c r="K6" s="19">
        <v>490169</v>
      </c>
      <c r="L6" s="19"/>
      <c r="M6" s="19">
        <v>276059</v>
      </c>
      <c r="N6" s="19">
        <v>766228</v>
      </c>
      <c r="O6" s="19"/>
      <c r="P6" s="19"/>
      <c r="Q6" s="19"/>
      <c r="R6" s="19"/>
      <c r="S6" s="19"/>
      <c r="T6" s="19"/>
      <c r="U6" s="19"/>
      <c r="V6" s="19"/>
      <c r="W6" s="19">
        <v>2715881</v>
      </c>
      <c r="X6" s="19">
        <v>5717573</v>
      </c>
      <c r="Y6" s="19">
        <v>-3001692</v>
      </c>
      <c r="Z6" s="20">
        <v>-52.5</v>
      </c>
      <c r="AA6" s="21">
        <v>11536539</v>
      </c>
    </row>
    <row r="7" spans="1:27" ht="13.5">
      <c r="A7" s="22" t="s">
        <v>34</v>
      </c>
      <c r="B7" s="16"/>
      <c r="C7" s="17">
        <v>3035514</v>
      </c>
      <c r="D7" s="17"/>
      <c r="E7" s="18">
        <v>5338424</v>
      </c>
      <c r="F7" s="19">
        <v>5338424</v>
      </c>
      <c r="G7" s="19">
        <v>172067</v>
      </c>
      <c r="H7" s="19">
        <v>321489</v>
      </c>
      <c r="I7" s="19">
        <v>293224</v>
      </c>
      <c r="J7" s="19">
        <v>786780</v>
      </c>
      <c r="K7" s="19">
        <v>189314</v>
      </c>
      <c r="L7" s="19"/>
      <c r="M7" s="19">
        <v>61947</v>
      </c>
      <c r="N7" s="19">
        <v>251261</v>
      </c>
      <c r="O7" s="19"/>
      <c r="P7" s="19"/>
      <c r="Q7" s="19"/>
      <c r="R7" s="19"/>
      <c r="S7" s="19"/>
      <c r="T7" s="19"/>
      <c r="U7" s="19"/>
      <c r="V7" s="19"/>
      <c r="W7" s="19">
        <v>1038041</v>
      </c>
      <c r="X7" s="19">
        <v>2645753</v>
      </c>
      <c r="Y7" s="19">
        <v>-1607712</v>
      </c>
      <c r="Z7" s="20">
        <v>-60.77</v>
      </c>
      <c r="AA7" s="21">
        <v>5338424</v>
      </c>
    </row>
    <row r="8" spans="1:27" ht="13.5">
      <c r="A8" s="22" t="s">
        <v>35</v>
      </c>
      <c r="B8" s="16"/>
      <c r="C8" s="17">
        <v>18805334</v>
      </c>
      <c r="D8" s="17"/>
      <c r="E8" s="18">
        <v>85916034</v>
      </c>
      <c r="F8" s="19">
        <v>85916034</v>
      </c>
      <c r="G8" s="19">
        <v>159555</v>
      </c>
      <c r="H8" s="19">
        <v>2409091</v>
      </c>
      <c r="I8" s="19">
        <v>386410</v>
      </c>
      <c r="J8" s="19">
        <v>2955056</v>
      </c>
      <c r="K8" s="19">
        <v>1475326</v>
      </c>
      <c r="L8" s="19"/>
      <c r="M8" s="19">
        <v>1493235</v>
      </c>
      <c r="N8" s="19">
        <v>2968561</v>
      </c>
      <c r="O8" s="19"/>
      <c r="P8" s="19"/>
      <c r="Q8" s="19"/>
      <c r="R8" s="19"/>
      <c r="S8" s="19"/>
      <c r="T8" s="19"/>
      <c r="U8" s="19"/>
      <c r="V8" s="19"/>
      <c r="W8" s="19">
        <v>5923617</v>
      </c>
      <c r="X8" s="19">
        <v>35669146</v>
      </c>
      <c r="Y8" s="19">
        <v>-29745529</v>
      </c>
      <c r="Z8" s="20">
        <v>-83.39</v>
      </c>
      <c r="AA8" s="21">
        <v>85916034</v>
      </c>
    </row>
    <row r="9" spans="1:27" ht="13.5">
      <c r="A9" s="22" t="s">
        <v>36</v>
      </c>
      <c r="B9" s="16"/>
      <c r="C9" s="17">
        <v>217592924</v>
      </c>
      <c r="D9" s="17"/>
      <c r="E9" s="18">
        <v>237271000</v>
      </c>
      <c r="F9" s="19">
        <v>237271000</v>
      </c>
      <c r="G9" s="19">
        <v>97904000</v>
      </c>
      <c r="H9" s="19">
        <v>2585000</v>
      </c>
      <c r="I9" s="19"/>
      <c r="J9" s="19">
        <v>100489000</v>
      </c>
      <c r="K9" s="19">
        <v>4000000</v>
      </c>
      <c r="L9" s="19"/>
      <c r="M9" s="19">
        <v>68241000</v>
      </c>
      <c r="N9" s="19">
        <v>72241000</v>
      </c>
      <c r="O9" s="19"/>
      <c r="P9" s="19"/>
      <c r="Q9" s="19"/>
      <c r="R9" s="19"/>
      <c r="S9" s="19"/>
      <c r="T9" s="19"/>
      <c r="U9" s="19"/>
      <c r="V9" s="19"/>
      <c r="W9" s="19">
        <v>172730000</v>
      </c>
      <c r="X9" s="19">
        <v>162196000</v>
      </c>
      <c r="Y9" s="19">
        <v>10534000</v>
      </c>
      <c r="Z9" s="20">
        <v>6.49</v>
      </c>
      <c r="AA9" s="21">
        <v>237271000</v>
      </c>
    </row>
    <row r="10" spans="1:27" ht="13.5">
      <c r="A10" s="22" t="s">
        <v>37</v>
      </c>
      <c r="B10" s="16"/>
      <c r="C10" s="17">
        <v>62195986</v>
      </c>
      <c r="D10" s="17"/>
      <c r="E10" s="18">
        <v>53003000</v>
      </c>
      <c r="F10" s="19">
        <v>53003000</v>
      </c>
      <c r="G10" s="19">
        <v>21201000</v>
      </c>
      <c r="H10" s="19"/>
      <c r="I10" s="19"/>
      <c r="J10" s="19">
        <v>21201000</v>
      </c>
      <c r="K10" s="19"/>
      <c r="L10" s="19"/>
      <c r="M10" s="19">
        <v>15900000</v>
      </c>
      <c r="N10" s="19">
        <v>15900000</v>
      </c>
      <c r="O10" s="19"/>
      <c r="P10" s="19"/>
      <c r="Q10" s="19"/>
      <c r="R10" s="19"/>
      <c r="S10" s="19"/>
      <c r="T10" s="19"/>
      <c r="U10" s="19"/>
      <c r="V10" s="19"/>
      <c r="W10" s="19">
        <v>37101000</v>
      </c>
      <c r="X10" s="19">
        <v>44102100</v>
      </c>
      <c r="Y10" s="19">
        <v>-7001100</v>
      </c>
      <c r="Z10" s="20">
        <v>-15.87</v>
      </c>
      <c r="AA10" s="21">
        <v>53003000</v>
      </c>
    </row>
    <row r="11" spans="1:27" ht="13.5">
      <c r="A11" s="22" t="s">
        <v>38</v>
      </c>
      <c r="B11" s="16"/>
      <c r="C11" s="17">
        <v>9234447</v>
      </c>
      <c r="D11" s="17"/>
      <c r="E11" s="18">
        <v>17247030</v>
      </c>
      <c r="F11" s="19">
        <v>17247030</v>
      </c>
      <c r="G11" s="19">
        <v>315643</v>
      </c>
      <c r="H11" s="19">
        <v>741046</v>
      </c>
      <c r="I11" s="19">
        <v>682511</v>
      </c>
      <c r="J11" s="19">
        <v>1739200</v>
      </c>
      <c r="K11" s="19">
        <v>455119</v>
      </c>
      <c r="L11" s="19"/>
      <c r="M11" s="19">
        <v>421283</v>
      </c>
      <c r="N11" s="19">
        <v>876402</v>
      </c>
      <c r="O11" s="19"/>
      <c r="P11" s="19"/>
      <c r="Q11" s="19"/>
      <c r="R11" s="19"/>
      <c r="S11" s="19"/>
      <c r="T11" s="19"/>
      <c r="U11" s="19"/>
      <c r="V11" s="19"/>
      <c r="W11" s="19">
        <v>2615602</v>
      </c>
      <c r="X11" s="19">
        <v>7235554</v>
      </c>
      <c r="Y11" s="19">
        <v>-4619952</v>
      </c>
      <c r="Z11" s="20">
        <v>-63.85</v>
      </c>
      <c r="AA11" s="21">
        <v>17247030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-365557797</v>
      </c>
      <c r="D14" s="17"/>
      <c r="E14" s="18">
        <v>-178565803</v>
      </c>
      <c r="F14" s="19">
        <v>-178565803</v>
      </c>
      <c r="G14" s="19">
        <v>-15293931</v>
      </c>
      <c r="H14" s="19">
        <v>-15325095</v>
      </c>
      <c r="I14" s="19">
        <v>-22888859</v>
      </c>
      <c r="J14" s="19">
        <v>-53507885</v>
      </c>
      <c r="K14" s="19">
        <v>-21418698</v>
      </c>
      <c r="L14" s="19"/>
      <c r="M14" s="19">
        <v>-18843161</v>
      </c>
      <c r="N14" s="19">
        <v>-40261859</v>
      </c>
      <c r="O14" s="19"/>
      <c r="P14" s="19"/>
      <c r="Q14" s="19"/>
      <c r="R14" s="19"/>
      <c r="S14" s="19"/>
      <c r="T14" s="19"/>
      <c r="U14" s="19"/>
      <c r="V14" s="19"/>
      <c r="W14" s="19">
        <v>-93769744</v>
      </c>
      <c r="X14" s="19">
        <v>-85264206</v>
      </c>
      <c r="Y14" s="19">
        <v>-8505538</v>
      </c>
      <c r="Z14" s="20">
        <v>9.98</v>
      </c>
      <c r="AA14" s="21">
        <v>-178565803</v>
      </c>
    </row>
    <row r="15" spans="1:27" ht="13.5">
      <c r="A15" s="22" t="s">
        <v>42</v>
      </c>
      <c r="B15" s="16"/>
      <c r="C15" s="17">
        <v>-51824</v>
      </c>
      <c r="D15" s="17"/>
      <c r="E15" s="18">
        <v>-150000</v>
      </c>
      <c r="F15" s="19">
        <v>-150000</v>
      </c>
      <c r="G15" s="19"/>
      <c r="H15" s="19">
        <v>-1935</v>
      </c>
      <c r="I15" s="19">
        <v>-2724</v>
      </c>
      <c r="J15" s="19">
        <v>-4659</v>
      </c>
      <c r="K15" s="19"/>
      <c r="L15" s="19"/>
      <c r="M15" s="19">
        <v>-1177</v>
      </c>
      <c r="N15" s="19">
        <v>-1177</v>
      </c>
      <c r="O15" s="19"/>
      <c r="P15" s="19"/>
      <c r="Q15" s="19"/>
      <c r="R15" s="19"/>
      <c r="S15" s="19"/>
      <c r="T15" s="19"/>
      <c r="U15" s="19"/>
      <c r="V15" s="19"/>
      <c r="W15" s="19">
        <v>-5836</v>
      </c>
      <c r="X15" s="19">
        <v>-66000</v>
      </c>
      <c r="Y15" s="19">
        <v>60164</v>
      </c>
      <c r="Z15" s="20">
        <v>-91.16</v>
      </c>
      <c r="AA15" s="21">
        <v>-150000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-43741771</v>
      </c>
      <c r="D17" s="25">
        <f>SUM(D6:D16)</f>
        <v>0</v>
      </c>
      <c r="E17" s="26">
        <f t="shared" si="0"/>
        <v>231596224</v>
      </c>
      <c r="F17" s="27">
        <f t="shared" si="0"/>
        <v>231596224</v>
      </c>
      <c r="G17" s="27">
        <f t="shared" si="0"/>
        <v>104859042</v>
      </c>
      <c r="H17" s="27">
        <f t="shared" si="0"/>
        <v>-8553178</v>
      </c>
      <c r="I17" s="27">
        <f t="shared" si="0"/>
        <v>-20697719</v>
      </c>
      <c r="J17" s="27">
        <f t="shared" si="0"/>
        <v>75608145</v>
      </c>
      <c r="K17" s="27">
        <f t="shared" si="0"/>
        <v>-14808770</v>
      </c>
      <c r="L17" s="27">
        <f t="shared" si="0"/>
        <v>0</v>
      </c>
      <c r="M17" s="27">
        <f t="shared" si="0"/>
        <v>67549186</v>
      </c>
      <c r="N17" s="27">
        <f t="shared" si="0"/>
        <v>52740416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128348561</v>
      </c>
      <c r="X17" s="27">
        <f t="shared" si="0"/>
        <v>172235920</v>
      </c>
      <c r="Y17" s="27">
        <f t="shared" si="0"/>
        <v>-43887359</v>
      </c>
      <c r="Z17" s="28">
        <f>+IF(X17&lt;&gt;0,+(Y17/X17)*100,0)</f>
        <v>-25.480956004995935</v>
      </c>
      <c r="AA17" s="29">
        <f>SUM(AA6:AA16)</f>
        <v>231596224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64387</v>
      </c>
      <c r="D21" s="17"/>
      <c r="E21" s="18">
        <v>210400</v>
      </c>
      <c r="F21" s="19">
        <v>210400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93050</v>
      </c>
      <c r="Y21" s="36">
        <v>-93050</v>
      </c>
      <c r="Z21" s="37">
        <v>-100</v>
      </c>
      <c r="AA21" s="38">
        <v>210400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-84817779</v>
      </c>
      <c r="D26" s="17"/>
      <c r="E26" s="18">
        <v>-210587852</v>
      </c>
      <c r="F26" s="19">
        <v>-210587852</v>
      </c>
      <c r="G26" s="19">
        <v>-1522245</v>
      </c>
      <c r="H26" s="19">
        <v>-4097583</v>
      </c>
      <c r="I26" s="19">
        <v>-2252229</v>
      </c>
      <c r="J26" s="19">
        <v>-7872057</v>
      </c>
      <c r="K26" s="19">
        <v>-10296297</v>
      </c>
      <c r="L26" s="19"/>
      <c r="M26" s="19">
        <v>-7056673</v>
      </c>
      <c r="N26" s="19">
        <v>-17352970</v>
      </c>
      <c r="O26" s="19"/>
      <c r="P26" s="19"/>
      <c r="Q26" s="19"/>
      <c r="R26" s="19"/>
      <c r="S26" s="19"/>
      <c r="T26" s="19"/>
      <c r="U26" s="19"/>
      <c r="V26" s="19"/>
      <c r="W26" s="19">
        <v>-25225027</v>
      </c>
      <c r="X26" s="19">
        <v>-92658655</v>
      </c>
      <c r="Y26" s="19">
        <v>67433628</v>
      </c>
      <c r="Z26" s="20">
        <v>-72.78</v>
      </c>
      <c r="AA26" s="21">
        <v>-210587852</v>
      </c>
    </row>
    <row r="27" spans="1:27" ht="13.5">
      <c r="A27" s="23" t="s">
        <v>51</v>
      </c>
      <c r="B27" s="24"/>
      <c r="C27" s="25">
        <f aca="true" t="shared" si="1" ref="C27:Y27">SUM(C21:C26)</f>
        <v>-84753392</v>
      </c>
      <c r="D27" s="25">
        <f>SUM(D21:D26)</f>
        <v>0</v>
      </c>
      <c r="E27" s="26">
        <f t="shared" si="1"/>
        <v>-210377452</v>
      </c>
      <c r="F27" s="27">
        <f t="shared" si="1"/>
        <v>-210377452</v>
      </c>
      <c r="G27" s="27">
        <f t="shared" si="1"/>
        <v>-1522245</v>
      </c>
      <c r="H27" s="27">
        <f t="shared" si="1"/>
        <v>-4097583</v>
      </c>
      <c r="I27" s="27">
        <f t="shared" si="1"/>
        <v>-2252229</v>
      </c>
      <c r="J27" s="27">
        <f t="shared" si="1"/>
        <v>-7872057</v>
      </c>
      <c r="K27" s="27">
        <f t="shared" si="1"/>
        <v>-10296297</v>
      </c>
      <c r="L27" s="27">
        <f t="shared" si="1"/>
        <v>0</v>
      </c>
      <c r="M27" s="27">
        <f t="shared" si="1"/>
        <v>-7056673</v>
      </c>
      <c r="N27" s="27">
        <f t="shared" si="1"/>
        <v>-17352970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-25225027</v>
      </c>
      <c r="X27" s="27">
        <f t="shared" si="1"/>
        <v>-92565605</v>
      </c>
      <c r="Y27" s="27">
        <f t="shared" si="1"/>
        <v>67340578</v>
      </c>
      <c r="Z27" s="28">
        <f>+IF(X27&lt;&gt;0,+(Y27/X27)*100,0)</f>
        <v>-72.74902810822658</v>
      </c>
      <c r="AA27" s="29">
        <f>SUM(AA21:AA26)</f>
        <v>-210377452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45000</v>
      </c>
      <c r="D33" s="17"/>
      <c r="E33" s="18">
        <v>64000</v>
      </c>
      <c r="F33" s="19">
        <v>64000</v>
      </c>
      <c r="G33" s="19">
        <v>800</v>
      </c>
      <c r="H33" s="36">
        <v>2400</v>
      </c>
      <c r="I33" s="36">
        <v>3200</v>
      </c>
      <c r="J33" s="36">
        <v>6400</v>
      </c>
      <c r="K33" s="19">
        <v>1600</v>
      </c>
      <c r="L33" s="19"/>
      <c r="M33" s="19">
        <v>800</v>
      </c>
      <c r="N33" s="19">
        <v>2400</v>
      </c>
      <c r="O33" s="36"/>
      <c r="P33" s="36"/>
      <c r="Q33" s="36"/>
      <c r="R33" s="19"/>
      <c r="S33" s="19"/>
      <c r="T33" s="19"/>
      <c r="U33" s="19"/>
      <c r="V33" s="36"/>
      <c r="W33" s="36">
        <v>8800</v>
      </c>
      <c r="X33" s="36">
        <v>28305</v>
      </c>
      <c r="Y33" s="19">
        <v>-19505</v>
      </c>
      <c r="Z33" s="20">
        <v>-68.91</v>
      </c>
      <c r="AA33" s="21">
        <v>64000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-533714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-488714</v>
      </c>
      <c r="D36" s="25">
        <f>SUM(D31:D35)</f>
        <v>0</v>
      </c>
      <c r="E36" s="26">
        <f t="shared" si="2"/>
        <v>64000</v>
      </c>
      <c r="F36" s="27">
        <f t="shared" si="2"/>
        <v>64000</v>
      </c>
      <c r="G36" s="27">
        <f t="shared" si="2"/>
        <v>800</v>
      </c>
      <c r="H36" s="27">
        <f t="shared" si="2"/>
        <v>2400</v>
      </c>
      <c r="I36" s="27">
        <f t="shared" si="2"/>
        <v>3200</v>
      </c>
      <c r="J36" s="27">
        <f t="shared" si="2"/>
        <v>6400</v>
      </c>
      <c r="K36" s="27">
        <f t="shared" si="2"/>
        <v>1600</v>
      </c>
      <c r="L36" s="27">
        <f t="shared" si="2"/>
        <v>0</v>
      </c>
      <c r="M36" s="27">
        <f t="shared" si="2"/>
        <v>800</v>
      </c>
      <c r="N36" s="27">
        <f t="shared" si="2"/>
        <v>2400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8800</v>
      </c>
      <c r="X36" s="27">
        <f t="shared" si="2"/>
        <v>28305</v>
      </c>
      <c r="Y36" s="27">
        <f t="shared" si="2"/>
        <v>-19505</v>
      </c>
      <c r="Z36" s="28">
        <f>+IF(X36&lt;&gt;0,+(Y36/X36)*100,0)</f>
        <v>-68.91008655714538</v>
      </c>
      <c r="AA36" s="29">
        <f>SUM(AA31:AA35)</f>
        <v>64000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-128983877</v>
      </c>
      <c r="D38" s="31">
        <f>+D17+D27+D36</f>
        <v>0</v>
      </c>
      <c r="E38" s="32">
        <f t="shared" si="3"/>
        <v>21282772</v>
      </c>
      <c r="F38" s="33">
        <f t="shared" si="3"/>
        <v>21282772</v>
      </c>
      <c r="G38" s="33">
        <f t="shared" si="3"/>
        <v>103337597</v>
      </c>
      <c r="H38" s="33">
        <f t="shared" si="3"/>
        <v>-12648361</v>
      </c>
      <c r="I38" s="33">
        <f t="shared" si="3"/>
        <v>-22946748</v>
      </c>
      <c r="J38" s="33">
        <f t="shared" si="3"/>
        <v>67742488</v>
      </c>
      <c r="K38" s="33">
        <f t="shared" si="3"/>
        <v>-25103467</v>
      </c>
      <c r="L38" s="33">
        <f t="shared" si="3"/>
        <v>0</v>
      </c>
      <c r="M38" s="33">
        <f t="shared" si="3"/>
        <v>60493313</v>
      </c>
      <c r="N38" s="33">
        <f t="shared" si="3"/>
        <v>35389846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103132334</v>
      </c>
      <c r="X38" s="33">
        <f t="shared" si="3"/>
        <v>79698620</v>
      </c>
      <c r="Y38" s="33">
        <f t="shared" si="3"/>
        <v>23433714</v>
      </c>
      <c r="Z38" s="34">
        <f>+IF(X38&lt;&gt;0,+(Y38/X38)*100,0)</f>
        <v>29.40291061501441</v>
      </c>
      <c r="AA38" s="35">
        <f>+AA17+AA27+AA36</f>
        <v>21282772</v>
      </c>
    </row>
    <row r="39" spans="1:27" ht="13.5">
      <c r="A39" s="22" t="s">
        <v>59</v>
      </c>
      <c r="B39" s="16"/>
      <c r="C39" s="31">
        <v>187412952</v>
      </c>
      <c r="D39" s="31"/>
      <c r="E39" s="32">
        <v>287780498</v>
      </c>
      <c r="F39" s="33">
        <v>287780498</v>
      </c>
      <c r="G39" s="33">
        <v>58118019</v>
      </c>
      <c r="H39" s="33">
        <v>161455616</v>
      </c>
      <c r="I39" s="33">
        <v>148807255</v>
      </c>
      <c r="J39" s="33">
        <v>58118019</v>
      </c>
      <c r="K39" s="33">
        <v>125860507</v>
      </c>
      <c r="L39" s="33">
        <v>100757040</v>
      </c>
      <c r="M39" s="33">
        <v>100757040</v>
      </c>
      <c r="N39" s="33">
        <v>125860507</v>
      </c>
      <c r="O39" s="33"/>
      <c r="P39" s="33"/>
      <c r="Q39" s="33"/>
      <c r="R39" s="33"/>
      <c r="S39" s="33"/>
      <c r="T39" s="33"/>
      <c r="U39" s="33"/>
      <c r="V39" s="33"/>
      <c r="W39" s="33">
        <v>58118019</v>
      </c>
      <c r="X39" s="33">
        <v>287780498</v>
      </c>
      <c r="Y39" s="33">
        <v>-229662479</v>
      </c>
      <c r="Z39" s="34">
        <v>-79.8</v>
      </c>
      <c r="AA39" s="35">
        <v>287780498</v>
      </c>
    </row>
    <row r="40" spans="1:27" ht="13.5">
      <c r="A40" s="41" t="s">
        <v>60</v>
      </c>
      <c r="B40" s="42"/>
      <c r="C40" s="43">
        <v>58429075</v>
      </c>
      <c r="D40" s="43"/>
      <c r="E40" s="44">
        <v>309063270</v>
      </c>
      <c r="F40" s="45">
        <v>309063270</v>
      </c>
      <c r="G40" s="45">
        <v>161455616</v>
      </c>
      <c r="H40" s="45">
        <v>148807255</v>
      </c>
      <c r="I40" s="45">
        <v>125860507</v>
      </c>
      <c r="J40" s="45">
        <v>125860507</v>
      </c>
      <c r="K40" s="45">
        <v>100757040</v>
      </c>
      <c r="L40" s="45">
        <v>100757040</v>
      </c>
      <c r="M40" s="45">
        <v>161250353</v>
      </c>
      <c r="N40" s="45">
        <v>161250353</v>
      </c>
      <c r="O40" s="45"/>
      <c r="P40" s="45"/>
      <c r="Q40" s="45"/>
      <c r="R40" s="45"/>
      <c r="S40" s="45"/>
      <c r="T40" s="45"/>
      <c r="U40" s="45"/>
      <c r="V40" s="45"/>
      <c r="W40" s="45">
        <v>161250353</v>
      </c>
      <c r="X40" s="45">
        <v>367479118</v>
      </c>
      <c r="Y40" s="45">
        <v>-206228765</v>
      </c>
      <c r="Z40" s="46">
        <v>-56.12</v>
      </c>
      <c r="AA40" s="47">
        <v>309063270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8872006</v>
      </c>
      <c r="D7" s="17"/>
      <c r="E7" s="18">
        <v>9626400</v>
      </c>
      <c r="F7" s="19">
        <v>9626400</v>
      </c>
      <c r="G7" s="19"/>
      <c r="H7" s="19"/>
      <c r="I7" s="19">
        <v>6401147</v>
      </c>
      <c r="J7" s="19">
        <v>6401147</v>
      </c>
      <c r="K7" s="19">
        <v>6467577</v>
      </c>
      <c r="L7" s="19">
        <v>5421499</v>
      </c>
      <c r="M7" s="19">
        <v>5884682</v>
      </c>
      <c r="N7" s="19">
        <v>17773758</v>
      </c>
      <c r="O7" s="19"/>
      <c r="P7" s="19"/>
      <c r="Q7" s="19"/>
      <c r="R7" s="19"/>
      <c r="S7" s="19"/>
      <c r="T7" s="19"/>
      <c r="U7" s="19"/>
      <c r="V7" s="19"/>
      <c r="W7" s="19">
        <v>24174905</v>
      </c>
      <c r="X7" s="19">
        <v>32088000</v>
      </c>
      <c r="Y7" s="19">
        <v>-7913095</v>
      </c>
      <c r="Z7" s="20">
        <v>-24.66</v>
      </c>
      <c r="AA7" s="21">
        <v>9626400</v>
      </c>
    </row>
    <row r="8" spans="1:27" ht="13.5">
      <c r="A8" s="22" t="s">
        <v>35</v>
      </c>
      <c r="B8" s="16"/>
      <c r="C8" s="17"/>
      <c r="D8" s="17"/>
      <c r="E8" s="18">
        <v>1542000</v>
      </c>
      <c r="F8" s="19">
        <v>1542000</v>
      </c>
      <c r="G8" s="19">
        <v>244899</v>
      </c>
      <c r="H8" s="19">
        <v>58506</v>
      </c>
      <c r="I8" s="19">
        <v>37953</v>
      </c>
      <c r="J8" s="19">
        <v>341358</v>
      </c>
      <c r="K8" s="19">
        <v>240799</v>
      </c>
      <c r="L8" s="19">
        <v>49114</v>
      </c>
      <c r="M8" s="19">
        <v>27499</v>
      </c>
      <c r="N8" s="19">
        <v>317412</v>
      </c>
      <c r="O8" s="19"/>
      <c r="P8" s="19"/>
      <c r="Q8" s="19"/>
      <c r="R8" s="19"/>
      <c r="S8" s="19"/>
      <c r="T8" s="19"/>
      <c r="U8" s="19"/>
      <c r="V8" s="19"/>
      <c r="W8" s="19">
        <v>658770</v>
      </c>
      <c r="X8" s="19">
        <v>771000</v>
      </c>
      <c r="Y8" s="19">
        <v>-112230</v>
      </c>
      <c r="Z8" s="20">
        <v>-14.56</v>
      </c>
      <c r="AA8" s="21">
        <v>1542000</v>
      </c>
    </row>
    <row r="9" spans="1:27" ht="13.5">
      <c r="A9" s="22" t="s">
        <v>36</v>
      </c>
      <c r="B9" s="16"/>
      <c r="C9" s="17">
        <v>619730000</v>
      </c>
      <c r="D9" s="17"/>
      <c r="E9" s="18">
        <v>554925972</v>
      </c>
      <c r="F9" s="19">
        <v>554925972</v>
      </c>
      <c r="G9" s="19">
        <v>228312333</v>
      </c>
      <c r="H9" s="19">
        <v>336483</v>
      </c>
      <c r="I9" s="19">
        <v>1539183</v>
      </c>
      <c r="J9" s="19">
        <v>230187999</v>
      </c>
      <c r="K9" s="19">
        <v>278267</v>
      </c>
      <c r="L9" s="19">
        <v>409723</v>
      </c>
      <c r="M9" s="19">
        <v>182249000</v>
      </c>
      <c r="N9" s="19">
        <v>182936990</v>
      </c>
      <c r="O9" s="19"/>
      <c r="P9" s="19"/>
      <c r="Q9" s="19"/>
      <c r="R9" s="19"/>
      <c r="S9" s="19"/>
      <c r="T9" s="19"/>
      <c r="U9" s="19"/>
      <c r="V9" s="19"/>
      <c r="W9" s="19">
        <v>413124989</v>
      </c>
      <c r="X9" s="19">
        <v>275641986</v>
      </c>
      <c r="Y9" s="19">
        <v>137483003</v>
      </c>
      <c r="Z9" s="20">
        <v>49.88</v>
      </c>
      <c r="AA9" s="21">
        <v>554925972</v>
      </c>
    </row>
    <row r="10" spans="1:27" ht="13.5">
      <c r="A10" s="22" t="s">
        <v>37</v>
      </c>
      <c r="B10" s="16"/>
      <c r="C10" s="17">
        <v>235037000</v>
      </c>
      <c r="D10" s="17"/>
      <c r="E10" s="18">
        <v>303862000</v>
      </c>
      <c r="F10" s="19">
        <v>303862000</v>
      </c>
      <c r="G10" s="19"/>
      <c r="H10" s="19">
        <v>55558324</v>
      </c>
      <c r="I10" s="19">
        <v>71183676</v>
      </c>
      <c r="J10" s="19">
        <v>126742000</v>
      </c>
      <c r="K10" s="19">
        <v>16133828</v>
      </c>
      <c r="L10" s="19">
        <v>6987693</v>
      </c>
      <c r="M10" s="19">
        <v>75168000</v>
      </c>
      <c r="N10" s="19">
        <v>98289521</v>
      </c>
      <c r="O10" s="19"/>
      <c r="P10" s="19"/>
      <c r="Q10" s="19"/>
      <c r="R10" s="19"/>
      <c r="S10" s="19"/>
      <c r="T10" s="19"/>
      <c r="U10" s="19"/>
      <c r="V10" s="19"/>
      <c r="W10" s="19">
        <v>225031521</v>
      </c>
      <c r="X10" s="19">
        <v>151931002</v>
      </c>
      <c r="Y10" s="19">
        <v>73100519</v>
      </c>
      <c r="Z10" s="20">
        <v>48.11</v>
      </c>
      <c r="AA10" s="21">
        <v>303862000</v>
      </c>
    </row>
    <row r="11" spans="1:27" ht="13.5">
      <c r="A11" s="22" t="s">
        <v>38</v>
      </c>
      <c r="B11" s="16"/>
      <c r="C11" s="17">
        <v>51513371</v>
      </c>
      <c r="D11" s="17"/>
      <c r="E11" s="18">
        <v>25740000</v>
      </c>
      <c r="F11" s="19">
        <v>25740000</v>
      </c>
      <c r="G11" s="19">
        <v>1324954</v>
      </c>
      <c r="H11" s="19">
        <v>3536443</v>
      </c>
      <c r="I11" s="19">
        <v>3698855</v>
      </c>
      <c r="J11" s="19">
        <v>8560252</v>
      </c>
      <c r="K11" s="19">
        <v>1201599</v>
      </c>
      <c r="L11" s="19">
        <v>2129692</v>
      </c>
      <c r="M11" s="19">
        <v>3696055</v>
      </c>
      <c r="N11" s="19">
        <v>7027346</v>
      </c>
      <c r="O11" s="19"/>
      <c r="P11" s="19"/>
      <c r="Q11" s="19"/>
      <c r="R11" s="19"/>
      <c r="S11" s="19"/>
      <c r="T11" s="19"/>
      <c r="U11" s="19"/>
      <c r="V11" s="19"/>
      <c r="W11" s="19">
        <v>15587598</v>
      </c>
      <c r="X11" s="19">
        <v>12870000</v>
      </c>
      <c r="Y11" s="19">
        <v>2717598</v>
      </c>
      <c r="Z11" s="20">
        <v>21.12</v>
      </c>
      <c r="AA11" s="21">
        <v>25740000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-505478171</v>
      </c>
      <c r="D14" s="17"/>
      <c r="E14" s="18">
        <v>-695252000</v>
      </c>
      <c r="F14" s="19">
        <v>-695252000</v>
      </c>
      <c r="G14" s="19">
        <v>-21844484</v>
      </c>
      <c r="H14" s="19">
        <v>-30395207</v>
      </c>
      <c r="I14" s="19">
        <v>-31093237</v>
      </c>
      <c r="J14" s="19">
        <v>-83332928</v>
      </c>
      <c r="K14" s="19">
        <v>-52262744</v>
      </c>
      <c r="L14" s="19">
        <v>-37023817</v>
      </c>
      <c r="M14" s="19">
        <v>-64362475</v>
      </c>
      <c r="N14" s="19">
        <v>-153649036</v>
      </c>
      <c r="O14" s="19"/>
      <c r="P14" s="19"/>
      <c r="Q14" s="19"/>
      <c r="R14" s="19"/>
      <c r="S14" s="19"/>
      <c r="T14" s="19"/>
      <c r="U14" s="19"/>
      <c r="V14" s="19"/>
      <c r="W14" s="19">
        <v>-236981964</v>
      </c>
      <c r="X14" s="19">
        <v>-295164454</v>
      </c>
      <c r="Y14" s="19">
        <v>58182490</v>
      </c>
      <c r="Z14" s="20">
        <v>-19.71</v>
      </c>
      <c r="AA14" s="21">
        <v>-695252000</v>
      </c>
    </row>
    <row r="15" spans="1:27" ht="13.5">
      <c r="A15" s="22" t="s">
        <v>42</v>
      </c>
      <c r="B15" s="16"/>
      <c r="C15" s="17">
        <v>-473782</v>
      </c>
      <c r="D15" s="17"/>
      <c r="E15" s="18">
        <v>-470000</v>
      </c>
      <c r="F15" s="19">
        <v>-470000</v>
      </c>
      <c r="G15" s="19"/>
      <c r="H15" s="19"/>
      <c r="I15" s="19"/>
      <c r="J15" s="19"/>
      <c r="K15" s="19">
        <v>-91406</v>
      </c>
      <c r="L15" s="19"/>
      <c r="M15" s="19">
        <v>-80471</v>
      </c>
      <c r="N15" s="19">
        <v>-171877</v>
      </c>
      <c r="O15" s="19"/>
      <c r="P15" s="19"/>
      <c r="Q15" s="19"/>
      <c r="R15" s="19"/>
      <c r="S15" s="19"/>
      <c r="T15" s="19"/>
      <c r="U15" s="19"/>
      <c r="V15" s="19"/>
      <c r="W15" s="19">
        <v>-171877</v>
      </c>
      <c r="X15" s="19">
        <v>-234998</v>
      </c>
      <c r="Y15" s="19">
        <v>63121</v>
      </c>
      <c r="Z15" s="20">
        <v>-26.86</v>
      </c>
      <c r="AA15" s="21">
        <v>-470000</v>
      </c>
    </row>
    <row r="16" spans="1:27" ht="13.5">
      <c r="A16" s="22" t="s">
        <v>43</v>
      </c>
      <c r="B16" s="16"/>
      <c r="C16" s="17">
        <v>-3000000</v>
      </c>
      <c r="D16" s="17"/>
      <c r="E16" s="18">
        <v>-3300000</v>
      </c>
      <c r="F16" s="19">
        <v>-3300000</v>
      </c>
      <c r="G16" s="19"/>
      <c r="H16" s="19"/>
      <c r="I16" s="19">
        <v>-117190000</v>
      </c>
      <c r="J16" s="19">
        <v>-117190000</v>
      </c>
      <c r="K16" s="19"/>
      <c r="L16" s="19"/>
      <c r="M16" s="19">
        <v>-1650000</v>
      </c>
      <c r="N16" s="19">
        <v>-1650000</v>
      </c>
      <c r="O16" s="19"/>
      <c r="P16" s="19"/>
      <c r="Q16" s="19"/>
      <c r="R16" s="19"/>
      <c r="S16" s="19"/>
      <c r="T16" s="19"/>
      <c r="U16" s="19"/>
      <c r="V16" s="19"/>
      <c r="W16" s="19">
        <v>-118840000</v>
      </c>
      <c r="X16" s="19">
        <v>-1650000</v>
      </c>
      <c r="Y16" s="19">
        <v>-117190000</v>
      </c>
      <c r="Z16" s="20">
        <v>7102.42</v>
      </c>
      <c r="AA16" s="21">
        <v>-3300000</v>
      </c>
    </row>
    <row r="17" spans="1:27" ht="13.5">
      <c r="A17" s="23" t="s">
        <v>44</v>
      </c>
      <c r="B17" s="24"/>
      <c r="C17" s="25">
        <f aca="true" t="shared" si="0" ref="C17:Y17">SUM(C6:C16)</f>
        <v>406200424</v>
      </c>
      <c r="D17" s="25">
        <f>SUM(D6:D16)</f>
        <v>0</v>
      </c>
      <c r="E17" s="26">
        <f t="shared" si="0"/>
        <v>196674372</v>
      </c>
      <c r="F17" s="27">
        <f t="shared" si="0"/>
        <v>196674372</v>
      </c>
      <c r="G17" s="27">
        <f t="shared" si="0"/>
        <v>208037702</v>
      </c>
      <c r="H17" s="27">
        <f t="shared" si="0"/>
        <v>29094549</v>
      </c>
      <c r="I17" s="27">
        <f t="shared" si="0"/>
        <v>-65422423</v>
      </c>
      <c r="J17" s="27">
        <f t="shared" si="0"/>
        <v>171709828</v>
      </c>
      <c r="K17" s="27">
        <f t="shared" si="0"/>
        <v>-28032080</v>
      </c>
      <c r="L17" s="27">
        <f t="shared" si="0"/>
        <v>-22026096</v>
      </c>
      <c r="M17" s="27">
        <f t="shared" si="0"/>
        <v>200932290</v>
      </c>
      <c r="N17" s="27">
        <f t="shared" si="0"/>
        <v>150874114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322583942</v>
      </c>
      <c r="X17" s="27">
        <f t="shared" si="0"/>
        <v>176252536</v>
      </c>
      <c r="Y17" s="27">
        <f t="shared" si="0"/>
        <v>146331406</v>
      </c>
      <c r="Z17" s="28">
        <f>+IF(X17&lt;&gt;0,+(Y17/X17)*100,0)</f>
        <v>83.02371660626773</v>
      </c>
      <c r="AA17" s="29">
        <f>SUM(AA6:AA16)</f>
        <v>196674372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243633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-382459724</v>
      </c>
      <c r="D26" s="17"/>
      <c r="E26" s="18">
        <v>-251223980</v>
      </c>
      <c r="F26" s="19">
        <v>-251223980</v>
      </c>
      <c r="G26" s="19">
        <v>-21393841</v>
      </c>
      <c r="H26" s="19">
        <v>-25799991</v>
      </c>
      <c r="I26" s="19">
        <v>-24945874</v>
      </c>
      <c r="J26" s="19">
        <v>-72139706</v>
      </c>
      <c r="K26" s="19">
        <v>-21936271</v>
      </c>
      <c r="L26" s="19">
        <v>-14751358</v>
      </c>
      <c r="M26" s="19">
        <v>-51220273</v>
      </c>
      <c r="N26" s="19">
        <v>-87907902</v>
      </c>
      <c r="O26" s="19"/>
      <c r="P26" s="19"/>
      <c r="Q26" s="19"/>
      <c r="R26" s="19"/>
      <c r="S26" s="19"/>
      <c r="T26" s="19"/>
      <c r="U26" s="19"/>
      <c r="V26" s="19"/>
      <c r="W26" s="19">
        <v>-160047608</v>
      </c>
      <c r="X26" s="19">
        <v>-124086990</v>
      </c>
      <c r="Y26" s="19">
        <v>-35960618</v>
      </c>
      <c r="Z26" s="20">
        <v>28.98</v>
      </c>
      <c r="AA26" s="21">
        <v>-251223980</v>
      </c>
    </row>
    <row r="27" spans="1:27" ht="13.5">
      <c r="A27" s="23" t="s">
        <v>51</v>
      </c>
      <c r="B27" s="24"/>
      <c r="C27" s="25">
        <f aca="true" t="shared" si="1" ref="C27:Y27">SUM(C21:C26)</f>
        <v>-382216091</v>
      </c>
      <c r="D27" s="25">
        <f>SUM(D21:D26)</f>
        <v>0</v>
      </c>
      <c r="E27" s="26">
        <f t="shared" si="1"/>
        <v>-251223980</v>
      </c>
      <c r="F27" s="27">
        <f t="shared" si="1"/>
        <v>-251223980</v>
      </c>
      <c r="G27" s="27">
        <f t="shared" si="1"/>
        <v>-21393841</v>
      </c>
      <c r="H27" s="27">
        <f t="shared" si="1"/>
        <v>-25799991</v>
      </c>
      <c r="I27" s="27">
        <f t="shared" si="1"/>
        <v>-24945874</v>
      </c>
      <c r="J27" s="27">
        <f t="shared" si="1"/>
        <v>-72139706</v>
      </c>
      <c r="K27" s="27">
        <f t="shared" si="1"/>
        <v>-21936271</v>
      </c>
      <c r="L27" s="27">
        <f t="shared" si="1"/>
        <v>-14751358</v>
      </c>
      <c r="M27" s="27">
        <f t="shared" si="1"/>
        <v>-51220273</v>
      </c>
      <c r="N27" s="27">
        <f t="shared" si="1"/>
        <v>-87907902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-160047608</v>
      </c>
      <c r="X27" s="27">
        <f t="shared" si="1"/>
        <v>-124086990</v>
      </c>
      <c r="Y27" s="27">
        <f t="shared" si="1"/>
        <v>-35960618</v>
      </c>
      <c r="Z27" s="28">
        <f>+IF(X27&lt;&gt;0,+(Y27/X27)*100,0)</f>
        <v>28.980167864495705</v>
      </c>
      <c r="AA27" s="29">
        <f>SUM(AA21:AA26)</f>
        <v>-251223980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3705697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3705697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27690030</v>
      </c>
      <c r="D38" s="31">
        <f>+D17+D27+D36</f>
        <v>0</v>
      </c>
      <c r="E38" s="32">
        <f t="shared" si="3"/>
        <v>-54549608</v>
      </c>
      <c r="F38" s="33">
        <f t="shared" si="3"/>
        <v>-54549608</v>
      </c>
      <c r="G38" s="33">
        <f t="shared" si="3"/>
        <v>186643861</v>
      </c>
      <c r="H38" s="33">
        <f t="shared" si="3"/>
        <v>3294558</v>
      </c>
      <c r="I38" s="33">
        <f t="shared" si="3"/>
        <v>-90368297</v>
      </c>
      <c r="J38" s="33">
        <f t="shared" si="3"/>
        <v>99570122</v>
      </c>
      <c r="K38" s="33">
        <f t="shared" si="3"/>
        <v>-49968351</v>
      </c>
      <c r="L38" s="33">
        <f t="shared" si="3"/>
        <v>-36777454</v>
      </c>
      <c r="M38" s="33">
        <f t="shared" si="3"/>
        <v>149712017</v>
      </c>
      <c r="N38" s="33">
        <f t="shared" si="3"/>
        <v>62966212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162536334</v>
      </c>
      <c r="X38" s="33">
        <f t="shared" si="3"/>
        <v>52165546</v>
      </c>
      <c r="Y38" s="33">
        <f t="shared" si="3"/>
        <v>110370788</v>
      </c>
      <c r="Z38" s="34">
        <f>+IF(X38&lt;&gt;0,+(Y38/X38)*100,0)</f>
        <v>211.57794073505914</v>
      </c>
      <c r="AA38" s="35">
        <f>+AA17+AA27+AA36</f>
        <v>-54549608</v>
      </c>
    </row>
    <row r="39" spans="1:27" ht="13.5">
      <c r="A39" s="22" t="s">
        <v>59</v>
      </c>
      <c r="B39" s="16"/>
      <c r="C39" s="31">
        <v>246627348</v>
      </c>
      <c r="D39" s="31"/>
      <c r="E39" s="32">
        <v>180328000</v>
      </c>
      <c r="F39" s="33">
        <v>180328000</v>
      </c>
      <c r="G39" s="33">
        <v>274294778</v>
      </c>
      <c r="H39" s="33">
        <v>460938639</v>
      </c>
      <c r="I39" s="33">
        <v>464233197</v>
      </c>
      <c r="J39" s="33">
        <v>274294778</v>
      </c>
      <c r="K39" s="33">
        <v>373864900</v>
      </c>
      <c r="L39" s="33">
        <v>323896549</v>
      </c>
      <c r="M39" s="33">
        <v>287119095</v>
      </c>
      <c r="N39" s="33">
        <v>373864900</v>
      </c>
      <c r="O39" s="33"/>
      <c r="P39" s="33"/>
      <c r="Q39" s="33"/>
      <c r="R39" s="33"/>
      <c r="S39" s="33"/>
      <c r="T39" s="33"/>
      <c r="U39" s="33"/>
      <c r="V39" s="33"/>
      <c r="W39" s="33">
        <v>274294778</v>
      </c>
      <c r="X39" s="33">
        <v>180328000</v>
      </c>
      <c r="Y39" s="33">
        <v>93966778</v>
      </c>
      <c r="Z39" s="34">
        <v>52.11</v>
      </c>
      <c r="AA39" s="35">
        <v>180328000</v>
      </c>
    </row>
    <row r="40" spans="1:27" ht="13.5">
      <c r="A40" s="41" t="s">
        <v>60</v>
      </c>
      <c r="B40" s="42"/>
      <c r="C40" s="43">
        <v>274317378</v>
      </c>
      <c r="D40" s="43"/>
      <c r="E40" s="44">
        <v>125778392</v>
      </c>
      <c r="F40" s="45">
        <v>125778392</v>
      </c>
      <c r="G40" s="45">
        <v>460938639</v>
      </c>
      <c r="H40" s="45">
        <v>464233197</v>
      </c>
      <c r="I40" s="45">
        <v>373864900</v>
      </c>
      <c r="J40" s="45">
        <v>373864900</v>
      </c>
      <c r="K40" s="45">
        <v>323896549</v>
      </c>
      <c r="L40" s="45">
        <v>287119095</v>
      </c>
      <c r="M40" s="45">
        <v>436831112</v>
      </c>
      <c r="N40" s="45">
        <v>436831112</v>
      </c>
      <c r="O40" s="45"/>
      <c r="P40" s="45"/>
      <c r="Q40" s="45"/>
      <c r="R40" s="45"/>
      <c r="S40" s="45"/>
      <c r="T40" s="45"/>
      <c r="U40" s="45"/>
      <c r="V40" s="45"/>
      <c r="W40" s="45">
        <v>436831112</v>
      </c>
      <c r="X40" s="45">
        <v>232493546</v>
      </c>
      <c r="Y40" s="45">
        <v>204337566</v>
      </c>
      <c r="Z40" s="46">
        <v>87.89</v>
      </c>
      <c r="AA40" s="47">
        <v>125778392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47227273</v>
      </c>
      <c r="F6" s="19">
        <v>47227273</v>
      </c>
      <c r="G6" s="19">
        <v>5197064</v>
      </c>
      <c r="H6" s="19">
        <v>2374834</v>
      </c>
      <c r="I6" s="19">
        <v>1162630</v>
      </c>
      <c r="J6" s="19">
        <v>8734528</v>
      </c>
      <c r="K6" s="19">
        <v>3120192</v>
      </c>
      <c r="L6" s="19">
        <v>5821976</v>
      </c>
      <c r="M6" s="19">
        <v>2276439</v>
      </c>
      <c r="N6" s="19">
        <v>11218607</v>
      </c>
      <c r="O6" s="19"/>
      <c r="P6" s="19"/>
      <c r="Q6" s="19"/>
      <c r="R6" s="19"/>
      <c r="S6" s="19"/>
      <c r="T6" s="19"/>
      <c r="U6" s="19"/>
      <c r="V6" s="19"/>
      <c r="W6" s="19">
        <v>19953135</v>
      </c>
      <c r="X6" s="19">
        <v>21455333</v>
      </c>
      <c r="Y6" s="19">
        <v>-1502198</v>
      </c>
      <c r="Z6" s="20">
        <v>-7</v>
      </c>
      <c r="AA6" s="21">
        <v>47227273</v>
      </c>
    </row>
    <row r="7" spans="1:27" ht="13.5">
      <c r="A7" s="22" t="s">
        <v>34</v>
      </c>
      <c r="B7" s="16"/>
      <c r="C7" s="17"/>
      <c r="D7" s="17"/>
      <c r="E7" s="18">
        <v>158191432</v>
      </c>
      <c r="F7" s="19">
        <v>158191432</v>
      </c>
      <c r="G7" s="19">
        <v>11861372</v>
      </c>
      <c r="H7" s="19">
        <v>5058555</v>
      </c>
      <c r="I7" s="19">
        <v>3009206</v>
      </c>
      <c r="J7" s="19">
        <v>19929133</v>
      </c>
      <c r="K7" s="19">
        <v>6709049</v>
      </c>
      <c r="L7" s="19">
        <v>22766365</v>
      </c>
      <c r="M7" s="19">
        <v>4532051</v>
      </c>
      <c r="N7" s="19">
        <v>34007465</v>
      </c>
      <c r="O7" s="19"/>
      <c r="P7" s="19"/>
      <c r="Q7" s="19"/>
      <c r="R7" s="19"/>
      <c r="S7" s="19"/>
      <c r="T7" s="19"/>
      <c r="U7" s="19"/>
      <c r="V7" s="19"/>
      <c r="W7" s="19">
        <v>53936598</v>
      </c>
      <c r="X7" s="19">
        <v>90791843</v>
      </c>
      <c r="Y7" s="19">
        <v>-36855245</v>
      </c>
      <c r="Z7" s="20">
        <v>-40.59</v>
      </c>
      <c r="AA7" s="21">
        <v>158191432</v>
      </c>
    </row>
    <row r="8" spans="1:27" ht="13.5">
      <c r="A8" s="22" t="s">
        <v>35</v>
      </c>
      <c r="B8" s="16"/>
      <c r="C8" s="17"/>
      <c r="D8" s="17"/>
      <c r="E8" s="18">
        <v>4178277</v>
      </c>
      <c r="F8" s="19">
        <v>4178277</v>
      </c>
      <c r="G8" s="19">
        <v>136235</v>
      </c>
      <c r="H8" s="19">
        <v>1639008</v>
      </c>
      <c r="I8" s="19">
        <v>720694</v>
      </c>
      <c r="J8" s="19">
        <v>2495937</v>
      </c>
      <c r="K8" s="19">
        <v>2833710</v>
      </c>
      <c r="L8" s="19">
        <v>113635</v>
      </c>
      <c r="M8" s="19">
        <v>1087083</v>
      </c>
      <c r="N8" s="19">
        <v>4034428</v>
      </c>
      <c r="O8" s="19"/>
      <c r="P8" s="19"/>
      <c r="Q8" s="19"/>
      <c r="R8" s="19"/>
      <c r="S8" s="19"/>
      <c r="T8" s="19"/>
      <c r="U8" s="19"/>
      <c r="V8" s="19"/>
      <c r="W8" s="19">
        <v>6530365</v>
      </c>
      <c r="X8" s="19"/>
      <c r="Y8" s="19">
        <v>6530365</v>
      </c>
      <c r="Z8" s="20"/>
      <c r="AA8" s="21">
        <v>4178277</v>
      </c>
    </row>
    <row r="9" spans="1:27" ht="13.5">
      <c r="A9" s="22" t="s">
        <v>36</v>
      </c>
      <c r="B9" s="16"/>
      <c r="C9" s="17"/>
      <c r="D9" s="17"/>
      <c r="E9" s="18">
        <v>99586000</v>
      </c>
      <c r="F9" s="19">
        <v>99586000</v>
      </c>
      <c r="G9" s="19">
        <v>40845000</v>
      </c>
      <c r="H9" s="19">
        <v>2552000</v>
      </c>
      <c r="I9" s="19"/>
      <c r="J9" s="19">
        <v>43397000</v>
      </c>
      <c r="K9" s="19"/>
      <c r="L9" s="19">
        <v>604000</v>
      </c>
      <c r="M9" s="19">
        <v>33489000</v>
      </c>
      <c r="N9" s="19">
        <v>34093000</v>
      </c>
      <c r="O9" s="19"/>
      <c r="P9" s="19"/>
      <c r="Q9" s="19"/>
      <c r="R9" s="19"/>
      <c r="S9" s="19"/>
      <c r="T9" s="19"/>
      <c r="U9" s="19"/>
      <c r="V9" s="19"/>
      <c r="W9" s="19">
        <v>77490000</v>
      </c>
      <c r="X9" s="19">
        <v>51485705</v>
      </c>
      <c r="Y9" s="19">
        <v>26004295</v>
      </c>
      <c r="Z9" s="20">
        <v>50.51</v>
      </c>
      <c r="AA9" s="21">
        <v>99586000</v>
      </c>
    </row>
    <row r="10" spans="1:27" ht="13.5">
      <c r="A10" s="22" t="s">
        <v>37</v>
      </c>
      <c r="B10" s="16"/>
      <c r="C10" s="17"/>
      <c r="D10" s="17"/>
      <c r="E10" s="18">
        <v>32612000</v>
      </c>
      <c r="F10" s="19">
        <v>32612000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39176467</v>
      </c>
      <c r="Y10" s="19">
        <v>-39176467</v>
      </c>
      <c r="Z10" s="20">
        <v>-100</v>
      </c>
      <c r="AA10" s="21">
        <v>32612000</v>
      </c>
    </row>
    <row r="11" spans="1:27" ht="13.5">
      <c r="A11" s="22" t="s">
        <v>38</v>
      </c>
      <c r="B11" s="16"/>
      <c r="C11" s="17"/>
      <c r="D11" s="17"/>
      <c r="E11" s="18">
        <v>23182744</v>
      </c>
      <c r="F11" s="19">
        <v>23182744</v>
      </c>
      <c r="G11" s="19">
        <v>1856355</v>
      </c>
      <c r="H11" s="19">
        <v>74224</v>
      </c>
      <c r="I11" s="19">
        <v>115443</v>
      </c>
      <c r="J11" s="19">
        <v>2046022</v>
      </c>
      <c r="K11" s="19">
        <v>168640</v>
      </c>
      <c r="L11" s="19">
        <v>2047736</v>
      </c>
      <c r="M11" s="19">
        <v>127245</v>
      </c>
      <c r="N11" s="19">
        <v>2343621</v>
      </c>
      <c r="O11" s="19"/>
      <c r="P11" s="19"/>
      <c r="Q11" s="19"/>
      <c r="R11" s="19"/>
      <c r="S11" s="19"/>
      <c r="T11" s="19"/>
      <c r="U11" s="19"/>
      <c r="V11" s="19"/>
      <c r="W11" s="19">
        <v>4389643</v>
      </c>
      <c r="X11" s="19">
        <v>4437906</v>
      </c>
      <c r="Y11" s="19">
        <v>-48263</v>
      </c>
      <c r="Z11" s="20">
        <v>-1.09</v>
      </c>
      <c r="AA11" s="21">
        <v>23182744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-320510634</v>
      </c>
      <c r="F14" s="19">
        <v>-320510634</v>
      </c>
      <c r="G14" s="19">
        <v>-2519363</v>
      </c>
      <c r="H14" s="19">
        <v>-8582057</v>
      </c>
      <c r="I14" s="19">
        <v>-40799020</v>
      </c>
      <c r="J14" s="19">
        <v>-51900440</v>
      </c>
      <c r="K14" s="19">
        <v>-32495466</v>
      </c>
      <c r="L14" s="19">
        <v>-23568639</v>
      </c>
      <c r="M14" s="19">
        <v>-28403231</v>
      </c>
      <c r="N14" s="19">
        <v>-84467336</v>
      </c>
      <c r="O14" s="19"/>
      <c r="P14" s="19"/>
      <c r="Q14" s="19"/>
      <c r="R14" s="19"/>
      <c r="S14" s="19"/>
      <c r="T14" s="19"/>
      <c r="U14" s="19"/>
      <c r="V14" s="19"/>
      <c r="W14" s="19">
        <v>-136367776</v>
      </c>
      <c r="X14" s="19">
        <v>-143474925</v>
      </c>
      <c r="Y14" s="19">
        <v>7107149</v>
      </c>
      <c r="Z14" s="20">
        <v>-4.95</v>
      </c>
      <c r="AA14" s="21">
        <v>-320510634</v>
      </c>
    </row>
    <row r="15" spans="1:27" ht="13.5">
      <c r="A15" s="22" t="s">
        <v>42</v>
      </c>
      <c r="B15" s="16"/>
      <c r="C15" s="17"/>
      <c r="D15" s="17"/>
      <c r="E15" s="18">
        <v>-9500000</v>
      </c>
      <c r="F15" s="19">
        <v>-9500000</v>
      </c>
      <c r="G15" s="19">
        <v>-20147</v>
      </c>
      <c r="H15" s="19">
        <v>-2420</v>
      </c>
      <c r="I15" s="19">
        <v>-78015</v>
      </c>
      <c r="J15" s="19">
        <v>-100582</v>
      </c>
      <c r="K15" s="19">
        <v>-26187</v>
      </c>
      <c r="L15" s="19">
        <v>-313506</v>
      </c>
      <c r="M15" s="19">
        <v>-50779</v>
      </c>
      <c r="N15" s="19">
        <v>-390472</v>
      </c>
      <c r="O15" s="19"/>
      <c r="P15" s="19"/>
      <c r="Q15" s="19"/>
      <c r="R15" s="19"/>
      <c r="S15" s="19"/>
      <c r="T15" s="19"/>
      <c r="U15" s="19"/>
      <c r="V15" s="19"/>
      <c r="W15" s="19">
        <v>-491054</v>
      </c>
      <c r="X15" s="19">
        <v>-3702318</v>
      </c>
      <c r="Y15" s="19">
        <v>3211264</v>
      </c>
      <c r="Z15" s="20">
        <v>-86.74</v>
      </c>
      <c r="AA15" s="21">
        <v>-9500000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34967092</v>
      </c>
      <c r="F17" s="27">
        <f t="shared" si="0"/>
        <v>34967092</v>
      </c>
      <c r="G17" s="27">
        <f t="shared" si="0"/>
        <v>57356516</v>
      </c>
      <c r="H17" s="27">
        <f t="shared" si="0"/>
        <v>3114144</v>
      </c>
      <c r="I17" s="27">
        <f t="shared" si="0"/>
        <v>-35869062</v>
      </c>
      <c r="J17" s="27">
        <f t="shared" si="0"/>
        <v>24601598</v>
      </c>
      <c r="K17" s="27">
        <f t="shared" si="0"/>
        <v>-19690062</v>
      </c>
      <c r="L17" s="27">
        <f t="shared" si="0"/>
        <v>7471567</v>
      </c>
      <c r="M17" s="27">
        <f t="shared" si="0"/>
        <v>13057808</v>
      </c>
      <c r="N17" s="27">
        <f t="shared" si="0"/>
        <v>839313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25440911</v>
      </c>
      <c r="X17" s="27">
        <f t="shared" si="0"/>
        <v>60170011</v>
      </c>
      <c r="Y17" s="27">
        <f t="shared" si="0"/>
        <v>-34729100</v>
      </c>
      <c r="Z17" s="28">
        <f>+IF(X17&lt;&gt;0,+(Y17/X17)*100,0)</f>
        <v>-57.71828760343753</v>
      </c>
      <c r="AA17" s="29">
        <f>SUM(AA6:AA16)</f>
        <v>34967092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-32612000</v>
      </c>
      <c r="F26" s="19">
        <v>-32612000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>
        <v>-32612000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-32612000</v>
      </c>
      <c r="F27" s="27">
        <f t="shared" si="1"/>
        <v>-32612000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0</v>
      </c>
      <c r="Y27" s="27">
        <f t="shared" si="1"/>
        <v>0</v>
      </c>
      <c r="Z27" s="28">
        <f>+IF(X27&lt;&gt;0,+(Y27/X27)*100,0)</f>
        <v>0</v>
      </c>
      <c r="AA27" s="29">
        <f>SUM(AA21:AA26)</f>
        <v>-32612000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-1284000</v>
      </c>
      <c r="F35" s="19">
        <v>-1284000</v>
      </c>
      <c r="G35" s="19"/>
      <c r="H35" s="19"/>
      <c r="I35" s="19"/>
      <c r="J35" s="19"/>
      <c r="K35" s="19">
        <v>-106163</v>
      </c>
      <c r="L35" s="19"/>
      <c r="M35" s="19"/>
      <c r="N35" s="19">
        <v>-106163</v>
      </c>
      <c r="O35" s="19"/>
      <c r="P35" s="19"/>
      <c r="Q35" s="19"/>
      <c r="R35" s="19"/>
      <c r="S35" s="19"/>
      <c r="T35" s="19"/>
      <c r="U35" s="19"/>
      <c r="V35" s="19"/>
      <c r="W35" s="19">
        <v>-106163</v>
      </c>
      <c r="X35" s="19">
        <v>-4583334</v>
      </c>
      <c r="Y35" s="19">
        <v>4477171</v>
      </c>
      <c r="Z35" s="20">
        <v>-97.68</v>
      </c>
      <c r="AA35" s="21">
        <v>-1284000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-1284000</v>
      </c>
      <c r="F36" s="27">
        <f t="shared" si="2"/>
        <v>-1284000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-106163</v>
      </c>
      <c r="L36" s="27">
        <f t="shared" si="2"/>
        <v>0</v>
      </c>
      <c r="M36" s="27">
        <f t="shared" si="2"/>
        <v>0</v>
      </c>
      <c r="N36" s="27">
        <f t="shared" si="2"/>
        <v>-106163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-106163</v>
      </c>
      <c r="X36" s="27">
        <f t="shared" si="2"/>
        <v>-4583334</v>
      </c>
      <c r="Y36" s="27">
        <f t="shared" si="2"/>
        <v>4477171</v>
      </c>
      <c r="Z36" s="28">
        <f>+IF(X36&lt;&gt;0,+(Y36/X36)*100,0)</f>
        <v>-97.68371670055029</v>
      </c>
      <c r="AA36" s="29">
        <f>SUM(AA31:AA35)</f>
        <v>-1284000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1071092</v>
      </c>
      <c r="F38" s="33">
        <f t="shared" si="3"/>
        <v>1071092</v>
      </c>
      <c r="G38" s="33">
        <f t="shared" si="3"/>
        <v>57356516</v>
      </c>
      <c r="H38" s="33">
        <f t="shared" si="3"/>
        <v>3114144</v>
      </c>
      <c r="I38" s="33">
        <f t="shared" si="3"/>
        <v>-35869062</v>
      </c>
      <c r="J38" s="33">
        <f t="shared" si="3"/>
        <v>24601598</v>
      </c>
      <c r="K38" s="33">
        <f t="shared" si="3"/>
        <v>-19796225</v>
      </c>
      <c r="L38" s="33">
        <f t="shared" si="3"/>
        <v>7471567</v>
      </c>
      <c r="M38" s="33">
        <f t="shared" si="3"/>
        <v>13057808</v>
      </c>
      <c r="N38" s="33">
        <f t="shared" si="3"/>
        <v>733150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25334748</v>
      </c>
      <c r="X38" s="33">
        <f t="shared" si="3"/>
        <v>55586677</v>
      </c>
      <c r="Y38" s="33">
        <f t="shared" si="3"/>
        <v>-30251929</v>
      </c>
      <c r="Z38" s="34">
        <f>+IF(X38&lt;&gt;0,+(Y38/X38)*100,0)</f>
        <v>-54.422985205609606</v>
      </c>
      <c r="AA38" s="35">
        <f>+AA17+AA27+AA36</f>
        <v>1071092</v>
      </c>
    </row>
    <row r="39" spans="1:27" ht="13.5">
      <c r="A39" s="22" t="s">
        <v>59</v>
      </c>
      <c r="B39" s="16"/>
      <c r="C39" s="31"/>
      <c r="D39" s="31"/>
      <c r="E39" s="32">
        <v>-117567513</v>
      </c>
      <c r="F39" s="33">
        <v>-117567513</v>
      </c>
      <c r="G39" s="33"/>
      <c r="H39" s="33">
        <v>57356516</v>
      </c>
      <c r="I39" s="33">
        <v>60470660</v>
      </c>
      <c r="J39" s="33"/>
      <c r="K39" s="33">
        <v>24601598</v>
      </c>
      <c r="L39" s="33">
        <v>4805373</v>
      </c>
      <c r="M39" s="33">
        <v>12276940</v>
      </c>
      <c r="N39" s="33">
        <v>24601598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-117567513</v>
      </c>
      <c r="Y39" s="33">
        <v>117567513</v>
      </c>
      <c r="Z39" s="34">
        <v>-100</v>
      </c>
      <c r="AA39" s="35">
        <v>-117567513</v>
      </c>
    </row>
    <row r="40" spans="1:27" ht="13.5">
      <c r="A40" s="41" t="s">
        <v>60</v>
      </c>
      <c r="B40" s="42"/>
      <c r="C40" s="43"/>
      <c r="D40" s="43"/>
      <c r="E40" s="44">
        <v>-116496421</v>
      </c>
      <c r="F40" s="45">
        <v>-116496421</v>
      </c>
      <c r="G40" s="45">
        <v>57356516</v>
      </c>
      <c r="H40" s="45">
        <v>60470660</v>
      </c>
      <c r="I40" s="45">
        <v>24601598</v>
      </c>
      <c r="J40" s="45">
        <v>24601598</v>
      </c>
      <c r="K40" s="45">
        <v>4805373</v>
      </c>
      <c r="L40" s="45">
        <v>12276940</v>
      </c>
      <c r="M40" s="45">
        <v>25334748</v>
      </c>
      <c r="N40" s="45">
        <v>25334748</v>
      </c>
      <c r="O40" s="45"/>
      <c r="P40" s="45"/>
      <c r="Q40" s="45"/>
      <c r="R40" s="45"/>
      <c r="S40" s="45"/>
      <c r="T40" s="45"/>
      <c r="U40" s="45"/>
      <c r="V40" s="45"/>
      <c r="W40" s="45">
        <v>25334748</v>
      </c>
      <c r="X40" s="45">
        <v>-61980836</v>
      </c>
      <c r="Y40" s="45">
        <v>87315584</v>
      </c>
      <c r="Z40" s="46">
        <v>-140.88</v>
      </c>
      <c r="AA40" s="47">
        <v>-116496421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42635702</v>
      </c>
      <c r="D6" s="17"/>
      <c r="E6" s="18">
        <v>51168532</v>
      </c>
      <c r="F6" s="19">
        <v>51168532</v>
      </c>
      <c r="G6" s="19">
        <v>4828791</v>
      </c>
      <c r="H6" s="19">
        <v>4792389</v>
      </c>
      <c r="I6" s="19">
        <v>4185977</v>
      </c>
      <c r="J6" s="19">
        <v>13807157</v>
      </c>
      <c r="K6" s="19">
        <v>5012177</v>
      </c>
      <c r="L6" s="19">
        <v>5012177</v>
      </c>
      <c r="M6" s="19">
        <v>4410938</v>
      </c>
      <c r="N6" s="19">
        <v>14435292</v>
      </c>
      <c r="O6" s="19"/>
      <c r="P6" s="19"/>
      <c r="Q6" s="19"/>
      <c r="R6" s="19"/>
      <c r="S6" s="19"/>
      <c r="T6" s="19"/>
      <c r="U6" s="19"/>
      <c r="V6" s="19"/>
      <c r="W6" s="19">
        <v>28242449</v>
      </c>
      <c r="X6" s="19">
        <v>23773081</v>
      </c>
      <c r="Y6" s="19">
        <v>4469368</v>
      </c>
      <c r="Z6" s="20">
        <v>18.8</v>
      </c>
      <c r="AA6" s="21">
        <v>51168532</v>
      </c>
    </row>
    <row r="7" spans="1:27" ht="13.5">
      <c r="A7" s="22" t="s">
        <v>34</v>
      </c>
      <c r="B7" s="16"/>
      <c r="C7" s="17">
        <v>200857341</v>
      </c>
      <c r="D7" s="17"/>
      <c r="E7" s="18">
        <v>222445924</v>
      </c>
      <c r="F7" s="19">
        <v>222445924</v>
      </c>
      <c r="G7" s="19">
        <v>23121152</v>
      </c>
      <c r="H7" s="19">
        <v>22601202</v>
      </c>
      <c r="I7" s="19">
        <v>16849701</v>
      </c>
      <c r="J7" s="19">
        <v>62572055</v>
      </c>
      <c r="K7" s="19">
        <v>18468734</v>
      </c>
      <c r="L7" s="19">
        <v>18468734</v>
      </c>
      <c r="M7" s="19">
        <v>22346691</v>
      </c>
      <c r="N7" s="19">
        <v>59284159</v>
      </c>
      <c r="O7" s="19"/>
      <c r="P7" s="19"/>
      <c r="Q7" s="19"/>
      <c r="R7" s="19"/>
      <c r="S7" s="19"/>
      <c r="T7" s="19"/>
      <c r="U7" s="19"/>
      <c r="V7" s="19"/>
      <c r="W7" s="19">
        <v>121856214</v>
      </c>
      <c r="X7" s="19">
        <v>114206049</v>
      </c>
      <c r="Y7" s="19">
        <v>7650165</v>
      </c>
      <c r="Z7" s="20">
        <v>6.7</v>
      </c>
      <c r="AA7" s="21">
        <v>222445924</v>
      </c>
    </row>
    <row r="8" spans="1:27" ht="13.5">
      <c r="A8" s="22" t="s">
        <v>35</v>
      </c>
      <c r="B8" s="16"/>
      <c r="C8" s="17">
        <v>11020424</v>
      </c>
      <c r="D8" s="17"/>
      <c r="E8" s="18">
        <v>23143202</v>
      </c>
      <c r="F8" s="19">
        <v>23143202</v>
      </c>
      <c r="G8" s="19">
        <v>4661414</v>
      </c>
      <c r="H8" s="19">
        <v>2201361</v>
      </c>
      <c r="I8" s="19">
        <v>1048732</v>
      </c>
      <c r="J8" s="19">
        <v>7911507</v>
      </c>
      <c r="K8" s="19">
        <v>2185039</v>
      </c>
      <c r="L8" s="19">
        <v>4176984</v>
      </c>
      <c r="M8" s="19">
        <v>2119615</v>
      </c>
      <c r="N8" s="19">
        <v>8481638</v>
      </c>
      <c r="O8" s="19"/>
      <c r="P8" s="19"/>
      <c r="Q8" s="19"/>
      <c r="R8" s="19"/>
      <c r="S8" s="19"/>
      <c r="T8" s="19"/>
      <c r="U8" s="19"/>
      <c r="V8" s="19"/>
      <c r="W8" s="19">
        <v>16393145</v>
      </c>
      <c r="X8" s="19">
        <v>12443869</v>
      </c>
      <c r="Y8" s="19">
        <v>3949276</v>
      </c>
      <c r="Z8" s="20">
        <v>31.74</v>
      </c>
      <c r="AA8" s="21">
        <v>23143202</v>
      </c>
    </row>
    <row r="9" spans="1:27" ht="13.5">
      <c r="A9" s="22" t="s">
        <v>36</v>
      </c>
      <c r="B9" s="16"/>
      <c r="C9" s="17">
        <v>213568902</v>
      </c>
      <c r="D9" s="17"/>
      <c r="E9" s="18">
        <v>136380001</v>
      </c>
      <c r="F9" s="19">
        <v>136380001</v>
      </c>
      <c r="G9" s="19">
        <v>54386000</v>
      </c>
      <c r="H9" s="19">
        <v>2204000</v>
      </c>
      <c r="I9" s="19"/>
      <c r="J9" s="19">
        <v>56590000</v>
      </c>
      <c r="K9" s="19">
        <v>241616</v>
      </c>
      <c r="L9" s="19">
        <v>906000</v>
      </c>
      <c r="M9" s="19">
        <v>43509000</v>
      </c>
      <c r="N9" s="19">
        <v>44656616</v>
      </c>
      <c r="O9" s="19"/>
      <c r="P9" s="19"/>
      <c r="Q9" s="19"/>
      <c r="R9" s="19"/>
      <c r="S9" s="19"/>
      <c r="T9" s="19"/>
      <c r="U9" s="19"/>
      <c r="V9" s="19"/>
      <c r="W9" s="19">
        <v>101246616</v>
      </c>
      <c r="X9" s="19">
        <v>58677710</v>
      </c>
      <c r="Y9" s="19">
        <v>42568906</v>
      </c>
      <c r="Z9" s="20">
        <v>72.55</v>
      </c>
      <c r="AA9" s="21">
        <v>136380001</v>
      </c>
    </row>
    <row r="10" spans="1:27" ht="13.5">
      <c r="A10" s="22" t="s">
        <v>37</v>
      </c>
      <c r="B10" s="16"/>
      <c r="C10" s="17"/>
      <c r="D10" s="17"/>
      <c r="E10" s="18">
        <v>50673000</v>
      </c>
      <c r="F10" s="19">
        <v>50673000</v>
      </c>
      <c r="G10" s="19">
        <v>21120000</v>
      </c>
      <c r="H10" s="19"/>
      <c r="I10" s="19"/>
      <c r="J10" s="19">
        <v>21120000</v>
      </c>
      <c r="K10" s="19">
        <v>4000000</v>
      </c>
      <c r="L10" s="19">
        <v>25680000</v>
      </c>
      <c r="M10" s="19">
        <v>1013000</v>
      </c>
      <c r="N10" s="19">
        <v>30693000</v>
      </c>
      <c r="O10" s="19"/>
      <c r="P10" s="19"/>
      <c r="Q10" s="19"/>
      <c r="R10" s="19"/>
      <c r="S10" s="19"/>
      <c r="T10" s="19"/>
      <c r="U10" s="19"/>
      <c r="V10" s="19"/>
      <c r="W10" s="19">
        <v>51813000</v>
      </c>
      <c r="X10" s="19">
        <v>53942720</v>
      </c>
      <c r="Y10" s="19">
        <v>-2129720</v>
      </c>
      <c r="Z10" s="20">
        <v>-3.95</v>
      </c>
      <c r="AA10" s="21">
        <v>50673000</v>
      </c>
    </row>
    <row r="11" spans="1:27" ht="13.5">
      <c r="A11" s="22" t="s">
        <v>38</v>
      </c>
      <c r="B11" s="16"/>
      <c r="C11" s="17">
        <v>34067740</v>
      </c>
      <c r="D11" s="17"/>
      <c r="E11" s="18">
        <v>11424999</v>
      </c>
      <c r="F11" s="19">
        <v>11424999</v>
      </c>
      <c r="G11" s="19">
        <v>1958399</v>
      </c>
      <c r="H11" s="19">
        <v>1884904</v>
      </c>
      <c r="I11" s="19">
        <v>1637060</v>
      </c>
      <c r="J11" s="19">
        <v>5480363</v>
      </c>
      <c r="K11" s="19">
        <v>2360302</v>
      </c>
      <c r="L11" s="19">
        <v>1979264</v>
      </c>
      <c r="M11" s="19">
        <v>2107009</v>
      </c>
      <c r="N11" s="19">
        <v>6446575</v>
      </c>
      <c r="O11" s="19"/>
      <c r="P11" s="19"/>
      <c r="Q11" s="19"/>
      <c r="R11" s="19"/>
      <c r="S11" s="19"/>
      <c r="T11" s="19"/>
      <c r="U11" s="19"/>
      <c r="V11" s="19"/>
      <c r="W11" s="19">
        <v>11926938</v>
      </c>
      <c r="X11" s="19">
        <v>970272</v>
      </c>
      <c r="Y11" s="19">
        <v>10956666</v>
      </c>
      <c r="Z11" s="20">
        <v>1129.24</v>
      </c>
      <c r="AA11" s="21">
        <v>11424999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-351508056</v>
      </c>
      <c r="D14" s="17"/>
      <c r="E14" s="18">
        <v>-439635853</v>
      </c>
      <c r="F14" s="19">
        <v>-439635853</v>
      </c>
      <c r="G14" s="19">
        <v>-32407629</v>
      </c>
      <c r="H14" s="19">
        <v>-36857460</v>
      </c>
      <c r="I14" s="19">
        <v>-36332464</v>
      </c>
      <c r="J14" s="19">
        <v>-105597553</v>
      </c>
      <c r="K14" s="19">
        <v>-36816687</v>
      </c>
      <c r="L14" s="19">
        <v>-42905224</v>
      </c>
      <c r="M14" s="19">
        <v>-31532928</v>
      </c>
      <c r="N14" s="19">
        <v>-111254839</v>
      </c>
      <c r="O14" s="19"/>
      <c r="P14" s="19"/>
      <c r="Q14" s="19"/>
      <c r="R14" s="19"/>
      <c r="S14" s="19"/>
      <c r="T14" s="19"/>
      <c r="U14" s="19"/>
      <c r="V14" s="19"/>
      <c r="W14" s="19">
        <v>-216852392</v>
      </c>
      <c r="X14" s="19">
        <v>-219090119</v>
      </c>
      <c r="Y14" s="19">
        <v>2237727</v>
      </c>
      <c r="Z14" s="20">
        <v>-1.02</v>
      </c>
      <c r="AA14" s="21">
        <v>-439635853</v>
      </c>
    </row>
    <row r="15" spans="1:27" ht="13.5">
      <c r="A15" s="22" t="s">
        <v>42</v>
      </c>
      <c r="B15" s="16"/>
      <c r="C15" s="17">
        <v>-17408397</v>
      </c>
      <c r="D15" s="17"/>
      <c r="E15" s="18">
        <v>-17707501</v>
      </c>
      <c r="F15" s="19">
        <v>-17707501</v>
      </c>
      <c r="G15" s="19"/>
      <c r="H15" s="19">
        <v>-2185813</v>
      </c>
      <c r="I15" s="19">
        <v>-1351294</v>
      </c>
      <c r="J15" s="19">
        <v>-3537107</v>
      </c>
      <c r="K15" s="19">
        <v>-1347008</v>
      </c>
      <c r="L15" s="19">
        <v>-2513557</v>
      </c>
      <c r="M15" s="19">
        <v>-1393053</v>
      </c>
      <c r="N15" s="19">
        <v>-5253618</v>
      </c>
      <c r="O15" s="19"/>
      <c r="P15" s="19"/>
      <c r="Q15" s="19"/>
      <c r="R15" s="19"/>
      <c r="S15" s="19"/>
      <c r="T15" s="19"/>
      <c r="U15" s="19"/>
      <c r="V15" s="19"/>
      <c r="W15" s="19">
        <v>-8790725</v>
      </c>
      <c r="X15" s="19">
        <v>-5818310</v>
      </c>
      <c r="Y15" s="19">
        <v>-2972415</v>
      </c>
      <c r="Z15" s="20">
        <v>51.09</v>
      </c>
      <c r="AA15" s="21">
        <v>-17707501</v>
      </c>
    </row>
    <row r="16" spans="1:27" ht="13.5">
      <c r="A16" s="22" t="s">
        <v>43</v>
      </c>
      <c r="B16" s="16"/>
      <c r="C16" s="17">
        <v>-600000</v>
      </c>
      <c r="D16" s="17"/>
      <c r="E16" s="18">
        <v>-799999</v>
      </c>
      <c r="F16" s="19">
        <v>-799999</v>
      </c>
      <c r="G16" s="19"/>
      <c r="H16" s="19"/>
      <c r="I16" s="19"/>
      <c r="J16" s="19"/>
      <c r="K16" s="19">
        <v>-233192</v>
      </c>
      <c r="L16" s="19"/>
      <c r="M16" s="19">
        <v>-75000</v>
      </c>
      <c r="N16" s="19">
        <v>-308192</v>
      </c>
      <c r="O16" s="19"/>
      <c r="P16" s="19"/>
      <c r="Q16" s="19"/>
      <c r="R16" s="19"/>
      <c r="S16" s="19"/>
      <c r="T16" s="19"/>
      <c r="U16" s="19"/>
      <c r="V16" s="19"/>
      <c r="W16" s="19">
        <v>-308192</v>
      </c>
      <c r="X16" s="19">
        <v>-772772</v>
      </c>
      <c r="Y16" s="19">
        <v>464580</v>
      </c>
      <c r="Z16" s="20">
        <v>-60.12</v>
      </c>
      <c r="AA16" s="21">
        <v>-799999</v>
      </c>
    </row>
    <row r="17" spans="1:27" ht="13.5">
      <c r="A17" s="23" t="s">
        <v>44</v>
      </c>
      <c r="B17" s="24"/>
      <c r="C17" s="25">
        <f aca="true" t="shared" si="0" ref="C17:Y17">SUM(C6:C16)</f>
        <v>132633656</v>
      </c>
      <c r="D17" s="25">
        <f>SUM(D6:D16)</f>
        <v>0</v>
      </c>
      <c r="E17" s="26">
        <f t="shared" si="0"/>
        <v>37092305</v>
      </c>
      <c r="F17" s="27">
        <f t="shared" si="0"/>
        <v>37092305</v>
      </c>
      <c r="G17" s="27">
        <f t="shared" si="0"/>
        <v>77668127</v>
      </c>
      <c r="H17" s="27">
        <f t="shared" si="0"/>
        <v>-5359417</v>
      </c>
      <c r="I17" s="27">
        <f t="shared" si="0"/>
        <v>-13962288</v>
      </c>
      <c r="J17" s="27">
        <f t="shared" si="0"/>
        <v>58346422</v>
      </c>
      <c r="K17" s="27">
        <f t="shared" si="0"/>
        <v>-6129019</v>
      </c>
      <c r="L17" s="27">
        <f t="shared" si="0"/>
        <v>10804378</v>
      </c>
      <c r="M17" s="27">
        <f t="shared" si="0"/>
        <v>42505272</v>
      </c>
      <c r="N17" s="27">
        <f t="shared" si="0"/>
        <v>47180631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105527053</v>
      </c>
      <c r="X17" s="27">
        <f t="shared" si="0"/>
        <v>38332500</v>
      </c>
      <c r="Y17" s="27">
        <f t="shared" si="0"/>
        <v>67194553</v>
      </c>
      <c r="Z17" s="28">
        <f>+IF(X17&lt;&gt;0,+(Y17/X17)*100,0)</f>
        <v>175.29394899889127</v>
      </c>
      <c r="AA17" s="29">
        <f>SUM(AA6:AA16)</f>
        <v>37092305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-123172446</v>
      </c>
      <c r="D26" s="17"/>
      <c r="E26" s="18">
        <v>-50673000</v>
      </c>
      <c r="F26" s="19">
        <v>-50673000</v>
      </c>
      <c r="G26" s="19">
        <v>-13676412</v>
      </c>
      <c r="H26" s="19">
        <v>-2313047</v>
      </c>
      <c r="I26" s="19">
        <v>-2134393</v>
      </c>
      <c r="J26" s="19">
        <v>-18123852</v>
      </c>
      <c r="K26" s="19">
        <v>-900633</v>
      </c>
      <c r="L26" s="19">
        <v>-12404673</v>
      </c>
      <c r="M26" s="19">
        <v>-1000</v>
      </c>
      <c r="N26" s="19">
        <v>-13306306</v>
      </c>
      <c r="O26" s="19"/>
      <c r="P26" s="19"/>
      <c r="Q26" s="19"/>
      <c r="R26" s="19"/>
      <c r="S26" s="19"/>
      <c r="T26" s="19"/>
      <c r="U26" s="19"/>
      <c r="V26" s="19"/>
      <c r="W26" s="19">
        <v>-31430158</v>
      </c>
      <c r="X26" s="19"/>
      <c r="Y26" s="19">
        <v>-31430158</v>
      </c>
      <c r="Z26" s="20"/>
      <c r="AA26" s="21">
        <v>-50673000</v>
      </c>
    </row>
    <row r="27" spans="1:27" ht="13.5">
      <c r="A27" s="23" t="s">
        <v>51</v>
      </c>
      <c r="B27" s="24"/>
      <c r="C27" s="25">
        <f aca="true" t="shared" si="1" ref="C27:Y27">SUM(C21:C26)</f>
        <v>-123172446</v>
      </c>
      <c r="D27" s="25">
        <f>SUM(D21:D26)</f>
        <v>0</v>
      </c>
      <c r="E27" s="26">
        <f t="shared" si="1"/>
        <v>-50673000</v>
      </c>
      <c r="F27" s="27">
        <f t="shared" si="1"/>
        <v>-50673000</v>
      </c>
      <c r="G27" s="27">
        <f t="shared" si="1"/>
        <v>-13676412</v>
      </c>
      <c r="H27" s="27">
        <f t="shared" si="1"/>
        <v>-2313047</v>
      </c>
      <c r="I27" s="27">
        <f t="shared" si="1"/>
        <v>-2134393</v>
      </c>
      <c r="J27" s="27">
        <f t="shared" si="1"/>
        <v>-18123852</v>
      </c>
      <c r="K27" s="27">
        <f t="shared" si="1"/>
        <v>-900633</v>
      </c>
      <c r="L27" s="27">
        <f t="shared" si="1"/>
        <v>-12404673</v>
      </c>
      <c r="M27" s="27">
        <f t="shared" si="1"/>
        <v>-1000</v>
      </c>
      <c r="N27" s="27">
        <f t="shared" si="1"/>
        <v>-13306306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-31430158</v>
      </c>
      <c r="X27" s="27">
        <f t="shared" si="1"/>
        <v>0</v>
      </c>
      <c r="Y27" s="27">
        <f t="shared" si="1"/>
        <v>-31430158</v>
      </c>
      <c r="Z27" s="28">
        <f>+IF(X27&lt;&gt;0,+(Y27/X27)*100,0)</f>
        <v>0</v>
      </c>
      <c r="AA27" s="29">
        <f>SUM(AA21:AA26)</f>
        <v>-50673000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-461602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-461602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8999608</v>
      </c>
      <c r="D38" s="31">
        <f>+D17+D27+D36</f>
        <v>0</v>
      </c>
      <c r="E38" s="32">
        <f t="shared" si="3"/>
        <v>-13580695</v>
      </c>
      <c r="F38" s="33">
        <f t="shared" si="3"/>
        <v>-13580695</v>
      </c>
      <c r="G38" s="33">
        <f t="shared" si="3"/>
        <v>63991715</v>
      </c>
      <c r="H38" s="33">
        <f t="shared" si="3"/>
        <v>-7672464</v>
      </c>
      <c r="I38" s="33">
        <f t="shared" si="3"/>
        <v>-16096681</v>
      </c>
      <c r="J38" s="33">
        <f t="shared" si="3"/>
        <v>40222570</v>
      </c>
      <c r="K38" s="33">
        <f t="shared" si="3"/>
        <v>-7029652</v>
      </c>
      <c r="L38" s="33">
        <f t="shared" si="3"/>
        <v>-1600295</v>
      </c>
      <c r="M38" s="33">
        <f t="shared" si="3"/>
        <v>42504272</v>
      </c>
      <c r="N38" s="33">
        <f t="shared" si="3"/>
        <v>33874325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74096895</v>
      </c>
      <c r="X38" s="33">
        <f t="shared" si="3"/>
        <v>38332500</v>
      </c>
      <c r="Y38" s="33">
        <f t="shared" si="3"/>
        <v>35764395</v>
      </c>
      <c r="Z38" s="34">
        <f>+IF(X38&lt;&gt;0,+(Y38/X38)*100,0)</f>
        <v>93.30045000978282</v>
      </c>
      <c r="AA38" s="35">
        <f>+AA17+AA27+AA36</f>
        <v>-13580695</v>
      </c>
    </row>
    <row r="39" spans="1:27" ht="13.5">
      <c r="A39" s="22" t="s">
        <v>59</v>
      </c>
      <c r="B39" s="16"/>
      <c r="C39" s="31">
        <v>1134344</v>
      </c>
      <c r="D39" s="31"/>
      <c r="E39" s="32">
        <v>20134000</v>
      </c>
      <c r="F39" s="33">
        <v>20134000</v>
      </c>
      <c r="G39" s="33">
        <v>-5539219</v>
      </c>
      <c r="H39" s="33">
        <v>58452496</v>
      </c>
      <c r="I39" s="33">
        <v>50780032</v>
      </c>
      <c r="J39" s="33">
        <v>-5539219</v>
      </c>
      <c r="K39" s="33">
        <v>34683351</v>
      </c>
      <c r="L39" s="33">
        <v>27653699</v>
      </c>
      <c r="M39" s="33">
        <v>26053404</v>
      </c>
      <c r="N39" s="33">
        <v>34683351</v>
      </c>
      <c r="O39" s="33"/>
      <c r="P39" s="33"/>
      <c r="Q39" s="33"/>
      <c r="R39" s="33"/>
      <c r="S39" s="33"/>
      <c r="T39" s="33"/>
      <c r="U39" s="33"/>
      <c r="V39" s="33"/>
      <c r="W39" s="33">
        <v>-5539219</v>
      </c>
      <c r="X39" s="33">
        <v>20134000</v>
      </c>
      <c r="Y39" s="33">
        <v>-25673219</v>
      </c>
      <c r="Z39" s="34">
        <v>-127.51</v>
      </c>
      <c r="AA39" s="35">
        <v>20134000</v>
      </c>
    </row>
    <row r="40" spans="1:27" ht="13.5">
      <c r="A40" s="41" t="s">
        <v>60</v>
      </c>
      <c r="B40" s="42"/>
      <c r="C40" s="43">
        <v>10133952</v>
      </c>
      <c r="D40" s="43"/>
      <c r="E40" s="44">
        <v>6553303</v>
      </c>
      <c r="F40" s="45">
        <v>6553303</v>
      </c>
      <c r="G40" s="45">
        <v>58452496</v>
      </c>
      <c r="H40" s="45">
        <v>50780032</v>
      </c>
      <c r="I40" s="45">
        <v>34683351</v>
      </c>
      <c r="J40" s="45">
        <v>34683351</v>
      </c>
      <c r="K40" s="45">
        <v>27653699</v>
      </c>
      <c r="L40" s="45">
        <v>26053404</v>
      </c>
      <c r="M40" s="45">
        <v>68557676</v>
      </c>
      <c r="N40" s="45">
        <v>68557676</v>
      </c>
      <c r="O40" s="45"/>
      <c r="P40" s="45"/>
      <c r="Q40" s="45"/>
      <c r="R40" s="45"/>
      <c r="S40" s="45"/>
      <c r="T40" s="45"/>
      <c r="U40" s="45"/>
      <c r="V40" s="45"/>
      <c r="W40" s="45">
        <v>68557676</v>
      </c>
      <c r="X40" s="45">
        <v>58466498</v>
      </c>
      <c r="Y40" s="45">
        <v>10091178</v>
      </c>
      <c r="Z40" s="46">
        <v>17.26</v>
      </c>
      <c r="AA40" s="47">
        <v>6553303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41331219</v>
      </c>
      <c r="D6" s="17"/>
      <c r="E6" s="18">
        <v>21000000</v>
      </c>
      <c r="F6" s="19">
        <v>21000000</v>
      </c>
      <c r="G6" s="19">
        <v>203318</v>
      </c>
      <c r="H6" s="19">
        <v>6261265</v>
      </c>
      <c r="I6" s="19">
        <v>502958</v>
      </c>
      <c r="J6" s="19">
        <v>6967541</v>
      </c>
      <c r="K6" s="19">
        <v>3608135</v>
      </c>
      <c r="L6" s="19">
        <v>296831</v>
      </c>
      <c r="M6" s="19">
        <v>403680</v>
      </c>
      <c r="N6" s="19">
        <v>4308646</v>
      </c>
      <c r="O6" s="19"/>
      <c r="P6" s="19"/>
      <c r="Q6" s="19"/>
      <c r="R6" s="19"/>
      <c r="S6" s="19"/>
      <c r="T6" s="19"/>
      <c r="U6" s="19"/>
      <c r="V6" s="19"/>
      <c r="W6" s="19">
        <v>11276187</v>
      </c>
      <c r="X6" s="19">
        <v>10500000</v>
      </c>
      <c r="Y6" s="19">
        <v>776187</v>
      </c>
      <c r="Z6" s="20">
        <v>7.39</v>
      </c>
      <c r="AA6" s="21">
        <v>21000000</v>
      </c>
    </row>
    <row r="7" spans="1:27" ht="13.5">
      <c r="A7" s="22" t="s">
        <v>34</v>
      </c>
      <c r="B7" s="16"/>
      <c r="C7" s="17"/>
      <c r="D7" s="17"/>
      <c r="E7" s="18">
        <v>2820000</v>
      </c>
      <c r="F7" s="19">
        <v>2820000</v>
      </c>
      <c r="G7" s="19">
        <v>940359</v>
      </c>
      <c r="H7" s="19">
        <v>271493</v>
      </c>
      <c r="I7" s="19">
        <v>264682</v>
      </c>
      <c r="J7" s="19">
        <v>1476534</v>
      </c>
      <c r="K7" s="19">
        <v>529919</v>
      </c>
      <c r="L7" s="19">
        <v>50712</v>
      </c>
      <c r="M7" s="19">
        <v>83976</v>
      </c>
      <c r="N7" s="19">
        <v>664607</v>
      </c>
      <c r="O7" s="19"/>
      <c r="P7" s="19"/>
      <c r="Q7" s="19"/>
      <c r="R7" s="19"/>
      <c r="S7" s="19"/>
      <c r="T7" s="19"/>
      <c r="U7" s="19"/>
      <c r="V7" s="19"/>
      <c r="W7" s="19">
        <v>2141141</v>
      </c>
      <c r="X7" s="19">
        <v>1410000</v>
      </c>
      <c r="Y7" s="19">
        <v>731141</v>
      </c>
      <c r="Z7" s="20">
        <v>51.85</v>
      </c>
      <c r="AA7" s="21">
        <v>2820000</v>
      </c>
    </row>
    <row r="8" spans="1:27" ht="13.5">
      <c r="A8" s="22" t="s">
        <v>35</v>
      </c>
      <c r="B8" s="16"/>
      <c r="C8" s="17">
        <v>21022258</v>
      </c>
      <c r="D8" s="17"/>
      <c r="E8" s="18">
        <v>31076340</v>
      </c>
      <c r="F8" s="19">
        <v>31076340</v>
      </c>
      <c r="G8" s="19">
        <v>2131725</v>
      </c>
      <c r="H8" s="19">
        <v>864868</v>
      </c>
      <c r="I8" s="19">
        <v>445189</v>
      </c>
      <c r="J8" s="19">
        <v>3441782</v>
      </c>
      <c r="K8" s="19">
        <v>1128299</v>
      </c>
      <c r="L8" s="19">
        <v>441931</v>
      </c>
      <c r="M8" s="19">
        <v>232549</v>
      </c>
      <c r="N8" s="19">
        <v>1802779</v>
      </c>
      <c r="O8" s="19"/>
      <c r="P8" s="19"/>
      <c r="Q8" s="19"/>
      <c r="R8" s="19"/>
      <c r="S8" s="19"/>
      <c r="T8" s="19"/>
      <c r="U8" s="19"/>
      <c r="V8" s="19"/>
      <c r="W8" s="19">
        <v>5244561</v>
      </c>
      <c r="X8" s="19">
        <v>15538170</v>
      </c>
      <c r="Y8" s="19">
        <v>-10293609</v>
      </c>
      <c r="Z8" s="20">
        <v>-66.25</v>
      </c>
      <c r="AA8" s="21">
        <v>31076340</v>
      </c>
    </row>
    <row r="9" spans="1:27" ht="13.5">
      <c r="A9" s="22" t="s">
        <v>36</v>
      </c>
      <c r="B9" s="16"/>
      <c r="C9" s="17">
        <v>241968582</v>
      </c>
      <c r="D9" s="17"/>
      <c r="E9" s="18">
        <v>270595000</v>
      </c>
      <c r="F9" s="19">
        <v>270595000</v>
      </c>
      <c r="G9" s="19">
        <v>105563000</v>
      </c>
      <c r="H9" s="19">
        <v>3025000</v>
      </c>
      <c r="I9" s="19"/>
      <c r="J9" s="19">
        <v>108588000</v>
      </c>
      <c r="K9" s="19">
        <v>5000000</v>
      </c>
      <c r="L9" s="19">
        <v>1692735</v>
      </c>
      <c r="M9" s="19">
        <v>88450000</v>
      </c>
      <c r="N9" s="19">
        <v>95142735</v>
      </c>
      <c r="O9" s="19"/>
      <c r="P9" s="19"/>
      <c r="Q9" s="19"/>
      <c r="R9" s="19"/>
      <c r="S9" s="19"/>
      <c r="T9" s="19"/>
      <c r="U9" s="19"/>
      <c r="V9" s="19"/>
      <c r="W9" s="19">
        <v>203730735</v>
      </c>
      <c r="X9" s="19">
        <v>129697500</v>
      </c>
      <c r="Y9" s="19">
        <v>74033235</v>
      </c>
      <c r="Z9" s="20">
        <v>57.08</v>
      </c>
      <c r="AA9" s="21">
        <v>270595000</v>
      </c>
    </row>
    <row r="10" spans="1:27" ht="13.5">
      <c r="A10" s="22" t="s">
        <v>37</v>
      </c>
      <c r="B10" s="16"/>
      <c r="C10" s="17">
        <v>102650780</v>
      </c>
      <c r="D10" s="17"/>
      <c r="E10" s="18">
        <v>59473004</v>
      </c>
      <c r="F10" s="19">
        <v>59473004</v>
      </c>
      <c r="G10" s="19">
        <v>27266000</v>
      </c>
      <c r="H10" s="19"/>
      <c r="I10" s="19"/>
      <c r="J10" s="19">
        <v>27266000</v>
      </c>
      <c r="K10" s="19"/>
      <c r="L10" s="19"/>
      <c r="M10" s="19">
        <v>16758000</v>
      </c>
      <c r="N10" s="19">
        <v>16758000</v>
      </c>
      <c r="O10" s="19"/>
      <c r="P10" s="19"/>
      <c r="Q10" s="19"/>
      <c r="R10" s="19"/>
      <c r="S10" s="19"/>
      <c r="T10" s="19"/>
      <c r="U10" s="19"/>
      <c r="V10" s="19"/>
      <c r="W10" s="19">
        <v>44024000</v>
      </c>
      <c r="X10" s="19">
        <v>35336502</v>
      </c>
      <c r="Y10" s="19">
        <v>8687498</v>
      </c>
      <c r="Z10" s="20">
        <v>24.59</v>
      </c>
      <c r="AA10" s="21">
        <v>59473004</v>
      </c>
    </row>
    <row r="11" spans="1:27" ht="13.5">
      <c r="A11" s="22" t="s">
        <v>38</v>
      </c>
      <c r="B11" s="16"/>
      <c r="C11" s="17">
        <v>11737571</v>
      </c>
      <c r="D11" s="17"/>
      <c r="E11" s="18">
        <v>21200004</v>
      </c>
      <c r="F11" s="19">
        <v>21200004</v>
      </c>
      <c r="G11" s="19">
        <v>128351</v>
      </c>
      <c r="H11" s="19">
        <v>456462</v>
      </c>
      <c r="I11" s="19">
        <v>526195</v>
      </c>
      <c r="J11" s="19">
        <v>1111008</v>
      </c>
      <c r="K11" s="19">
        <v>420940</v>
      </c>
      <c r="L11" s="19">
        <v>348235</v>
      </c>
      <c r="M11" s="19">
        <v>211877</v>
      </c>
      <c r="N11" s="19">
        <v>981052</v>
      </c>
      <c r="O11" s="19"/>
      <c r="P11" s="19"/>
      <c r="Q11" s="19"/>
      <c r="R11" s="19"/>
      <c r="S11" s="19"/>
      <c r="T11" s="19"/>
      <c r="U11" s="19"/>
      <c r="V11" s="19"/>
      <c r="W11" s="19">
        <v>2092060</v>
      </c>
      <c r="X11" s="19">
        <v>10600002</v>
      </c>
      <c r="Y11" s="19">
        <v>-8507942</v>
      </c>
      <c r="Z11" s="20">
        <v>-80.26</v>
      </c>
      <c r="AA11" s="21">
        <v>21200004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-315294717</v>
      </c>
      <c r="D14" s="17"/>
      <c r="E14" s="18">
        <v>-311894988</v>
      </c>
      <c r="F14" s="19">
        <v>-311894988</v>
      </c>
      <c r="G14" s="19">
        <v>-24379797</v>
      </c>
      <c r="H14" s="19">
        <v>-24876295</v>
      </c>
      <c r="I14" s="19">
        <v>-22154330</v>
      </c>
      <c r="J14" s="19">
        <v>-71410422</v>
      </c>
      <c r="K14" s="19">
        <v>-25808708</v>
      </c>
      <c r="L14" s="19">
        <v>-24108199</v>
      </c>
      <c r="M14" s="19">
        <v>-26647595</v>
      </c>
      <c r="N14" s="19">
        <v>-76564502</v>
      </c>
      <c r="O14" s="19"/>
      <c r="P14" s="19"/>
      <c r="Q14" s="19"/>
      <c r="R14" s="19"/>
      <c r="S14" s="19"/>
      <c r="T14" s="19"/>
      <c r="U14" s="19"/>
      <c r="V14" s="19"/>
      <c r="W14" s="19">
        <v>-147974924</v>
      </c>
      <c r="X14" s="19">
        <v>-155947494</v>
      </c>
      <c r="Y14" s="19">
        <v>7972570</v>
      </c>
      <c r="Z14" s="20">
        <v>-5.11</v>
      </c>
      <c r="AA14" s="21">
        <v>-311894988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103415693</v>
      </c>
      <c r="D17" s="25">
        <f>SUM(D6:D16)</f>
        <v>0</v>
      </c>
      <c r="E17" s="26">
        <f t="shared" si="0"/>
        <v>94269360</v>
      </c>
      <c r="F17" s="27">
        <f t="shared" si="0"/>
        <v>94269360</v>
      </c>
      <c r="G17" s="27">
        <f t="shared" si="0"/>
        <v>111852956</v>
      </c>
      <c r="H17" s="27">
        <f t="shared" si="0"/>
        <v>-13997207</v>
      </c>
      <c r="I17" s="27">
        <f t="shared" si="0"/>
        <v>-20415306</v>
      </c>
      <c r="J17" s="27">
        <f t="shared" si="0"/>
        <v>77440443</v>
      </c>
      <c r="K17" s="27">
        <f t="shared" si="0"/>
        <v>-15121415</v>
      </c>
      <c r="L17" s="27">
        <f t="shared" si="0"/>
        <v>-21277755</v>
      </c>
      <c r="M17" s="27">
        <f t="shared" si="0"/>
        <v>79492487</v>
      </c>
      <c r="N17" s="27">
        <f t="shared" si="0"/>
        <v>43093317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120533760</v>
      </c>
      <c r="X17" s="27">
        <f t="shared" si="0"/>
        <v>47134680</v>
      </c>
      <c r="Y17" s="27">
        <f t="shared" si="0"/>
        <v>73399080</v>
      </c>
      <c r="Z17" s="28">
        <f>+IF(X17&lt;&gt;0,+(Y17/X17)*100,0)</f>
        <v>155.72202887555403</v>
      </c>
      <c r="AA17" s="29">
        <f>SUM(AA6:AA16)</f>
        <v>94269360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-153868829</v>
      </c>
      <c r="D26" s="17"/>
      <c r="E26" s="18">
        <v>-100149350</v>
      </c>
      <c r="F26" s="19">
        <v>-100149350</v>
      </c>
      <c r="G26" s="19"/>
      <c r="H26" s="19">
        <v>-2573757</v>
      </c>
      <c r="I26" s="19">
        <v>-5459011</v>
      </c>
      <c r="J26" s="19">
        <v>-8032768</v>
      </c>
      <c r="K26" s="19">
        <v>-6757254</v>
      </c>
      <c r="L26" s="19">
        <v>-9932188</v>
      </c>
      <c r="M26" s="19">
        <v>-2123785</v>
      </c>
      <c r="N26" s="19">
        <v>-18813227</v>
      </c>
      <c r="O26" s="19"/>
      <c r="P26" s="19"/>
      <c r="Q26" s="19"/>
      <c r="R26" s="19"/>
      <c r="S26" s="19"/>
      <c r="T26" s="19"/>
      <c r="U26" s="19"/>
      <c r="V26" s="19"/>
      <c r="W26" s="19">
        <v>-26845995</v>
      </c>
      <c r="X26" s="19">
        <v>-50074500</v>
      </c>
      <c r="Y26" s="19">
        <v>23228505</v>
      </c>
      <c r="Z26" s="20">
        <v>-46.39</v>
      </c>
      <c r="AA26" s="21">
        <v>-100149350</v>
      </c>
    </row>
    <row r="27" spans="1:27" ht="13.5">
      <c r="A27" s="23" t="s">
        <v>51</v>
      </c>
      <c r="B27" s="24"/>
      <c r="C27" s="25">
        <f aca="true" t="shared" si="1" ref="C27:Y27">SUM(C21:C26)</f>
        <v>-153868829</v>
      </c>
      <c r="D27" s="25">
        <f>SUM(D21:D26)</f>
        <v>0</v>
      </c>
      <c r="E27" s="26">
        <f t="shared" si="1"/>
        <v>-100149350</v>
      </c>
      <c r="F27" s="27">
        <f t="shared" si="1"/>
        <v>-100149350</v>
      </c>
      <c r="G27" s="27">
        <f t="shared" si="1"/>
        <v>0</v>
      </c>
      <c r="H27" s="27">
        <f t="shared" si="1"/>
        <v>-2573757</v>
      </c>
      <c r="I27" s="27">
        <f t="shared" si="1"/>
        <v>-5459011</v>
      </c>
      <c r="J27" s="27">
        <f t="shared" si="1"/>
        <v>-8032768</v>
      </c>
      <c r="K27" s="27">
        <f t="shared" si="1"/>
        <v>-6757254</v>
      </c>
      <c r="L27" s="27">
        <f t="shared" si="1"/>
        <v>-9932188</v>
      </c>
      <c r="M27" s="27">
        <f t="shared" si="1"/>
        <v>-2123785</v>
      </c>
      <c r="N27" s="27">
        <f t="shared" si="1"/>
        <v>-18813227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-26845995</v>
      </c>
      <c r="X27" s="27">
        <f t="shared" si="1"/>
        <v>-50074500</v>
      </c>
      <c r="Y27" s="27">
        <f t="shared" si="1"/>
        <v>23228505</v>
      </c>
      <c r="Z27" s="28">
        <f>+IF(X27&lt;&gt;0,+(Y27/X27)*100,0)</f>
        <v>-46.38789204085912</v>
      </c>
      <c r="AA27" s="29">
        <f>SUM(AA21:AA26)</f>
        <v>-100149350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-50453136</v>
      </c>
      <c r="D38" s="31">
        <f>+D17+D27+D36</f>
        <v>0</v>
      </c>
      <c r="E38" s="32">
        <f t="shared" si="3"/>
        <v>-5879990</v>
      </c>
      <c r="F38" s="33">
        <f t="shared" si="3"/>
        <v>-5879990</v>
      </c>
      <c r="G38" s="33">
        <f t="shared" si="3"/>
        <v>111852956</v>
      </c>
      <c r="H38" s="33">
        <f t="shared" si="3"/>
        <v>-16570964</v>
      </c>
      <c r="I38" s="33">
        <f t="shared" si="3"/>
        <v>-25874317</v>
      </c>
      <c r="J38" s="33">
        <f t="shared" si="3"/>
        <v>69407675</v>
      </c>
      <c r="K38" s="33">
        <f t="shared" si="3"/>
        <v>-21878669</v>
      </c>
      <c r="L38" s="33">
        <f t="shared" si="3"/>
        <v>-31209943</v>
      </c>
      <c r="M38" s="33">
        <f t="shared" si="3"/>
        <v>77368702</v>
      </c>
      <c r="N38" s="33">
        <f t="shared" si="3"/>
        <v>24280090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93687765</v>
      </c>
      <c r="X38" s="33">
        <f t="shared" si="3"/>
        <v>-2939820</v>
      </c>
      <c r="Y38" s="33">
        <f t="shared" si="3"/>
        <v>96627585</v>
      </c>
      <c r="Z38" s="34">
        <f>+IF(X38&lt;&gt;0,+(Y38/X38)*100,0)</f>
        <v>-3286.853786966549</v>
      </c>
      <c r="AA38" s="35">
        <f>+AA17+AA27+AA36</f>
        <v>-5879990</v>
      </c>
    </row>
    <row r="39" spans="1:27" ht="13.5">
      <c r="A39" s="22" t="s">
        <v>59</v>
      </c>
      <c r="B39" s="16"/>
      <c r="C39" s="31">
        <v>65093100</v>
      </c>
      <c r="D39" s="31"/>
      <c r="E39" s="32">
        <v>188402644</v>
      </c>
      <c r="F39" s="33">
        <v>188402644</v>
      </c>
      <c r="G39" s="33">
        <v>173586638</v>
      </c>
      <c r="H39" s="33">
        <v>285439594</v>
      </c>
      <c r="I39" s="33">
        <v>268868630</v>
      </c>
      <c r="J39" s="33">
        <v>173586638</v>
      </c>
      <c r="K39" s="33">
        <v>242994313</v>
      </c>
      <c r="L39" s="33">
        <v>221115644</v>
      </c>
      <c r="M39" s="33">
        <v>189905701</v>
      </c>
      <c r="N39" s="33">
        <v>242994313</v>
      </c>
      <c r="O39" s="33"/>
      <c r="P39" s="33"/>
      <c r="Q39" s="33"/>
      <c r="R39" s="33"/>
      <c r="S39" s="33"/>
      <c r="T39" s="33"/>
      <c r="U39" s="33"/>
      <c r="V39" s="33"/>
      <c r="W39" s="33">
        <v>173586638</v>
      </c>
      <c r="X39" s="33">
        <v>188402644</v>
      </c>
      <c r="Y39" s="33">
        <v>-14816006</v>
      </c>
      <c r="Z39" s="34">
        <v>-7.86</v>
      </c>
      <c r="AA39" s="35">
        <v>188402644</v>
      </c>
    </row>
    <row r="40" spans="1:27" ht="13.5">
      <c r="A40" s="41" t="s">
        <v>60</v>
      </c>
      <c r="B40" s="42"/>
      <c r="C40" s="43">
        <v>14639964</v>
      </c>
      <c r="D40" s="43"/>
      <c r="E40" s="44">
        <v>182522653</v>
      </c>
      <c r="F40" s="45">
        <v>182522653</v>
      </c>
      <c r="G40" s="45">
        <v>285439594</v>
      </c>
      <c r="H40" s="45">
        <v>268868630</v>
      </c>
      <c r="I40" s="45">
        <v>242994313</v>
      </c>
      <c r="J40" s="45">
        <v>242994313</v>
      </c>
      <c r="K40" s="45">
        <v>221115644</v>
      </c>
      <c r="L40" s="45">
        <v>189905701</v>
      </c>
      <c r="M40" s="45">
        <v>267274403</v>
      </c>
      <c r="N40" s="45">
        <v>267274403</v>
      </c>
      <c r="O40" s="45"/>
      <c r="P40" s="45"/>
      <c r="Q40" s="45"/>
      <c r="R40" s="45"/>
      <c r="S40" s="45"/>
      <c r="T40" s="45"/>
      <c r="U40" s="45"/>
      <c r="V40" s="45"/>
      <c r="W40" s="45">
        <v>267274403</v>
      </c>
      <c r="X40" s="45">
        <v>185462823</v>
      </c>
      <c r="Y40" s="45">
        <v>81811580</v>
      </c>
      <c r="Z40" s="46">
        <v>44.11</v>
      </c>
      <c r="AA40" s="47">
        <v>182522653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62003315</v>
      </c>
      <c r="D6" s="17"/>
      <c r="E6" s="18">
        <v>72671186</v>
      </c>
      <c r="F6" s="19">
        <v>72671186</v>
      </c>
      <c r="G6" s="19">
        <v>3370734</v>
      </c>
      <c r="H6" s="19">
        <v>3610543</v>
      </c>
      <c r="I6" s="19">
        <v>3826022</v>
      </c>
      <c r="J6" s="19">
        <v>10807299</v>
      </c>
      <c r="K6" s="19">
        <v>4577907</v>
      </c>
      <c r="L6" s="19">
        <v>6337468</v>
      </c>
      <c r="M6" s="19">
        <v>5679686</v>
      </c>
      <c r="N6" s="19">
        <v>16595061</v>
      </c>
      <c r="O6" s="19"/>
      <c r="P6" s="19"/>
      <c r="Q6" s="19"/>
      <c r="R6" s="19"/>
      <c r="S6" s="19"/>
      <c r="T6" s="19"/>
      <c r="U6" s="19"/>
      <c r="V6" s="19"/>
      <c r="W6" s="19">
        <v>27402360</v>
      </c>
      <c r="X6" s="19">
        <v>42497766</v>
      </c>
      <c r="Y6" s="19">
        <v>-15095406</v>
      </c>
      <c r="Z6" s="20">
        <v>-35.52</v>
      </c>
      <c r="AA6" s="21">
        <v>72671186</v>
      </c>
    </row>
    <row r="7" spans="1:27" ht="13.5">
      <c r="A7" s="22" t="s">
        <v>34</v>
      </c>
      <c r="B7" s="16"/>
      <c r="C7" s="17">
        <v>190912823</v>
      </c>
      <c r="D7" s="17"/>
      <c r="E7" s="18">
        <v>173483481</v>
      </c>
      <c r="F7" s="19">
        <v>173483481</v>
      </c>
      <c r="G7" s="19">
        <v>14601947</v>
      </c>
      <c r="H7" s="19">
        <v>10217354</v>
      </c>
      <c r="I7" s="19">
        <v>10374436</v>
      </c>
      <c r="J7" s="19">
        <v>35193737</v>
      </c>
      <c r="K7" s="19">
        <v>13366987</v>
      </c>
      <c r="L7" s="19">
        <v>14125604</v>
      </c>
      <c r="M7" s="19">
        <v>13904495</v>
      </c>
      <c r="N7" s="19">
        <v>41397086</v>
      </c>
      <c r="O7" s="19"/>
      <c r="P7" s="19"/>
      <c r="Q7" s="19"/>
      <c r="R7" s="19"/>
      <c r="S7" s="19"/>
      <c r="T7" s="19"/>
      <c r="U7" s="19"/>
      <c r="V7" s="19"/>
      <c r="W7" s="19">
        <v>76590823</v>
      </c>
      <c r="X7" s="19">
        <v>96009156</v>
      </c>
      <c r="Y7" s="19">
        <v>-19418333</v>
      </c>
      <c r="Z7" s="20">
        <v>-20.23</v>
      </c>
      <c r="AA7" s="21">
        <v>173483481</v>
      </c>
    </row>
    <row r="8" spans="1:27" ht="13.5">
      <c r="A8" s="22" t="s">
        <v>35</v>
      </c>
      <c r="B8" s="16"/>
      <c r="C8" s="17">
        <v>27511871</v>
      </c>
      <c r="D8" s="17"/>
      <c r="E8" s="18">
        <v>32092970</v>
      </c>
      <c r="F8" s="19">
        <v>32092970</v>
      </c>
      <c r="G8" s="19">
        <v>31494</v>
      </c>
      <c r="H8" s="19">
        <v>1530566</v>
      </c>
      <c r="I8" s="19">
        <v>465001</v>
      </c>
      <c r="J8" s="19">
        <v>2027061</v>
      </c>
      <c r="K8" s="19">
        <v>56215</v>
      </c>
      <c r="L8" s="19">
        <v>759064</v>
      </c>
      <c r="M8" s="19">
        <v>432482</v>
      </c>
      <c r="N8" s="19">
        <v>1247761</v>
      </c>
      <c r="O8" s="19"/>
      <c r="P8" s="19"/>
      <c r="Q8" s="19"/>
      <c r="R8" s="19"/>
      <c r="S8" s="19"/>
      <c r="T8" s="19"/>
      <c r="U8" s="19"/>
      <c r="V8" s="19"/>
      <c r="W8" s="19">
        <v>3274822</v>
      </c>
      <c r="X8" s="19">
        <v>18690510</v>
      </c>
      <c r="Y8" s="19">
        <v>-15415688</v>
      </c>
      <c r="Z8" s="20">
        <v>-82.48</v>
      </c>
      <c r="AA8" s="21">
        <v>32092970</v>
      </c>
    </row>
    <row r="9" spans="1:27" ht="13.5">
      <c r="A9" s="22" t="s">
        <v>36</v>
      </c>
      <c r="B9" s="16"/>
      <c r="C9" s="17">
        <v>77639000</v>
      </c>
      <c r="D9" s="17"/>
      <c r="E9" s="18">
        <v>83931000</v>
      </c>
      <c r="F9" s="19">
        <v>83931000</v>
      </c>
      <c r="G9" s="19">
        <v>34161000</v>
      </c>
      <c r="H9" s="19">
        <v>1989000</v>
      </c>
      <c r="I9" s="19"/>
      <c r="J9" s="19">
        <v>36150000</v>
      </c>
      <c r="K9" s="19"/>
      <c r="L9" s="19">
        <v>519000</v>
      </c>
      <c r="M9" s="19">
        <v>26327000</v>
      </c>
      <c r="N9" s="19">
        <v>26846000</v>
      </c>
      <c r="O9" s="19"/>
      <c r="P9" s="19"/>
      <c r="Q9" s="19"/>
      <c r="R9" s="19"/>
      <c r="S9" s="19"/>
      <c r="T9" s="19"/>
      <c r="U9" s="19"/>
      <c r="V9" s="19"/>
      <c r="W9" s="19">
        <v>62996000</v>
      </c>
      <c r="X9" s="19">
        <v>41965500</v>
      </c>
      <c r="Y9" s="19">
        <v>21030500</v>
      </c>
      <c r="Z9" s="20">
        <v>50.11</v>
      </c>
      <c r="AA9" s="21">
        <v>83931000</v>
      </c>
    </row>
    <row r="10" spans="1:27" ht="13.5">
      <c r="A10" s="22" t="s">
        <v>37</v>
      </c>
      <c r="B10" s="16"/>
      <c r="C10" s="17">
        <v>86304000</v>
      </c>
      <c r="D10" s="17"/>
      <c r="E10" s="18">
        <v>93110004</v>
      </c>
      <c r="F10" s="19">
        <v>93110004</v>
      </c>
      <c r="G10" s="19">
        <v>45392000</v>
      </c>
      <c r="H10" s="19"/>
      <c r="I10" s="19"/>
      <c r="J10" s="19">
        <v>45392000</v>
      </c>
      <c r="K10" s="19">
        <v>5580000</v>
      </c>
      <c r="L10" s="19"/>
      <c r="M10" s="19">
        <v>17423000</v>
      </c>
      <c r="N10" s="19">
        <v>23003000</v>
      </c>
      <c r="O10" s="19"/>
      <c r="P10" s="19"/>
      <c r="Q10" s="19"/>
      <c r="R10" s="19"/>
      <c r="S10" s="19"/>
      <c r="T10" s="19"/>
      <c r="U10" s="19"/>
      <c r="V10" s="19"/>
      <c r="W10" s="19">
        <v>68395000</v>
      </c>
      <c r="X10" s="19">
        <v>46555002</v>
      </c>
      <c r="Y10" s="19">
        <v>21839998</v>
      </c>
      <c r="Z10" s="20">
        <v>46.91</v>
      </c>
      <c r="AA10" s="21">
        <v>93110004</v>
      </c>
    </row>
    <row r="11" spans="1:27" ht="13.5">
      <c r="A11" s="22" t="s">
        <v>38</v>
      </c>
      <c r="B11" s="16"/>
      <c r="C11" s="17">
        <v>9281544</v>
      </c>
      <c r="D11" s="17"/>
      <c r="E11" s="18">
        <v>11818711</v>
      </c>
      <c r="F11" s="19">
        <v>11818711</v>
      </c>
      <c r="G11" s="19">
        <v>140895</v>
      </c>
      <c r="H11" s="19">
        <v>127051</v>
      </c>
      <c r="I11" s="19">
        <v>94156</v>
      </c>
      <c r="J11" s="19">
        <v>362102</v>
      </c>
      <c r="K11" s="19">
        <v>173503</v>
      </c>
      <c r="L11" s="19">
        <v>360507</v>
      </c>
      <c r="M11" s="19">
        <v>322935</v>
      </c>
      <c r="N11" s="19">
        <v>856945</v>
      </c>
      <c r="O11" s="19"/>
      <c r="P11" s="19"/>
      <c r="Q11" s="19"/>
      <c r="R11" s="19"/>
      <c r="S11" s="19"/>
      <c r="T11" s="19"/>
      <c r="U11" s="19"/>
      <c r="V11" s="19"/>
      <c r="W11" s="19">
        <v>1219047</v>
      </c>
      <c r="X11" s="19">
        <v>7336608</v>
      </c>
      <c r="Y11" s="19">
        <v>-6117561</v>
      </c>
      <c r="Z11" s="20">
        <v>-83.38</v>
      </c>
      <c r="AA11" s="21">
        <v>11818711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238423383</v>
      </c>
      <c r="D14" s="17"/>
      <c r="E14" s="18">
        <v>-309001094</v>
      </c>
      <c r="F14" s="19">
        <v>-309001094</v>
      </c>
      <c r="G14" s="19">
        <v>-31801178</v>
      </c>
      <c r="H14" s="19">
        <v>-17010767</v>
      </c>
      <c r="I14" s="19">
        <v>-29922158</v>
      </c>
      <c r="J14" s="19">
        <v>-78734103</v>
      </c>
      <c r="K14" s="19">
        <v>-20001797</v>
      </c>
      <c r="L14" s="19">
        <v>-24714340</v>
      </c>
      <c r="M14" s="19">
        <v>-29157390</v>
      </c>
      <c r="N14" s="19">
        <v>-73873527</v>
      </c>
      <c r="O14" s="19"/>
      <c r="P14" s="19"/>
      <c r="Q14" s="19"/>
      <c r="R14" s="19"/>
      <c r="S14" s="19"/>
      <c r="T14" s="19"/>
      <c r="U14" s="19"/>
      <c r="V14" s="19"/>
      <c r="W14" s="19">
        <v>-152607630</v>
      </c>
      <c r="X14" s="19">
        <v>-149919387</v>
      </c>
      <c r="Y14" s="19">
        <v>-2688243</v>
      </c>
      <c r="Z14" s="20">
        <v>1.79</v>
      </c>
      <c r="AA14" s="21">
        <v>-309001094</v>
      </c>
    </row>
    <row r="15" spans="1:27" ht="13.5">
      <c r="A15" s="22" t="s">
        <v>42</v>
      </c>
      <c r="B15" s="16"/>
      <c r="C15" s="17"/>
      <c r="D15" s="17"/>
      <c r="E15" s="18">
        <v>-7317131</v>
      </c>
      <c r="F15" s="19">
        <v>-7317131</v>
      </c>
      <c r="G15" s="19"/>
      <c r="H15" s="19">
        <v>-1186</v>
      </c>
      <c r="I15" s="19">
        <v>-280696</v>
      </c>
      <c r="J15" s="19">
        <v>-281882</v>
      </c>
      <c r="K15" s="19"/>
      <c r="L15" s="19">
        <v>-1513000</v>
      </c>
      <c r="M15" s="19">
        <v>-274736</v>
      </c>
      <c r="N15" s="19">
        <v>-1787736</v>
      </c>
      <c r="O15" s="19"/>
      <c r="P15" s="19"/>
      <c r="Q15" s="19"/>
      <c r="R15" s="19"/>
      <c r="S15" s="19"/>
      <c r="T15" s="19"/>
      <c r="U15" s="19"/>
      <c r="V15" s="19"/>
      <c r="W15" s="19">
        <v>-2069618</v>
      </c>
      <c r="X15" s="19">
        <v>-3585394</v>
      </c>
      <c r="Y15" s="19">
        <v>1515776</v>
      </c>
      <c r="Z15" s="20">
        <v>-42.28</v>
      </c>
      <c r="AA15" s="21">
        <v>-7317131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692075936</v>
      </c>
      <c r="D17" s="25">
        <f>SUM(D6:D16)</f>
        <v>0</v>
      </c>
      <c r="E17" s="26">
        <f t="shared" si="0"/>
        <v>150789127</v>
      </c>
      <c r="F17" s="27">
        <f t="shared" si="0"/>
        <v>150789127</v>
      </c>
      <c r="G17" s="27">
        <f t="shared" si="0"/>
        <v>65896892</v>
      </c>
      <c r="H17" s="27">
        <f t="shared" si="0"/>
        <v>462561</v>
      </c>
      <c r="I17" s="27">
        <f t="shared" si="0"/>
        <v>-15443239</v>
      </c>
      <c r="J17" s="27">
        <f t="shared" si="0"/>
        <v>50916214</v>
      </c>
      <c r="K17" s="27">
        <f t="shared" si="0"/>
        <v>3752815</v>
      </c>
      <c r="L17" s="27">
        <f t="shared" si="0"/>
        <v>-4125697</v>
      </c>
      <c r="M17" s="27">
        <f t="shared" si="0"/>
        <v>34657472</v>
      </c>
      <c r="N17" s="27">
        <f t="shared" si="0"/>
        <v>34284590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85200804</v>
      </c>
      <c r="X17" s="27">
        <f t="shared" si="0"/>
        <v>99549761</v>
      </c>
      <c r="Y17" s="27">
        <f t="shared" si="0"/>
        <v>-14348957</v>
      </c>
      <c r="Z17" s="28">
        <f>+IF(X17&lt;&gt;0,+(Y17/X17)*100,0)</f>
        <v>-14.41385379117083</v>
      </c>
      <c r="AA17" s="29">
        <f>SUM(AA6:AA16)</f>
        <v>150789127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19048890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128362732</v>
      </c>
      <c r="D26" s="17"/>
      <c r="E26" s="18">
        <v>-94597176</v>
      </c>
      <c r="F26" s="19">
        <v>-94597176</v>
      </c>
      <c r="G26" s="19">
        <v>-220000</v>
      </c>
      <c r="H26" s="19">
        <v>-6704196</v>
      </c>
      <c r="I26" s="19">
        <v>-6633950</v>
      </c>
      <c r="J26" s="19">
        <v>-13558146</v>
      </c>
      <c r="K26" s="19">
        <v>-7480532</v>
      </c>
      <c r="L26" s="19">
        <v>-10445901</v>
      </c>
      <c r="M26" s="19">
        <v>-8311740</v>
      </c>
      <c r="N26" s="19">
        <v>-26238173</v>
      </c>
      <c r="O26" s="19"/>
      <c r="P26" s="19"/>
      <c r="Q26" s="19"/>
      <c r="R26" s="19"/>
      <c r="S26" s="19"/>
      <c r="T26" s="19"/>
      <c r="U26" s="19"/>
      <c r="V26" s="19"/>
      <c r="W26" s="19">
        <v>-39796319</v>
      </c>
      <c r="X26" s="19">
        <v>-47298588</v>
      </c>
      <c r="Y26" s="19">
        <v>7502269</v>
      </c>
      <c r="Z26" s="20">
        <v>-15.86</v>
      </c>
      <c r="AA26" s="21">
        <v>-94597176</v>
      </c>
    </row>
    <row r="27" spans="1:27" ht="13.5">
      <c r="A27" s="23" t="s">
        <v>51</v>
      </c>
      <c r="B27" s="24"/>
      <c r="C27" s="25">
        <f aca="true" t="shared" si="1" ref="C27:Y27">SUM(C21:C26)</f>
        <v>147411622</v>
      </c>
      <c r="D27" s="25">
        <f>SUM(D21:D26)</f>
        <v>0</v>
      </c>
      <c r="E27" s="26">
        <f t="shared" si="1"/>
        <v>-94597176</v>
      </c>
      <c r="F27" s="27">
        <f t="shared" si="1"/>
        <v>-94597176</v>
      </c>
      <c r="G27" s="27">
        <f t="shared" si="1"/>
        <v>-220000</v>
      </c>
      <c r="H27" s="27">
        <f t="shared" si="1"/>
        <v>-6704196</v>
      </c>
      <c r="I27" s="27">
        <f t="shared" si="1"/>
        <v>-6633950</v>
      </c>
      <c r="J27" s="27">
        <f t="shared" si="1"/>
        <v>-13558146</v>
      </c>
      <c r="K27" s="27">
        <f t="shared" si="1"/>
        <v>-7480532</v>
      </c>
      <c r="L27" s="27">
        <f t="shared" si="1"/>
        <v>-10445901</v>
      </c>
      <c r="M27" s="27">
        <f t="shared" si="1"/>
        <v>-8311740</v>
      </c>
      <c r="N27" s="27">
        <f t="shared" si="1"/>
        <v>-26238173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-39796319</v>
      </c>
      <c r="X27" s="27">
        <f t="shared" si="1"/>
        <v>-47298588</v>
      </c>
      <c r="Y27" s="27">
        <f t="shared" si="1"/>
        <v>7502269</v>
      </c>
      <c r="Z27" s="28">
        <f>+IF(X27&lt;&gt;0,+(Y27/X27)*100,0)</f>
        <v>-15.861507324489263</v>
      </c>
      <c r="AA27" s="29">
        <f>SUM(AA21:AA26)</f>
        <v>-94597176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4458452</v>
      </c>
      <c r="F33" s="19">
        <v>4458452</v>
      </c>
      <c r="G33" s="19">
        <v>15426</v>
      </c>
      <c r="H33" s="36">
        <v>12963</v>
      </c>
      <c r="I33" s="36">
        <v>10960</v>
      </c>
      <c r="J33" s="36">
        <v>39349</v>
      </c>
      <c r="K33" s="19">
        <v>29699</v>
      </c>
      <c r="L33" s="19">
        <v>419350</v>
      </c>
      <c r="M33" s="19">
        <v>12621</v>
      </c>
      <c r="N33" s="19">
        <v>461670</v>
      </c>
      <c r="O33" s="36"/>
      <c r="P33" s="36"/>
      <c r="Q33" s="36"/>
      <c r="R33" s="19"/>
      <c r="S33" s="19"/>
      <c r="T33" s="19"/>
      <c r="U33" s="19"/>
      <c r="V33" s="36"/>
      <c r="W33" s="36">
        <v>501019</v>
      </c>
      <c r="X33" s="36"/>
      <c r="Y33" s="19">
        <v>501019</v>
      </c>
      <c r="Z33" s="20"/>
      <c r="AA33" s="21">
        <v>4458452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4458452</v>
      </c>
      <c r="F36" s="27">
        <f t="shared" si="2"/>
        <v>4458452</v>
      </c>
      <c r="G36" s="27">
        <f t="shared" si="2"/>
        <v>15426</v>
      </c>
      <c r="H36" s="27">
        <f t="shared" si="2"/>
        <v>12963</v>
      </c>
      <c r="I36" s="27">
        <f t="shared" si="2"/>
        <v>10960</v>
      </c>
      <c r="J36" s="27">
        <f t="shared" si="2"/>
        <v>39349</v>
      </c>
      <c r="K36" s="27">
        <f t="shared" si="2"/>
        <v>29699</v>
      </c>
      <c r="L36" s="27">
        <f t="shared" si="2"/>
        <v>419350</v>
      </c>
      <c r="M36" s="27">
        <f t="shared" si="2"/>
        <v>12621</v>
      </c>
      <c r="N36" s="27">
        <f t="shared" si="2"/>
        <v>461670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501019</v>
      </c>
      <c r="X36" s="27">
        <f t="shared" si="2"/>
        <v>0</v>
      </c>
      <c r="Y36" s="27">
        <f t="shared" si="2"/>
        <v>501019</v>
      </c>
      <c r="Z36" s="28">
        <f>+IF(X36&lt;&gt;0,+(Y36/X36)*100,0)</f>
        <v>0</v>
      </c>
      <c r="AA36" s="29">
        <f>SUM(AA31:AA35)</f>
        <v>4458452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839487558</v>
      </c>
      <c r="D38" s="31">
        <f>+D17+D27+D36</f>
        <v>0</v>
      </c>
      <c r="E38" s="32">
        <f t="shared" si="3"/>
        <v>60650403</v>
      </c>
      <c r="F38" s="33">
        <f t="shared" si="3"/>
        <v>60650403</v>
      </c>
      <c r="G38" s="33">
        <f t="shared" si="3"/>
        <v>65692318</v>
      </c>
      <c r="H38" s="33">
        <f t="shared" si="3"/>
        <v>-6228672</v>
      </c>
      <c r="I38" s="33">
        <f t="shared" si="3"/>
        <v>-22066229</v>
      </c>
      <c r="J38" s="33">
        <f t="shared" si="3"/>
        <v>37397417</v>
      </c>
      <c r="K38" s="33">
        <f t="shared" si="3"/>
        <v>-3698018</v>
      </c>
      <c r="L38" s="33">
        <f t="shared" si="3"/>
        <v>-14152248</v>
      </c>
      <c r="M38" s="33">
        <f t="shared" si="3"/>
        <v>26358353</v>
      </c>
      <c r="N38" s="33">
        <f t="shared" si="3"/>
        <v>8508087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45905504</v>
      </c>
      <c r="X38" s="33">
        <f t="shared" si="3"/>
        <v>52251173</v>
      </c>
      <c r="Y38" s="33">
        <f t="shared" si="3"/>
        <v>-6345669</v>
      </c>
      <c r="Z38" s="34">
        <f>+IF(X38&lt;&gt;0,+(Y38/X38)*100,0)</f>
        <v>-12.144548410425159</v>
      </c>
      <c r="AA38" s="35">
        <f>+AA17+AA27+AA36</f>
        <v>60650403</v>
      </c>
    </row>
    <row r="39" spans="1:27" ht="13.5">
      <c r="A39" s="22" t="s">
        <v>59</v>
      </c>
      <c r="B39" s="16"/>
      <c r="C39" s="31">
        <v>3611736</v>
      </c>
      <c r="D39" s="31"/>
      <c r="E39" s="32">
        <v>1301041</v>
      </c>
      <c r="F39" s="33">
        <v>1301041</v>
      </c>
      <c r="G39" s="33">
        <v>2827031</v>
      </c>
      <c r="H39" s="33">
        <v>68519349</v>
      </c>
      <c r="I39" s="33">
        <v>62290677</v>
      </c>
      <c r="J39" s="33">
        <v>2827031</v>
      </c>
      <c r="K39" s="33">
        <v>40224448</v>
      </c>
      <c r="L39" s="33">
        <v>36526430</v>
      </c>
      <c r="M39" s="33">
        <v>22374182</v>
      </c>
      <c r="N39" s="33">
        <v>40224448</v>
      </c>
      <c r="O39" s="33"/>
      <c r="P39" s="33"/>
      <c r="Q39" s="33"/>
      <c r="R39" s="33"/>
      <c r="S39" s="33"/>
      <c r="T39" s="33"/>
      <c r="U39" s="33"/>
      <c r="V39" s="33"/>
      <c r="W39" s="33">
        <v>2827031</v>
      </c>
      <c r="X39" s="33">
        <v>1301041</v>
      </c>
      <c r="Y39" s="33">
        <v>1525990</v>
      </c>
      <c r="Z39" s="34">
        <v>117.29</v>
      </c>
      <c r="AA39" s="35">
        <v>1301041</v>
      </c>
    </row>
    <row r="40" spans="1:27" ht="13.5">
      <c r="A40" s="41" t="s">
        <v>60</v>
      </c>
      <c r="B40" s="42"/>
      <c r="C40" s="43">
        <v>843099294</v>
      </c>
      <c r="D40" s="43"/>
      <c r="E40" s="44">
        <v>61951443</v>
      </c>
      <c r="F40" s="45">
        <v>61951443</v>
      </c>
      <c r="G40" s="45">
        <v>68519349</v>
      </c>
      <c r="H40" s="45">
        <v>62290677</v>
      </c>
      <c r="I40" s="45">
        <v>40224448</v>
      </c>
      <c r="J40" s="45">
        <v>40224448</v>
      </c>
      <c r="K40" s="45">
        <v>36526430</v>
      </c>
      <c r="L40" s="45">
        <v>22374182</v>
      </c>
      <c r="M40" s="45">
        <v>48732535</v>
      </c>
      <c r="N40" s="45">
        <v>48732535</v>
      </c>
      <c r="O40" s="45"/>
      <c r="P40" s="45"/>
      <c r="Q40" s="45"/>
      <c r="R40" s="45"/>
      <c r="S40" s="45"/>
      <c r="T40" s="45"/>
      <c r="U40" s="45"/>
      <c r="V40" s="45"/>
      <c r="W40" s="45">
        <v>48732535</v>
      </c>
      <c r="X40" s="45">
        <v>53552213</v>
      </c>
      <c r="Y40" s="45">
        <v>-4819678</v>
      </c>
      <c r="Z40" s="46">
        <v>-9</v>
      </c>
      <c r="AA40" s="47">
        <v>61951443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48919917</v>
      </c>
      <c r="D6" s="17"/>
      <c r="E6" s="18">
        <v>76923696</v>
      </c>
      <c r="F6" s="19">
        <v>76923696</v>
      </c>
      <c r="G6" s="19">
        <v>3725377</v>
      </c>
      <c r="H6" s="19">
        <v>4276546</v>
      </c>
      <c r="I6" s="19">
        <v>4128274</v>
      </c>
      <c r="J6" s="19">
        <v>12130197</v>
      </c>
      <c r="K6" s="19">
        <v>4310932</v>
      </c>
      <c r="L6" s="19">
        <v>4417175</v>
      </c>
      <c r="M6" s="19">
        <v>3246770</v>
      </c>
      <c r="N6" s="19">
        <v>11974877</v>
      </c>
      <c r="O6" s="19"/>
      <c r="P6" s="19"/>
      <c r="Q6" s="19"/>
      <c r="R6" s="19"/>
      <c r="S6" s="19"/>
      <c r="T6" s="19"/>
      <c r="U6" s="19"/>
      <c r="V6" s="19"/>
      <c r="W6" s="19">
        <v>24105074</v>
      </c>
      <c r="X6" s="19">
        <v>38461848</v>
      </c>
      <c r="Y6" s="19">
        <v>-14356774</v>
      </c>
      <c r="Z6" s="20">
        <v>-37.33</v>
      </c>
      <c r="AA6" s="21">
        <v>76923696</v>
      </c>
    </row>
    <row r="7" spans="1:27" ht="13.5">
      <c r="A7" s="22" t="s">
        <v>34</v>
      </c>
      <c r="B7" s="16"/>
      <c r="C7" s="17">
        <v>252289940</v>
      </c>
      <c r="D7" s="17"/>
      <c r="E7" s="18">
        <v>386538372</v>
      </c>
      <c r="F7" s="19">
        <v>386538372</v>
      </c>
      <c r="G7" s="19">
        <v>17779850</v>
      </c>
      <c r="H7" s="19">
        <v>17579678</v>
      </c>
      <c r="I7" s="19">
        <v>17167704</v>
      </c>
      <c r="J7" s="19">
        <v>52527232</v>
      </c>
      <c r="K7" s="19">
        <v>21232381</v>
      </c>
      <c r="L7" s="19">
        <v>18659079</v>
      </c>
      <c r="M7" s="19">
        <v>19257664</v>
      </c>
      <c r="N7" s="19">
        <v>59149124</v>
      </c>
      <c r="O7" s="19"/>
      <c r="P7" s="19"/>
      <c r="Q7" s="19"/>
      <c r="R7" s="19"/>
      <c r="S7" s="19"/>
      <c r="T7" s="19"/>
      <c r="U7" s="19"/>
      <c r="V7" s="19"/>
      <c r="W7" s="19">
        <v>111676356</v>
      </c>
      <c r="X7" s="19">
        <v>193269186</v>
      </c>
      <c r="Y7" s="19">
        <v>-81592830</v>
      </c>
      <c r="Z7" s="20">
        <v>-42.22</v>
      </c>
      <c r="AA7" s="21">
        <v>386538372</v>
      </c>
    </row>
    <row r="8" spans="1:27" ht="13.5">
      <c r="A8" s="22" t="s">
        <v>35</v>
      </c>
      <c r="B8" s="16"/>
      <c r="C8" s="17">
        <v>69746626</v>
      </c>
      <c r="D8" s="17"/>
      <c r="E8" s="18">
        <v>21437472</v>
      </c>
      <c r="F8" s="19">
        <v>21437472</v>
      </c>
      <c r="G8" s="19">
        <v>1647147</v>
      </c>
      <c r="H8" s="19">
        <v>4514254</v>
      </c>
      <c r="I8" s="19">
        <v>4806353</v>
      </c>
      <c r="J8" s="19">
        <v>10967754</v>
      </c>
      <c r="K8" s="19">
        <v>2477361</v>
      </c>
      <c r="L8" s="19">
        <v>1154613</v>
      </c>
      <c r="M8" s="19">
        <v>1098174</v>
      </c>
      <c r="N8" s="19">
        <v>4730148</v>
      </c>
      <c r="O8" s="19"/>
      <c r="P8" s="19"/>
      <c r="Q8" s="19"/>
      <c r="R8" s="19"/>
      <c r="S8" s="19"/>
      <c r="T8" s="19"/>
      <c r="U8" s="19"/>
      <c r="V8" s="19"/>
      <c r="W8" s="19">
        <v>15697902</v>
      </c>
      <c r="X8" s="19">
        <v>10718736</v>
      </c>
      <c r="Y8" s="19">
        <v>4979166</v>
      </c>
      <c r="Z8" s="20">
        <v>46.45</v>
      </c>
      <c r="AA8" s="21">
        <v>21437472</v>
      </c>
    </row>
    <row r="9" spans="1:27" ht="13.5">
      <c r="A9" s="22" t="s">
        <v>36</v>
      </c>
      <c r="B9" s="16"/>
      <c r="C9" s="17">
        <v>669542256</v>
      </c>
      <c r="D9" s="17"/>
      <c r="E9" s="18">
        <v>403838844</v>
      </c>
      <c r="F9" s="19">
        <v>403838844</v>
      </c>
      <c r="G9" s="19">
        <v>164700000</v>
      </c>
      <c r="H9" s="19">
        <v>2155000</v>
      </c>
      <c r="I9" s="19"/>
      <c r="J9" s="19">
        <v>166855000</v>
      </c>
      <c r="K9" s="19"/>
      <c r="L9" s="19"/>
      <c r="M9" s="19">
        <v>128193569</v>
      </c>
      <c r="N9" s="19">
        <v>128193569</v>
      </c>
      <c r="O9" s="19"/>
      <c r="P9" s="19"/>
      <c r="Q9" s="19"/>
      <c r="R9" s="19"/>
      <c r="S9" s="19"/>
      <c r="T9" s="19"/>
      <c r="U9" s="19"/>
      <c r="V9" s="19"/>
      <c r="W9" s="19">
        <v>295048569</v>
      </c>
      <c r="X9" s="19">
        <v>201919422</v>
      </c>
      <c r="Y9" s="19">
        <v>93129147</v>
      </c>
      <c r="Z9" s="20">
        <v>46.12</v>
      </c>
      <c r="AA9" s="21">
        <v>403838844</v>
      </c>
    </row>
    <row r="10" spans="1:27" ht="13.5">
      <c r="A10" s="22" t="s">
        <v>37</v>
      </c>
      <c r="B10" s="16"/>
      <c r="C10" s="17">
        <v>358881733</v>
      </c>
      <c r="D10" s="17"/>
      <c r="E10" s="18">
        <v>270416004</v>
      </c>
      <c r="F10" s="19">
        <v>270416004</v>
      </c>
      <c r="G10" s="19">
        <v>90182000</v>
      </c>
      <c r="H10" s="19">
        <v>6178368</v>
      </c>
      <c r="I10" s="19">
        <v>3655495</v>
      </c>
      <c r="J10" s="19">
        <v>100015863</v>
      </c>
      <c r="K10" s="19">
        <v>5000000</v>
      </c>
      <c r="L10" s="19"/>
      <c r="M10" s="19">
        <v>94817677</v>
      </c>
      <c r="N10" s="19">
        <v>99817677</v>
      </c>
      <c r="O10" s="19"/>
      <c r="P10" s="19"/>
      <c r="Q10" s="19"/>
      <c r="R10" s="19"/>
      <c r="S10" s="19"/>
      <c r="T10" s="19"/>
      <c r="U10" s="19"/>
      <c r="V10" s="19"/>
      <c r="W10" s="19">
        <v>199833540</v>
      </c>
      <c r="X10" s="19">
        <v>135208002</v>
      </c>
      <c r="Y10" s="19">
        <v>64625538</v>
      </c>
      <c r="Z10" s="20">
        <v>47.8</v>
      </c>
      <c r="AA10" s="21">
        <v>270416004</v>
      </c>
    </row>
    <row r="11" spans="1:27" ht="13.5">
      <c r="A11" s="22" t="s">
        <v>38</v>
      </c>
      <c r="B11" s="16"/>
      <c r="C11" s="17">
        <v>16287548</v>
      </c>
      <c r="D11" s="17"/>
      <c r="E11" s="18">
        <v>45549564</v>
      </c>
      <c r="F11" s="19">
        <v>45549564</v>
      </c>
      <c r="G11" s="19">
        <v>286712</v>
      </c>
      <c r="H11" s="19">
        <v>336128</v>
      </c>
      <c r="I11" s="19">
        <v>373639</v>
      </c>
      <c r="J11" s="19">
        <v>996479</v>
      </c>
      <c r="K11" s="19">
        <v>423339</v>
      </c>
      <c r="L11" s="19">
        <v>6312892</v>
      </c>
      <c r="M11" s="19">
        <v>1373445</v>
      </c>
      <c r="N11" s="19">
        <v>8109676</v>
      </c>
      <c r="O11" s="19"/>
      <c r="P11" s="19"/>
      <c r="Q11" s="19"/>
      <c r="R11" s="19"/>
      <c r="S11" s="19"/>
      <c r="T11" s="19"/>
      <c r="U11" s="19"/>
      <c r="V11" s="19"/>
      <c r="W11" s="19">
        <v>9106155</v>
      </c>
      <c r="X11" s="19">
        <v>22774782</v>
      </c>
      <c r="Y11" s="19">
        <v>-13668627</v>
      </c>
      <c r="Z11" s="20">
        <v>-60.02</v>
      </c>
      <c r="AA11" s="21">
        <v>45549564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-3026852430</v>
      </c>
      <c r="D14" s="17"/>
      <c r="E14" s="18">
        <v>-813832104</v>
      </c>
      <c r="F14" s="19">
        <v>-813832104</v>
      </c>
      <c r="G14" s="19">
        <v>-65429000</v>
      </c>
      <c r="H14" s="19">
        <v>-92197186</v>
      </c>
      <c r="I14" s="19">
        <v>-87577871</v>
      </c>
      <c r="J14" s="19">
        <v>-245204057</v>
      </c>
      <c r="K14" s="19">
        <v>-62239465</v>
      </c>
      <c r="L14" s="19">
        <v>-85585667</v>
      </c>
      <c r="M14" s="19">
        <v>-74442352</v>
      </c>
      <c r="N14" s="19">
        <v>-222267484</v>
      </c>
      <c r="O14" s="19"/>
      <c r="P14" s="19"/>
      <c r="Q14" s="19"/>
      <c r="R14" s="19"/>
      <c r="S14" s="19"/>
      <c r="T14" s="19"/>
      <c r="U14" s="19"/>
      <c r="V14" s="19"/>
      <c r="W14" s="19">
        <v>-467471541</v>
      </c>
      <c r="X14" s="19">
        <v>-406916052</v>
      </c>
      <c r="Y14" s="19">
        <v>-60555489</v>
      </c>
      <c r="Z14" s="20">
        <v>14.88</v>
      </c>
      <c r="AA14" s="21">
        <v>-813832104</v>
      </c>
    </row>
    <row r="15" spans="1:27" ht="13.5">
      <c r="A15" s="22" t="s">
        <v>42</v>
      </c>
      <c r="B15" s="16"/>
      <c r="C15" s="17">
        <v>-2839949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-1710996</v>
      </c>
      <c r="F16" s="19">
        <v>-1710996</v>
      </c>
      <c r="G16" s="19">
        <v>-112000</v>
      </c>
      <c r="H16" s="19"/>
      <c r="I16" s="19"/>
      <c r="J16" s="19">
        <v>-112000</v>
      </c>
      <c r="K16" s="19">
        <v>-37602</v>
      </c>
      <c r="L16" s="19"/>
      <c r="M16" s="19"/>
      <c r="N16" s="19">
        <v>-37602</v>
      </c>
      <c r="O16" s="19"/>
      <c r="P16" s="19"/>
      <c r="Q16" s="19"/>
      <c r="R16" s="19"/>
      <c r="S16" s="19"/>
      <c r="T16" s="19"/>
      <c r="U16" s="19"/>
      <c r="V16" s="19"/>
      <c r="W16" s="19">
        <v>-149602</v>
      </c>
      <c r="X16" s="19">
        <v>-855498</v>
      </c>
      <c r="Y16" s="19">
        <v>705896</v>
      </c>
      <c r="Z16" s="20">
        <v>-82.51</v>
      </c>
      <c r="AA16" s="21">
        <v>-1710996</v>
      </c>
    </row>
    <row r="17" spans="1:27" ht="13.5">
      <c r="A17" s="23" t="s">
        <v>44</v>
      </c>
      <c r="B17" s="24"/>
      <c r="C17" s="25">
        <f aca="true" t="shared" si="0" ref="C17:Y17">SUM(C6:C16)</f>
        <v>-1614024359</v>
      </c>
      <c r="D17" s="25">
        <f>SUM(D6:D16)</f>
        <v>0</v>
      </c>
      <c r="E17" s="26">
        <f t="shared" si="0"/>
        <v>389160852</v>
      </c>
      <c r="F17" s="27">
        <f t="shared" si="0"/>
        <v>389160852</v>
      </c>
      <c r="G17" s="27">
        <f t="shared" si="0"/>
        <v>212780086</v>
      </c>
      <c r="H17" s="27">
        <f t="shared" si="0"/>
        <v>-57157212</v>
      </c>
      <c r="I17" s="27">
        <f t="shared" si="0"/>
        <v>-57446406</v>
      </c>
      <c r="J17" s="27">
        <f t="shared" si="0"/>
        <v>98176468</v>
      </c>
      <c r="K17" s="27">
        <f t="shared" si="0"/>
        <v>-28833054</v>
      </c>
      <c r="L17" s="27">
        <f t="shared" si="0"/>
        <v>-55041908</v>
      </c>
      <c r="M17" s="27">
        <f t="shared" si="0"/>
        <v>173544947</v>
      </c>
      <c r="N17" s="27">
        <f t="shared" si="0"/>
        <v>89669985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187846453</v>
      </c>
      <c r="X17" s="27">
        <f t="shared" si="0"/>
        <v>194580426</v>
      </c>
      <c r="Y17" s="27">
        <f t="shared" si="0"/>
        <v>-6733973</v>
      </c>
      <c r="Z17" s="28">
        <f>+IF(X17&lt;&gt;0,+(Y17/X17)*100,0)</f>
        <v>-3.4607658840257653</v>
      </c>
      <c r="AA17" s="29">
        <f>SUM(AA6:AA16)</f>
        <v>389160852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13900216</v>
      </c>
      <c r="D21" s="17"/>
      <c r="E21" s="18">
        <v>20111556</v>
      </c>
      <c r="F21" s="19">
        <v>20111556</v>
      </c>
      <c r="G21" s="36"/>
      <c r="H21" s="36"/>
      <c r="I21" s="36"/>
      <c r="J21" s="19"/>
      <c r="K21" s="36"/>
      <c r="L21" s="36">
        <v>1147480</v>
      </c>
      <c r="M21" s="19">
        <v>1161366</v>
      </c>
      <c r="N21" s="36">
        <v>2308846</v>
      </c>
      <c r="O21" s="36"/>
      <c r="P21" s="36"/>
      <c r="Q21" s="19"/>
      <c r="R21" s="36"/>
      <c r="S21" s="36"/>
      <c r="T21" s="19"/>
      <c r="U21" s="36"/>
      <c r="V21" s="36"/>
      <c r="W21" s="36">
        <v>2308846</v>
      </c>
      <c r="X21" s="19">
        <v>9155778</v>
      </c>
      <c r="Y21" s="36">
        <v>-6846932</v>
      </c>
      <c r="Z21" s="37">
        <v>-74.78</v>
      </c>
      <c r="AA21" s="38">
        <v>20111556</v>
      </c>
    </row>
    <row r="22" spans="1:27" ht="13.5">
      <c r="A22" s="22" t="s">
        <v>47</v>
      </c>
      <c r="B22" s="16"/>
      <c r="C22" s="17">
        <v>-15698138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2149858264</v>
      </c>
      <c r="D23" s="40"/>
      <c r="E23" s="18">
        <v>-1196508</v>
      </c>
      <c r="F23" s="19">
        <v>-1196508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-598254</v>
      </c>
      <c r="Y23" s="36">
        <v>598254</v>
      </c>
      <c r="Z23" s="37">
        <v>-100</v>
      </c>
      <c r="AA23" s="38">
        <v>-1196508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-611052335</v>
      </c>
      <c r="D26" s="17"/>
      <c r="E26" s="18">
        <v>-277416000</v>
      </c>
      <c r="F26" s="19">
        <v>-277416000</v>
      </c>
      <c r="G26" s="19"/>
      <c r="H26" s="19">
        <v>-17021217</v>
      </c>
      <c r="I26" s="19">
        <v>-15962493</v>
      </c>
      <c r="J26" s="19">
        <v>-32983710</v>
      </c>
      <c r="K26" s="19">
        <v>-31437682</v>
      </c>
      <c r="L26" s="19">
        <v>-30112611</v>
      </c>
      <c r="M26" s="19">
        <v>-27760997</v>
      </c>
      <c r="N26" s="19">
        <v>-89311290</v>
      </c>
      <c r="O26" s="19"/>
      <c r="P26" s="19"/>
      <c r="Q26" s="19"/>
      <c r="R26" s="19"/>
      <c r="S26" s="19"/>
      <c r="T26" s="19"/>
      <c r="U26" s="19"/>
      <c r="V26" s="19"/>
      <c r="W26" s="19">
        <v>-122295000</v>
      </c>
      <c r="X26" s="19">
        <v>-138708000</v>
      </c>
      <c r="Y26" s="19">
        <v>16413000</v>
      </c>
      <c r="Z26" s="20">
        <v>-11.83</v>
      </c>
      <c r="AA26" s="21">
        <v>-277416000</v>
      </c>
    </row>
    <row r="27" spans="1:27" ht="13.5">
      <c r="A27" s="23" t="s">
        <v>51</v>
      </c>
      <c r="B27" s="24"/>
      <c r="C27" s="25">
        <f aca="true" t="shared" si="1" ref="C27:Y27">SUM(C21:C26)</f>
        <v>1537008007</v>
      </c>
      <c r="D27" s="25">
        <f>SUM(D21:D26)</f>
        <v>0</v>
      </c>
      <c r="E27" s="26">
        <f t="shared" si="1"/>
        <v>-258500952</v>
      </c>
      <c r="F27" s="27">
        <f t="shared" si="1"/>
        <v>-258500952</v>
      </c>
      <c r="G27" s="27">
        <f t="shared" si="1"/>
        <v>0</v>
      </c>
      <c r="H27" s="27">
        <f t="shared" si="1"/>
        <v>-17021217</v>
      </c>
      <c r="I27" s="27">
        <f t="shared" si="1"/>
        <v>-15962493</v>
      </c>
      <c r="J27" s="27">
        <f t="shared" si="1"/>
        <v>-32983710</v>
      </c>
      <c r="K27" s="27">
        <f t="shared" si="1"/>
        <v>-31437682</v>
      </c>
      <c r="L27" s="27">
        <f t="shared" si="1"/>
        <v>-28965131</v>
      </c>
      <c r="M27" s="27">
        <f t="shared" si="1"/>
        <v>-26599631</v>
      </c>
      <c r="N27" s="27">
        <f t="shared" si="1"/>
        <v>-87002444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-119986154</v>
      </c>
      <c r="X27" s="27">
        <f t="shared" si="1"/>
        <v>-130150476</v>
      </c>
      <c r="Y27" s="27">
        <f t="shared" si="1"/>
        <v>10164322</v>
      </c>
      <c r="Z27" s="28">
        <f>+IF(X27&lt;&gt;0,+(Y27/X27)*100,0)</f>
        <v>-7.809669478273748</v>
      </c>
      <c r="AA27" s="29">
        <f>SUM(AA21:AA26)</f>
        <v>-258500952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-77016352</v>
      </c>
      <c r="D38" s="31">
        <f>+D17+D27+D36</f>
        <v>0</v>
      </c>
      <c r="E38" s="32">
        <f t="shared" si="3"/>
        <v>130659900</v>
      </c>
      <c r="F38" s="33">
        <f t="shared" si="3"/>
        <v>130659900</v>
      </c>
      <c r="G38" s="33">
        <f t="shared" si="3"/>
        <v>212780086</v>
      </c>
      <c r="H38" s="33">
        <f t="shared" si="3"/>
        <v>-74178429</v>
      </c>
      <c r="I38" s="33">
        <f t="shared" si="3"/>
        <v>-73408899</v>
      </c>
      <c r="J38" s="33">
        <f t="shared" si="3"/>
        <v>65192758</v>
      </c>
      <c r="K38" s="33">
        <f t="shared" si="3"/>
        <v>-60270736</v>
      </c>
      <c r="L38" s="33">
        <f t="shared" si="3"/>
        <v>-84007039</v>
      </c>
      <c r="M38" s="33">
        <f t="shared" si="3"/>
        <v>146945316</v>
      </c>
      <c r="N38" s="33">
        <f t="shared" si="3"/>
        <v>2667541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67860299</v>
      </c>
      <c r="X38" s="33">
        <f t="shared" si="3"/>
        <v>64429950</v>
      </c>
      <c r="Y38" s="33">
        <f t="shared" si="3"/>
        <v>3430349</v>
      </c>
      <c r="Z38" s="34">
        <f>+IF(X38&lt;&gt;0,+(Y38/X38)*100,0)</f>
        <v>5.324152820233447</v>
      </c>
      <c r="AA38" s="35">
        <f>+AA17+AA27+AA36</f>
        <v>130659900</v>
      </c>
    </row>
    <row r="39" spans="1:27" ht="13.5">
      <c r="A39" s="22" t="s">
        <v>59</v>
      </c>
      <c r="B39" s="16"/>
      <c r="C39" s="31">
        <v>219255882</v>
      </c>
      <c r="D39" s="31"/>
      <c r="E39" s="32">
        <v>86765716</v>
      </c>
      <c r="F39" s="33">
        <v>86765716</v>
      </c>
      <c r="G39" s="33">
        <v>162987097</v>
      </c>
      <c r="H39" s="33">
        <v>375767183</v>
      </c>
      <c r="I39" s="33">
        <v>301588754</v>
      </c>
      <c r="J39" s="33">
        <v>162987097</v>
      </c>
      <c r="K39" s="33">
        <v>228179855</v>
      </c>
      <c r="L39" s="33">
        <v>167909119</v>
      </c>
      <c r="M39" s="33">
        <v>83902080</v>
      </c>
      <c r="N39" s="33">
        <v>228179855</v>
      </c>
      <c r="O39" s="33"/>
      <c r="P39" s="33"/>
      <c r="Q39" s="33"/>
      <c r="R39" s="33"/>
      <c r="S39" s="33"/>
      <c r="T39" s="33"/>
      <c r="U39" s="33"/>
      <c r="V39" s="33"/>
      <c r="W39" s="33">
        <v>162987097</v>
      </c>
      <c r="X39" s="33">
        <v>86765716</v>
      </c>
      <c r="Y39" s="33">
        <v>76221381</v>
      </c>
      <c r="Z39" s="34">
        <v>87.85</v>
      </c>
      <c r="AA39" s="35">
        <v>86765716</v>
      </c>
    </row>
    <row r="40" spans="1:27" ht="13.5">
      <c r="A40" s="41" t="s">
        <v>60</v>
      </c>
      <c r="B40" s="42"/>
      <c r="C40" s="43">
        <v>142239530</v>
      </c>
      <c r="D40" s="43"/>
      <c r="E40" s="44">
        <v>217425620</v>
      </c>
      <c r="F40" s="45">
        <v>217425620</v>
      </c>
      <c r="G40" s="45">
        <v>375767183</v>
      </c>
      <c r="H40" s="45">
        <v>301588754</v>
      </c>
      <c r="I40" s="45">
        <v>228179855</v>
      </c>
      <c r="J40" s="45">
        <v>228179855</v>
      </c>
      <c r="K40" s="45">
        <v>167909119</v>
      </c>
      <c r="L40" s="45">
        <v>83902080</v>
      </c>
      <c r="M40" s="45">
        <v>230847396</v>
      </c>
      <c r="N40" s="45">
        <v>230847396</v>
      </c>
      <c r="O40" s="45"/>
      <c r="P40" s="45"/>
      <c r="Q40" s="45"/>
      <c r="R40" s="45"/>
      <c r="S40" s="45"/>
      <c r="T40" s="45"/>
      <c r="U40" s="45"/>
      <c r="V40" s="45"/>
      <c r="W40" s="45">
        <v>230847396</v>
      </c>
      <c r="X40" s="45">
        <v>151195670</v>
      </c>
      <c r="Y40" s="45">
        <v>79651726</v>
      </c>
      <c r="Z40" s="46">
        <v>52.68</v>
      </c>
      <c r="AA40" s="47">
        <v>217425620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71417174</v>
      </c>
      <c r="D6" s="17"/>
      <c r="E6" s="18">
        <v>75304536</v>
      </c>
      <c r="F6" s="19">
        <v>75304536</v>
      </c>
      <c r="G6" s="19">
        <v>4549773</v>
      </c>
      <c r="H6" s="19">
        <v>3969536</v>
      </c>
      <c r="I6" s="19">
        <v>4486197</v>
      </c>
      <c r="J6" s="19">
        <v>13005506</v>
      </c>
      <c r="K6" s="19">
        <v>7819355</v>
      </c>
      <c r="L6" s="19">
        <v>4479870</v>
      </c>
      <c r="M6" s="19">
        <v>5720403</v>
      </c>
      <c r="N6" s="19">
        <v>18019628</v>
      </c>
      <c r="O6" s="19"/>
      <c r="P6" s="19"/>
      <c r="Q6" s="19"/>
      <c r="R6" s="19"/>
      <c r="S6" s="19"/>
      <c r="T6" s="19"/>
      <c r="U6" s="19"/>
      <c r="V6" s="19"/>
      <c r="W6" s="19">
        <v>31025134</v>
      </c>
      <c r="X6" s="19">
        <v>37652268</v>
      </c>
      <c r="Y6" s="19">
        <v>-6627134</v>
      </c>
      <c r="Z6" s="20">
        <v>-17.6</v>
      </c>
      <c r="AA6" s="21">
        <v>75304536</v>
      </c>
    </row>
    <row r="7" spans="1:27" ht="13.5">
      <c r="A7" s="22" t="s">
        <v>34</v>
      </c>
      <c r="B7" s="16"/>
      <c r="C7" s="17">
        <v>128720479</v>
      </c>
      <c r="D7" s="17"/>
      <c r="E7" s="18">
        <v>170814384</v>
      </c>
      <c r="F7" s="19">
        <v>170814384</v>
      </c>
      <c r="G7" s="19">
        <v>18604214</v>
      </c>
      <c r="H7" s="19">
        <v>12980673</v>
      </c>
      <c r="I7" s="19">
        <v>11458165</v>
      </c>
      <c r="J7" s="19">
        <v>43043052</v>
      </c>
      <c r="K7" s="19">
        <v>15659627</v>
      </c>
      <c r="L7" s="19">
        <v>10254693</v>
      </c>
      <c r="M7" s="19">
        <v>17166300</v>
      </c>
      <c r="N7" s="19">
        <v>43080620</v>
      </c>
      <c r="O7" s="19"/>
      <c r="P7" s="19"/>
      <c r="Q7" s="19"/>
      <c r="R7" s="19"/>
      <c r="S7" s="19"/>
      <c r="T7" s="19"/>
      <c r="U7" s="19"/>
      <c r="V7" s="19"/>
      <c r="W7" s="19">
        <v>86123672</v>
      </c>
      <c r="X7" s="19">
        <v>85407192</v>
      </c>
      <c r="Y7" s="19">
        <v>716480</v>
      </c>
      <c r="Z7" s="20">
        <v>0.84</v>
      </c>
      <c r="AA7" s="21">
        <v>170814384</v>
      </c>
    </row>
    <row r="8" spans="1:27" ht="13.5">
      <c r="A8" s="22" t="s">
        <v>35</v>
      </c>
      <c r="B8" s="16"/>
      <c r="C8" s="17"/>
      <c r="D8" s="17"/>
      <c r="E8" s="18">
        <v>4882056</v>
      </c>
      <c r="F8" s="19">
        <v>4882056</v>
      </c>
      <c r="G8" s="19">
        <v>39388</v>
      </c>
      <c r="H8" s="19">
        <v>21386888</v>
      </c>
      <c r="I8" s="19">
        <v>28505008</v>
      </c>
      <c r="J8" s="19">
        <v>49931284</v>
      </c>
      <c r="K8" s="19">
        <v>6272229</v>
      </c>
      <c r="L8" s="19">
        <v>13139115</v>
      </c>
      <c r="M8" s="19">
        <v>5541013</v>
      </c>
      <c r="N8" s="19">
        <v>24952357</v>
      </c>
      <c r="O8" s="19"/>
      <c r="P8" s="19"/>
      <c r="Q8" s="19"/>
      <c r="R8" s="19"/>
      <c r="S8" s="19"/>
      <c r="T8" s="19"/>
      <c r="U8" s="19"/>
      <c r="V8" s="19"/>
      <c r="W8" s="19">
        <v>74883641</v>
      </c>
      <c r="X8" s="19">
        <v>2441028</v>
      </c>
      <c r="Y8" s="19">
        <v>72442613</v>
      </c>
      <c r="Z8" s="20">
        <v>2967.71</v>
      </c>
      <c r="AA8" s="21">
        <v>4882056</v>
      </c>
    </row>
    <row r="9" spans="1:27" ht="13.5">
      <c r="A9" s="22" t="s">
        <v>36</v>
      </c>
      <c r="B9" s="16"/>
      <c r="C9" s="17">
        <v>89674500</v>
      </c>
      <c r="D9" s="17"/>
      <c r="E9" s="18">
        <v>107831300</v>
      </c>
      <c r="F9" s="19">
        <v>107831300</v>
      </c>
      <c r="G9" s="19">
        <v>42258000</v>
      </c>
      <c r="H9" s="19">
        <v>4115000</v>
      </c>
      <c r="I9" s="19"/>
      <c r="J9" s="19">
        <v>46373000</v>
      </c>
      <c r="K9" s="19"/>
      <c r="L9" s="19"/>
      <c r="M9" s="19">
        <v>33601000</v>
      </c>
      <c r="N9" s="19">
        <v>33601000</v>
      </c>
      <c r="O9" s="19"/>
      <c r="P9" s="19"/>
      <c r="Q9" s="19"/>
      <c r="R9" s="19"/>
      <c r="S9" s="19"/>
      <c r="T9" s="19"/>
      <c r="U9" s="19"/>
      <c r="V9" s="19"/>
      <c r="W9" s="19">
        <v>79974000</v>
      </c>
      <c r="X9" s="19">
        <v>82324000</v>
      </c>
      <c r="Y9" s="19">
        <v>-2350000</v>
      </c>
      <c r="Z9" s="20">
        <v>-2.85</v>
      </c>
      <c r="AA9" s="21">
        <v>107831300</v>
      </c>
    </row>
    <row r="10" spans="1:27" ht="13.5">
      <c r="A10" s="22" t="s">
        <v>37</v>
      </c>
      <c r="B10" s="16"/>
      <c r="C10" s="17">
        <v>130004640</v>
      </c>
      <c r="D10" s="17"/>
      <c r="E10" s="18">
        <v>95934700</v>
      </c>
      <c r="F10" s="19">
        <v>95934700</v>
      </c>
      <c r="G10" s="19">
        <v>24657000</v>
      </c>
      <c r="H10" s="19"/>
      <c r="I10" s="19"/>
      <c r="J10" s="19">
        <v>24657000</v>
      </c>
      <c r="K10" s="19">
        <v>4000000</v>
      </c>
      <c r="L10" s="19"/>
      <c r="M10" s="19">
        <v>4000000</v>
      </c>
      <c r="N10" s="19">
        <v>8000000</v>
      </c>
      <c r="O10" s="19"/>
      <c r="P10" s="19"/>
      <c r="Q10" s="19"/>
      <c r="R10" s="19"/>
      <c r="S10" s="19"/>
      <c r="T10" s="19"/>
      <c r="U10" s="19"/>
      <c r="V10" s="19"/>
      <c r="W10" s="19">
        <v>32657000</v>
      </c>
      <c r="X10" s="19">
        <v>68199656</v>
      </c>
      <c r="Y10" s="19">
        <v>-35542656</v>
      </c>
      <c r="Z10" s="20">
        <v>-52.12</v>
      </c>
      <c r="AA10" s="21">
        <v>95934700</v>
      </c>
    </row>
    <row r="11" spans="1:27" ht="13.5">
      <c r="A11" s="22" t="s">
        <v>38</v>
      </c>
      <c r="B11" s="16"/>
      <c r="C11" s="17">
        <v>35627368</v>
      </c>
      <c r="D11" s="17"/>
      <c r="E11" s="18">
        <v>5638116</v>
      </c>
      <c r="F11" s="19">
        <v>5638116</v>
      </c>
      <c r="G11" s="19">
        <v>3005868</v>
      </c>
      <c r="H11" s="19">
        <v>348455</v>
      </c>
      <c r="I11" s="19">
        <v>799549</v>
      </c>
      <c r="J11" s="19">
        <v>4153872</v>
      </c>
      <c r="K11" s="19">
        <v>1138105</v>
      </c>
      <c r="L11" s="19">
        <v>713510</v>
      </c>
      <c r="M11" s="19">
        <v>3494028</v>
      </c>
      <c r="N11" s="19">
        <v>5345643</v>
      </c>
      <c r="O11" s="19"/>
      <c r="P11" s="19"/>
      <c r="Q11" s="19"/>
      <c r="R11" s="19"/>
      <c r="S11" s="19"/>
      <c r="T11" s="19"/>
      <c r="U11" s="19"/>
      <c r="V11" s="19"/>
      <c r="W11" s="19">
        <v>9499515</v>
      </c>
      <c r="X11" s="19">
        <v>2819058</v>
      </c>
      <c r="Y11" s="19">
        <v>6680457</v>
      </c>
      <c r="Z11" s="20">
        <v>236.97</v>
      </c>
      <c r="AA11" s="21">
        <v>5638116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-490380978</v>
      </c>
      <c r="D14" s="17"/>
      <c r="E14" s="18">
        <v>-590144161</v>
      </c>
      <c r="F14" s="19">
        <v>-590144161</v>
      </c>
      <c r="G14" s="19">
        <v>-33240820</v>
      </c>
      <c r="H14" s="19">
        <v>-42946190</v>
      </c>
      <c r="I14" s="19">
        <v>-51312400</v>
      </c>
      <c r="J14" s="19">
        <v>-127499410</v>
      </c>
      <c r="K14" s="19">
        <v>-61286750</v>
      </c>
      <c r="L14" s="19">
        <v>-31762465</v>
      </c>
      <c r="M14" s="19">
        <v>-44817652</v>
      </c>
      <c r="N14" s="19">
        <v>-137866867</v>
      </c>
      <c r="O14" s="19"/>
      <c r="P14" s="19"/>
      <c r="Q14" s="19"/>
      <c r="R14" s="19"/>
      <c r="S14" s="19"/>
      <c r="T14" s="19"/>
      <c r="U14" s="19"/>
      <c r="V14" s="19"/>
      <c r="W14" s="19">
        <v>-265366277</v>
      </c>
      <c r="X14" s="19">
        <v>-293860594</v>
      </c>
      <c r="Y14" s="19">
        <v>28494317</v>
      </c>
      <c r="Z14" s="20">
        <v>-9.7</v>
      </c>
      <c r="AA14" s="21">
        <v>-590144161</v>
      </c>
    </row>
    <row r="15" spans="1:27" ht="13.5">
      <c r="A15" s="22" t="s">
        <v>42</v>
      </c>
      <c r="B15" s="16"/>
      <c r="C15" s="17">
        <v>-434669</v>
      </c>
      <c r="D15" s="17"/>
      <c r="E15" s="18">
        <v>-497544</v>
      </c>
      <c r="F15" s="19">
        <v>-497544</v>
      </c>
      <c r="G15" s="19"/>
      <c r="H15" s="19">
        <v>-1275</v>
      </c>
      <c r="I15" s="19"/>
      <c r="J15" s="19">
        <v>-1275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-1275</v>
      </c>
      <c r="X15" s="19">
        <v>-248772</v>
      </c>
      <c r="Y15" s="19">
        <v>247497</v>
      </c>
      <c r="Z15" s="20">
        <v>-99.49</v>
      </c>
      <c r="AA15" s="21">
        <v>-497544</v>
      </c>
    </row>
    <row r="16" spans="1:27" ht="13.5">
      <c r="A16" s="22" t="s">
        <v>43</v>
      </c>
      <c r="B16" s="16"/>
      <c r="C16" s="17"/>
      <c r="D16" s="17"/>
      <c r="E16" s="18">
        <v>-890400</v>
      </c>
      <c r="F16" s="19">
        <v>-890400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-445200</v>
      </c>
      <c r="Y16" s="19">
        <v>445200</v>
      </c>
      <c r="Z16" s="20">
        <v>-100</v>
      </c>
      <c r="AA16" s="21">
        <v>-890400</v>
      </c>
    </row>
    <row r="17" spans="1:27" ht="13.5">
      <c r="A17" s="23" t="s">
        <v>44</v>
      </c>
      <c r="B17" s="24"/>
      <c r="C17" s="25">
        <f aca="true" t="shared" si="0" ref="C17:Y17">SUM(C6:C16)</f>
        <v>-35371486</v>
      </c>
      <c r="D17" s="25">
        <f>SUM(D6:D16)</f>
        <v>0</v>
      </c>
      <c r="E17" s="26">
        <f t="shared" si="0"/>
        <v>-131127013</v>
      </c>
      <c r="F17" s="27">
        <f t="shared" si="0"/>
        <v>-131127013</v>
      </c>
      <c r="G17" s="27">
        <f t="shared" si="0"/>
        <v>59873423</v>
      </c>
      <c r="H17" s="27">
        <f t="shared" si="0"/>
        <v>-146913</v>
      </c>
      <c r="I17" s="27">
        <f t="shared" si="0"/>
        <v>-6063481</v>
      </c>
      <c r="J17" s="27">
        <f t="shared" si="0"/>
        <v>53663029</v>
      </c>
      <c r="K17" s="27">
        <f t="shared" si="0"/>
        <v>-26397434</v>
      </c>
      <c r="L17" s="27">
        <f t="shared" si="0"/>
        <v>-3175277</v>
      </c>
      <c r="M17" s="27">
        <f t="shared" si="0"/>
        <v>24705092</v>
      </c>
      <c r="N17" s="27">
        <f t="shared" si="0"/>
        <v>-4867619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48795410</v>
      </c>
      <c r="X17" s="27">
        <f t="shared" si="0"/>
        <v>-15711364</v>
      </c>
      <c r="Y17" s="27">
        <f t="shared" si="0"/>
        <v>64506774</v>
      </c>
      <c r="Z17" s="28">
        <f>+IF(X17&lt;&gt;0,+(Y17/X17)*100,0)</f>
        <v>-410.57398962941727</v>
      </c>
      <c r="AA17" s="29">
        <f>SUM(AA6:AA16)</f>
        <v>-131127013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-87871706</v>
      </c>
      <c r="D26" s="17"/>
      <c r="E26" s="18">
        <v>-160512941</v>
      </c>
      <c r="F26" s="19">
        <v>-160512941</v>
      </c>
      <c r="G26" s="19"/>
      <c r="H26" s="19">
        <v>-1923124</v>
      </c>
      <c r="I26" s="19">
        <v>-3189138</v>
      </c>
      <c r="J26" s="19">
        <v>-5112262</v>
      </c>
      <c r="K26" s="19">
        <v>-3642399</v>
      </c>
      <c r="L26" s="19">
        <v>-1564465</v>
      </c>
      <c r="M26" s="19">
        <v>-3257368</v>
      </c>
      <c r="N26" s="19">
        <v>-8464232</v>
      </c>
      <c r="O26" s="19"/>
      <c r="P26" s="19"/>
      <c r="Q26" s="19"/>
      <c r="R26" s="19"/>
      <c r="S26" s="19"/>
      <c r="T26" s="19"/>
      <c r="U26" s="19"/>
      <c r="V26" s="19"/>
      <c r="W26" s="19">
        <v>-13576494</v>
      </c>
      <c r="X26" s="19">
        <v>-98201173</v>
      </c>
      <c r="Y26" s="19">
        <v>84624679</v>
      </c>
      <c r="Z26" s="20">
        <v>-86.17</v>
      </c>
      <c r="AA26" s="21">
        <v>-160512941</v>
      </c>
    </row>
    <row r="27" spans="1:27" ht="13.5">
      <c r="A27" s="23" t="s">
        <v>51</v>
      </c>
      <c r="B27" s="24"/>
      <c r="C27" s="25">
        <f aca="true" t="shared" si="1" ref="C27:Y27">SUM(C21:C26)</f>
        <v>-87871706</v>
      </c>
      <c r="D27" s="25">
        <f>SUM(D21:D26)</f>
        <v>0</v>
      </c>
      <c r="E27" s="26">
        <f t="shared" si="1"/>
        <v>-160512941</v>
      </c>
      <c r="F27" s="27">
        <f t="shared" si="1"/>
        <v>-160512941</v>
      </c>
      <c r="G27" s="27">
        <f t="shared" si="1"/>
        <v>0</v>
      </c>
      <c r="H27" s="27">
        <f t="shared" si="1"/>
        <v>-1923124</v>
      </c>
      <c r="I27" s="27">
        <f t="shared" si="1"/>
        <v>-3189138</v>
      </c>
      <c r="J27" s="27">
        <f t="shared" si="1"/>
        <v>-5112262</v>
      </c>
      <c r="K27" s="27">
        <f t="shared" si="1"/>
        <v>-3642399</v>
      </c>
      <c r="L27" s="27">
        <f t="shared" si="1"/>
        <v>-1564465</v>
      </c>
      <c r="M27" s="27">
        <f t="shared" si="1"/>
        <v>-3257368</v>
      </c>
      <c r="N27" s="27">
        <f t="shared" si="1"/>
        <v>-8464232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-13576494</v>
      </c>
      <c r="X27" s="27">
        <f t="shared" si="1"/>
        <v>-98201173</v>
      </c>
      <c r="Y27" s="27">
        <f t="shared" si="1"/>
        <v>84624679</v>
      </c>
      <c r="Z27" s="28">
        <f>+IF(X27&lt;&gt;0,+(Y27/X27)*100,0)</f>
        <v>-86.17481483647859</v>
      </c>
      <c r="AA27" s="29">
        <f>SUM(AA21:AA26)</f>
        <v>-160512941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-2411766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-2411766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-125654958</v>
      </c>
      <c r="D38" s="31">
        <f>+D17+D27+D36</f>
        <v>0</v>
      </c>
      <c r="E38" s="32">
        <f t="shared" si="3"/>
        <v>-291639954</v>
      </c>
      <c r="F38" s="33">
        <f t="shared" si="3"/>
        <v>-291639954</v>
      </c>
      <c r="G38" s="33">
        <f t="shared" si="3"/>
        <v>59873423</v>
      </c>
      <c r="H38" s="33">
        <f t="shared" si="3"/>
        <v>-2070037</v>
      </c>
      <c r="I38" s="33">
        <f t="shared" si="3"/>
        <v>-9252619</v>
      </c>
      <c r="J38" s="33">
        <f t="shared" si="3"/>
        <v>48550767</v>
      </c>
      <c r="K38" s="33">
        <f t="shared" si="3"/>
        <v>-30039833</v>
      </c>
      <c r="L38" s="33">
        <f t="shared" si="3"/>
        <v>-4739742</v>
      </c>
      <c r="M38" s="33">
        <f t="shared" si="3"/>
        <v>21447724</v>
      </c>
      <c r="N38" s="33">
        <f t="shared" si="3"/>
        <v>-13331851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35218916</v>
      </c>
      <c r="X38" s="33">
        <f t="shared" si="3"/>
        <v>-113912537</v>
      </c>
      <c r="Y38" s="33">
        <f t="shared" si="3"/>
        <v>149131453</v>
      </c>
      <c r="Z38" s="34">
        <f>+IF(X38&lt;&gt;0,+(Y38/X38)*100,0)</f>
        <v>-130.91750647253164</v>
      </c>
      <c r="AA38" s="35">
        <f>+AA17+AA27+AA36</f>
        <v>-291639954</v>
      </c>
    </row>
    <row r="39" spans="1:27" ht="13.5">
      <c r="A39" s="22" t="s">
        <v>59</v>
      </c>
      <c r="B39" s="16"/>
      <c r="C39" s="31">
        <v>38522617</v>
      </c>
      <c r="D39" s="31"/>
      <c r="E39" s="32">
        <v>-93239216</v>
      </c>
      <c r="F39" s="33">
        <v>-93239216</v>
      </c>
      <c r="G39" s="33">
        <v>5987027</v>
      </c>
      <c r="H39" s="33">
        <v>65860450</v>
      </c>
      <c r="I39" s="33">
        <v>63790413</v>
      </c>
      <c r="J39" s="33">
        <v>5987027</v>
      </c>
      <c r="K39" s="33">
        <v>54537794</v>
      </c>
      <c r="L39" s="33">
        <v>24497961</v>
      </c>
      <c r="M39" s="33">
        <v>19758219</v>
      </c>
      <c r="N39" s="33">
        <v>54537794</v>
      </c>
      <c r="O39" s="33"/>
      <c r="P39" s="33"/>
      <c r="Q39" s="33"/>
      <c r="R39" s="33"/>
      <c r="S39" s="33"/>
      <c r="T39" s="33"/>
      <c r="U39" s="33"/>
      <c r="V39" s="33"/>
      <c r="W39" s="33">
        <v>5987027</v>
      </c>
      <c r="X39" s="33">
        <v>-93239216</v>
      </c>
      <c r="Y39" s="33">
        <v>99226243</v>
      </c>
      <c r="Z39" s="34">
        <v>-106.42</v>
      </c>
      <c r="AA39" s="35">
        <v>-93239216</v>
      </c>
    </row>
    <row r="40" spans="1:27" ht="13.5">
      <c r="A40" s="41" t="s">
        <v>60</v>
      </c>
      <c r="B40" s="42"/>
      <c r="C40" s="43">
        <v>-87132341</v>
      </c>
      <c r="D40" s="43"/>
      <c r="E40" s="44">
        <v>-384879168</v>
      </c>
      <c r="F40" s="45">
        <v>-384879168</v>
      </c>
      <c r="G40" s="45">
        <v>65860450</v>
      </c>
      <c r="H40" s="45">
        <v>63790413</v>
      </c>
      <c r="I40" s="45">
        <v>54537794</v>
      </c>
      <c r="J40" s="45">
        <v>54537794</v>
      </c>
      <c r="K40" s="45">
        <v>24497961</v>
      </c>
      <c r="L40" s="45">
        <v>19758219</v>
      </c>
      <c r="M40" s="45">
        <v>41205943</v>
      </c>
      <c r="N40" s="45">
        <v>41205943</v>
      </c>
      <c r="O40" s="45"/>
      <c r="P40" s="45"/>
      <c r="Q40" s="45"/>
      <c r="R40" s="45"/>
      <c r="S40" s="45"/>
      <c r="T40" s="45"/>
      <c r="U40" s="45"/>
      <c r="V40" s="45"/>
      <c r="W40" s="45">
        <v>41205943</v>
      </c>
      <c r="X40" s="45">
        <v>-207151751</v>
      </c>
      <c r="Y40" s="45">
        <v>248357694</v>
      </c>
      <c r="Z40" s="46">
        <v>-119.89</v>
      </c>
      <c r="AA40" s="47">
        <v>-384879168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1009692</v>
      </c>
      <c r="D7" s="17"/>
      <c r="E7" s="18">
        <v>2070372</v>
      </c>
      <c r="F7" s="19">
        <v>2070372</v>
      </c>
      <c r="G7" s="19">
        <v>101623</v>
      </c>
      <c r="H7" s="19">
        <v>95063</v>
      </c>
      <c r="I7" s="19">
        <v>75878</v>
      </c>
      <c r="J7" s="19">
        <v>272564</v>
      </c>
      <c r="K7" s="19">
        <v>96989</v>
      </c>
      <c r="L7" s="19">
        <v>86230</v>
      </c>
      <c r="M7" s="19">
        <v>106804</v>
      </c>
      <c r="N7" s="19">
        <v>290023</v>
      </c>
      <c r="O7" s="19"/>
      <c r="P7" s="19"/>
      <c r="Q7" s="19"/>
      <c r="R7" s="19"/>
      <c r="S7" s="19"/>
      <c r="T7" s="19"/>
      <c r="U7" s="19"/>
      <c r="V7" s="19"/>
      <c r="W7" s="19">
        <v>562587</v>
      </c>
      <c r="X7" s="19">
        <v>1035186</v>
      </c>
      <c r="Y7" s="19">
        <v>-472599</v>
      </c>
      <c r="Z7" s="20">
        <v>-45.65</v>
      </c>
      <c r="AA7" s="21">
        <v>2070372</v>
      </c>
    </row>
    <row r="8" spans="1:27" ht="13.5">
      <c r="A8" s="22" t="s">
        <v>35</v>
      </c>
      <c r="B8" s="16"/>
      <c r="C8" s="17">
        <v>11764710</v>
      </c>
      <c r="D8" s="17"/>
      <c r="E8" s="18">
        <v>33648</v>
      </c>
      <c r="F8" s="19">
        <v>33648</v>
      </c>
      <c r="G8" s="19"/>
      <c r="H8" s="19"/>
      <c r="I8" s="19"/>
      <c r="J8" s="19"/>
      <c r="K8" s="19"/>
      <c r="L8" s="19">
        <v>5583</v>
      </c>
      <c r="M8" s="19">
        <v>2977</v>
      </c>
      <c r="N8" s="19">
        <v>8560</v>
      </c>
      <c r="O8" s="19"/>
      <c r="P8" s="19"/>
      <c r="Q8" s="19"/>
      <c r="R8" s="19"/>
      <c r="S8" s="19"/>
      <c r="T8" s="19"/>
      <c r="U8" s="19"/>
      <c r="V8" s="19"/>
      <c r="W8" s="19">
        <v>8560</v>
      </c>
      <c r="X8" s="19">
        <v>16824</v>
      </c>
      <c r="Y8" s="19">
        <v>-8264</v>
      </c>
      <c r="Z8" s="20">
        <v>-49.12</v>
      </c>
      <c r="AA8" s="21">
        <v>33648</v>
      </c>
    </row>
    <row r="9" spans="1:27" ht="13.5">
      <c r="A9" s="22" t="s">
        <v>36</v>
      </c>
      <c r="B9" s="16"/>
      <c r="C9" s="17">
        <v>141152000</v>
      </c>
      <c r="D9" s="17"/>
      <c r="E9" s="18">
        <v>125985996</v>
      </c>
      <c r="F9" s="19">
        <v>125985996</v>
      </c>
      <c r="G9" s="19">
        <v>51189000</v>
      </c>
      <c r="H9" s="19"/>
      <c r="I9" s="19">
        <v>176857</v>
      </c>
      <c r="J9" s="19">
        <v>51365857</v>
      </c>
      <c r="K9" s="19">
        <v>45452</v>
      </c>
      <c r="L9" s="19">
        <v>57527</v>
      </c>
      <c r="M9" s="19">
        <v>39396752</v>
      </c>
      <c r="N9" s="19">
        <v>39499731</v>
      </c>
      <c r="O9" s="19"/>
      <c r="P9" s="19"/>
      <c r="Q9" s="19"/>
      <c r="R9" s="19"/>
      <c r="S9" s="19"/>
      <c r="T9" s="19"/>
      <c r="U9" s="19"/>
      <c r="V9" s="19"/>
      <c r="W9" s="19">
        <v>90865588</v>
      </c>
      <c r="X9" s="19">
        <v>62992998</v>
      </c>
      <c r="Y9" s="19">
        <v>27872590</v>
      </c>
      <c r="Z9" s="20">
        <v>44.25</v>
      </c>
      <c r="AA9" s="21">
        <v>125985996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11490575</v>
      </c>
      <c r="D11" s="17"/>
      <c r="E11" s="18">
        <v>10310940</v>
      </c>
      <c r="F11" s="19">
        <v>10310940</v>
      </c>
      <c r="G11" s="19">
        <v>1395975</v>
      </c>
      <c r="H11" s="19">
        <v>617684</v>
      </c>
      <c r="I11" s="19">
        <v>1818600</v>
      </c>
      <c r="J11" s="19">
        <v>3832259</v>
      </c>
      <c r="K11" s="19">
        <v>30595</v>
      </c>
      <c r="L11" s="19">
        <v>777044</v>
      </c>
      <c r="M11" s="19">
        <v>889211</v>
      </c>
      <c r="N11" s="19">
        <v>1696850</v>
      </c>
      <c r="O11" s="19"/>
      <c r="P11" s="19"/>
      <c r="Q11" s="19"/>
      <c r="R11" s="19"/>
      <c r="S11" s="19"/>
      <c r="T11" s="19"/>
      <c r="U11" s="19"/>
      <c r="V11" s="19"/>
      <c r="W11" s="19">
        <v>5529109</v>
      </c>
      <c r="X11" s="19">
        <v>5155470</v>
      </c>
      <c r="Y11" s="19">
        <v>373639</v>
      </c>
      <c r="Z11" s="20">
        <v>7.25</v>
      </c>
      <c r="AA11" s="21">
        <v>10310940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-130247559</v>
      </c>
      <c r="D14" s="17"/>
      <c r="E14" s="18">
        <v>-157322100</v>
      </c>
      <c r="F14" s="19">
        <v>-157322100</v>
      </c>
      <c r="G14" s="19">
        <v>-6595</v>
      </c>
      <c r="H14" s="19">
        <v>-1750693</v>
      </c>
      <c r="I14" s="19">
        <v>-3229637</v>
      </c>
      <c r="J14" s="19">
        <v>-4986925</v>
      </c>
      <c r="K14" s="19">
        <v>-5453126</v>
      </c>
      <c r="L14" s="19">
        <v>-3177998</v>
      </c>
      <c r="M14" s="19">
        <v>-1766392</v>
      </c>
      <c r="N14" s="19">
        <v>-10397516</v>
      </c>
      <c r="O14" s="19"/>
      <c r="P14" s="19"/>
      <c r="Q14" s="19"/>
      <c r="R14" s="19"/>
      <c r="S14" s="19"/>
      <c r="T14" s="19"/>
      <c r="U14" s="19"/>
      <c r="V14" s="19"/>
      <c r="W14" s="19">
        <v>-15384441</v>
      </c>
      <c r="X14" s="19">
        <v>-78535848</v>
      </c>
      <c r="Y14" s="19">
        <v>63151407</v>
      </c>
      <c r="Z14" s="20">
        <v>-80.41</v>
      </c>
      <c r="AA14" s="21">
        <v>-157322100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-34343293</v>
      </c>
      <c r="D16" s="17"/>
      <c r="E16" s="18"/>
      <c r="F16" s="19"/>
      <c r="G16" s="19"/>
      <c r="H16" s="19"/>
      <c r="I16" s="19">
        <v>-2463149</v>
      </c>
      <c r="J16" s="19">
        <v>-2463149</v>
      </c>
      <c r="K16" s="19">
        <v>-3415987</v>
      </c>
      <c r="L16" s="19">
        <v>-1695243</v>
      </c>
      <c r="M16" s="19">
        <v>-1248810</v>
      </c>
      <c r="N16" s="19">
        <v>-6360040</v>
      </c>
      <c r="O16" s="19"/>
      <c r="P16" s="19"/>
      <c r="Q16" s="19"/>
      <c r="R16" s="19"/>
      <c r="S16" s="19"/>
      <c r="T16" s="19"/>
      <c r="U16" s="19"/>
      <c r="V16" s="19"/>
      <c r="W16" s="19">
        <v>-8823189</v>
      </c>
      <c r="X16" s="19"/>
      <c r="Y16" s="19">
        <v>-8823189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826125</v>
      </c>
      <c r="D17" s="25">
        <f>SUM(D6:D16)</f>
        <v>0</v>
      </c>
      <c r="E17" s="26">
        <f t="shared" si="0"/>
        <v>-18921144</v>
      </c>
      <c r="F17" s="27">
        <f t="shared" si="0"/>
        <v>-18921144</v>
      </c>
      <c r="G17" s="27">
        <f t="shared" si="0"/>
        <v>52680003</v>
      </c>
      <c r="H17" s="27">
        <f t="shared" si="0"/>
        <v>-1037946</v>
      </c>
      <c r="I17" s="27">
        <f t="shared" si="0"/>
        <v>-3621451</v>
      </c>
      <c r="J17" s="27">
        <f t="shared" si="0"/>
        <v>48020606</v>
      </c>
      <c r="K17" s="27">
        <f t="shared" si="0"/>
        <v>-8696077</v>
      </c>
      <c r="L17" s="27">
        <f t="shared" si="0"/>
        <v>-3946857</v>
      </c>
      <c r="M17" s="27">
        <f t="shared" si="0"/>
        <v>37380542</v>
      </c>
      <c r="N17" s="27">
        <f t="shared" si="0"/>
        <v>24737608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72758214</v>
      </c>
      <c r="X17" s="27">
        <f t="shared" si="0"/>
        <v>-9335370</v>
      </c>
      <c r="Y17" s="27">
        <f t="shared" si="0"/>
        <v>82093584</v>
      </c>
      <c r="Z17" s="28">
        <f>+IF(X17&lt;&gt;0,+(Y17/X17)*100,0)</f>
        <v>-879.3822205225931</v>
      </c>
      <c r="AA17" s="29">
        <f>SUM(AA6:AA16)</f>
        <v>-18921144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1593407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-1256228</v>
      </c>
      <c r="D26" s="17"/>
      <c r="E26" s="18">
        <v>-666000</v>
      </c>
      <c r="F26" s="19">
        <v>-666000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-666000</v>
      </c>
      <c r="Y26" s="19">
        <v>666000</v>
      </c>
      <c r="Z26" s="20">
        <v>-100</v>
      </c>
      <c r="AA26" s="21">
        <v>-666000</v>
      </c>
    </row>
    <row r="27" spans="1:27" ht="13.5">
      <c r="A27" s="23" t="s">
        <v>51</v>
      </c>
      <c r="B27" s="24"/>
      <c r="C27" s="25">
        <f aca="true" t="shared" si="1" ref="C27:Y27">SUM(C21:C26)</f>
        <v>337179</v>
      </c>
      <c r="D27" s="25">
        <f>SUM(D21:D26)</f>
        <v>0</v>
      </c>
      <c r="E27" s="26">
        <f t="shared" si="1"/>
        <v>-666000</v>
      </c>
      <c r="F27" s="27">
        <f t="shared" si="1"/>
        <v>-666000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-666000</v>
      </c>
      <c r="Y27" s="27">
        <f t="shared" si="1"/>
        <v>666000</v>
      </c>
      <c r="Z27" s="28">
        <f>+IF(X27&lt;&gt;0,+(Y27/X27)*100,0)</f>
        <v>-100</v>
      </c>
      <c r="AA27" s="29">
        <f>SUM(AA21:AA26)</f>
        <v>-666000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1163304</v>
      </c>
      <c r="D38" s="31">
        <f>+D17+D27+D36</f>
        <v>0</v>
      </c>
      <c r="E38" s="32">
        <f t="shared" si="3"/>
        <v>-19587144</v>
      </c>
      <c r="F38" s="33">
        <f t="shared" si="3"/>
        <v>-19587144</v>
      </c>
      <c r="G38" s="33">
        <f t="shared" si="3"/>
        <v>52680003</v>
      </c>
      <c r="H38" s="33">
        <f t="shared" si="3"/>
        <v>-1037946</v>
      </c>
      <c r="I38" s="33">
        <f t="shared" si="3"/>
        <v>-3621451</v>
      </c>
      <c r="J38" s="33">
        <f t="shared" si="3"/>
        <v>48020606</v>
      </c>
      <c r="K38" s="33">
        <f t="shared" si="3"/>
        <v>-8696077</v>
      </c>
      <c r="L38" s="33">
        <f t="shared" si="3"/>
        <v>-3946857</v>
      </c>
      <c r="M38" s="33">
        <f t="shared" si="3"/>
        <v>37380542</v>
      </c>
      <c r="N38" s="33">
        <f t="shared" si="3"/>
        <v>24737608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72758214</v>
      </c>
      <c r="X38" s="33">
        <f t="shared" si="3"/>
        <v>-10001370</v>
      </c>
      <c r="Y38" s="33">
        <f t="shared" si="3"/>
        <v>82759584</v>
      </c>
      <c r="Z38" s="34">
        <f>+IF(X38&lt;&gt;0,+(Y38/X38)*100,0)</f>
        <v>-827.4824749009385</v>
      </c>
      <c r="AA38" s="35">
        <f>+AA17+AA27+AA36</f>
        <v>-19587144</v>
      </c>
    </row>
    <row r="39" spans="1:27" ht="13.5">
      <c r="A39" s="22" t="s">
        <v>59</v>
      </c>
      <c r="B39" s="16"/>
      <c r="C39" s="31">
        <v>94790916</v>
      </c>
      <c r="D39" s="31"/>
      <c r="E39" s="32">
        <v>130969000</v>
      </c>
      <c r="F39" s="33">
        <v>130969000</v>
      </c>
      <c r="G39" s="33">
        <v>104294940</v>
      </c>
      <c r="H39" s="33">
        <v>156974943</v>
      </c>
      <c r="I39" s="33">
        <v>155936997</v>
      </c>
      <c r="J39" s="33">
        <v>104294940</v>
      </c>
      <c r="K39" s="33">
        <v>152315546</v>
      </c>
      <c r="L39" s="33">
        <v>143619469</v>
      </c>
      <c r="M39" s="33">
        <v>139672612</v>
      </c>
      <c r="N39" s="33">
        <v>152315546</v>
      </c>
      <c r="O39" s="33"/>
      <c r="P39" s="33"/>
      <c r="Q39" s="33"/>
      <c r="R39" s="33"/>
      <c r="S39" s="33"/>
      <c r="T39" s="33"/>
      <c r="U39" s="33"/>
      <c r="V39" s="33"/>
      <c r="W39" s="33">
        <v>104294940</v>
      </c>
      <c r="X39" s="33">
        <v>130969000</v>
      </c>
      <c r="Y39" s="33">
        <v>-26674060</v>
      </c>
      <c r="Z39" s="34">
        <v>-20.37</v>
      </c>
      <c r="AA39" s="35">
        <v>130969000</v>
      </c>
    </row>
    <row r="40" spans="1:27" ht="13.5">
      <c r="A40" s="41" t="s">
        <v>60</v>
      </c>
      <c r="B40" s="42"/>
      <c r="C40" s="43">
        <v>95954220</v>
      </c>
      <c r="D40" s="43"/>
      <c r="E40" s="44">
        <v>111381856</v>
      </c>
      <c r="F40" s="45">
        <v>111381856</v>
      </c>
      <c r="G40" s="45">
        <v>156974943</v>
      </c>
      <c r="H40" s="45">
        <v>155936997</v>
      </c>
      <c r="I40" s="45">
        <v>152315546</v>
      </c>
      <c r="J40" s="45">
        <v>152315546</v>
      </c>
      <c r="K40" s="45">
        <v>143619469</v>
      </c>
      <c r="L40" s="45">
        <v>139672612</v>
      </c>
      <c r="M40" s="45">
        <v>177053154</v>
      </c>
      <c r="N40" s="45">
        <v>177053154</v>
      </c>
      <c r="O40" s="45"/>
      <c r="P40" s="45"/>
      <c r="Q40" s="45"/>
      <c r="R40" s="45"/>
      <c r="S40" s="45"/>
      <c r="T40" s="45"/>
      <c r="U40" s="45"/>
      <c r="V40" s="45"/>
      <c r="W40" s="45">
        <v>177053154</v>
      </c>
      <c r="X40" s="45">
        <v>120967630</v>
      </c>
      <c r="Y40" s="45">
        <v>56085524</v>
      </c>
      <c r="Z40" s="46">
        <v>46.36</v>
      </c>
      <c r="AA40" s="47">
        <v>111381856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30248232</v>
      </c>
      <c r="F6" s="19">
        <v>30248232</v>
      </c>
      <c r="G6" s="19">
        <v>2728283</v>
      </c>
      <c r="H6" s="19">
        <v>1606787</v>
      </c>
      <c r="I6" s="19">
        <v>1652313</v>
      </c>
      <c r="J6" s="19">
        <v>5987383</v>
      </c>
      <c r="K6" s="19">
        <v>1634064</v>
      </c>
      <c r="L6" s="19">
        <v>1702291</v>
      </c>
      <c r="M6" s="19">
        <v>1456264</v>
      </c>
      <c r="N6" s="19">
        <v>4792619</v>
      </c>
      <c r="O6" s="19"/>
      <c r="P6" s="19"/>
      <c r="Q6" s="19"/>
      <c r="R6" s="19"/>
      <c r="S6" s="19"/>
      <c r="T6" s="19"/>
      <c r="U6" s="19"/>
      <c r="V6" s="19"/>
      <c r="W6" s="19">
        <v>10780002</v>
      </c>
      <c r="X6" s="19">
        <v>15124116</v>
      </c>
      <c r="Y6" s="19">
        <v>-4344114</v>
      </c>
      <c r="Z6" s="20">
        <v>-28.72</v>
      </c>
      <c r="AA6" s="21">
        <v>30248232</v>
      </c>
    </row>
    <row r="7" spans="1:27" ht="13.5">
      <c r="A7" s="22" t="s">
        <v>34</v>
      </c>
      <c r="B7" s="16"/>
      <c r="C7" s="17">
        <v>78162985</v>
      </c>
      <c r="D7" s="17"/>
      <c r="E7" s="18">
        <v>43385575</v>
      </c>
      <c r="F7" s="19">
        <v>43385575</v>
      </c>
      <c r="G7" s="19">
        <v>4385130</v>
      </c>
      <c r="H7" s="19">
        <v>5588139</v>
      </c>
      <c r="I7" s="19">
        <v>6479336</v>
      </c>
      <c r="J7" s="19">
        <v>16452605</v>
      </c>
      <c r="K7" s="19">
        <v>5833077</v>
      </c>
      <c r="L7" s="19">
        <v>5883197</v>
      </c>
      <c r="M7" s="19">
        <v>5029016</v>
      </c>
      <c r="N7" s="19">
        <v>16745290</v>
      </c>
      <c r="O7" s="19"/>
      <c r="P7" s="19"/>
      <c r="Q7" s="19"/>
      <c r="R7" s="19"/>
      <c r="S7" s="19"/>
      <c r="T7" s="19"/>
      <c r="U7" s="19"/>
      <c r="V7" s="19"/>
      <c r="W7" s="19">
        <v>33197895</v>
      </c>
      <c r="X7" s="19">
        <v>22414020</v>
      </c>
      <c r="Y7" s="19">
        <v>10783875</v>
      </c>
      <c r="Z7" s="20">
        <v>48.11</v>
      </c>
      <c r="AA7" s="21">
        <v>43385575</v>
      </c>
    </row>
    <row r="8" spans="1:27" ht="13.5">
      <c r="A8" s="22" t="s">
        <v>35</v>
      </c>
      <c r="B8" s="16"/>
      <c r="C8" s="17">
        <v>6983199</v>
      </c>
      <c r="D8" s="17"/>
      <c r="E8" s="18">
        <v>6769152</v>
      </c>
      <c r="F8" s="19">
        <v>6769152</v>
      </c>
      <c r="G8" s="19">
        <v>15842</v>
      </c>
      <c r="H8" s="19">
        <v>68542</v>
      </c>
      <c r="I8" s="19">
        <v>94700</v>
      </c>
      <c r="J8" s="19">
        <v>179084</v>
      </c>
      <c r="K8" s="19">
        <v>123381</v>
      </c>
      <c r="L8" s="19">
        <v>92859</v>
      </c>
      <c r="M8" s="19">
        <v>38252</v>
      </c>
      <c r="N8" s="19">
        <v>254492</v>
      </c>
      <c r="O8" s="19"/>
      <c r="P8" s="19"/>
      <c r="Q8" s="19"/>
      <c r="R8" s="19"/>
      <c r="S8" s="19"/>
      <c r="T8" s="19"/>
      <c r="U8" s="19"/>
      <c r="V8" s="19"/>
      <c r="W8" s="19">
        <v>433576</v>
      </c>
      <c r="X8" s="19">
        <v>3384576</v>
      </c>
      <c r="Y8" s="19">
        <v>-2951000</v>
      </c>
      <c r="Z8" s="20">
        <v>-87.19</v>
      </c>
      <c r="AA8" s="21">
        <v>6769152</v>
      </c>
    </row>
    <row r="9" spans="1:27" ht="13.5">
      <c r="A9" s="22" t="s">
        <v>36</v>
      </c>
      <c r="B9" s="16"/>
      <c r="C9" s="17">
        <v>172043305</v>
      </c>
      <c r="D9" s="17"/>
      <c r="E9" s="18">
        <v>133485000</v>
      </c>
      <c r="F9" s="19">
        <v>133485000</v>
      </c>
      <c r="G9" s="19">
        <v>54032000</v>
      </c>
      <c r="H9" s="19"/>
      <c r="I9" s="19"/>
      <c r="J9" s="19">
        <v>54032000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54032000</v>
      </c>
      <c r="X9" s="19">
        <v>111742500</v>
      </c>
      <c r="Y9" s="19">
        <v>-57710500</v>
      </c>
      <c r="Z9" s="20">
        <v>-51.65</v>
      </c>
      <c r="AA9" s="21">
        <v>133485000</v>
      </c>
    </row>
    <row r="10" spans="1:27" ht="13.5">
      <c r="A10" s="22" t="s">
        <v>37</v>
      </c>
      <c r="B10" s="16"/>
      <c r="C10" s="17"/>
      <c r="D10" s="17"/>
      <c r="E10" s="18">
        <v>32823000</v>
      </c>
      <c r="F10" s="19">
        <v>32823000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24663000</v>
      </c>
      <c r="Y10" s="19">
        <v>-24663000</v>
      </c>
      <c r="Z10" s="20">
        <v>-100</v>
      </c>
      <c r="AA10" s="21">
        <v>32823000</v>
      </c>
    </row>
    <row r="11" spans="1:27" ht="13.5">
      <c r="A11" s="22" t="s">
        <v>38</v>
      </c>
      <c r="B11" s="16"/>
      <c r="C11" s="17">
        <v>10055167</v>
      </c>
      <c r="D11" s="17"/>
      <c r="E11" s="18">
        <v>15294360</v>
      </c>
      <c r="F11" s="19">
        <v>15294360</v>
      </c>
      <c r="G11" s="19">
        <v>521060</v>
      </c>
      <c r="H11" s="19">
        <v>917266</v>
      </c>
      <c r="I11" s="19">
        <v>817165</v>
      </c>
      <c r="J11" s="19">
        <v>2255491</v>
      </c>
      <c r="K11" s="19">
        <v>874915</v>
      </c>
      <c r="L11" s="19">
        <v>847960</v>
      </c>
      <c r="M11" s="19">
        <v>1020070</v>
      </c>
      <c r="N11" s="19">
        <v>2742945</v>
      </c>
      <c r="O11" s="19"/>
      <c r="P11" s="19"/>
      <c r="Q11" s="19"/>
      <c r="R11" s="19"/>
      <c r="S11" s="19"/>
      <c r="T11" s="19"/>
      <c r="U11" s="19"/>
      <c r="V11" s="19"/>
      <c r="W11" s="19">
        <v>4998436</v>
      </c>
      <c r="X11" s="19">
        <v>7647180</v>
      </c>
      <c r="Y11" s="19">
        <v>-2648744</v>
      </c>
      <c r="Z11" s="20">
        <v>-34.64</v>
      </c>
      <c r="AA11" s="21">
        <v>15294360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-270381122</v>
      </c>
      <c r="D14" s="17"/>
      <c r="E14" s="18">
        <v>-214590116</v>
      </c>
      <c r="F14" s="19">
        <v>-214590116</v>
      </c>
      <c r="G14" s="19">
        <v>-9398848</v>
      </c>
      <c r="H14" s="19">
        <v>-15087146</v>
      </c>
      <c r="I14" s="19">
        <v>-15750747</v>
      </c>
      <c r="J14" s="19">
        <v>-40236741</v>
      </c>
      <c r="K14" s="19">
        <v>-15391124</v>
      </c>
      <c r="L14" s="19">
        <v>-14173568</v>
      </c>
      <c r="M14" s="19">
        <v>-7543602</v>
      </c>
      <c r="N14" s="19">
        <v>-37108294</v>
      </c>
      <c r="O14" s="19"/>
      <c r="P14" s="19"/>
      <c r="Q14" s="19"/>
      <c r="R14" s="19"/>
      <c r="S14" s="19"/>
      <c r="T14" s="19"/>
      <c r="U14" s="19"/>
      <c r="V14" s="19"/>
      <c r="W14" s="19">
        <v>-77345035</v>
      </c>
      <c r="X14" s="19">
        <v>-108062742</v>
      </c>
      <c r="Y14" s="19">
        <v>30717707</v>
      </c>
      <c r="Z14" s="20">
        <v>-28.43</v>
      </c>
      <c r="AA14" s="21">
        <v>-214590116</v>
      </c>
    </row>
    <row r="15" spans="1:27" ht="13.5">
      <c r="A15" s="22" t="s">
        <v>42</v>
      </c>
      <c r="B15" s="16"/>
      <c r="C15" s="17">
        <v>-1715383</v>
      </c>
      <c r="D15" s="17"/>
      <c r="E15" s="18">
        <v>-447588</v>
      </c>
      <c r="F15" s="19">
        <v>-447588</v>
      </c>
      <c r="G15" s="19">
        <v>-22563</v>
      </c>
      <c r="H15" s="19">
        <v>-20229</v>
      </c>
      <c r="I15" s="19"/>
      <c r="J15" s="19">
        <v>-42792</v>
      </c>
      <c r="K15" s="19">
        <v>-629</v>
      </c>
      <c r="L15" s="19"/>
      <c r="M15" s="19"/>
      <c r="N15" s="19">
        <v>-629</v>
      </c>
      <c r="O15" s="19"/>
      <c r="P15" s="19"/>
      <c r="Q15" s="19"/>
      <c r="R15" s="19"/>
      <c r="S15" s="19"/>
      <c r="T15" s="19"/>
      <c r="U15" s="19"/>
      <c r="V15" s="19"/>
      <c r="W15" s="19">
        <v>-43421</v>
      </c>
      <c r="X15" s="19">
        <v>-223794</v>
      </c>
      <c r="Y15" s="19">
        <v>180373</v>
      </c>
      <c r="Z15" s="20">
        <v>-80.6</v>
      </c>
      <c r="AA15" s="21">
        <v>-447588</v>
      </c>
    </row>
    <row r="16" spans="1:27" ht="13.5">
      <c r="A16" s="22" t="s">
        <v>43</v>
      </c>
      <c r="B16" s="16"/>
      <c r="C16" s="17"/>
      <c r="D16" s="17"/>
      <c r="E16" s="18">
        <v>-2653080</v>
      </c>
      <c r="F16" s="19">
        <v>-2653080</v>
      </c>
      <c r="G16" s="19">
        <v>-100424</v>
      </c>
      <c r="H16" s="19">
        <v>-106729</v>
      </c>
      <c r="I16" s="19">
        <v>-107816</v>
      </c>
      <c r="J16" s="19">
        <v>-314969</v>
      </c>
      <c r="K16" s="19"/>
      <c r="L16" s="19">
        <v>-21570</v>
      </c>
      <c r="M16" s="19"/>
      <c r="N16" s="19">
        <v>-21570</v>
      </c>
      <c r="O16" s="19"/>
      <c r="P16" s="19"/>
      <c r="Q16" s="19"/>
      <c r="R16" s="19"/>
      <c r="S16" s="19"/>
      <c r="T16" s="19"/>
      <c r="U16" s="19"/>
      <c r="V16" s="19"/>
      <c r="W16" s="19">
        <v>-336539</v>
      </c>
      <c r="X16" s="19">
        <v>-1326540</v>
      </c>
      <c r="Y16" s="19">
        <v>990001</v>
      </c>
      <c r="Z16" s="20">
        <v>-74.63</v>
      </c>
      <c r="AA16" s="21">
        <v>-2653080</v>
      </c>
    </row>
    <row r="17" spans="1:27" ht="13.5">
      <c r="A17" s="23" t="s">
        <v>44</v>
      </c>
      <c r="B17" s="24"/>
      <c r="C17" s="25">
        <f aca="true" t="shared" si="0" ref="C17:Y17">SUM(C6:C16)</f>
        <v>-4851849</v>
      </c>
      <c r="D17" s="25">
        <f>SUM(D6:D16)</f>
        <v>0</v>
      </c>
      <c r="E17" s="26">
        <f t="shared" si="0"/>
        <v>44314535</v>
      </c>
      <c r="F17" s="27">
        <f t="shared" si="0"/>
        <v>44314535</v>
      </c>
      <c r="G17" s="27">
        <f t="shared" si="0"/>
        <v>52160480</v>
      </c>
      <c r="H17" s="27">
        <f t="shared" si="0"/>
        <v>-7033370</v>
      </c>
      <c r="I17" s="27">
        <f t="shared" si="0"/>
        <v>-6815049</v>
      </c>
      <c r="J17" s="27">
        <f t="shared" si="0"/>
        <v>38312061</v>
      </c>
      <c r="K17" s="27">
        <f t="shared" si="0"/>
        <v>-6926316</v>
      </c>
      <c r="L17" s="27">
        <f t="shared" si="0"/>
        <v>-5668831</v>
      </c>
      <c r="M17" s="27">
        <f t="shared" si="0"/>
        <v>0</v>
      </c>
      <c r="N17" s="27">
        <f t="shared" si="0"/>
        <v>-12595147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25716914</v>
      </c>
      <c r="X17" s="27">
        <f t="shared" si="0"/>
        <v>75362316</v>
      </c>
      <c r="Y17" s="27">
        <f t="shared" si="0"/>
        <v>-49645402</v>
      </c>
      <c r="Z17" s="28">
        <f>+IF(X17&lt;&gt;0,+(Y17/X17)*100,0)</f>
        <v>-65.87563205992767</v>
      </c>
      <c r="AA17" s="29">
        <f>SUM(AA6:AA16)</f>
        <v>44314535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1711106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-51204874</v>
      </c>
      <c r="D26" s="17"/>
      <c r="E26" s="18">
        <v>-44654000</v>
      </c>
      <c r="F26" s="19">
        <v>-44654000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-27000000</v>
      </c>
      <c r="Y26" s="19">
        <v>27000000</v>
      </c>
      <c r="Z26" s="20">
        <v>-100</v>
      </c>
      <c r="AA26" s="21">
        <v>-44654000</v>
      </c>
    </row>
    <row r="27" spans="1:27" ht="13.5">
      <c r="A27" s="23" t="s">
        <v>51</v>
      </c>
      <c r="B27" s="24"/>
      <c r="C27" s="25">
        <f aca="true" t="shared" si="1" ref="C27:Y27">SUM(C21:C26)</f>
        <v>-49493768</v>
      </c>
      <c r="D27" s="25">
        <f>SUM(D21:D26)</f>
        <v>0</v>
      </c>
      <c r="E27" s="26">
        <f t="shared" si="1"/>
        <v>-44654000</v>
      </c>
      <c r="F27" s="27">
        <f t="shared" si="1"/>
        <v>-44654000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-27000000</v>
      </c>
      <c r="Y27" s="27">
        <f t="shared" si="1"/>
        <v>27000000</v>
      </c>
      <c r="Z27" s="28">
        <f>+IF(X27&lt;&gt;0,+(Y27/X27)*100,0)</f>
        <v>-100</v>
      </c>
      <c r="AA27" s="29">
        <f>SUM(AA21:AA26)</f>
        <v>-44654000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-1834665</v>
      </c>
      <c r="D35" s="17"/>
      <c r="E35" s="18">
        <v>-1535368</v>
      </c>
      <c r="F35" s="19">
        <v>-1535368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-1535368</v>
      </c>
    </row>
    <row r="36" spans="1:27" ht="13.5">
      <c r="A36" s="23" t="s">
        <v>57</v>
      </c>
      <c r="B36" s="24"/>
      <c r="C36" s="25">
        <f aca="true" t="shared" si="2" ref="C36:Y36">SUM(C31:C35)</f>
        <v>-1834665</v>
      </c>
      <c r="D36" s="25">
        <f>SUM(D31:D35)</f>
        <v>0</v>
      </c>
      <c r="E36" s="26">
        <f t="shared" si="2"/>
        <v>-1535368</v>
      </c>
      <c r="F36" s="27">
        <f t="shared" si="2"/>
        <v>-1535368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-1535368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-56180282</v>
      </c>
      <c r="D38" s="31">
        <f>+D17+D27+D36</f>
        <v>0</v>
      </c>
      <c r="E38" s="32">
        <f t="shared" si="3"/>
        <v>-1874833</v>
      </c>
      <c r="F38" s="33">
        <f t="shared" si="3"/>
        <v>-1874833</v>
      </c>
      <c r="G38" s="33">
        <f t="shared" si="3"/>
        <v>52160480</v>
      </c>
      <c r="H38" s="33">
        <f t="shared" si="3"/>
        <v>-7033370</v>
      </c>
      <c r="I38" s="33">
        <f t="shared" si="3"/>
        <v>-6815049</v>
      </c>
      <c r="J38" s="33">
        <f t="shared" si="3"/>
        <v>38312061</v>
      </c>
      <c r="K38" s="33">
        <f t="shared" si="3"/>
        <v>-6926316</v>
      </c>
      <c r="L38" s="33">
        <f t="shared" si="3"/>
        <v>-5668831</v>
      </c>
      <c r="M38" s="33">
        <f t="shared" si="3"/>
        <v>0</v>
      </c>
      <c r="N38" s="33">
        <f t="shared" si="3"/>
        <v>-12595147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25716914</v>
      </c>
      <c r="X38" s="33">
        <f t="shared" si="3"/>
        <v>48362316</v>
      </c>
      <c r="Y38" s="33">
        <f t="shared" si="3"/>
        <v>-22645402</v>
      </c>
      <c r="Z38" s="34">
        <f>+IF(X38&lt;&gt;0,+(Y38/X38)*100,0)</f>
        <v>-46.82447796751504</v>
      </c>
      <c r="AA38" s="35">
        <f>+AA17+AA27+AA36</f>
        <v>-1874833</v>
      </c>
    </row>
    <row r="39" spans="1:27" ht="13.5">
      <c r="A39" s="22" t="s">
        <v>59</v>
      </c>
      <c r="B39" s="16"/>
      <c r="C39" s="31">
        <v>124746340</v>
      </c>
      <c r="D39" s="31"/>
      <c r="E39" s="32">
        <v>124746340</v>
      </c>
      <c r="F39" s="33">
        <v>124746340</v>
      </c>
      <c r="G39" s="33">
        <v>129000000</v>
      </c>
      <c r="H39" s="33">
        <v>181160480</v>
      </c>
      <c r="I39" s="33">
        <v>174127110</v>
      </c>
      <c r="J39" s="33">
        <v>129000000</v>
      </c>
      <c r="K39" s="33">
        <v>167312061</v>
      </c>
      <c r="L39" s="33">
        <v>160385745</v>
      </c>
      <c r="M39" s="33">
        <v>154716914</v>
      </c>
      <c r="N39" s="33">
        <v>167312061</v>
      </c>
      <c r="O39" s="33"/>
      <c r="P39" s="33"/>
      <c r="Q39" s="33"/>
      <c r="R39" s="33"/>
      <c r="S39" s="33"/>
      <c r="T39" s="33"/>
      <c r="U39" s="33"/>
      <c r="V39" s="33"/>
      <c r="W39" s="33">
        <v>129000000</v>
      </c>
      <c r="X39" s="33">
        <v>124746340</v>
      </c>
      <c r="Y39" s="33">
        <v>4253660</v>
      </c>
      <c r="Z39" s="34">
        <v>3.41</v>
      </c>
      <c r="AA39" s="35">
        <v>124746340</v>
      </c>
    </row>
    <row r="40" spans="1:27" ht="13.5">
      <c r="A40" s="41" t="s">
        <v>60</v>
      </c>
      <c r="B40" s="42"/>
      <c r="C40" s="43">
        <v>68566058</v>
      </c>
      <c r="D40" s="43"/>
      <c r="E40" s="44">
        <v>122871505</v>
      </c>
      <c r="F40" s="45">
        <v>122871505</v>
      </c>
      <c r="G40" s="45">
        <v>181160480</v>
      </c>
      <c r="H40" s="45">
        <v>174127110</v>
      </c>
      <c r="I40" s="45">
        <v>167312061</v>
      </c>
      <c r="J40" s="45">
        <v>167312061</v>
      </c>
      <c r="K40" s="45">
        <v>160385745</v>
      </c>
      <c r="L40" s="45">
        <v>154716914</v>
      </c>
      <c r="M40" s="45">
        <v>154716914</v>
      </c>
      <c r="N40" s="45">
        <v>154716914</v>
      </c>
      <c r="O40" s="45"/>
      <c r="P40" s="45"/>
      <c r="Q40" s="45"/>
      <c r="R40" s="45"/>
      <c r="S40" s="45"/>
      <c r="T40" s="45"/>
      <c r="U40" s="45"/>
      <c r="V40" s="45"/>
      <c r="W40" s="45">
        <v>154716914</v>
      </c>
      <c r="X40" s="45">
        <v>173108654</v>
      </c>
      <c r="Y40" s="45">
        <v>-18391740</v>
      </c>
      <c r="Z40" s="46">
        <v>-10.62</v>
      </c>
      <c r="AA40" s="47">
        <v>122871505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20409446</v>
      </c>
      <c r="D6" s="17"/>
      <c r="E6" s="18">
        <v>28587053</v>
      </c>
      <c r="F6" s="19">
        <v>28587053</v>
      </c>
      <c r="G6" s="19">
        <v>1905077</v>
      </c>
      <c r="H6" s="19">
        <v>1271477</v>
      </c>
      <c r="I6" s="19">
        <v>1939402</v>
      </c>
      <c r="J6" s="19">
        <v>5115956</v>
      </c>
      <c r="K6" s="19">
        <v>1806365</v>
      </c>
      <c r="L6" s="19">
        <v>2067548</v>
      </c>
      <c r="M6" s="19">
        <v>1592460</v>
      </c>
      <c r="N6" s="19">
        <v>5466373</v>
      </c>
      <c r="O6" s="19"/>
      <c r="P6" s="19"/>
      <c r="Q6" s="19"/>
      <c r="R6" s="19"/>
      <c r="S6" s="19"/>
      <c r="T6" s="19"/>
      <c r="U6" s="19"/>
      <c r="V6" s="19"/>
      <c r="W6" s="19">
        <v>10582329</v>
      </c>
      <c r="X6" s="19">
        <v>13716450</v>
      </c>
      <c r="Y6" s="19">
        <v>-3134121</v>
      </c>
      <c r="Z6" s="20">
        <v>-22.85</v>
      </c>
      <c r="AA6" s="21">
        <v>28587053</v>
      </c>
    </row>
    <row r="7" spans="1:27" ht="13.5">
      <c r="A7" s="22" t="s">
        <v>34</v>
      </c>
      <c r="B7" s="16"/>
      <c r="C7" s="17">
        <v>68402964</v>
      </c>
      <c r="D7" s="17"/>
      <c r="E7" s="18">
        <v>89921609</v>
      </c>
      <c r="F7" s="19">
        <v>89921609</v>
      </c>
      <c r="G7" s="19">
        <v>6742527</v>
      </c>
      <c r="H7" s="19">
        <v>5946498</v>
      </c>
      <c r="I7" s="19">
        <v>7310258</v>
      </c>
      <c r="J7" s="19">
        <v>19999283</v>
      </c>
      <c r="K7" s="19">
        <v>7030084</v>
      </c>
      <c r="L7" s="19">
        <v>8737469</v>
      </c>
      <c r="M7" s="19">
        <v>6564933</v>
      </c>
      <c r="N7" s="19">
        <v>22332486</v>
      </c>
      <c r="O7" s="19"/>
      <c r="P7" s="19"/>
      <c r="Q7" s="19"/>
      <c r="R7" s="19"/>
      <c r="S7" s="19"/>
      <c r="T7" s="19"/>
      <c r="U7" s="19"/>
      <c r="V7" s="19"/>
      <c r="W7" s="19">
        <v>42331769</v>
      </c>
      <c r="X7" s="19">
        <v>41738914</v>
      </c>
      <c r="Y7" s="19">
        <v>592855</v>
      </c>
      <c r="Z7" s="20">
        <v>1.42</v>
      </c>
      <c r="AA7" s="21">
        <v>89921609</v>
      </c>
    </row>
    <row r="8" spans="1:27" ht="13.5">
      <c r="A8" s="22" t="s">
        <v>35</v>
      </c>
      <c r="B8" s="16"/>
      <c r="C8" s="17">
        <v>14830886</v>
      </c>
      <c r="D8" s="17"/>
      <c r="E8" s="18">
        <v>18225337</v>
      </c>
      <c r="F8" s="19">
        <v>18225337</v>
      </c>
      <c r="G8" s="19">
        <v>1235388</v>
      </c>
      <c r="H8" s="19">
        <v>1587375</v>
      </c>
      <c r="I8" s="19">
        <v>2096815</v>
      </c>
      <c r="J8" s="19">
        <v>4919578</v>
      </c>
      <c r="K8" s="19">
        <v>2269627</v>
      </c>
      <c r="L8" s="19">
        <v>13543746</v>
      </c>
      <c r="M8" s="19">
        <v>2775463</v>
      </c>
      <c r="N8" s="19">
        <v>18588836</v>
      </c>
      <c r="O8" s="19"/>
      <c r="P8" s="19"/>
      <c r="Q8" s="19"/>
      <c r="R8" s="19"/>
      <c r="S8" s="19"/>
      <c r="T8" s="19"/>
      <c r="U8" s="19"/>
      <c r="V8" s="19"/>
      <c r="W8" s="19">
        <v>23508414</v>
      </c>
      <c r="X8" s="19">
        <v>8967609</v>
      </c>
      <c r="Y8" s="19">
        <v>14540805</v>
      </c>
      <c r="Z8" s="20">
        <v>162.15</v>
      </c>
      <c r="AA8" s="21">
        <v>18225337</v>
      </c>
    </row>
    <row r="9" spans="1:27" ht="13.5">
      <c r="A9" s="22" t="s">
        <v>36</v>
      </c>
      <c r="B9" s="16"/>
      <c r="C9" s="17">
        <v>226164864</v>
      </c>
      <c r="D9" s="17"/>
      <c r="E9" s="18">
        <v>245278000</v>
      </c>
      <c r="F9" s="19">
        <v>245278000</v>
      </c>
      <c r="G9" s="19">
        <v>19952665</v>
      </c>
      <c r="H9" s="19">
        <v>21814167</v>
      </c>
      <c r="I9" s="19">
        <v>2000000</v>
      </c>
      <c r="J9" s="19">
        <v>43766832</v>
      </c>
      <c r="K9" s="19"/>
      <c r="L9" s="19">
        <v>450000</v>
      </c>
      <c r="M9" s="19">
        <v>79169000</v>
      </c>
      <c r="N9" s="19">
        <v>79619000</v>
      </c>
      <c r="O9" s="19"/>
      <c r="P9" s="19"/>
      <c r="Q9" s="19"/>
      <c r="R9" s="19"/>
      <c r="S9" s="19"/>
      <c r="T9" s="19"/>
      <c r="U9" s="19"/>
      <c r="V9" s="19"/>
      <c r="W9" s="19">
        <v>123385832</v>
      </c>
      <c r="X9" s="19">
        <v>180348653</v>
      </c>
      <c r="Y9" s="19">
        <v>-56962821</v>
      </c>
      <c r="Z9" s="20">
        <v>-31.58</v>
      </c>
      <c r="AA9" s="21">
        <v>245278000</v>
      </c>
    </row>
    <row r="10" spans="1:27" ht="13.5">
      <c r="A10" s="22" t="s">
        <v>37</v>
      </c>
      <c r="B10" s="16"/>
      <c r="C10" s="17">
        <v>97898785</v>
      </c>
      <c r="D10" s="17"/>
      <c r="E10" s="18">
        <v>63830000</v>
      </c>
      <c r="F10" s="19">
        <v>63830000</v>
      </c>
      <c r="G10" s="19">
        <v>27110000</v>
      </c>
      <c r="H10" s="19"/>
      <c r="I10" s="19"/>
      <c r="J10" s="19">
        <v>27110000</v>
      </c>
      <c r="K10" s="19">
        <v>4000000</v>
      </c>
      <c r="L10" s="19"/>
      <c r="M10" s="19">
        <v>24808000</v>
      </c>
      <c r="N10" s="19">
        <v>28808000</v>
      </c>
      <c r="O10" s="19"/>
      <c r="P10" s="19"/>
      <c r="Q10" s="19"/>
      <c r="R10" s="19"/>
      <c r="S10" s="19"/>
      <c r="T10" s="19"/>
      <c r="U10" s="19"/>
      <c r="V10" s="19"/>
      <c r="W10" s="19">
        <v>55918000</v>
      </c>
      <c r="X10" s="19">
        <v>54777836</v>
      </c>
      <c r="Y10" s="19">
        <v>1140164</v>
      </c>
      <c r="Z10" s="20">
        <v>2.08</v>
      </c>
      <c r="AA10" s="21">
        <v>63830000</v>
      </c>
    </row>
    <row r="11" spans="1:27" ht="13.5">
      <c r="A11" s="22" t="s">
        <v>38</v>
      </c>
      <c r="B11" s="16"/>
      <c r="C11" s="17">
        <v>12620796</v>
      </c>
      <c r="D11" s="17"/>
      <c r="E11" s="18">
        <v>4632164</v>
      </c>
      <c r="F11" s="19">
        <v>4632164</v>
      </c>
      <c r="G11" s="19">
        <v>204164</v>
      </c>
      <c r="H11" s="19">
        <v>284304</v>
      </c>
      <c r="I11" s="19">
        <v>258676</v>
      </c>
      <c r="J11" s="19">
        <v>747144</v>
      </c>
      <c r="K11" s="19">
        <v>141547</v>
      </c>
      <c r="L11" s="19">
        <v>705618</v>
      </c>
      <c r="M11" s="19">
        <v>265172</v>
      </c>
      <c r="N11" s="19">
        <v>1112337</v>
      </c>
      <c r="O11" s="19"/>
      <c r="P11" s="19"/>
      <c r="Q11" s="19"/>
      <c r="R11" s="19"/>
      <c r="S11" s="19"/>
      <c r="T11" s="19"/>
      <c r="U11" s="19"/>
      <c r="V11" s="19"/>
      <c r="W11" s="19">
        <v>1859481</v>
      </c>
      <c r="X11" s="19">
        <v>2287237</v>
      </c>
      <c r="Y11" s="19">
        <v>-427756</v>
      </c>
      <c r="Z11" s="20">
        <v>-18.7</v>
      </c>
      <c r="AA11" s="21">
        <v>4632164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-343186487</v>
      </c>
      <c r="D14" s="17"/>
      <c r="E14" s="18">
        <v>-359800891</v>
      </c>
      <c r="F14" s="19">
        <v>-359800891</v>
      </c>
      <c r="G14" s="19">
        <v>-20294464</v>
      </c>
      <c r="H14" s="19">
        <v>-26944265</v>
      </c>
      <c r="I14" s="19">
        <v>-24108681</v>
      </c>
      <c r="J14" s="19">
        <v>-71347410</v>
      </c>
      <c r="K14" s="19">
        <v>-20559899</v>
      </c>
      <c r="L14" s="19">
        <v>-23427365</v>
      </c>
      <c r="M14" s="19">
        <v>-60618760</v>
      </c>
      <c r="N14" s="19">
        <v>-104606024</v>
      </c>
      <c r="O14" s="19"/>
      <c r="P14" s="19"/>
      <c r="Q14" s="19"/>
      <c r="R14" s="19"/>
      <c r="S14" s="19"/>
      <c r="T14" s="19"/>
      <c r="U14" s="19"/>
      <c r="V14" s="19"/>
      <c r="W14" s="19">
        <v>-175953434</v>
      </c>
      <c r="X14" s="19">
        <v>-178768675</v>
      </c>
      <c r="Y14" s="19">
        <v>2815241</v>
      </c>
      <c r="Z14" s="20">
        <v>-1.57</v>
      </c>
      <c r="AA14" s="21">
        <v>-359800891</v>
      </c>
    </row>
    <row r="15" spans="1:27" ht="13.5">
      <c r="A15" s="22" t="s">
        <v>42</v>
      </c>
      <c r="B15" s="16"/>
      <c r="C15" s="17">
        <v>-281020</v>
      </c>
      <c r="D15" s="17"/>
      <c r="E15" s="18">
        <v>-2500000</v>
      </c>
      <c r="F15" s="19">
        <v>-2500000</v>
      </c>
      <c r="G15" s="19"/>
      <c r="H15" s="19"/>
      <c r="I15" s="19"/>
      <c r="J15" s="19"/>
      <c r="K15" s="19">
        <v>-238939</v>
      </c>
      <c r="L15" s="19">
        <v>-260060</v>
      </c>
      <c r="M15" s="19">
        <v>498999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-1248000</v>
      </c>
      <c r="Y15" s="19">
        <v>1248000</v>
      </c>
      <c r="Z15" s="20">
        <v>-100</v>
      </c>
      <c r="AA15" s="21">
        <v>-2500000</v>
      </c>
    </row>
    <row r="16" spans="1:27" ht="13.5">
      <c r="A16" s="22" t="s">
        <v>43</v>
      </c>
      <c r="B16" s="16"/>
      <c r="C16" s="17">
        <v>-841433</v>
      </c>
      <c r="D16" s="17"/>
      <c r="E16" s="18">
        <v>-4403972</v>
      </c>
      <c r="F16" s="19">
        <v>-4403972</v>
      </c>
      <c r="G16" s="19"/>
      <c r="H16" s="19">
        <v>-107387</v>
      </c>
      <c r="I16" s="19">
        <v>-109310</v>
      </c>
      <c r="J16" s="19">
        <v>-216697</v>
      </c>
      <c r="K16" s="19"/>
      <c r="L16" s="19"/>
      <c r="M16" s="19">
        <v>-1062849</v>
      </c>
      <c r="N16" s="19">
        <v>-1062849</v>
      </c>
      <c r="O16" s="19"/>
      <c r="P16" s="19"/>
      <c r="Q16" s="19"/>
      <c r="R16" s="19"/>
      <c r="S16" s="19"/>
      <c r="T16" s="19"/>
      <c r="U16" s="19"/>
      <c r="V16" s="19"/>
      <c r="W16" s="19">
        <v>-1279546</v>
      </c>
      <c r="X16" s="19">
        <v>-2197800</v>
      </c>
      <c r="Y16" s="19">
        <v>918254</v>
      </c>
      <c r="Z16" s="20">
        <v>-41.78</v>
      </c>
      <c r="AA16" s="21">
        <v>-4403972</v>
      </c>
    </row>
    <row r="17" spans="1:27" ht="13.5">
      <c r="A17" s="23" t="s">
        <v>44</v>
      </c>
      <c r="B17" s="24"/>
      <c r="C17" s="25">
        <f aca="true" t="shared" si="0" ref="C17:Y17">SUM(C6:C16)</f>
        <v>96018801</v>
      </c>
      <c r="D17" s="25">
        <f>SUM(D6:D16)</f>
        <v>0</v>
      </c>
      <c r="E17" s="26">
        <f t="shared" si="0"/>
        <v>83769300</v>
      </c>
      <c r="F17" s="27">
        <f t="shared" si="0"/>
        <v>83769300</v>
      </c>
      <c r="G17" s="27">
        <f t="shared" si="0"/>
        <v>36855357</v>
      </c>
      <c r="H17" s="27">
        <f t="shared" si="0"/>
        <v>3852169</v>
      </c>
      <c r="I17" s="27">
        <f t="shared" si="0"/>
        <v>-10612840</v>
      </c>
      <c r="J17" s="27">
        <f t="shared" si="0"/>
        <v>30094686</v>
      </c>
      <c r="K17" s="27">
        <f t="shared" si="0"/>
        <v>-5551215</v>
      </c>
      <c r="L17" s="27">
        <f t="shared" si="0"/>
        <v>1816956</v>
      </c>
      <c r="M17" s="27">
        <f t="shared" si="0"/>
        <v>53992418</v>
      </c>
      <c r="N17" s="27">
        <f t="shared" si="0"/>
        <v>50258159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80352845</v>
      </c>
      <c r="X17" s="27">
        <f t="shared" si="0"/>
        <v>119622224</v>
      </c>
      <c r="Y17" s="27">
        <f t="shared" si="0"/>
        <v>-39269379</v>
      </c>
      <c r="Z17" s="28">
        <f>+IF(X17&lt;&gt;0,+(Y17/X17)*100,0)</f>
        <v>-32.82782888236554</v>
      </c>
      <c r="AA17" s="29">
        <f>SUM(AA6:AA16)</f>
        <v>83769300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2400000</v>
      </c>
      <c r="D21" s="17"/>
      <c r="E21" s="18">
        <v>2000000</v>
      </c>
      <c r="F21" s="19">
        <v>2000000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2000000</v>
      </c>
      <c r="Y21" s="36">
        <v>-2000000</v>
      </c>
      <c r="Z21" s="37">
        <v>-100</v>
      </c>
      <c r="AA21" s="38">
        <v>2000000</v>
      </c>
    </row>
    <row r="22" spans="1:27" ht="13.5">
      <c r="A22" s="22" t="s">
        <v>47</v>
      </c>
      <c r="B22" s="16"/>
      <c r="C22" s="17"/>
      <c r="D22" s="17"/>
      <c r="E22" s="39">
        <v>2000000</v>
      </c>
      <c r="F22" s="36">
        <v>2000000</v>
      </c>
      <c r="G22" s="19"/>
      <c r="H22" s="19"/>
      <c r="I22" s="19">
        <v>150000</v>
      </c>
      <c r="J22" s="19">
        <v>150000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150000</v>
      </c>
      <c r="X22" s="19">
        <v>911000</v>
      </c>
      <c r="Y22" s="19">
        <v>-761000</v>
      </c>
      <c r="Z22" s="20">
        <v>-83.53</v>
      </c>
      <c r="AA22" s="21">
        <v>2000000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-106372423</v>
      </c>
      <c r="D26" s="17"/>
      <c r="E26" s="18">
        <v>-75868905</v>
      </c>
      <c r="F26" s="19">
        <v>-75868905</v>
      </c>
      <c r="G26" s="19">
        <v>-2380893</v>
      </c>
      <c r="H26" s="19">
        <v>-1634715</v>
      </c>
      <c r="I26" s="19">
        <v>-9234746</v>
      </c>
      <c r="J26" s="19">
        <v>-13250354</v>
      </c>
      <c r="K26" s="19">
        <v>-8567264</v>
      </c>
      <c r="L26" s="19">
        <v>-6412821</v>
      </c>
      <c r="M26" s="19">
        <v>-9987339</v>
      </c>
      <c r="N26" s="19">
        <v>-24967424</v>
      </c>
      <c r="O26" s="19"/>
      <c r="P26" s="19"/>
      <c r="Q26" s="19"/>
      <c r="R26" s="19"/>
      <c r="S26" s="19"/>
      <c r="T26" s="19"/>
      <c r="U26" s="19"/>
      <c r="V26" s="19"/>
      <c r="W26" s="19">
        <v>-38217778</v>
      </c>
      <c r="X26" s="19">
        <v>-54009899</v>
      </c>
      <c r="Y26" s="19">
        <v>15792121</v>
      </c>
      <c r="Z26" s="20">
        <v>-29.24</v>
      </c>
      <c r="AA26" s="21">
        <v>-75868905</v>
      </c>
    </row>
    <row r="27" spans="1:27" ht="13.5">
      <c r="A27" s="23" t="s">
        <v>51</v>
      </c>
      <c r="B27" s="24"/>
      <c r="C27" s="25">
        <f aca="true" t="shared" si="1" ref="C27:Y27">SUM(C21:C26)</f>
        <v>-103972423</v>
      </c>
      <c r="D27" s="25">
        <f>SUM(D21:D26)</f>
        <v>0</v>
      </c>
      <c r="E27" s="26">
        <f t="shared" si="1"/>
        <v>-71868905</v>
      </c>
      <c r="F27" s="27">
        <f t="shared" si="1"/>
        <v>-71868905</v>
      </c>
      <c r="G27" s="27">
        <f t="shared" si="1"/>
        <v>-2380893</v>
      </c>
      <c r="H27" s="27">
        <f t="shared" si="1"/>
        <v>-1634715</v>
      </c>
      <c r="I27" s="27">
        <f t="shared" si="1"/>
        <v>-9084746</v>
      </c>
      <c r="J27" s="27">
        <f t="shared" si="1"/>
        <v>-13100354</v>
      </c>
      <c r="K27" s="27">
        <f t="shared" si="1"/>
        <v>-8567264</v>
      </c>
      <c r="L27" s="27">
        <f t="shared" si="1"/>
        <v>-6412821</v>
      </c>
      <c r="M27" s="27">
        <f t="shared" si="1"/>
        <v>-9987339</v>
      </c>
      <c r="N27" s="27">
        <f t="shared" si="1"/>
        <v>-24967424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-38067778</v>
      </c>
      <c r="X27" s="27">
        <f t="shared" si="1"/>
        <v>-51098899</v>
      </c>
      <c r="Y27" s="27">
        <f t="shared" si="1"/>
        <v>13031121</v>
      </c>
      <c r="Z27" s="28">
        <f>+IF(X27&lt;&gt;0,+(Y27/X27)*100,0)</f>
        <v>-25.501764724911197</v>
      </c>
      <c r="AA27" s="29">
        <f>SUM(AA21:AA26)</f>
        <v>-71868905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171000</v>
      </c>
      <c r="F33" s="19">
        <v>171000</v>
      </c>
      <c r="G33" s="19">
        <v>96786</v>
      </c>
      <c r="H33" s="36">
        <v>500643</v>
      </c>
      <c r="I33" s="36">
        <v>-548341</v>
      </c>
      <c r="J33" s="36">
        <v>49088</v>
      </c>
      <c r="K33" s="19">
        <v>29392</v>
      </c>
      <c r="L33" s="19"/>
      <c r="M33" s="19">
        <v>-39441</v>
      </c>
      <c r="N33" s="19">
        <v>-10049</v>
      </c>
      <c r="O33" s="36"/>
      <c r="P33" s="36"/>
      <c r="Q33" s="36"/>
      <c r="R33" s="19"/>
      <c r="S33" s="19"/>
      <c r="T33" s="19"/>
      <c r="U33" s="19"/>
      <c r="V33" s="36"/>
      <c r="W33" s="36">
        <v>39039</v>
      </c>
      <c r="X33" s="36">
        <v>57000</v>
      </c>
      <c r="Y33" s="19">
        <v>-17961</v>
      </c>
      <c r="Z33" s="20">
        <v>-31.51</v>
      </c>
      <c r="AA33" s="21">
        <v>171000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-6899878</v>
      </c>
      <c r="D35" s="17"/>
      <c r="E35" s="18">
        <v>-9999996</v>
      </c>
      <c r="F35" s="19">
        <v>-9999996</v>
      </c>
      <c r="G35" s="19"/>
      <c r="H35" s="19"/>
      <c r="I35" s="19"/>
      <c r="J35" s="19"/>
      <c r="K35" s="19">
        <v>-2709949</v>
      </c>
      <c r="L35" s="19">
        <v>-548782</v>
      </c>
      <c r="M35" s="19">
        <v>-3026316</v>
      </c>
      <c r="N35" s="19">
        <v>-6285047</v>
      </c>
      <c r="O35" s="19"/>
      <c r="P35" s="19"/>
      <c r="Q35" s="19"/>
      <c r="R35" s="19"/>
      <c r="S35" s="19"/>
      <c r="T35" s="19"/>
      <c r="U35" s="19"/>
      <c r="V35" s="19"/>
      <c r="W35" s="19">
        <v>-6285047</v>
      </c>
      <c r="X35" s="19">
        <v>-4999998</v>
      </c>
      <c r="Y35" s="19">
        <v>-1285049</v>
      </c>
      <c r="Z35" s="20">
        <v>25.7</v>
      </c>
      <c r="AA35" s="21">
        <v>-9999996</v>
      </c>
    </row>
    <row r="36" spans="1:27" ht="13.5">
      <c r="A36" s="23" t="s">
        <v>57</v>
      </c>
      <c r="B36" s="24"/>
      <c r="C36" s="25">
        <f aca="true" t="shared" si="2" ref="C36:Y36">SUM(C31:C35)</f>
        <v>-6899878</v>
      </c>
      <c r="D36" s="25">
        <f>SUM(D31:D35)</f>
        <v>0</v>
      </c>
      <c r="E36" s="26">
        <f t="shared" si="2"/>
        <v>-9828996</v>
      </c>
      <c r="F36" s="27">
        <f t="shared" si="2"/>
        <v>-9828996</v>
      </c>
      <c r="G36" s="27">
        <f t="shared" si="2"/>
        <v>96786</v>
      </c>
      <c r="H36" s="27">
        <f t="shared" si="2"/>
        <v>500643</v>
      </c>
      <c r="I36" s="27">
        <f t="shared" si="2"/>
        <v>-548341</v>
      </c>
      <c r="J36" s="27">
        <f t="shared" si="2"/>
        <v>49088</v>
      </c>
      <c r="K36" s="27">
        <f t="shared" si="2"/>
        <v>-2680557</v>
      </c>
      <c r="L36" s="27">
        <f t="shared" si="2"/>
        <v>-548782</v>
      </c>
      <c r="M36" s="27">
        <f t="shared" si="2"/>
        <v>-3065757</v>
      </c>
      <c r="N36" s="27">
        <f t="shared" si="2"/>
        <v>-6295096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-6246008</v>
      </c>
      <c r="X36" s="27">
        <f t="shared" si="2"/>
        <v>-4942998</v>
      </c>
      <c r="Y36" s="27">
        <f t="shared" si="2"/>
        <v>-1303010</v>
      </c>
      <c r="Z36" s="28">
        <f>+IF(X36&lt;&gt;0,+(Y36/X36)*100,0)</f>
        <v>26.360722784027026</v>
      </c>
      <c r="AA36" s="29">
        <f>SUM(AA31:AA35)</f>
        <v>-9828996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-14853500</v>
      </c>
      <c r="D38" s="31">
        <f>+D17+D27+D36</f>
        <v>0</v>
      </c>
      <c r="E38" s="32">
        <f t="shared" si="3"/>
        <v>2071399</v>
      </c>
      <c r="F38" s="33">
        <f t="shared" si="3"/>
        <v>2071399</v>
      </c>
      <c r="G38" s="33">
        <f t="shared" si="3"/>
        <v>34571250</v>
      </c>
      <c r="H38" s="33">
        <f t="shared" si="3"/>
        <v>2718097</v>
      </c>
      <c r="I38" s="33">
        <f t="shared" si="3"/>
        <v>-20245927</v>
      </c>
      <c r="J38" s="33">
        <f t="shared" si="3"/>
        <v>17043420</v>
      </c>
      <c r="K38" s="33">
        <f t="shared" si="3"/>
        <v>-16799036</v>
      </c>
      <c r="L38" s="33">
        <f t="shared" si="3"/>
        <v>-5144647</v>
      </c>
      <c r="M38" s="33">
        <f t="shared" si="3"/>
        <v>40939322</v>
      </c>
      <c r="N38" s="33">
        <f t="shared" si="3"/>
        <v>18995639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36039059</v>
      </c>
      <c r="X38" s="33">
        <f t="shared" si="3"/>
        <v>63580327</v>
      </c>
      <c r="Y38" s="33">
        <f t="shared" si="3"/>
        <v>-27541268</v>
      </c>
      <c r="Z38" s="34">
        <f>+IF(X38&lt;&gt;0,+(Y38/X38)*100,0)</f>
        <v>-43.31727957297231</v>
      </c>
      <c r="AA38" s="35">
        <f>+AA17+AA27+AA36</f>
        <v>2071399</v>
      </c>
    </row>
    <row r="39" spans="1:27" ht="13.5">
      <c r="A39" s="22" t="s">
        <v>59</v>
      </c>
      <c r="B39" s="16"/>
      <c r="C39" s="31">
        <v>21047586</v>
      </c>
      <c r="D39" s="31"/>
      <c r="E39" s="32">
        <v>15967532</v>
      </c>
      <c r="F39" s="33">
        <v>15967532</v>
      </c>
      <c r="G39" s="33">
        <v>6194085</v>
      </c>
      <c r="H39" s="33">
        <v>40765335</v>
      </c>
      <c r="I39" s="33">
        <v>43483432</v>
      </c>
      <c r="J39" s="33">
        <v>6194085</v>
      </c>
      <c r="K39" s="33">
        <v>23237505</v>
      </c>
      <c r="L39" s="33">
        <v>6438469</v>
      </c>
      <c r="M39" s="33">
        <v>1293822</v>
      </c>
      <c r="N39" s="33">
        <v>23237505</v>
      </c>
      <c r="O39" s="33"/>
      <c r="P39" s="33"/>
      <c r="Q39" s="33"/>
      <c r="R39" s="33"/>
      <c r="S39" s="33"/>
      <c r="T39" s="33"/>
      <c r="U39" s="33"/>
      <c r="V39" s="33"/>
      <c r="W39" s="33">
        <v>6194085</v>
      </c>
      <c r="X39" s="33">
        <v>15967532</v>
      </c>
      <c r="Y39" s="33">
        <v>-9773447</v>
      </c>
      <c r="Z39" s="34">
        <v>-61.21</v>
      </c>
      <c r="AA39" s="35">
        <v>15967532</v>
      </c>
    </row>
    <row r="40" spans="1:27" ht="13.5">
      <c r="A40" s="41" t="s">
        <v>60</v>
      </c>
      <c r="B40" s="42"/>
      <c r="C40" s="43">
        <v>6194085</v>
      </c>
      <c r="D40" s="43"/>
      <c r="E40" s="44">
        <v>18038930</v>
      </c>
      <c r="F40" s="45">
        <v>18038930</v>
      </c>
      <c r="G40" s="45">
        <v>40765335</v>
      </c>
      <c r="H40" s="45">
        <v>43483432</v>
      </c>
      <c r="I40" s="45">
        <v>23237505</v>
      </c>
      <c r="J40" s="45">
        <v>23237505</v>
      </c>
      <c r="K40" s="45">
        <v>6438469</v>
      </c>
      <c r="L40" s="45">
        <v>1293822</v>
      </c>
      <c r="M40" s="45">
        <v>42233144</v>
      </c>
      <c r="N40" s="45">
        <v>42233144</v>
      </c>
      <c r="O40" s="45"/>
      <c r="P40" s="45"/>
      <c r="Q40" s="45"/>
      <c r="R40" s="45"/>
      <c r="S40" s="45"/>
      <c r="T40" s="45"/>
      <c r="U40" s="45"/>
      <c r="V40" s="45"/>
      <c r="W40" s="45">
        <v>42233144</v>
      </c>
      <c r="X40" s="45">
        <v>79547858</v>
      </c>
      <c r="Y40" s="45">
        <v>-37314714</v>
      </c>
      <c r="Z40" s="46">
        <v>-46.91</v>
      </c>
      <c r="AA40" s="47">
        <v>18038930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7265182</v>
      </c>
      <c r="D6" s="17"/>
      <c r="E6" s="18">
        <v>6749052</v>
      </c>
      <c r="F6" s="19">
        <v>6749052</v>
      </c>
      <c r="G6" s="19">
        <v>768444</v>
      </c>
      <c r="H6" s="19">
        <v>877698</v>
      </c>
      <c r="I6" s="19">
        <v>1013568</v>
      </c>
      <c r="J6" s="19">
        <v>2659710</v>
      </c>
      <c r="K6" s="19">
        <v>2467290</v>
      </c>
      <c r="L6" s="19">
        <v>742238</v>
      </c>
      <c r="M6" s="19">
        <v>742238</v>
      </c>
      <c r="N6" s="19">
        <v>3951766</v>
      </c>
      <c r="O6" s="19"/>
      <c r="P6" s="19"/>
      <c r="Q6" s="19"/>
      <c r="R6" s="19"/>
      <c r="S6" s="19"/>
      <c r="T6" s="19"/>
      <c r="U6" s="19"/>
      <c r="V6" s="19"/>
      <c r="W6" s="19">
        <v>6611476</v>
      </c>
      <c r="X6" s="19">
        <v>3374526</v>
      </c>
      <c r="Y6" s="19">
        <v>3236950</v>
      </c>
      <c r="Z6" s="20">
        <v>95.92</v>
      </c>
      <c r="AA6" s="21">
        <v>6749052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>
        <v>9392</v>
      </c>
      <c r="N7" s="19">
        <v>9392</v>
      </c>
      <c r="O7" s="19"/>
      <c r="P7" s="19"/>
      <c r="Q7" s="19"/>
      <c r="R7" s="19"/>
      <c r="S7" s="19"/>
      <c r="T7" s="19"/>
      <c r="U7" s="19"/>
      <c r="V7" s="19"/>
      <c r="W7" s="19">
        <v>9392</v>
      </c>
      <c r="X7" s="19"/>
      <c r="Y7" s="19">
        <v>9392</v>
      </c>
      <c r="Z7" s="20"/>
      <c r="AA7" s="21"/>
    </row>
    <row r="8" spans="1:27" ht="13.5">
      <c r="A8" s="22" t="s">
        <v>35</v>
      </c>
      <c r="B8" s="16"/>
      <c r="C8" s="17">
        <v>6228271</v>
      </c>
      <c r="D8" s="17"/>
      <c r="E8" s="18">
        <v>29017513</v>
      </c>
      <c r="F8" s="19">
        <v>29017513</v>
      </c>
      <c r="G8" s="19">
        <v>4369369</v>
      </c>
      <c r="H8" s="19">
        <v>2169053</v>
      </c>
      <c r="I8" s="19">
        <v>2826985</v>
      </c>
      <c r="J8" s="19">
        <v>9365407</v>
      </c>
      <c r="K8" s="19">
        <v>9223843</v>
      </c>
      <c r="L8" s="19">
        <v>528000</v>
      </c>
      <c r="M8" s="19">
        <v>3635707</v>
      </c>
      <c r="N8" s="19">
        <v>13387550</v>
      </c>
      <c r="O8" s="19"/>
      <c r="P8" s="19"/>
      <c r="Q8" s="19"/>
      <c r="R8" s="19"/>
      <c r="S8" s="19"/>
      <c r="T8" s="19"/>
      <c r="U8" s="19"/>
      <c r="V8" s="19"/>
      <c r="W8" s="19">
        <v>22752957</v>
      </c>
      <c r="X8" s="19">
        <v>3607040</v>
      </c>
      <c r="Y8" s="19">
        <v>19145917</v>
      </c>
      <c r="Z8" s="20">
        <v>530.79</v>
      </c>
      <c r="AA8" s="21">
        <v>29017513</v>
      </c>
    </row>
    <row r="9" spans="1:27" ht="13.5">
      <c r="A9" s="22" t="s">
        <v>36</v>
      </c>
      <c r="B9" s="16"/>
      <c r="C9" s="17">
        <v>317790000</v>
      </c>
      <c r="D9" s="17"/>
      <c r="E9" s="18">
        <v>256837000</v>
      </c>
      <c r="F9" s="19">
        <v>256837000</v>
      </c>
      <c r="G9" s="19">
        <v>102633000</v>
      </c>
      <c r="H9" s="19">
        <v>2022000</v>
      </c>
      <c r="I9" s="19"/>
      <c r="J9" s="19">
        <v>104655000</v>
      </c>
      <c r="K9" s="19">
        <v>5000000</v>
      </c>
      <c r="L9" s="19"/>
      <c r="M9" s="19">
        <v>83518000</v>
      </c>
      <c r="N9" s="19">
        <v>88518000</v>
      </c>
      <c r="O9" s="19"/>
      <c r="P9" s="19"/>
      <c r="Q9" s="19"/>
      <c r="R9" s="19"/>
      <c r="S9" s="19"/>
      <c r="T9" s="19"/>
      <c r="U9" s="19"/>
      <c r="V9" s="19"/>
      <c r="W9" s="19">
        <v>193173000</v>
      </c>
      <c r="X9" s="19">
        <v>191212150</v>
      </c>
      <c r="Y9" s="19">
        <v>1960850</v>
      </c>
      <c r="Z9" s="20">
        <v>1.03</v>
      </c>
      <c r="AA9" s="21">
        <v>256837000</v>
      </c>
    </row>
    <row r="10" spans="1:27" ht="13.5">
      <c r="A10" s="22" t="s">
        <v>37</v>
      </c>
      <c r="B10" s="16"/>
      <c r="C10" s="17"/>
      <c r="D10" s="17"/>
      <c r="E10" s="18">
        <v>66000000</v>
      </c>
      <c r="F10" s="19">
        <v>66000000</v>
      </c>
      <c r="G10" s="19">
        <v>29408000</v>
      </c>
      <c r="H10" s="19"/>
      <c r="I10" s="19"/>
      <c r="J10" s="19">
        <v>29408000</v>
      </c>
      <c r="K10" s="19"/>
      <c r="L10" s="19"/>
      <c r="M10" s="19">
        <v>25616000</v>
      </c>
      <c r="N10" s="19">
        <v>25616000</v>
      </c>
      <c r="O10" s="19"/>
      <c r="P10" s="19"/>
      <c r="Q10" s="19"/>
      <c r="R10" s="19"/>
      <c r="S10" s="19"/>
      <c r="T10" s="19"/>
      <c r="U10" s="19"/>
      <c r="V10" s="19"/>
      <c r="W10" s="19">
        <v>55024000</v>
      </c>
      <c r="X10" s="19">
        <v>48180000</v>
      </c>
      <c r="Y10" s="19">
        <v>6844000</v>
      </c>
      <c r="Z10" s="20">
        <v>14.21</v>
      </c>
      <c r="AA10" s="21">
        <v>66000000</v>
      </c>
    </row>
    <row r="11" spans="1:27" ht="13.5">
      <c r="A11" s="22" t="s">
        <v>38</v>
      </c>
      <c r="B11" s="16"/>
      <c r="C11" s="17">
        <v>8749002</v>
      </c>
      <c r="D11" s="17"/>
      <c r="E11" s="18">
        <v>10234569</v>
      </c>
      <c r="F11" s="19">
        <v>10234569</v>
      </c>
      <c r="G11" s="19"/>
      <c r="H11" s="19"/>
      <c r="I11" s="19"/>
      <c r="J11" s="19"/>
      <c r="K11" s="19"/>
      <c r="L11" s="19">
        <v>232000</v>
      </c>
      <c r="M11" s="19"/>
      <c r="N11" s="19">
        <v>232000</v>
      </c>
      <c r="O11" s="19"/>
      <c r="P11" s="19"/>
      <c r="Q11" s="19"/>
      <c r="R11" s="19"/>
      <c r="S11" s="19"/>
      <c r="T11" s="19"/>
      <c r="U11" s="19"/>
      <c r="V11" s="19"/>
      <c r="W11" s="19">
        <v>232000</v>
      </c>
      <c r="X11" s="19">
        <v>5295409</v>
      </c>
      <c r="Y11" s="19">
        <v>-5063409</v>
      </c>
      <c r="Z11" s="20">
        <v>-95.62</v>
      </c>
      <c r="AA11" s="21">
        <v>10234569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-380897502</v>
      </c>
      <c r="D14" s="17"/>
      <c r="E14" s="18">
        <v>-257930643</v>
      </c>
      <c r="F14" s="19">
        <v>-257930643</v>
      </c>
      <c r="G14" s="19">
        <v>-18353401</v>
      </c>
      <c r="H14" s="19">
        <v>-30610699</v>
      </c>
      <c r="I14" s="19">
        <v>-17175156</v>
      </c>
      <c r="J14" s="19">
        <v>-66139256</v>
      </c>
      <c r="K14" s="19">
        <v>-26236410</v>
      </c>
      <c r="L14" s="19">
        <v>-19644361</v>
      </c>
      <c r="M14" s="19">
        <v>-11205219</v>
      </c>
      <c r="N14" s="19">
        <v>-57085990</v>
      </c>
      <c r="O14" s="19"/>
      <c r="P14" s="19"/>
      <c r="Q14" s="19"/>
      <c r="R14" s="19"/>
      <c r="S14" s="19"/>
      <c r="T14" s="19"/>
      <c r="U14" s="19"/>
      <c r="V14" s="19"/>
      <c r="W14" s="19">
        <v>-123225246</v>
      </c>
      <c r="X14" s="19">
        <v>-128538348</v>
      </c>
      <c r="Y14" s="19">
        <v>5313102</v>
      </c>
      <c r="Z14" s="20">
        <v>-4.13</v>
      </c>
      <c r="AA14" s="21">
        <v>-257930643</v>
      </c>
    </row>
    <row r="15" spans="1:27" ht="13.5">
      <c r="A15" s="22" t="s">
        <v>42</v>
      </c>
      <c r="B15" s="16"/>
      <c r="C15" s="17">
        <v>-110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-40865157</v>
      </c>
      <c r="D17" s="25">
        <f>SUM(D6:D16)</f>
        <v>0</v>
      </c>
      <c r="E17" s="26">
        <f t="shared" si="0"/>
        <v>110907491</v>
      </c>
      <c r="F17" s="27">
        <f t="shared" si="0"/>
        <v>110907491</v>
      </c>
      <c r="G17" s="27">
        <f t="shared" si="0"/>
        <v>118825412</v>
      </c>
      <c r="H17" s="27">
        <f t="shared" si="0"/>
        <v>-25541948</v>
      </c>
      <c r="I17" s="27">
        <f t="shared" si="0"/>
        <v>-13334603</v>
      </c>
      <c r="J17" s="27">
        <f t="shared" si="0"/>
        <v>79948861</v>
      </c>
      <c r="K17" s="27">
        <f t="shared" si="0"/>
        <v>-9545277</v>
      </c>
      <c r="L17" s="27">
        <f t="shared" si="0"/>
        <v>-18142123</v>
      </c>
      <c r="M17" s="27">
        <f t="shared" si="0"/>
        <v>102316118</v>
      </c>
      <c r="N17" s="27">
        <f t="shared" si="0"/>
        <v>74628718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154577579</v>
      </c>
      <c r="X17" s="27">
        <f t="shared" si="0"/>
        <v>123130777</v>
      </c>
      <c r="Y17" s="27">
        <f t="shared" si="0"/>
        <v>31446802</v>
      </c>
      <c r="Z17" s="28">
        <f>+IF(X17&lt;&gt;0,+(Y17/X17)*100,0)</f>
        <v>25.539351546526827</v>
      </c>
      <c r="AA17" s="29">
        <f>SUM(AA6:AA16)</f>
        <v>110907491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-24061430</v>
      </c>
      <c r="D26" s="17"/>
      <c r="E26" s="18">
        <v>-119729000</v>
      </c>
      <c r="F26" s="19">
        <v>-119729000</v>
      </c>
      <c r="G26" s="19">
        <v>-20596645</v>
      </c>
      <c r="H26" s="19">
        <v>-13320750</v>
      </c>
      <c r="I26" s="19">
        <v>-7387789</v>
      </c>
      <c r="J26" s="19">
        <v>-41305184</v>
      </c>
      <c r="K26" s="19">
        <v>-15498106</v>
      </c>
      <c r="L26" s="19">
        <v>-9294000</v>
      </c>
      <c r="M26" s="19">
        <v>-6055223</v>
      </c>
      <c r="N26" s="19">
        <v>-30847329</v>
      </c>
      <c r="O26" s="19"/>
      <c r="P26" s="19"/>
      <c r="Q26" s="19"/>
      <c r="R26" s="19"/>
      <c r="S26" s="19"/>
      <c r="T26" s="19"/>
      <c r="U26" s="19"/>
      <c r="V26" s="19"/>
      <c r="W26" s="19">
        <v>-72152513</v>
      </c>
      <c r="X26" s="19">
        <v>-59040680</v>
      </c>
      <c r="Y26" s="19">
        <v>-13111833</v>
      </c>
      <c r="Z26" s="20">
        <v>22.21</v>
      </c>
      <c r="AA26" s="21">
        <v>-119729000</v>
      </c>
    </row>
    <row r="27" spans="1:27" ht="13.5">
      <c r="A27" s="23" t="s">
        <v>51</v>
      </c>
      <c r="B27" s="24"/>
      <c r="C27" s="25">
        <f aca="true" t="shared" si="1" ref="C27:Y27">SUM(C21:C26)</f>
        <v>-24061430</v>
      </c>
      <c r="D27" s="25">
        <f>SUM(D21:D26)</f>
        <v>0</v>
      </c>
      <c r="E27" s="26">
        <f t="shared" si="1"/>
        <v>-119729000</v>
      </c>
      <c r="F27" s="27">
        <f t="shared" si="1"/>
        <v>-119729000</v>
      </c>
      <c r="G27" s="27">
        <f t="shared" si="1"/>
        <v>-20596645</v>
      </c>
      <c r="H27" s="27">
        <f t="shared" si="1"/>
        <v>-13320750</v>
      </c>
      <c r="I27" s="27">
        <f t="shared" si="1"/>
        <v>-7387789</v>
      </c>
      <c r="J27" s="27">
        <f t="shared" si="1"/>
        <v>-41305184</v>
      </c>
      <c r="K27" s="27">
        <f t="shared" si="1"/>
        <v>-15498106</v>
      </c>
      <c r="L27" s="27">
        <f t="shared" si="1"/>
        <v>-9294000</v>
      </c>
      <c r="M27" s="27">
        <f t="shared" si="1"/>
        <v>-6055223</v>
      </c>
      <c r="N27" s="27">
        <f t="shared" si="1"/>
        <v>-30847329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-72152513</v>
      </c>
      <c r="X27" s="27">
        <f t="shared" si="1"/>
        <v>-59040680</v>
      </c>
      <c r="Y27" s="27">
        <f t="shared" si="1"/>
        <v>-13111833</v>
      </c>
      <c r="Z27" s="28">
        <f>+IF(X27&lt;&gt;0,+(Y27/X27)*100,0)</f>
        <v>22.208133442907503</v>
      </c>
      <c r="AA27" s="29">
        <f>SUM(AA21:AA26)</f>
        <v>-119729000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-64926587</v>
      </c>
      <c r="D38" s="31">
        <f>+D17+D27+D36</f>
        <v>0</v>
      </c>
      <c r="E38" s="32">
        <f t="shared" si="3"/>
        <v>-8821509</v>
      </c>
      <c r="F38" s="33">
        <f t="shared" si="3"/>
        <v>-8821509</v>
      </c>
      <c r="G38" s="33">
        <f t="shared" si="3"/>
        <v>98228767</v>
      </c>
      <c r="H38" s="33">
        <f t="shared" si="3"/>
        <v>-38862698</v>
      </c>
      <c r="I38" s="33">
        <f t="shared" si="3"/>
        <v>-20722392</v>
      </c>
      <c r="J38" s="33">
        <f t="shared" si="3"/>
        <v>38643677</v>
      </c>
      <c r="K38" s="33">
        <f t="shared" si="3"/>
        <v>-25043383</v>
      </c>
      <c r="L38" s="33">
        <f t="shared" si="3"/>
        <v>-27436123</v>
      </c>
      <c r="M38" s="33">
        <f t="shared" si="3"/>
        <v>96260895</v>
      </c>
      <c r="N38" s="33">
        <f t="shared" si="3"/>
        <v>43781389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82425066</v>
      </c>
      <c r="X38" s="33">
        <f t="shared" si="3"/>
        <v>64090097</v>
      </c>
      <c r="Y38" s="33">
        <f t="shared" si="3"/>
        <v>18334969</v>
      </c>
      <c r="Z38" s="34">
        <f>+IF(X38&lt;&gt;0,+(Y38/X38)*100,0)</f>
        <v>28.608115540845567</v>
      </c>
      <c r="AA38" s="35">
        <f>+AA17+AA27+AA36</f>
        <v>-8821509</v>
      </c>
    </row>
    <row r="39" spans="1:27" ht="13.5">
      <c r="A39" s="22" t="s">
        <v>59</v>
      </c>
      <c r="B39" s="16"/>
      <c r="C39" s="31">
        <v>84204466</v>
      </c>
      <c r="D39" s="31"/>
      <c r="E39" s="32">
        <v>31662444</v>
      </c>
      <c r="F39" s="33">
        <v>31662444</v>
      </c>
      <c r="G39" s="33">
        <v>19227879</v>
      </c>
      <c r="H39" s="33">
        <v>117456646</v>
      </c>
      <c r="I39" s="33">
        <v>78593948</v>
      </c>
      <c r="J39" s="33">
        <v>19227879</v>
      </c>
      <c r="K39" s="33">
        <v>57871556</v>
      </c>
      <c r="L39" s="33">
        <v>32828173</v>
      </c>
      <c r="M39" s="33">
        <v>5392050</v>
      </c>
      <c r="N39" s="33">
        <v>57871556</v>
      </c>
      <c r="O39" s="33"/>
      <c r="P39" s="33"/>
      <c r="Q39" s="33"/>
      <c r="R39" s="33"/>
      <c r="S39" s="33"/>
      <c r="T39" s="33"/>
      <c r="U39" s="33"/>
      <c r="V39" s="33"/>
      <c r="W39" s="33">
        <v>19227879</v>
      </c>
      <c r="X39" s="33">
        <v>31662444</v>
      </c>
      <c r="Y39" s="33">
        <v>-12434565</v>
      </c>
      <c r="Z39" s="34">
        <v>-39.27</v>
      </c>
      <c r="AA39" s="35">
        <v>31662444</v>
      </c>
    </row>
    <row r="40" spans="1:27" ht="13.5">
      <c r="A40" s="41" t="s">
        <v>60</v>
      </c>
      <c r="B40" s="42"/>
      <c r="C40" s="43">
        <v>19277879</v>
      </c>
      <c r="D40" s="43"/>
      <c r="E40" s="44">
        <v>22840934</v>
      </c>
      <c r="F40" s="45">
        <v>22840934</v>
      </c>
      <c r="G40" s="45">
        <v>117456646</v>
      </c>
      <c r="H40" s="45">
        <v>78593948</v>
      </c>
      <c r="I40" s="45">
        <v>57871556</v>
      </c>
      <c r="J40" s="45">
        <v>57871556</v>
      </c>
      <c r="K40" s="45">
        <v>32828173</v>
      </c>
      <c r="L40" s="45">
        <v>5392050</v>
      </c>
      <c r="M40" s="45">
        <v>101652945</v>
      </c>
      <c r="N40" s="45">
        <v>101652945</v>
      </c>
      <c r="O40" s="45"/>
      <c r="P40" s="45"/>
      <c r="Q40" s="45"/>
      <c r="R40" s="45"/>
      <c r="S40" s="45"/>
      <c r="T40" s="45"/>
      <c r="U40" s="45"/>
      <c r="V40" s="45"/>
      <c r="W40" s="45">
        <v>101652945</v>
      </c>
      <c r="X40" s="45">
        <v>95752540</v>
      </c>
      <c r="Y40" s="45">
        <v>5900405</v>
      </c>
      <c r="Z40" s="46">
        <v>6.16</v>
      </c>
      <c r="AA40" s="47">
        <v>22840934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158477340</v>
      </c>
      <c r="D6" s="17"/>
      <c r="E6" s="18">
        <v>86434800</v>
      </c>
      <c r="F6" s="19">
        <v>86434800</v>
      </c>
      <c r="G6" s="19">
        <v>6224377</v>
      </c>
      <c r="H6" s="19">
        <v>3941000</v>
      </c>
      <c r="I6" s="19">
        <v>6452000</v>
      </c>
      <c r="J6" s="19">
        <v>16617377</v>
      </c>
      <c r="K6" s="19">
        <v>6557742</v>
      </c>
      <c r="L6" s="19">
        <v>6557742</v>
      </c>
      <c r="M6" s="19">
        <v>7174113</v>
      </c>
      <c r="N6" s="19">
        <v>20289597</v>
      </c>
      <c r="O6" s="19"/>
      <c r="P6" s="19"/>
      <c r="Q6" s="19"/>
      <c r="R6" s="19"/>
      <c r="S6" s="19"/>
      <c r="T6" s="19"/>
      <c r="U6" s="19"/>
      <c r="V6" s="19"/>
      <c r="W6" s="19">
        <v>36906974</v>
      </c>
      <c r="X6" s="19">
        <v>43217400</v>
      </c>
      <c r="Y6" s="19">
        <v>-6310426</v>
      </c>
      <c r="Z6" s="20">
        <v>-14.6</v>
      </c>
      <c r="AA6" s="21">
        <v>86434800</v>
      </c>
    </row>
    <row r="7" spans="1:27" ht="13.5">
      <c r="A7" s="22" t="s">
        <v>34</v>
      </c>
      <c r="B7" s="16"/>
      <c r="C7" s="17">
        <v>9208601</v>
      </c>
      <c r="D7" s="17"/>
      <c r="E7" s="18">
        <v>6942000</v>
      </c>
      <c r="F7" s="19">
        <v>6942000</v>
      </c>
      <c r="G7" s="19">
        <v>548715</v>
      </c>
      <c r="H7" s="19">
        <v>319532</v>
      </c>
      <c r="I7" s="19">
        <v>569000</v>
      </c>
      <c r="J7" s="19">
        <v>1437247</v>
      </c>
      <c r="K7" s="19">
        <v>394301</v>
      </c>
      <c r="L7" s="19">
        <v>394301</v>
      </c>
      <c r="M7" s="19">
        <v>319532</v>
      </c>
      <c r="N7" s="19">
        <v>1108134</v>
      </c>
      <c r="O7" s="19"/>
      <c r="P7" s="19"/>
      <c r="Q7" s="19"/>
      <c r="R7" s="19"/>
      <c r="S7" s="19"/>
      <c r="T7" s="19"/>
      <c r="U7" s="19"/>
      <c r="V7" s="19"/>
      <c r="W7" s="19">
        <v>2545381</v>
      </c>
      <c r="X7" s="19">
        <v>3471000</v>
      </c>
      <c r="Y7" s="19">
        <v>-925619</v>
      </c>
      <c r="Z7" s="20">
        <v>-26.67</v>
      </c>
      <c r="AA7" s="21">
        <v>6942000</v>
      </c>
    </row>
    <row r="8" spans="1:27" ht="13.5">
      <c r="A8" s="22" t="s">
        <v>35</v>
      </c>
      <c r="B8" s="16"/>
      <c r="C8" s="17">
        <v>10373953</v>
      </c>
      <c r="D8" s="17"/>
      <c r="E8" s="18">
        <v>22298346</v>
      </c>
      <c r="F8" s="19">
        <v>22087762</v>
      </c>
      <c r="G8" s="19">
        <v>1449000</v>
      </c>
      <c r="H8" s="19">
        <v>525000</v>
      </c>
      <c r="I8" s="19">
        <v>362000</v>
      </c>
      <c r="J8" s="19">
        <v>2336000</v>
      </c>
      <c r="K8" s="19">
        <v>444964</v>
      </c>
      <c r="L8" s="19">
        <v>444964</v>
      </c>
      <c r="M8" s="19">
        <v>97744</v>
      </c>
      <c r="N8" s="19">
        <v>987672</v>
      </c>
      <c r="O8" s="19"/>
      <c r="P8" s="19"/>
      <c r="Q8" s="19"/>
      <c r="R8" s="19"/>
      <c r="S8" s="19"/>
      <c r="T8" s="19"/>
      <c r="U8" s="19"/>
      <c r="V8" s="19"/>
      <c r="W8" s="19">
        <v>3323672</v>
      </c>
      <c r="X8" s="19">
        <v>11149596</v>
      </c>
      <c r="Y8" s="19">
        <v>-7825924</v>
      </c>
      <c r="Z8" s="20">
        <v>-70.19</v>
      </c>
      <c r="AA8" s="21">
        <v>22087762</v>
      </c>
    </row>
    <row r="9" spans="1:27" ht="13.5">
      <c r="A9" s="22" t="s">
        <v>36</v>
      </c>
      <c r="B9" s="16"/>
      <c r="C9" s="17">
        <v>342846156</v>
      </c>
      <c r="D9" s="17"/>
      <c r="E9" s="18">
        <v>367663000</v>
      </c>
      <c r="F9" s="19">
        <v>382663000</v>
      </c>
      <c r="G9" s="19">
        <v>150630000</v>
      </c>
      <c r="H9" s="19">
        <v>4115000</v>
      </c>
      <c r="I9" s="19"/>
      <c r="J9" s="19">
        <v>154745000</v>
      </c>
      <c r="K9" s="19"/>
      <c r="L9" s="19"/>
      <c r="M9" s="19">
        <v>120504000</v>
      </c>
      <c r="N9" s="19">
        <v>120504000</v>
      </c>
      <c r="O9" s="19"/>
      <c r="P9" s="19"/>
      <c r="Q9" s="19"/>
      <c r="R9" s="19"/>
      <c r="S9" s="19"/>
      <c r="T9" s="19"/>
      <c r="U9" s="19"/>
      <c r="V9" s="19"/>
      <c r="W9" s="19">
        <v>275249000</v>
      </c>
      <c r="X9" s="19">
        <v>275747250</v>
      </c>
      <c r="Y9" s="19">
        <v>-498250</v>
      </c>
      <c r="Z9" s="20">
        <v>-0.18</v>
      </c>
      <c r="AA9" s="21">
        <v>382663000</v>
      </c>
    </row>
    <row r="10" spans="1:27" ht="13.5">
      <c r="A10" s="22" t="s">
        <v>37</v>
      </c>
      <c r="B10" s="16"/>
      <c r="C10" s="17">
        <v>90886692</v>
      </c>
      <c r="D10" s="17"/>
      <c r="E10" s="18">
        <v>97638000</v>
      </c>
      <c r="F10" s="19">
        <v>82638000</v>
      </c>
      <c r="G10" s="19">
        <v>34877000</v>
      </c>
      <c r="H10" s="19"/>
      <c r="I10" s="19"/>
      <c r="J10" s="19">
        <v>34877000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34877000</v>
      </c>
      <c r="X10" s="19">
        <v>68346600</v>
      </c>
      <c r="Y10" s="19">
        <v>-33469600</v>
      </c>
      <c r="Z10" s="20">
        <v>-48.97</v>
      </c>
      <c r="AA10" s="21">
        <v>82638000</v>
      </c>
    </row>
    <row r="11" spans="1:27" ht="13.5">
      <c r="A11" s="22" t="s">
        <v>38</v>
      </c>
      <c r="B11" s="16"/>
      <c r="C11" s="17">
        <v>13944409</v>
      </c>
      <c r="D11" s="17"/>
      <c r="E11" s="18">
        <v>12209919</v>
      </c>
      <c r="F11" s="19">
        <v>420000</v>
      </c>
      <c r="G11" s="19"/>
      <c r="H11" s="19">
        <v>16000</v>
      </c>
      <c r="I11" s="19">
        <v>16000</v>
      </c>
      <c r="J11" s="19">
        <v>32000</v>
      </c>
      <c r="K11" s="19">
        <v>23000</v>
      </c>
      <c r="L11" s="19">
        <v>23000</v>
      </c>
      <c r="M11" s="19">
        <v>23000</v>
      </c>
      <c r="N11" s="19">
        <v>69000</v>
      </c>
      <c r="O11" s="19"/>
      <c r="P11" s="19"/>
      <c r="Q11" s="19"/>
      <c r="R11" s="19"/>
      <c r="S11" s="19"/>
      <c r="T11" s="19"/>
      <c r="U11" s="19"/>
      <c r="V11" s="19"/>
      <c r="W11" s="19">
        <v>101000</v>
      </c>
      <c r="X11" s="19">
        <v>105000</v>
      </c>
      <c r="Y11" s="19">
        <v>-4000</v>
      </c>
      <c r="Z11" s="20">
        <v>-3.81</v>
      </c>
      <c r="AA11" s="21">
        <v>420000</v>
      </c>
    </row>
    <row r="12" spans="1:27" ht="13.5">
      <c r="A12" s="22" t="s">
        <v>39</v>
      </c>
      <c r="B12" s="16"/>
      <c r="C12" s="17"/>
      <c r="D12" s="17"/>
      <c r="E12" s="18">
        <v>1</v>
      </c>
      <c r="F12" s="19">
        <v>1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</v>
      </c>
      <c r="Y12" s="19">
        <v>-1</v>
      </c>
      <c r="Z12" s="20">
        <v>-100</v>
      </c>
      <c r="AA12" s="21">
        <v>1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-363217271</v>
      </c>
      <c r="D14" s="17"/>
      <c r="E14" s="18">
        <v>-499238952</v>
      </c>
      <c r="F14" s="19">
        <v>-455857752</v>
      </c>
      <c r="G14" s="19">
        <v>-23654001</v>
      </c>
      <c r="H14" s="19">
        <v>-28423322</v>
      </c>
      <c r="I14" s="19">
        <v>-35377000</v>
      </c>
      <c r="J14" s="19">
        <v>-87454323</v>
      </c>
      <c r="K14" s="19">
        <v>-22155505</v>
      </c>
      <c r="L14" s="19">
        <v>-27746901</v>
      </c>
      <c r="M14" s="19">
        <v>-30714248</v>
      </c>
      <c r="N14" s="19">
        <v>-80616654</v>
      </c>
      <c r="O14" s="19"/>
      <c r="P14" s="19"/>
      <c r="Q14" s="19"/>
      <c r="R14" s="19"/>
      <c r="S14" s="19"/>
      <c r="T14" s="19"/>
      <c r="U14" s="19"/>
      <c r="V14" s="19"/>
      <c r="W14" s="19">
        <v>-168070977</v>
      </c>
      <c r="X14" s="19">
        <v>-227928876</v>
      </c>
      <c r="Y14" s="19">
        <v>59857899</v>
      </c>
      <c r="Z14" s="20">
        <v>-26.26</v>
      </c>
      <c r="AA14" s="21">
        <v>-455857752</v>
      </c>
    </row>
    <row r="15" spans="1:27" ht="13.5">
      <c r="A15" s="22" t="s">
        <v>42</v>
      </c>
      <c r="B15" s="16"/>
      <c r="C15" s="17">
        <v>-1204227</v>
      </c>
      <c r="D15" s="17"/>
      <c r="E15" s="18">
        <v>-1846152</v>
      </c>
      <c r="F15" s="19">
        <v>-1200000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-600000</v>
      </c>
      <c r="Y15" s="19">
        <v>600000</v>
      </c>
      <c r="Z15" s="20">
        <v>-100</v>
      </c>
      <c r="AA15" s="21">
        <v>-1200000</v>
      </c>
    </row>
    <row r="16" spans="1:27" ht="13.5">
      <c r="A16" s="22" t="s">
        <v>43</v>
      </c>
      <c r="B16" s="16"/>
      <c r="C16" s="17">
        <v>-8086807</v>
      </c>
      <c r="D16" s="17"/>
      <c r="E16" s="18">
        <v>-5000004</v>
      </c>
      <c r="F16" s="19">
        <v>-11146254</v>
      </c>
      <c r="G16" s="19"/>
      <c r="H16" s="19">
        <v>-1306284</v>
      </c>
      <c r="I16" s="19"/>
      <c r="J16" s="19">
        <v>-1306284</v>
      </c>
      <c r="K16" s="19">
        <v>-1316673</v>
      </c>
      <c r="L16" s="19">
        <v>-648099</v>
      </c>
      <c r="M16" s="19">
        <v>-258025</v>
      </c>
      <c r="N16" s="19">
        <v>-2222797</v>
      </c>
      <c r="O16" s="19"/>
      <c r="P16" s="19"/>
      <c r="Q16" s="19"/>
      <c r="R16" s="19"/>
      <c r="S16" s="19"/>
      <c r="T16" s="19"/>
      <c r="U16" s="19"/>
      <c r="V16" s="19"/>
      <c r="W16" s="19">
        <v>-3529081</v>
      </c>
      <c r="X16" s="19">
        <v>-8646252</v>
      </c>
      <c r="Y16" s="19">
        <v>5117171</v>
      </c>
      <c r="Z16" s="20">
        <v>-59.18</v>
      </c>
      <c r="AA16" s="21">
        <v>-11146254</v>
      </c>
    </row>
    <row r="17" spans="1:27" ht="13.5">
      <c r="A17" s="23" t="s">
        <v>44</v>
      </c>
      <c r="B17" s="24"/>
      <c r="C17" s="25">
        <f aca="true" t="shared" si="0" ref="C17:Y17">SUM(C6:C16)</f>
        <v>253228846</v>
      </c>
      <c r="D17" s="25">
        <f>SUM(D6:D16)</f>
        <v>0</v>
      </c>
      <c r="E17" s="26">
        <f t="shared" si="0"/>
        <v>87100958</v>
      </c>
      <c r="F17" s="27">
        <f t="shared" si="0"/>
        <v>112981557</v>
      </c>
      <c r="G17" s="27">
        <f t="shared" si="0"/>
        <v>170075091</v>
      </c>
      <c r="H17" s="27">
        <f t="shared" si="0"/>
        <v>-20813074</v>
      </c>
      <c r="I17" s="27">
        <f t="shared" si="0"/>
        <v>-27978000</v>
      </c>
      <c r="J17" s="27">
        <f t="shared" si="0"/>
        <v>121284017</v>
      </c>
      <c r="K17" s="27">
        <f t="shared" si="0"/>
        <v>-16052171</v>
      </c>
      <c r="L17" s="27">
        <f t="shared" si="0"/>
        <v>-20974993</v>
      </c>
      <c r="M17" s="27">
        <f t="shared" si="0"/>
        <v>97146116</v>
      </c>
      <c r="N17" s="27">
        <f t="shared" si="0"/>
        <v>60118952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181402969</v>
      </c>
      <c r="X17" s="27">
        <f t="shared" si="0"/>
        <v>164861719</v>
      </c>
      <c r="Y17" s="27">
        <f t="shared" si="0"/>
        <v>16541250</v>
      </c>
      <c r="Z17" s="28">
        <f>+IF(X17&lt;&gt;0,+(Y17/X17)*100,0)</f>
        <v>10.033408665355479</v>
      </c>
      <c r="AA17" s="29">
        <f>SUM(AA6:AA16)</f>
        <v>112981557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-208609423</v>
      </c>
      <c r="D26" s="17"/>
      <c r="E26" s="18">
        <v>-112744996</v>
      </c>
      <c r="F26" s="19">
        <v>-112745004</v>
      </c>
      <c r="G26" s="19">
        <v>-538000</v>
      </c>
      <c r="H26" s="19">
        <v>-14777000</v>
      </c>
      <c r="I26" s="19">
        <v>-2018000</v>
      </c>
      <c r="J26" s="19">
        <v>-17333000</v>
      </c>
      <c r="K26" s="19">
        <v>-5221000</v>
      </c>
      <c r="L26" s="19">
        <v>-81300</v>
      </c>
      <c r="M26" s="19">
        <v>-8037929</v>
      </c>
      <c r="N26" s="19">
        <v>-13340229</v>
      </c>
      <c r="O26" s="19"/>
      <c r="P26" s="19"/>
      <c r="Q26" s="19"/>
      <c r="R26" s="19"/>
      <c r="S26" s="19"/>
      <c r="T26" s="19"/>
      <c r="U26" s="19"/>
      <c r="V26" s="19"/>
      <c r="W26" s="19">
        <v>-30673229</v>
      </c>
      <c r="X26" s="19">
        <v>-56372502</v>
      </c>
      <c r="Y26" s="19">
        <v>25699273</v>
      </c>
      <c r="Z26" s="20">
        <v>-45.59</v>
      </c>
      <c r="AA26" s="21">
        <v>-112745004</v>
      </c>
    </row>
    <row r="27" spans="1:27" ht="13.5">
      <c r="A27" s="23" t="s">
        <v>51</v>
      </c>
      <c r="B27" s="24"/>
      <c r="C27" s="25">
        <f aca="true" t="shared" si="1" ref="C27:Y27">SUM(C21:C26)</f>
        <v>-208609423</v>
      </c>
      <c r="D27" s="25">
        <f>SUM(D21:D26)</f>
        <v>0</v>
      </c>
      <c r="E27" s="26">
        <f t="shared" si="1"/>
        <v>-112744996</v>
      </c>
      <c r="F27" s="27">
        <f t="shared" si="1"/>
        <v>-112745004</v>
      </c>
      <c r="G27" s="27">
        <f t="shared" si="1"/>
        <v>-538000</v>
      </c>
      <c r="H27" s="27">
        <f t="shared" si="1"/>
        <v>-14777000</v>
      </c>
      <c r="I27" s="27">
        <f t="shared" si="1"/>
        <v>-2018000</v>
      </c>
      <c r="J27" s="27">
        <f t="shared" si="1"/>
        <v>-17333000</v>
      </c>
      <c r="K27" s="27">
        <f t="shared" si="1"/>
        <v>-5221000</v>
      </c>
      <c r="L27" s="27">
        <f t="shared" si="1"/>
        <v>-81300</v>
      </c>
      <c r="M27" s="27">
        <f t="shared" si="1"/>
        <v>-8037929</v>
      </c>
      <c r="N27" s="27">
        <f t="shared" si="1"/>
        <v>-13340229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-30673229</v>
      </c>
      <c r="X27" s="27">
        <f t="shared" si="1"/>
        <v>-56372502</v>
      </c>
      <c r="Y27" s="27">
        <f t="shared" si="1"/>
        <v>25699273</v>
      </c>
      <c r="Z27" s="28">
        <f>+IF(X27&lt;&gt;0,+(Y27/X27)*100,0)</f>
        <v>-45.588313607226446</v>
      </c>
      <c r="AA27" s="29">
        <f>SUM(AA21:AA26)</f>
        <v>-112745004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-1200000</v>
      </c>
      <c r="F35" s="19">
        <v>-1200000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-600000</v>
      </c>
      <c r="Y35" s="19">
        <v>600000</v>
      </c>
      <c r="Z35" s="20">
        <v>-100</v>
      </c>
      <c r="AA35" s="21">
        <v>-1200000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-1200000</v>
      </c>
      <c r="F36" s="27">
        <f t="shared" si="2"/>
        <v>-1200000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-600000</v>
      </c>
      <c r="Y36" s="27">
        <f t="shared" si="2"/>
        <v>600000</v>
      </c>
      <c r="Z36" s="28">
        <f>+IF(X36&lt;&gt;0,+(Y36/X36)*100,0)</f>
        <v>-100</v>
      </c>
      <c r="AA36" s="29">
        <f>SUM(AA31:AA35)</f>
        <v>-1200000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44619423</v>
      </c>
      <c r="D38" s="31">
        <f>+D17+D27+D36</f>
        <v>0</v>
      </c>
      <c r="E38" s="32">
        <f t="shared" si="3"/>
        <v>-26844038</v>
      </c>
      <c r="F38" s="33">
        <f t="shared" si="3"/>
        <v>-963447</v>
      </c>
      <c r="G38" s="33">
        <f t="shared" si="3"/>
        <v>169537091</v>
      </c>
      <c r="H38" s="33">
        <f t="shared" si="3"/>
        <v>-35590074</v>
      </c>
      <c r="I38" s="33">
        <f t="shared" si="3"/>
        <v>-29996000</v>
      </c>
      <c r="J38" s="33">
        <f t="shared" si="3"/>
        <v>103951017</v>
      </c>
      <c r="K38" s="33">
        <f t="shared" si="3"/>
        <v>-21273171</v>
      </c>
      <c r="L38" s="33">
        <f t="shared" si="3"/>
        <v>-21056293</v>
      </c>
      <c r="M38" s="33">
        <f t="shared" si="3"/>
        <v>89108187</v>
      </c>
      <c r="N38" s="33">
        <f t="shared" si="3"/>
        <v>46778723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150729740</v>
      </c>
      <c r="X38" s="33">
        <f t="shared" si="3"/>
        <v>107889217</v>
      </c>
      <c r="Y38" s="33">
        <f t="shared" si="3"/>
        <v>42840523</v>
      </c>
      <c r="Z38" s="34">
        <f>+IF(X38&lt;&gt;0,+(Y38/X38)*100,0)</f>
        <v>39.70788202124036</v>
      </c>
      <c r="AA38" s="35">
        <f>+AA17+AA27+AA36</f>
        <v>-963447</v>
      </c>
    </row>
    <row r="39" spans="1:27" ht="13.5">
      <c r="A39" s="22" t="s">
        <v>59</v>
      </c>
      <c r="B39" s="16"/>
      <c r="C39" s="31">
        <v>208340741</v>
      </c>
      <c r="D39" s="31"/>
      <c r="E39" s="32">
        <v>240774799</v>
      </c>
      <c r="F39" s="33">
        <v>10775000</v>
      </c>
      <c r="G39" s="33">
        <v>143472983</v>
      </c>
      <c r="H39" s="33">
        <v>313010074</v>
      </c>
      <c r="I39" s="33">
        <v>277420000</v>
      </c>
      <c r="J39" s="33">
        <v>143472983</v>
      </c>
      <c r="K39" s="33">
        <v>247424000</v>
      </c>
      <c r="L39" s="33">
        <v>226150829</v>
      </c>
      <c r="M39" s="33">
        <v>205094536</v>
      </c>
      <c r="N39" s="33">
        <v>247424000</v>
      </c>
      <c r="O39" s="33"/>
      <c r="P39" s="33"/>
      <c r="Q39" s="33"/>
      <c r="R39" s="33"/>
      <c r="S39" s="33"/>
      <c r="T39" s="33"/>
      <c r="U39" s="33"/>
      <c r="V39" s="33"/>
      <c r="W39" s="33">
        <v>143472983</v>
      </c>
      <c r="X39" s="33">
        <v>10775000</v>
      </c>
      <c r="Y39" s="33">
        <v>132697983</v>
      </c>
      <c r="Z39" s="34">
        <v>1231.54</v>
      </c>
      <c r="AA39" s="35">
        <v>10775000</v>
      </c>
    </row>
    <row r="40" spans="1:27" ht="13.5">
      <c r="A40" s="41" t="s">
        <v>60</v>
      </c>
      <c r="B40" s="42"/>
      <c r="C40" s="43">
        <v>252960164</v>
      </c>
      <c r="D40" s="43"/>
      <c r="E40" s="44">
        <v>213930763</v>
      </c>
      <c r="F40" s="45">
        <v>9811554</v>
      </c>
      <c r="G40" s="45">
        <v>313010074</v>
      </c>
      <c r="H40" s="45">
        <v>277420000</v>
      </c>
      <c r="I40" s="45">
        <v>247424000</v>
      </c>
      <c r="J40" s="45">
        <v>247424000</v>
      </c>
      <c r="K40" s="45">
        <v>226150829</v>
      </c>
      <c r="L40" s="45">
        <v>205094536</v>
      </c>
      <c r="M40" s="45">
        <v>294202723</v>
      </c>
      <c r="N40" s="45">
        <v>294202723</v>
      </c>
      <c r="O40" s="45"/>
      <c r="P40" s="45"/>
      <c r="Q40" s="45"/>
      <c r="R40" s="45"/>
      <c r="S40" s="45"/>
      <c r="T40" s="45"/>
      <c r="U40" s="45"/>
      <c r="V40" s="45"/>
      <c r="W40" s="45">
        <v>294202723</v>
      </c>
      <c r="X40" s="45">
        <v>118664218</v>
      </c>
      <c r="Y40" s="45">
        <v>175538505</v>
      </c>
      <c r="Z40" s="46">
        <v>147.93</v>
      </c>
      <c r="AA40" s="47">
        <v>9811554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35403433</v>
      </c>
      <c r="D7" s="17"/>
      <c r="E7" s="18">
        <v>49384800</v>
      </c>
      <c r="F7" s="19">
        <v>49384800</v>
      </c>
      <c r="G7" s="19">
        <v>7470172</v>
      </c>
      <c r="H7" s="19">
        <v>7194723</v>
      </c>
      <c r="I7" s="19">
        <v>8181845</v>
      </c>
      <c r="J7" s="19">
        <v>22846740</v>
      </c>
      <c r="K7" s="19">
        <v>5723650</v>
      </c>
      <c r="L7" s="19">
        <v>4752596</v>
      </c>
      <c r="M7" s="19"/>
      <c r="N7" s="19">
        <v>10476246</v>
      </c>
      <c r="O7" s="19"/>
      <c r="P7" s="19"/>
      <c r="Q7" s="19"/>
      <c r="R7" s="19"/>
      <c r="S7" s="19"/>
      <c r="T7" s="19"/>
      <c r="U7" s="19"/>
      <c r="V7" s="19"/>
      <c r="W7" s="19">
        <v>33322986</v>
      </c>
      <c r="X7" s="19">
        <v>24692400</v>
      </c>
      <c r="Y7" s="19">
        <v>8630586</v>
      </c>
      <c r="Z7" s="20">
        <v>34.95</v>
      </c>
      <c r="AA7" s="21">
        <v>49384800</v>
      </c>
    </row>
    <row r="8" spans="1:27" ht="13.5">
      <c r="A8" s="22" t="s">
        <v>35</v>
      </c>
      <c r="B8" s="16"/>
      <c r="C8" s="17">
        <v>2658205</v>
      </c>
      <c r="D8" s="17"/>
      <c r="E8" s="18">
        <v>4026000</v>
      </c>
      <c r="F8" s="19">
        <v>4026000</v>
      </c>
      <c r="G8" s="19">
        <v>9485</v>
      </c>
      <c r="H8" s="19">
        <v>685599</v>
      </c>
      <c r="I8" s="19">
        <v>364828</v>
      </c>
      <c r="J8" s="19">
        <v>1059912</v>
      </c>
      <c r="K8" s="19">
        <v>314534</v>
      </c>
      <c r="L8" s="19">
        <v>263239</v>
      </c>
      <c r="M8" s="19"/>
      <c r="N8" s="19">
        <v>577773</v>
      </c>
      <c r="O8" s="19"/>
      <c r="P8" s="19"/>
      <c r="Q8" s="19"/>
      <c r="R8" s="19"/>
      <c r="S8" s="19"/>
      <c r="T8" s="19"/>
      <c r="U8" s="19"/>
      <c r="V8" s="19"/>
      <c r="W8" s="19">
        <v>1637685</v>
      </c>
      <c r="X8" s="19">
        <v>2013000</v>
      </c>
      <c r="Y8" s="19">
        <v>-375315</v>
      </c>
      <c r="Z8" s="20">
        <v>-18.64</v>
      </c>
      <c r="AA8" s="21">
        <v>4026000</v>
      </c>
    </row>
    <row r="9" spans="1:27" ht="13.5">
      <c r="A9" s="22" t="s">
        <v>36</v>
      </c>
      <c r="B9" s="16"/>
      <c r="C9" s="17">
        <v>1262848599</v>
      </c>
      <c r="D9" s="17"/>
      <c r="E9" s="18">
        <v>850212000</v>
      </c>
      <c r="F9" s="19">
        <v>850212000</v>
      </c>
      <c r="G9" s="19">
        <v>296450000</v>
      </c>
      <c r="H9" s="19">
        <v>3362000</v>
      </c>
      <c r="I9" s="19"/>
      <c r="J9" s="19">
        <v>299812000</v>
      </c>
      <c r="K9" s="19"/>
      <c r="L9" s="19">
        <v>785000</v>
      </c>
      <c r="M9" s="19"/>
      <c r="N9" s="19">
        <v>785000</v>
      </c>
      <c r="O9" s="19"/>
      <c r="P9" s="19"/>
      <c r="Q9" s="19"/>
      <c r="R9" s="19"/>
      <c r="S9" s="19"/>
      <c r="T9" s="19"/>
      <c r="U9" s="19"/>
      <c r="V9" s="19"/>
      <c r="W9" s="19">
        <v>300597000</v>
      </c>
      <c r="X9" s="19">
        <v>566808000</v>
      </c>
      <c r="Y9" s="19">
        <v>-266211000</v>
      </c>
      <c r="Z9" s="20">
        <v>-46.97</v>
      </c>
      <c r="AA9" s="21">
        <v>850212000</v>
      </c>
    </row>
    <row r="10" spans="1:27" ht="13.5">
      <c r="A10" s="22" t="s">
        <v>37</v>
      </c>
      <c r="B10" s="16"/>
      <c r="C10" s="17"/>
      <c r="D10" s="17"/>
      <c r="E10" s="18">
        <v>651593238</v>
      </c>
      <c r="F10" s="19">
        <v>651593238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434395492</v>
      </c>
      <c r="Y10" s="19">
        <v>-434395492</v>
      </c>
      <c r="Z10" s="20">
        <v>-100</v>
      </c>
      <c r="AA10" s="21">
        <v>651593238</v>
      </c>
    </row>
    <row r="11" spans="1:27" ht="13.5">
      <c r="A11" s="22" t="s">
        <v>38</v>
      </c>
      <c r="B11" s="16"/>
      <c r="C11" s="17">
        <v>20127044</v>
      </c>
      <c r="D11" s="17"/>
      <c r="E11" s="18">
        <v>15020592</v>
      </c>
      <c r="F11" s="19">
        <v>15020592</v>
      </c>
      <c r="G11" s="19">
        <v>1760599</v>
      </c>
      <c r="H11" s="19">
        <v>1942758</v>
      </c>
      <c r="I11" s="19">
        <v>923792</v>
      </c>
      <c r="J11" s="19">
        <v>4627149</v>
      </c>
      <c r="K11" s="19">
        <v>2191862</v>
      </c>
      <c r="L11" s="19"/>
      <c r="M11" s="19"/>
      <c r="N11" s="19">
        <v>2191862</v>
      </c>
      <c r="O11" s="19"/>
      <c r="P11" s="19"/>
      <c r="Q11" s="19"/>
      <c r="R11" s="19"/>
      <c r="S11" s="19"/>
      <c r="T11" s="19"/>
      <c r="U11" s="19"/>
      <c r="V11" s="19"/>
      <c r="W11" s="19">
        <v>6819011</v>
      </c>
      <c r="X11" s="19">
        <v>7510296</v>
      </c>
      <c r="Y11" s="19">
        <v>-691285</v>
      </c>
      <c r="Z11" s="20">
        <v>-9.2</v>
      </c>
      <c r="AA11" s="21">
        <v>15020592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-695080826</v>
      </c>
      <c r="D14" s="17"/>
      <c r="E14" s="18">
        <v>-888058815</v>
      </c>
      <c r="F14" s="19">
        <v>-888058815</v>
      </c>
      <c r="G14" s="19">
        <v>-46161273</v>
      </c>
      <c r="H14" s="19">
        <v>-76117964</v>
      </c>
      <c r="I14" s="19">
        <v>-72689529</v>
      </c>
      <c r="J14" s="19">
        <v>-194968766</v>
      </c>
      <c r="K14" s="19">
        <v>-73225463</v>
      </c>
      <c r="L14" s="19">
        <v>-73967206</v>
      </c>
      <c r="M14" s="19"/>
      <c r="N14" s="19">
        <v>-147192669</v>
      </c>
      <c r="O14" s="19"/>
      <c r="P14" s="19"/>
      <c r="Q14" s="19"/>
      <c r="R14" s="19"/>
      <c r="S14" s="19"/>
      <c r="T14" s="19"/>
      <c r="U14" s="19"/>
      <c r="V14" s="19"/>
      <c r="W14" s="19">
        <v>-342161435</v>
      </c>
      <c r="X14" s="19">
        <v>-448058904</v>
      </c>
      <c r="Y14" s="19">
        <v>105897469</v>
      </c>
      <c r="Z14" s="20">
        <v>-23.63</v>
      </c>
      <c r="AA14" s="21">
        <v>-888058815</v>
      </c>
    </row>
    <row r="15" spans="1:27" ht="13.5">
      <c r="A15" s="22" t="s">
        <v>42</v>
      </c>
      <c r="B15" s="16"/>
      <c r="C15" s="17"/>
      <c r="D15" s="17"/>
      <c r="E15" s="18">
        <v>-1158300</v>
      </c>
      <c r="F15" s="19">
        <v>-1158300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-579150</v>
      </c>
      <c r="Y15" s="19">
        <v>579150</v>
      </c>
      <c r="Z15" s="20">
        <v>-100</v>
      </c>
      <c r="AA15" s="21">
        <v>-1158300</v>
      </c>
    </row>
    <row r="16" spans="1:27" ht="13.5">
      <c r="A16" s="22" t="s">
        <v>43</v>
      </c>
      <c r="B16" s="16"/>
      <c r="C16" s="17"/>
      <c r="D16" s="17"/>
      <c r="E16" s="18">
        <v>-3951996</v>
      </c>
      <c r="F16" s="19">
        <v>-3951996</v>
      </c>
      <c r="G16" s="19">
        <v>-209655</v>
      </c>
      <c r="H16" s="19">
        <v>-333544</v>
      </c>
      <c r="I16" s="19">
        <v>-228170</v>
      </c>
      <c r="J16" s="19">
        <v>-771369</v>
      </c>
      <c r="K16" s="19">
        <v>-274002</v>
      </c>
      <c r="L16" s="19">
        <v>-325077</v>
      </c>
      <c r="M16" s="19"/>
      <c r="N16" s="19">
        <v>-599079</v>
      </c>
      <c r="O16" s="19"/>
      <c r="P16" s="19"/>
      <c r="Q16" s="19"/>
      <c r="R16" s="19"/>
      <c r="S16" s="19"/>
      <c r="T16" s="19"/>
      <c r="U16" s="19"/>
      <c r="V16" s="19"/>
      <c r="W16" s="19">
        <v>-1370448</v>
      </c>
      <c r="X16" s="19">
        <v>-1975998</v>
      </c>
      <c r="Y16" s="19">
        <v>605550</v>
      </c>
      <c r="Z16" s="20">
        <v>-30.65</v>
      </c>
      <c r="AA16" s="21">
        <v>-3951996</v>
      </c>
    </row>
    <row r="17" spans="1:27" ht="13.5">
      <c r="A17" s="23" t="s">
        <v>44</v>
      </c>
      <c r="B17" s="24"/>
      <c r="C17" s="25">
        <f aca="true" t="shared" si="0" ref="C17:Y17">SUM(C6:C16)</f>
        <v>625956455</v>
      </c>
      <c r="D17" s="25">
        <f>SUM(D6:D16)</f>
        <v>0</v>
      </c>
      <c r="E17" s="26">
        <f t="shared" si="0"/>
        <v>677067519</v>
      </c>
      <c r="F17" s="27">
        <f t="shared" si="0"/>
        <v>677067519</v>
      </c>
      <c r="G17" s="27">
        <f t="shared" si="0"/>
        <v>259319328</v>
      </c>
      <c r="H17" s="27">
        <f t="shared" si="0"/>
        <v>-63266428</v>
      </c>
      <c r="I17" s="27">
        <f t="shared" si="0"/>
        <v>-63447234</v>
      </c>
      <c r="J17" s="27">
        <f t="shared" si="0"/>
        <v>132605666</v>
      </c>
      <c r="K17" s="27">
        <f t="shared" si="0"/>
        <v>-65269419</v>
      </c>
      <c r="L17" s="27">
        <f t="shared" si="0"/>
        <v>-68491448</v>
      </c>
      <c r="M17" s="27">
        <f t="shared" si="0"/>
        <v>0</v>
      </c>
      <c r="N17" s="27">
        <f t="shared" si="0"/>
        <v>-133760867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-1155201</v>
      </c>
      <c r="X17" s="27">
        <f t="shared" si="0"/>
        <v>584805136</v>
      </c>
      <c r="Y17" s="27">
        <f t="shared" si="0"/>
        <v>-585960337</v>
      </c>
      <c r="Z17" s="28">
        <f>+IF(X17&lt;&gt;0,+(Y17/X17)*100,0)</f>
        <v>-100.1975360558393</v>
      </c>
      <c r="AA17" s="29">
        <f>SUM(AA6:AA16)</f>
        <v>677067519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-1072909939</v>
      </c>
      <c r="D26" s="17"/>
      <c r="E26" s="18">
        <v>-644469787</v>
      </c>
      <c r="F26" s="19">
        <v>-644469787</v>
      </c>
      <c r="G26" s="19"/>
      <c r="H26" s="19">
        <v>-29809403</v>
      </c>
      <c r="I26" s="19">
        <v>-21884247</v>
      </c>
      <c r="J26" s="19">
        <v>-51693650</v>
      </c>
      <c r="K26" s="19">
        <v>-68885046</v>
      </c>
      <c r="L26" s="19">
        <v>-58359969</v>
      </c>
      <c r="M26" s="19"/>
      <c r="N26" s="19">
        <v>-127245015</v>
      </c>
      <c r="O26" s="19"/>
      <c r="P26" s="19"/>
      <c r="Q26" s="19"/>
      <c r="R26" s="19"/>
      <c r="S26" s="19"/>
      <c r="T26" s="19"/>
      <c r="U26" s="19"/>
      <c r="V26" s="19"/>
      <c r="W26" s="19">
        <v>-178938665</v>
      </c>
      <c r="X26" s="19">
        <v>-347935002</v>
      </c>
      <c r="Y26" s="19">
        <v>168996337</v>
      </c>
      <c r="Z26" s="20">
        <v>-48.57</v>
      </c>
      <c r="AA26" s="21">
        <v>-644469787</v>
      </c>
    </row>
    <row r="27" spans="1:27" ht="13.5">
      <c r="A27" s="23" t="s">
        <v>51</v>
      </c>
      <c r="B27" s="24"/>
      <c r="C27" s="25">
        <f aca="true" t="shared" si="1" ref="C27:Y27">SUM(C21:C26)</f>
        <v>-1072909939</v>
      </c>
      <c r="D27" s="25">
        <f>SUM(D21:D26)</f>
        <v>0</v>
      </c>
      <c r="E27" s="26">
        <f t="shared" si="1"/>
        <v>-644469787</v>
      </c>
      <c r="F27" s="27">
        <f t="shared" si="1"/>
        <v>-644469787</v>
      </c>
      <c r="G27" s="27">
        <f t="shared" si="1"/>
        <v>0</v>
      </c>
      <c r="H27" s="27">
        <f t="shared" si="1"/>
        <v>-29809403</v>
      </c>
      <c r="I27" s="27">
        <f t="shared" si="1"/>
        <v>-21884247</v>
      </c>
      <c r="J27" s="27">
        <f t="shared" si="1"/>
        <v>-51693650</v>
      </c>
      <c r="K27" s="27">
        <f t="shared" si="1"/>
        <v>-68885046</v>
      </c>
      <c r="L27" s="27">
        <f t="shared" si="1"/>
        <v>-58359969</v>
      </c>
      <c r="M27" s="27">
        <f t="shared" si="1"/>
        <v>0</v>
      </c>
      <c r="N27" s="27">
        <f t="shared" si="1"/>
        <v>-127245015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-178938665</v>
      </c>
      <c r="X27" s="27">
        <f t="shared" si="1"/>
        <v>-347935002</v>
      </c>
      <c r="Y27" s="27">
        <f t="shared" si="1"/>
        <v>168996337</v>
      </c>
      <c r="Z27" s="28">
        <f>+IF(X27&lt;&gt;0,+(Y27/X27)*100,0)</f>
        <v>-48.571237739398235</v>
      </c>
      <c r="AA27" s="29">
        <f>SUM(AA21:AA26)</f>
        <v>-644469787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-728000</v>
      </c>
      <c r="F31" s="19">
        <v>-728000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-728000</v>
      </c>
      <c r="Y31" s="19">
        <v>728000</v>
      </c>
      <c r="Z31" s="20">
        <v>-100</v>
      </c>
      <c r="AA31" s="21">
        <v>-728000</v>
      </c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968724</v>
      </c>
      <c r="D35" s="17"/>
      <c r="E35" s="18">
        <v>-2728000</v>
      </c>
      <c r="F35" s="19">
        <v>-2728000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-1364000</v>
      </c>
      <c r="Y35" s="19">
        <v>1364000</v>
      </c>
      <c r="Z35" s="20">
        <v>-100</v>
      </c>
      <c r="AA35" s="21">
        <v>-2728000</v>
      </c>
    </row>
    <row r="36" spans="1:27" ht="13.5">
      <c r="A36" s="23" t="s">
        <v>57</v>
      </c>
      <c r="B36" s="24"/>
      <c r="C36" s="25">
        <f aca="true" t="shared" si="2" ref="C36:Y36">SUM(C31:C35)</f>
        <v>968724</v>
      </c>
      <c r="D36" s="25">
        <f>SUM(D31:D35)</f>
        <v>0</v>
      </c>
      <c r="E36" s="26">
        <f t="shared" si="2"/>
        <v>-3456000</v>
      </c>
      <c r="F36" s="27">
        <f t="shared" si="2"/>
        <v>-3456000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-2092000</v>
      </c>
      <c r="Y36" s="27">
        <f t="shared" si="2"/>
        <v>2092000</v>
      </c>
      <c r="Z36" s="28">
        <f>+IF(X36&lt;&gt;0,+(Y36/X36)*100,0)</f>
        <v>-100</v>
      </c>
      <c r="AA36" s="29">
        <f>SUM(AA31:AA35)</f>
        <v>-3456000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-445984760</v>
      </c>
      <c r="D38" s="31">
        <f>+D17+D27+D36</f>
        <v>0</v>
      </c>
      <c r="E38" s="32">
        <f t="shared" si="3"/>
        <v>29141732</v>
      </c>
      <c r="F38" s="33">
        <f t="shared" si="3"/>
        <v>29141732</v>
      </c>
      <c r="G38" s="33">
        <f t="shared" si="3"/>
        <v>259319328</v>
      </c>
      <c r="H38" s="33">
        <f t="shared" si="3"/>
        <v>-93075831</v>
      </c>
      <c r="I38" s="33">
        <f t="shared" si="3"/>
        <v>-85331481</v>
      </c>
      <c r="J38" s="33">
        <f t="shared" si="3"/>
        <v>80912016</v>
      </c>
      <c r="K38" s="33">
        <f t="shared" si="3"/>
        <v>-134154465</v>
      </c>
      <c r="L38" s="33">
        <f t="shared" si="3"/>
        <v>-126851417</v>
      </c>
      <c r="M38" s="33">
        <f t="shared" si="3"/>
        <v>0</v>
      </c>
      <c r="N38" s="33">
        <f t="shared" si="3"/>
        <v>-261005882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-180093866</v>
      </c>
      <c r="X38" s="33">
        <f t="shared" si="3"/>
        <v>234778134</v>
      </c>
      <c r="Y38" s="33">
        <f t="shared" si="3"/>
        <v>-414872000</v>
      </c>
      <c r="Z38" s="34">
        <f>+IF(X38&lt;&gt;0,+(Y38/X38)*100,0)</f>
        <v>-176.70810860094832</v>
      </c>
      <c r="AA38" s="35">
        <f>+AA17+AA27+AA36</f>
        <v>29141732</v>
      </c>
    </row>
    <row r="39" spans="1:27" ht="13.5">
      <c r="A39" s="22" t="s">
        <v>59</v>
      </c>
      <c r="B39" s="16"/>
      <c r="C39" s="31">
        <v>18472740</v>
      </c>
      <c r="D39" s="31"/>
      <c r="E39" s="32">
        <v>42822000</v>
      </c>
      <c r="F39" s="33">
        <v>42822000</v>
      </c>
      <c r="G39" s="33">
        <v>103625577</v>
      </c>
      <c r="H39" s="33">
        <v>362944905</v>
      </c>
      <c r="I39" s="33">
        <v>269869074</v>
      </c>
      <c r="J39" s="33">
        <v>103625577</v>
      </c>
      <c r="K39" s="33">
        <v>184537593</v>
      </c>
      <c r="L39" s="33">
        <v>50383128</v>
      </c>
      <c r="M39" s="33"/>
      <c r="N39" s="33">
        <v>184537593</v>
      </c>
      <c r="O39" s="33"/>
      <c r="P39" s="33"/>
      <c r="Q39" s="33"/>
      <c r="R39" s="33"/>
      <c r="S39" s="33"/>
      <c r="T39" s="33"/>
      <c r="U39" s="33"/>
      <c r="V39" s="33"/>
      <c r="W39" s="33">
        <v>103625577</v>
      </c>
      <c r="X39" s="33">
        <v>42822000</v>
      </c>
      <c r="Y39" s="33">
        <v>60803577</v>
      </c>
      <c r="Z39" s="34">
        <v>141.99</v>
      </c>
      <c r="AA39" s="35">
        <v>42822000</v>
      </c>
    </row>
    <row r="40" spans="1:27" ht="13.5">
      <c r="A40" s="41" t="s">
        <v>60</v>
      </c>
      <c r="B40" s="42"/>
      <c r="C40" s="43">
        <v>-427512020</v>
      </c>
      <c r="D40" s="43"/>
      <c r="E40" s="44">
        <v>71963732</v>
      </c>
      <c r="F40" s="45">
        <v>71963732</v>
      </c>
      <c r="G40" s="45">
        <v>362944905</v>
      </c>
      <c r="H40" s="45">
        <v>269869074</v>
      </c>
      <c r="I40" s="45">
        <v>184537593</v>
      </c>
      <c r="J40" s="45">
        <v>184537593</v>
      </c>
      <c r="K40" s="45">
        <v>50383128</v>
      </c>
      <c r="L40" s="45">
        <v>-76468289</v>
      </c>
      <c r="M40" s="45"/>
      <c r="N40" s="45">
        <v>-76468289</v>
      </c>
      <c r="O40" s="45"/>
      <c r="P40" s="45"/>
      <c r="Q40" s="45"/>
      <c r="R40" s="45"/>
      <c r="S40" s="45"/>
      <c r="T40" s="45"/>
      <c r="U40" s="45"/>
      <c r="V40" s="45"/>
      <c r="W40" s="45">
        <v>-76468289</v>
      </c>
      <c r="X40" s="45">
        <v>277600134</v>
      </c>
      <c r="Y40" s="45">
        <v>-354068423</v>
      </c>
      <c r="Z40" s="46">
        <v>-127.55</v>
      </c>
      <c r="AA40" s="47">
        <v>71963732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6453197</v>
      </c>
      <c r="F6" s="19">
        <v>6453197</v>
      </c>
      <c r="G6" s="19">
        <v>340301</v>
      </c>
      <c r="H6" s="19"/>
      <c r="I6" s="19">
        <v>247296</v>
      </c>
      <c r="J6" s="19">
        <v>587597</v>
      </c>
      <c r="K6" s="19"/>
      <c r="L6" s="19"/>
      <c r="M6" s="19">
        <v>119758</v>
      </c>
      <c r="N6" s="19">
        <v>119758</v>
      </c>
      <c r="O6" s="19"/>
      <c r="P6" s="19"/>
      <c r="Q6" s="19"/>
      <c r="R6" s="19"/>
      <c r="S6" s="19"/>
      <c r="T6" s="19"/>
      <c r="U6" s="19"/>
      <c r="V6" s="19"/>
      <c r="W6" s="19">
        <v>707355</v>
      </c>
      <c r="X6" s="19">
        <v>3356000</v>
      </c>
      <c r="Y6" s="19">
        <v>-2648645</v>
      </c>
      <c r="Z6" s="20">
        <v>-78.92</v>
      </c>
      <c r="AA6" s="21">
        <v>6453197</v>
      </c>
    </row>
    <row r="7" spans="1:27" ht="13.5">
      <c r="A7" s="22" t="s">
        <v>34</v>
      </c>
      <c r="B7" s="16"/>
      <c r="C7" s="17">
        <v>9715766</v>
      </c>
      <c r="D7" s="17"/>
      <c r="E7" s="18">
        <v>13879353</v>
      </c>
      <c r="F7" s="19">
        <v>13879353</v>
      </c>
      <c r="G7" s="19">
        <v>1082491</v>
      </c>
      <c r="H7" s="19"/>
      <c r="I7" s="19">
        <v>691282</v>
      </c>
      <c r="J7" s="19">
        <v>1773773</v>
      </c>
      <c r="K7" s="19"/>
      <c r="L7" s="19"/>
      <c r="M7" s="19">
        <v>685848</v>
      </c>
      <c r="N7" s="19">
        <v>685848</v>
      </c>
      <c r="O7" s="19"/>
      <c r="P7" s="19"/>
      <c r="Q7" s="19"/>
      <c r="R7" s="19"/>
      <c r="S7" s="19"/>
      <c r="T7" s="19"/>
      <c r="U7" s="19"/>
      <c r="V7" s="19"/>
      <c r="W7" s="19">
        <v>2459621</v>
      </c>
      <c r="X7" s="19">
        <v>7126000</v>
      </c>
      <c r="Y7" s="19">
        <v>-4666379</v>
      </c>
      <c r="Z7" s="20">
        <v>-65.48</v>
      </c>
      <c r="AA7" s="21">
        <v>13879353</v>
      </c>
    </row>
    <row r="8" spans="1:27" ht="13.5">
      <c r="A8" s="22" t="s">
        <v>35</v>
      </c>
      <c r="B8" s="16"/>
      <c r="C8" s="17">
        <v>1015040</v>
      </c>
      <c r="D8" s="17"/>
      <c r="E8" s="18">
        <v>28562041</v>
      </c>
      <c r="F8" s="19">
        <v>28562041</v>
      </c>
      <c r="G8" s="19">
        <v>2003097</v>
      </c>
      <c r="H8" s="19">
        <v>433697</v>
      </c>
      <c r="I8" s="19">
        <v>1322185</v>
      </c>
      <c r="J8" s="19">
        <v>3758979</v>
      </c>
      <c r="K8" s="19">
        <v>1245302</v>
      </c>
      <c r="L8" s="19">
        <v>1245302</v>
      </c>
      <c r="M8" s="19">
        <v>1290545</v>
      </c>
      <c r="N8" s="19">
        <v>3781149</v>
      </c>
      <c r="O8" s="19"/>
      <c r="P8" s="19"/>
      <c r="Q8" s="19"/>
      <c r="R8" s="19"/>
      <c r="S8" s="19"/>
      <c r="T8" s="19"/>
      <c r="U8" s="19"/>
      <c r="V8" s="19"/>
      <c r="W8" s="19">
        <v>7540128</v>
      </c>
      <c r="X8" s="19">
        <v>14104000</v>
      </c>
      <c r="Y8" s="19">
        <v>-6563872</v>
      </c>
      <c r="Z8" s="20">
        <v>-46.54</v>
      </c>
      <c r="AA8" s="21">
        <v>28562041</v>
      </c>
    </row>
    <row r="9" spans="1:27" ht="13.5">
      <c r="A9" s="22" t="s">
        <v>36</v>
      </c>
      <c r="B9" s="16"/>
      <c r="C9" s="17">
        <v>227036999</v>
      </c>
      <c r="D9" s="17"/>
      <c r="E9" s="18">
        <v>248358000</v>
      </c>
      <c r="F9" s="19">
        <v>248358000</v>
      </c>
      <c r="G9" s="19">
        <v>100531000</v>
      </c>
      <c r="H9" s="19"/>
      <c r="I9" s="19"/>
      <c r="J9" s="19">
        <v>100531000</v>
      </c>
      <c r="K9" s="19"/>
      <c r="L9" s="19"/>
      <c r="M9" s="19">
        <v>81210000</v>
      </c>
      <c r="N9" s="19">
        <v>81210000</v>
      </c>
      <c r="O9" s="19"/>
      <c r="P9" s="19"/>
      <c r="Q9" s="19"/>
      <c r="R9" s="19"/>
      <c r="S9" s="19"/>
      <c r="T9" s="19"/>
      <c r="U9" s="19"/>
      <c r="V9" s="19"/>
      <c r="W9" s="19">
        <v>181741000</v>
      </c>
      <c r="X9" s="19">
        <v>180408000</v>
      </c>
      <c r="Y9" s="19">
        <v>1333000</v>
      </c>
      <c r="Z9" s="20">
        <v>0.74</v>
      </c>
      <c r="AA9" s="21">
        <v>248358000</v>
      </c>
    </row>
    <row r="10" spans="1:27" ht="13.5">
      <c r="A10" s="22" t="s">
        <v>37</v>
      </c>
      <c r="B10" s="16"/>
      <c r="C10" s="17">
        <v>64368001</v>
      </c>
      <c r="D10" s="17"/>
      <c r="E10" s="18">
        <v>62443000</v>
      </c>
      <c r="F10" s="19">
        <v>62443000</v>
      </c>
      <c r="G10" s="19">
        <v>35556000</v>
      </c>
      <c r="H10" s="19"/>
      <c r="I10" s="19"/>
      <c r="J10" s="19">
        <v>35556000</v>
      </c>
      <c r="K10" s="19"/>
      <c r="L10" s="19"/>
      <c r="M10" s="19">
        <v>10741000</v>
      </c>
      <c r="N10" s="19">
        <v>10741000</v>
      </c>
      <c r="O10" s="19"/>
      <c r="P10" s="19"/>
      <c r="Q10" s="19"/>
      <c r="R10" s="19"/>
      <c r="S10" s="19"/>
      <c r="T10" s="19"/>
      <c r="U10" s="19"/>
      <c r="V10" s="19"/>
      <c r="W10" s="19">
        <v>46297000</v>
      </c>
      <c r="X10" s="19">
        <v>28919000</v>
      </c>
      <c r="Y10" s="19">
        <v>17378000</v>
      </c>
      <c r="Z10" s="20">
        <v>60.09</v>
      </c>
      <c r="AA10" s="21">
        <v>62443000</v>
      </c>
    </row>
    <row r="11" spans="1:27" ht="13.5">
      <c r="A11" s="22" t="s">
        <v>38</v>
      </c>
      <c r="B11" s="16"/>
      <c r="C11" s="17">
        <v>4605544</v>
      </c>
      <c r="D11" s="17"/>
      <c r="E11" s="18">
        <v>9584354</v>
      </c>
      <c r="F11" s="19">
        <v>9584354</v>
      </c>
      <c r="G11" s="19">
        <v>1087499</v>
      </c>
      <c r="H11" s="19">
        <v>62709</v>
      </c>
      <c r="I11" s="19">
        <v>1115133</v>
      </c>
      <c r="J11" s="19">
        <v>2265341</v>
      </c>
      <c r="K11" s="19">
        <v>63496</v>
      </c>
      <c r="L11" s="19">
        <v>63496</v>
      </c>
      <c r="M11" s="19">
        <v>1384717</v>
      </c>
      <c r="N11" s="19">
        <v>1511709</v>
      </c>
      <c r="O11" s="19"/>
      <c r="P11" s="19"/>
      <c r="Q11" s="19"/>
      <c r="R11" s="19"/>
      <c r="S11" s="19"/>
      <c r="T11" s="19"/>
      <c r="U11" s="19"/>
      <c r="V11" s="19"/>
      <c r="W11" s="19">
        <v>3777050</v>
      </c>
      <c r="X11" s="19">
        <v>4944000</v>
      </c>
      <c r="Y11" s="19">
        <v>-1166950</v>
      </c>
      <c r="Z11" s="20">
        <v>-23.6</v>
      </c>
      <c r="AA11" s="21">
        <v>9584354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-196166942</v>
      </c>
      <c r="D14" s="17"/>
      <c r="E14" s="18">
        <v>-217786403</v>
      </c>
      <c r="F14" s="19">
        <v>-217786403</v>
      </c>
      <c r="G14" s="19">
        <v>-13551624</v>
      </c>
      <c r="H14" s="19">
        <v>-18189704</v>
      </c>
      <c r="I14" s="19">
        <v>-22916938</v>
      </c>
      <c r="J14" s="19">
        <v>-54658266</v>
      </c>
      <c r="K14" s="19">
        <v>-24949578</v>
      </c>
      <c r="L14" s="19">
        <v>-21029943</v>
      </c>
      <c r="M14" s="19">
        <v>-37960780</v>
      </c>
      <c r="N14" s="19">
        <v>-83940301</v>
      </c>
      <c r="O14" s="19"/>
      <c r="P14" s="19"/>
      <c r="Q14" s="19"/>
      <c r="R14" s="19"/>
      <c r="S14" s="19"/>
      <c r="T14" s="19"/>
      <c r="U14" s="19"/>
      <c r="V14" s="19"/>
      <c r="W14" s="19">
        <v>-138598567</v>
      </c>
      <c r="X14" s="19">
        <v>-108527673</v>
      </c>
      <c r="Y14" s="19">
        <v>-30070894</v>
      </c>
      <c r="Z14" s="20">
        <v>27.71</v>
      </c>
      <c r="AA14" s="21">
        <v>-217786403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110574408</v>
      </c>
      <c r="D17" s="25">
        <f>SUM(D6:D16)</f>
        <v>0</v>
      </c>
      <c r="E17" s="26">
        <f t="shared" si="0"/>
        <v>151493542</v>
      </c>
      <c r="F17" s="27">
        <f t="shared" si="0"/>
        <v>151493542</v>
      </c>
      <c r="G17" s="27">
        <f t="shared" si="0"/>
        <v>127048764</v>
      </c>
      <c r="H17" s="27">
        <f t="shared" si="0"/>
        <v>-17693298</v>
      </c>
      <c r="I17" s="27">
        <f t="shared" si="0"/>
        <v>-19541042</v>
      </c>
      <c r="J17" s="27">
        <f t="shared" si="0"/>
        <v>89814424</v>
      </c>
      <c r="K17" s="27">
        <f t="shared" si="0"/>
        <v>-23640780</v>
      </c>
      <c r="L17" s="27">
        <f t="shared" si="0"/>
        <v>-19721145</v>
      </c>
      <c r="M17" s="27">
        <f t="shared" si="0"/>
        <v>57471088</v>
      </c>
      <c r="N17" s="27">
        <f t="shared" si="0"/>
        <v>14109163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103923587</v>
      </c>
      <c r="X17" s="27">
        <f t="shared" si="0"/>
        <v>130329327</v>
      </c>
      <c r="Y17" s="27">
        <f t="shared" si="0"/>
        <v>-26405740</v>
      </c>
      <c r="Z17" s="28">
        <f>+IF(X17&lt;&gt;0,+(Y17/X17)*100,0)</f>
        <v>-20.260781366576076</v>
      </c>
      <c r="AA17" s="29">
        <f>SUM(AA6:AA16)</f>
        <v>151493542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577756</v>
      </c>
      <c r="D21" s="17"/>
      <c r="E21" s="18">
        <v>577000</v>
      </c>
      <c r="F21" s="19">
        <v>577000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577000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-153917499</v>
      </c>
      <c r="D26" s="17"/>
      <c r="E26" s="18">
        <v>-145091398</v>
      </c>
      <c r="F26" s="19">
        <v>-145091398</v>
      </c>
      <c r="G26" s="19">
        <v>-19308951</v>
      </c>
      <c r="H26" s="19">
        <v>-15911236</v>
      </c>
      <c r="I26" s="19">
        <v>-8874886</v>
      </c>
      <c r="J26" s="19">
        <v>-44095073</v>
      </c>
      <c r="K26" s="19">
        <v>-8023424</v>
      </c>
      <c r="L26" s="19">
        <v>-5125000</v>
      </c>
      <c r="M26" s="19">
        <v>-25669942</v>
      </c>
      <c r="N26" s="19">
        <v>-38818366</v>
      </c>
      <c r="O26" s="19"/>
      <c r="P26" s="19"/>
      <c r="Q26" s="19"/>
      <c r="R26" s="19"/>
      <c r="S26" s="19"/>
      <c r="T26" s="19"/>
      <c r="U26" s="19"/>
      <c r="V26" s="19"/>
      <c r="W26" s="19">
        <v>-82913439</v>
      </c>
      <c r="X26" s="19">
        <v>-76398000</v>
      </c>
      <c r="Y26" s="19">
        <v>-6515439</v>
      </c>
      <c r="Z26" s="20">
        <v>8.53</v>
      </c>
      <c r="AA26" s="21">
        <v>-145091398</v>
      </c>
    </row>
    <row r="27" spans="1:27" ht="13.5">
      <c r="A27" s="23" t="s">
        <v>51</v>
      </c>
      <c r="B27" s="24"/>
      <c r="C27" s="25">
        <f aca="true" t="shared" si="1" ref="C27:Y27">SUM(C21:C26)</f>
        <v>-153339743</v>
      </c>
      <c r="D27" s="25">
        <f>SUM(D21:D26)</f>
        <v>0</v>
      </c>
      <c r="E27" s="26">
        <f t="shared" si="1"/>
        <v>-144514398</v>
      </c>
      <c r="F27" s="27">
        <f t="shared" si="1"/>
        <v>-144514398</v>
      </c>
      <c r="G27" s="27">
        <f t="shared" si="1"/>
        <v>-19308951</v>
      </c>
      <c r="H27" s="27">
        <f t="shared" si="1"/>
        <v>-15911236</v>
      </c>
      <c r="I27" s="27">
        <f t="shared" si="1"/>
        <v>-8874886</v>
      </c>
      <c r="J27" s="27">
        <f t="shared" si="1"/>
        <v>-44095073</v>
      </c>
      <c r="K27" s="27">
        <f t="shared" si="1"/>
        <v>-8023424</v>
      </c>
      <c r="L27" s="27">
        <f t="shared" si="1"/>
        <v>-5125000</v>
      </c>
      <c r="M27" s="27">
        <f t="shared" si="1"/>
        <v>-25669942</v>
      </c>
      <c r="N27" s="27">
        <f t="shared" si="1"/>
        <v>-38818366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-82913439</v>
      </c>
      <c r="X27" s="27">
        <f t="shared" si="1"/>
        <v>-76398000</v>
      </c>
      <c r="Y27" s="27">
        <f t="shared" si="1"/>
        <v>-6515439</v>
      </c>
      <c r="Z27" s="28">
        <f>+IF(X27&lt;&gt;0,+(Y27/X27)*100,0)</f>
        <v>8.528284771852666</v>
      </c>
      <c r="AA27" s="29">
        <f>SUM(AA21:AA26)</f>
        <v>-144514398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-42765335</v>
      </c>
      <c r="D38" s="31">
        <f>+D17+D27+D36</f>
        <v>0</v>
      </c>
      <c r="E38" s="32">
        <f t="shared" si="3"/>
        <v>6979144</v>
      </c>
      <c r="F38" s="33">
        <f t="shared" si="3"/>
        <v>6979144</v>
      </c>
      <c r="G38" s="33">
        <f t="shared" si="3"/>
        <v>107739813</v>
      </c>
      <c r="H38" s="33">
        <f t="shared" si="3"/>
        <v>-33604534</v>
      </c>
      <c r="I38" s="33">
        <f t="shared" si="3"/>
        <v>-28415928</v>
      </c>
      <c r="J38" s="33">
        <f t="shared" si="3"/>
        <v>45719351</v>
      </c>
      <c r="K38" s="33">
        <f t="shared" si="3"/>
        <v>-31664204</v>
      </c>
      <c r="L38" s="33">
        <f t="shared" si="3"/>
        <v>-24846145</v>
      </c>
      <c r="M38" s="33">
        <f t="shared" si="3"/>
        <v>31801146</v>
      </c>
      <c r="N38" s="33">
        <f t="shared" si="3"/>
        <v>-24709203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21010148</v>
      </c>
      <c r="X38" s="33">
        <f t="shared" si="3"/>
        <v>53931327</v>
      </c>
      <c r="Y38" s="33">
        <f t="shared" si="3"/>
        <v>-32921179</v>
      </c>
      <c r="Z38" s="34">
        <f>+IF(X38&lt;&gt;0,+(Y38/X38)*100,0)</f>
        <v>-61.04277575072462</v>
      </c>
      <c r="AA38" s="35">
        <f>+AA17+AA27+AA36</f>
        <v>6979144</v>
      </c>
    </row>
    <row r="39" spans="1:27" ht="13.5">
      <c r="A39" s="22" t="s">
        <v>59</v>
      </c>
      <c r="B39" s="16"/>
      <c r="C39" s="31">
        <v>55932345</v>
      </c>
      <c r="D39" s="31"/>
      <c r="E39" s="32">
        <v>30300000</v>
      </c>
      <c r="F39" s="33">
        <v>30300000</v>
      </c>
      <c r="G39" s="33">
        <v>13049855</v>
      </c>
      <c r="H39" s="33">
        <v>120789668</v>
      </c>
      <c r="I39" s="33">
        <v>87185134</v>
      </c>
      <c r="J39" s="33">
        <v>13049855</v>
      </c>
      <c r="K39" s="33">
        <v>58769206</v>
      </c>
      <c r="L39" s="33">
        <v>27105002</v>
      </c>
      <c r="M39" s="33">
        <v>2258857</v>
      </c>
      <c r="N39" s="33">
        <v>58769206</v>
      </c>
      <c r="O39" s="33"/>
      <c r="P39" s="33"/>
      <c r="Q39" s="33"/>
      <c r="R39" s="33"/>
      <c r="S39" s="33"/>
      <c r="T39" s="33"/>
      <c r="U39" s="33"/>
      <c r="V39" s="33"/>
      <c r="W39" s="33">
        <v>13049855</v>
      </c>
      <c r="X39" s="33">
        <v>30300000</v>
      </c>
      <c r="Y39" s="33">
        <v>-17250145</v>
      </c>
      <c r="Z39" s="34">
        <v>-56.93</v>
      </c>
      <c r="AA39" s="35">
        <v>30300000</v>
      </c>
    </row>
    <row r="40" spans="1:27" ht="13.5">
      <c r="A40" s="41" t="s">
        <v>60</v>
      </c>
      <c r="B40" s="42"/>
      <c r="C40" s="43">
        <v>13167010</v>
      </c>
      <c r="D40" s="43"/>
      <c r="E40" s="44">
        <v>37279144</v>
      </c>
      <c r="F40" s="45">
        <v>37279144</v>
      </c>
      <c r="G40" s="45">
        <v>120789668</v>
      </c>
      <c r="H40" s="45">
        <v>87185134</v>
      </c>
      <c r="I40" s="45">
        <v>58769206</v>
      </c>
      <c r="J40" s="45">
        <v>58769206</v>
      </c>
      <c r="K40" s="45">
        <v>27105002</v>
      </c>
      <c r="L40" s="45">
        <v>2258857</v>
      </c>
      <c r="M40" s="45">
        <v>34060003</v>
      </c>
      <c r="N40" s="45">
        <v>34060003</v>
      </c>
      <c r="O40" s="45"/>
      <c r="P40" s="45"/>
      <c r="Q40" s="45"/>
      <c r="R40" s="45"/>
      <c r="S40" s="45"/>
      <c r="T40" s="45"/>
      <c r="U40" s="45"/>
      <c r="V40" s="45"/>
      <c r="W40" s="45">
        <v>34060003</v>
      </c>
      <c r="X40" s="45">
        <v>84231327</v>
      </c>
      <c r="Y40" s="45">
        <v>-50171324</v>
      </c>
      <c r="Z40" s="46">
        <v>-59.56</v>
      </c>
      <c r="AA40" s="47">
        <v>37279144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79408159</v>
      </c>
      <c r="D6" s="17"/>
      <c r="E6" s="18">
        <v>93799999</v>
      </c>
      <c r="F6" s="19">
        <v>93799999</v>
      </c>
      <c r="G6" s="19">
        <v>6492741</v>
      </c>
      <c r="H6" s="19">
        <v>8072864</v>
      </c>
      <c r="I6" s="19">
        <v>6059267</v>
      </c>
      <c r="J6" s="19">
        <v>20624872</v>
      </c>
      <c r="K6" s="19">
        <v>7603648</v>
      </c>
      <c r="L6" s="19">
        <v>6659374</v>
      </c>
      <c r="M6" s="19">
        <v>6380385</v>
      </c>
      <c r="N6" s="19">
        <v>20643407</v>
      </c>
      <c r="O6" s="19"/>
      <c r="P6" s="19"/>
      <c r="Q6" s="19"/>
      <c r="R6" s="19"/>
      <c r="S6" s="19"/>
      <c r="T6" s="19"/>
      <c r="U6" s="19"/>
      <c r="V6" s="19"/>
      <c r="W6" s="19">
        <v>41268279</v>
      </c>
      <c r="X6" s="19">
        <v>43717676</v>
      </c>
      <c r="Y6" s="19">
        <v>-2449397</v>
      </c>
      <c r="Z6" s="20">
        <v>-5.6</v>
      </c>
      <c r="AA6" s="21">
        <v>93799999</v>
      </c>
    </row>
    <row r="7" spans="1:27" ht="13.5">
      <c r="A7" s="22" t="s">
        <v>34</v>
      </c>
      <c r="B7" s="16"/>
      <c r="C7" s="17">
        <v>475149650</v>
      </c>
      <c r="D7" s="17"/>
      <c r="E7" s="18">
        <v>534932997</v>
      </c>
      <c r="F7" s="19">
        <v>534932997</v>
      </c>
      <c r="G7" s="19">
        <v>39291474</v>
      </c>
      <c r="H7" s="19">
        <v>50946636</v>
      </c>
      <c r="I7" s="19">
        <v>48313070</v>
      </c>
      <c r="J7" s="19">
        <v>138551180</v>
      </c>
      <c r="K7" s="19">
        <v>70764864</v>
      </c>
      <c r="L7" s="19">
        <v>50555331</v>
      </c>
      <c r="M7" s="19">
        <v>46815999</v>
      </c>
      <c r="N7" s="19">
        <v>168136194</v>
      </c>
      <c r="O7" s="19"/>
      <c r="P7" s="19"/>
      <c r="Q7" s="19"/>
      <c r="R7" s="19"/>
      <c r="S7" s="19"/>
      <c r="T7" s="19"/>
      <c r="U7" s="19"/>
      <c r="V7" s="19"/>
      <c r="W7" s="19">
        <v>306687374</v>
      </c>
      <c r="X7" s="19">
        <v>269365978</v>
      </c>
      <c r="Y7" s="19">
        <v>37321396</v>
      </c>
      <c r="Z7" s="20">
        <v>13.86</v>
      </c>
      <c r="AA7" s="21">
        <v>534932997</v>
      </c>
    </row>
    <row r="8" spans="1:27" ht="13.5">
      <c r="A8" s="22" t="s">
        <v>35</v>
      </c>
      <c r="B8" s="16"/>
      <c r="C8" s="17">
        <v>59484037</v>
      </c>
      <c r="D8" s="17"/>
      <c r="E8" s="18">
        <v>70443574</v>
      </c>
      <c r="F8" s="19">
        <v>70443574</v>
      </c>
      <c r="G8" s="19">
        <v>7549041</v>
      </c>
      <c r="H8" s="19">
        <v>44851714</v>
      </c>
      <c r="I8" s="19">
        <v>15476249</v>
      </c>
      <c r="J8" s="19">
        <v>67877004</v>
      </c>
      <c r="K8" s="19">
        <v>18057242</v>
      </c>
      <c r="L8" s="19">
        <v>16608522</v>
      </c>
      <c r="M8" s="19">
        <v>4885301</v>
      </c>
      <c r="N8" s="19">
        <v>39551065</v>
      </c>
      <c r="O8" s="19"/>
      <c r="P8" s="19"/>
      <c r="Q8" s="19"/>
      <c r="R8" s="19"/>
      <c r="S8" s="19"/>
      <c r="T8" s="19"/>
      <c r="U8" s="19"/>
      <c r="V8" s="19"/>
      <c r="W8" s="19">
        <v>107428069</v>
      </c>
      <c r="X8" s="19">
        <v>31754812</v>
      </c>
      <c r="Y8" s="19">
        <v>75673257</v>
      </c>
      <c r="Z8" s="20">
        <v>238.3</v>
      </c>
      <c r="AA8" s="21">
        <v>70443574</v>
      </c>
    </row>
    <row r="9" spans="1:27" ht="13.5">
      <c r="A9" s="22" t="s">
        <v>36</v>
      </c>
      <c r="B9" s="16"/>
      <c r="C9" s="17">
        <v>375504241</v>
      </c>
      <c r="D9" s="17"/>
      <c r="E9" s="18">
        <v>366610750</v>
      </c>
      <c r="F9" s="19">
        <v>366610750</v>
      </c>
      <c r="G9" s="19">
        <v>143977000</v>
      </c>
      <c r="H9" s="19">
        <v>3523000</v>
      </c>
      <c r="I9" s="19"/>
      <c r="J9" s="19">
        <v>147500000</v>
      </c>
      <c r="K9" s="19">
        <v>10000000</v>
      </c>
      <c r="L9" s="19">
        <v>2529313</v>
      </c>
      <c r="M9" s="19">
        <v>111434000</v>
      </c>
      <c r="N9" s="19">
        <v>123963313</v>
      </c>
      <c r="O9" s="19"/>
      <c r="P9" s="19"/>
      <c r="Q9" s="19"/>
      <c r="R9" s="19"/>
      <c r="S9" s="19"/>
      <c r="T9" s="19"/>
      <c r="U9" s="19"/>
      <c r="V9" s="19"/>
      <c r="W9" s="19">
        <v>271463313</v>
      </c>
      <c r="X9" s="19">
        <v>258425577</v>
      </c>
      <c r="Y9" s="19">
        <v>13037736</v>
      </c>
      <c r="Z9" s="20">
        <v>5.05</v>
      </c>
      <c r="AA9" s="21">
        <v>366610750</v>
      </c>
    </row>
    <row r="10" spans="1:27" ht="13.5">
      <c r="A10" s="22" t="s">
        <v>37</v>
      </c>
      <c r="B10" s="16"/>
      <c r="C10" s="17">
        <v>97174900</v>
      </c>
      <c r="D10" s="17"/>
      <c r="E10" s="18">
        <v>87699250</v>
      </c>
      <c r="F10" s="19">
        <v>87699250</v>
      </c>
      <c r="G10" s="19">
        <v>55389000</v>
      </c>
      <c r="H10" s="19"/>
      <c r="I10" s="19"/>
      <c r="J10" s="19">
        <v>55389000</v>
      </c>
      <c r="K10" s="19"/>
      <c r="L10" s="19"/>
      <c r="M10" s="19">
        <v>23078000</v>
      </c>
      <c r="N10" s="19">
        <v>23078000</v>
      </c>
      <c r="O10" s="19"/>
      <c r="P10" s="19"/>
      <c r="Q10" s="19"/>
      <c r="R10" s="19"/>
      <c r="S10" s="19"/>
      <c r="T10" s="19"/>
      <c r="U10" s="19"/>
      <c r="V10" s="19"/>
      <c r="W10" s="19">
        <v>78467000</v>
      </c>
      <c r="X10" s="19">
        <v>67310049</v>
      </c>
      <c r="Y10" s="19">
        <v>11156951</v>
      </c>
      <c r="Z10" s="20">
        <v>16.58</v>
      </c>
      <c r="AA10" s="21">
        <v>87699250</v>
      </c>
    </row>
    <row r="11" spans="1:27" ht="13.5">
      <c r="A11" s="22" t="s">
        <v>38</v>
      </c>
      <c r="B11" s="16"/>
      <c r="C11" s="17">
        <v>4427275</v>
      </c>
      <c r="D11" s="17"/>
      <c r="E11" s="18">
        <v>20800999</v>
      </c>
      <c r="F11" s="19">
        <v>20800999</v>
      </c>
      <c r="G11" s="19"/>
      <c r="H11" s="19"/>
      <c r="I11" s="19"/>
      <c r="J11" s="19"/>
      <c r="K11" s="19">
        <v>285941</v>
      </c>
      <c r="L11" s="19">
        <v>68279</v>
      </c>
      <c r="M11" s="19">
        <v>275397</v>
      </c>
      <c r="N11" s="19">
        <v>629617</v>
      </c>
      <c r="O11" s="19"/>
      <c r="P11" s="19"/>
      <c r="Q11" s="19"/>
      <c r="R11" s="19"/>
      <c r="S11" s="19"/>
      <c r="T11" s="19"/>
      <c r="U11" s="19"/>
      <c r="V11" s="19"/>
      <c r="W11" s="19">
        <v>629617</v>
      </c>
      <c r="X11" s="19">
        <v>9461549</v>
      </c>
      <c r="Y11" s="19">
        <v>-8831932</v>
      </c>
      <c r="Z11" s="20">
        <v>-93.35</v>
      </c>
      <c r="AA11" s="21">
        <v>20800999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-844831609</v>
      </c>
      <c r="D14" s="17"/>
      <c r="E14" s="18">
        <v>-1001956397</v>
      </c>
      <c r="F14" s="19">
        <v>-1001956397</v>
      </c>
      <c r="G14" s="19">
        <v>-96830230</v>
      </c>
      <c r="H14" s="19">
        <v>-138470875</v>
      </c>
      <c r="I14" s="19">
        <v>-48972357</v>
      </c>
      <c r="J14" s="19">
        <v>-284273462</v>
      </c>
      <c r="K14" s="19">
        <v>-199729823</v>
      </c>
      <c r="L14" s="19">
        <v>-94466455</v>
      </c>
      <c r="M14" s="19">
        <v>-141002790</v>
      </c>
      <c r="N14" s="19">
        <v>-435199068</v>
      </c>
      <c r="O14" s="19"/>
      <c r="P14" s="19"/>
      <c r="Q14" s="19"/>
      <c r="R14" s="19"/>
      <c r="S14" s="19"/>
      <c r="T14" s="19"/>
      <c r="U14" s="19"/>
      <c r="V14" s="19"/>
      <c r="W14" s="19">
        <v>-719472530</v>
      </c>
      <c r="X14" s="19">
        <v>-537035762</v>
      </c>
      <c r="Y14" s="19">
        <v>-182436768</v>
      </c>
      <c r="Z14" s="20">
        <v>33.97</v>
      </c>
      <c r="AA14" s="21">
        <v>-1001956397</v>
      </c>
    </row>
    <row r="15" spans="1:27" ht="13.5">
      <c r="A15" s="22" t="s">
        <v>42</v>
      </c>
      <c r="B15" s="16"/>
      <c r="C15" s="17">
        <v>-11013611</v>
      </c>
      <c r="D15" s="17"/>
      <c r="E15" s="18">
        <v>-24448556</v>
      </c>
      <c r="F15" s="19">
        <v>-24448556</v>
      </c>
      <c r="G15" s="19">
        <v>-183810</v>
      </c>
      <c r="H15" s="19">
        <v>-182913</v>
      </c>
      <c r="I15" s="19">
        <v>-552089</v>
      </c>
      <c r="J15" s="19">
        <v>-918812</v>
      </c>
      <c r="K15" s="19">
        <v>-2009771</v>
      </c>
      <c r="L15" s="19"/>
      <c r="M15" s="19">
        <v>-1823595</v>
      </c>
      <c r="N15" s="19">
        <v>-3833366</v>
      </c>
      <c r="O15" s="19"/>
      <c r="P15" s="19"/>
      <c r="Q15" s="19"/>
      <c r="R15" s="19"/>
      <c r="S15" s="19"/>
      <c r="T15" s="19"/>
      <c r="U15" s="19"/>
      <c r="V15" s="19"/>
      <c r="W15" s="19">
        <v>-4752178</v>
      </c>
      <c r="X15" s="19">
        <v>-13509868</v>
      </c>
      <c r="Y15" s="19">
        <v>8757690</v>
      </c>
      <c r="Z15" s="20">
        <v>-64.82</v>
      </c>
      <c r="AA15" s="21">
        <v>-24448556</v>
      </c>
    </row>
    <row r="16" spans="1:27" ht="13.5">
      <c r="A16" s="22" t="s">
        <v>43</v>
      </c>
      <c r="B16" s="16"/>
      <c r="C16" s="17">
        <v>-113263619</v>
      </c>
      <c r="D16" s="17"/>
      <c r="E16" s="18">
        <v>-30804670</v>
      </c>
      <c r="F16" s="19">
        <v>-30804670</v>
      </c>
      <c r="G16" s="19">
        <v>-65453</v>
      </c>
      <c r="H16" s="19">
        <v>-367562</v>
      </c>
      <c r="I16" s="19">
        <v>-1414360</v>
      </c>
      <c r="J16" s="19">
        <v>-1847375</v>
      </c>
      <c r="K16" s="19">
        <v>-2124795</v>
      </c>
      <c r="L16" s="19">
        <v>-1344127</v>
      </c>
      <c r="M16" s="19">
        <v>-1054698</v>
      </c>
      <c r="N16" s="19">
        <v>-4523620</v>
      </c>
      <c r="O16" s="19"/>
      <c r="P16" s="19"/>
      <c r="Q16" s="19"/>
      <c r="R16" s="19"/>
      <c r="S16" s="19"/>
      <c r="T16" s="19"/>
      <c r="U16" s="19"/>
      <c r="V16" s="19"/>
      <c r="W16" s="19">
        <v>-6370995</v>
      </c>
      <c r="X16" s="19">
        <v>-12667947</v>
      </c>
      <c r="Y16" s="19">
        <v>6296952</v>
      </c>
      <c r="Z16" s="20">
        <v>-49.71</v>
      </c>
      <c r="AA16" s="21">
        <v>-30804670</v>
      </c>
    </row>
    <row r="17" spans="1:27" ht="13.5">
      <c r="A17" s="23" t="s">
        <v>44</v>
      </c>
      <c r="B17" s="24"/>
      <c r="C17" s="25">
        <f aca="true" t="shared" si="0" ref="C17:Y17">SUM(C6:C16)</f>
        <v>122039423</v>
      </c>
      <c r="D17" s="25">
        <f>SUM(D6:D16)</f>
        <v>0</v>
      </c>
      <c r="E17" s="26">
        <f t="shared" si="0"/>
        <v>117077946</v>
      </c>
      <c r="F17" s="27">
        <f t="shared" si="0"/>
        <v>117077946</v>
      </c>
      <c r="G17" s="27">
        <f t="shared" si="0"/>
        <v>155619763</v>
      </c>
      <c r="H17" s="27">
        <f t="shared" si="0"/>
        <v>-31627136</v>
      </c>
      <c r="I17" s="27">
        <f t="shared" si="0"/>
        <v>18909780</v>
      </c>
      <c r="J17" s="27">
        <f t="shared" si="0"/>
        <v>142902407</v>
      </c>
      <c r="K17" s="27">
        <f t="shared" si="0"/>
        <v>-97152694</v>
      </c>
      <c r="L17" s="27">
        <f t="shared" si="0"/>
        <v>-19389763</v>
      </c>
      <c r="M17" s="27">
        <f t="shared" si="0"/>
        <v>48987999</v>
      </c>
      <c r="N17" s="27">
        <f t="shared" si="0"/>
        <v>-67554458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75347949</v>
      </c>
      <c r="X17" s="27">
        <f t="shared" si="0"/>
        <v>116822064</v>
      </c>
      <c r="Y17" s="27">
        <f t="shared" si="0"/>
        <v>-41474115</v>
      </c>
      <c r="Z17" s="28">
        <f>+IF(X17&lt;&gt;0,+(Y17/X17)*100,0)</f>
        <v>-35.501953637799105</v>
      </c>
      <c r="AA17" s="29">
        <f>SUM(AA6:AA16)</f>
        <v>117077946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1768660</v>
      </c>
      <c r="D21" s="17"/>
      <c r="E21" s="18">
        <v>2500000</v>
      </c>
      <c r="F21" s="19">
        <v>2500000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-5073000</v>
      </c>
      <c r="F24" s="19">
        <v>-5073000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-855619</v>
      </c>
      <c r="Y24" s="19">
        <v>855619</v>
      </c>
      <c r="Z24" s="20">
        <v>-100</v>
      </c>
      <c r="AA24" s="21">
        <v>-5073000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-125779807</v>
      </c>
      <c r="D26" s="17"/>
      <c r="E26" s="18">
        <v>-195434250</v>
      </c>
      <c r="F26" s="19">
        <v>-195434250</v>
      </c>
      <c r="G26" s="19">
        <v>-19231011</v>
      </c>
      <c r="H26" s="19">
        <v>-7413793</v>
      </c>
      <c r="I26" s="19">
        <v>-5606696</v>
      </c>
      <c r="J26" s="19">
        <v>-32251500</v>
      </c>
      <c r="K26" s="19">
        <v>-5872547</v>
      </c>
      <c r="L26" s="19">
        <v>-4185357</v>
      </c>
      <c r="M26" s="19">
        <v>-7353836</v>
      </c>
      <c r="N26" s="19">
        <v>-17411740</v>
      </c>
      <c r="O26" s="19"/>
      <c r="P26" s="19"/>
      <c r="Q26" s="19"/>
      <c r="R26" s="19"/>
      <c r="S26" s="19"/>
      <c r="T26" s="19"/>
      <c r="U26" s="19"/>
      <c r="V26" s="19"/>
      <c r="W26" s="19">
        <v>-49663240</v>
      </c>
      <c r="X26" s="19">
        <v>-58947388</v>
      </c>
      <c r="Y26" s="19">
        <v>9284148</v>
      </c>
      <c r="Z26" s="20">
        <v>-15.75</v>
      </c>
      <c r="AA26" s="21">
        <v>-195434250</v>
      </c>
    </row>
    <row r="27" spans="1:27" ht="13.5">
      <c r="A27" s="23" t="s">
        <v>51</v>
      </c>
      <c r="B27" s="24"/>
      <c r="C27" s="25">
        <f aca="true" t="shared" si="1" ref="C27:Y27">SUM(C21:C26)</f>
        <v>-124011147</v>
      </c>
      <c r="D27" s="25">
        <f>SUM(D21:D26)</f>
        <v>0</v>
      </c>
      <c r="E27" s="26">
        <f t="shared" si="1"/>
        <v>-198007250</v>
      </c>
      <c r="F27" s="27">
        <f t="shared" si="1"/>
        <v>-198007250</v>
      </c>
      <c r="G27" s="27">
        <f t="shared" si="1"/>
        <v>-19231011</v>
      </c>
      <c r="H27" s="27">
        <f t="shared" si="1"/>
        <v>-7413793</v>
      </c>
      <c r="I27" s="27">
        <f t="shared" si="1"/>
        <v>-5606696</v>
      </c>
      <c r="J27" s="27">
        <f t="shared" si="1"/>
        <v>-32251500</v>
      </c>
      <c r="K27" s="27">
        <f t="shared" si="1"/>
        <v>-5872547</v>
      </c>
      <c r="L27" s="27">
        <f t="shared" si="1"/>
        <v>-4185357</v>
      </c>
      <c r="M27" s="27">
        <f t="shared" si="1"/>
        <v>-7353836</v>
      </c>
      <c r="N27" s="27">
        <f t="shared" si="1"/>
        <v>-17411740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-49663240</v>
      </c>
      <c r="X27" s="27">
        <f t="shared" si="1"/>
        <v>-59803007</v>
      </c>
      <c r="Y27" s="27">
        <f t="shared" si="1"/>
        <v>10139767</v>
      </c>
      <c r="Z27" s="28">
        <f>+IF(X27&lt;&gt;0,+(Y27/X27)*100,0)</f>
        <v>-16.95527952298452</v>
      </c>
      <c r="AA27" s="29">
        <f>SUM(AA21:AA26)</f>
        <v>-198007250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90000000</v>
      </c>
      <c r="F32" s="19">
        <v>90000000</v>
      </c>
      <c r="G32" s="19"/>
      <c r="H32" s="19"/>
      <c r="I32" s="19"/>
      <c r="J32" s="19"/>
      <c r="K32" s="19">
        <v>40000000</v>
      </c>
      <c r="L32" s="19"/>
      <c r="M32" s="19"/>
      <c r="N32" s="19">
        <v>40000000</v>
      </c>
      <c r="O32" s="19"/>
      <c r="P32" s="19"/>
      <c r="Q32" s="19"/>
      <c r="R32" s="19"/>
      <c r="S32" s="19"/>
      <c r="T32" s="19"/>
      <c r="U32" s="19"/>
      <c r="V32" s="19"/>
      <c r="W32" s="19">
        <v>40000000</v>
      </c>
      <c r="X32" s="19">
        <v>90000000</v>
      </c>
      <c r="Y32" s="19">
        <v>-50000000</v>
      </c>
      <c r="Z32" s="20">
        <v>-55.56</v>
      </c>
      <c r="AA32" s="21">
        <v>90000000</v>
      </c>
    </row>
    <row r="33" spans="1:27" ht="13.5">
      <c r="A33" s="22" t="s">
        <v>55</v>
      </c>
      <c r="B33" s="16"/>
      <c r="C33" s="17"/>
      <c r="D33" s="17"/>
      <c r="E33" s="18">
        <v>1100003</v>
      </c>
      <c r="F33" s="19">
        <v>1100003</v>
      </c>
      <c r="G33" s="19">
        <v>8915</v>
      </c>
      <c r="H33" s="36">
        <v>13695</v>
      </c>
      <c r="I33" s="36">
        <v>7085</v>
      </c>
      <c r="J33" s="36">
        <v>29695</v>
      </c>
      <c r="K33" s="19">
        <v>12235</v>
      </c>
      <c r="L33" s="19">
        <v>5480</v>
      </c>
      <c r="M33" s="19">
        <v>6940</v>
      </c>
      <c r="N33" s="19">
        <v>24655</v>
      </c>
      <c r="O33" s="36"/>
      <c r="P33" s="36"/>
      <c r="Q33" s="36"/>
      <c r="R33" s="19"/>
      <c r="S33" s="19"/>
      <c r="T33" s="19"/>
      <c r="U33" s="19"/>
      <c r="V33" s="36"/>
      <c r="W33" s="36">
        <v>54350</v>
      </c>
      <c r="X33" s="36">
        <v>492018</v>
      </c>
      <c r="Y33" s="19">
        <v>-437668</v>
      </c>
      <c r="Z33" s="20">
        <v>-88.95</v>
      </c>
      <c r="AA33" s="21">
        <v>1100003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-22522716</v>
      </c>
      <c r="D35" s="17"/>
      <c r="E35" s="18">
        <v>-11056845</v>
      </c>
      <c r="F35" s="19">
        <v>-11056845</v>
      </c>
      <c r="G35" s="19">
        <v>-135897</v>
      </c>
      <c r="H35" s="19">
        <v>-136794</v>
      </c>
      <c r="I35" s="19">
        <v>-143453</v>
      </c>
      <c r="J35" s="19">
        <v>-416144</v>
      </c>
      <c r="K35" s="19">
        <v>-138341</v>
      </c>
      <c r="L35" s="19"/>
      <c r="M35" s="19">
        <v>-5176202</v>
      </c>
      <c r="N35" s="19">
        <v>-5314543</v>
      </c>
      <c r="O35" s="19"/>
      <c r="P35" s="19"/>
      <c r="Q35" s="19"/>
      <c r="R35" s="19"/>
      <c r="S35" s="19"/>
      <c r="T35" s="19"/>
      <c r="U35" s="19"/>
      <c r="V35" s="19"/>
      <c r="W35" s="19">
        <v>-5730687</v>
      </c>
      <c r="X35" s="19">
        <v>-4971431</v>
      </c>
      <c r="Y35" s="19">
        <v>-759256</v>
      </c>
      <c r="Z35" s="20">
        <v>15.27</v>
      </c>
      <c r="AA35" s="21">
        <v>-11056845</v>
      </c>
    </row>
    <row r="36" spans="1:27" ht="13.5">
      <c r="A36" s="23" t="s">
        <v>57</v>
      </c>
      <c r="B36" s="24"/>
      <c r="C36" s="25">
        <f aca="true" t="shared" si="2" ref="C36:Y36">SUM(C31:C35)</f>
        <v>-22522716</v>
      </c>
      <c r="D36" s="25">
        <f>SUM(D31:D35)</f>
        <v>0</v>
      </c>
      <c r="E36" s="26">
        <f t="shared" si="2"/>
        <v>80043158</v>
      </c>
      <c r="F36" s="27">
        <f t="shared" si="2"/>
        <v>80043158</v>
      </c>
      <c r="G36" s="27">
        <f t="shared" si="2"/>
        <v>-126982</v>
      </c>
      <c r="H36" s="27">
        <f t="shared" si="2"/>
        <v>-123099</v>
      </c>
      <c r="I36" s="27">
        <f t="shared" si="2"/>
        <v>-136368</v>
      </c>
      <c r="J36" s="27">
        <f t="shared" si="2"/>
        <v>-386449</v>
      </c>
      <c r="K36" s="27">
        <f t="shared" si="2"/>
        <v>39873894</v>
      </c>
      <c r="L36" s="27">
        <f t="shared" si="2"/>
        <v>5480</v>
      </c>
      <c r="M36" s="27">
        <f t="shared" si="2"/>
        <v>-5169262</v>
      </c>
      <c r="N36" s="27">
        <f t="shared" si="2"/>
        <v>34710112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34323663</v>
      </c>
      <c r="X36" s="27">
        <f t="shared" si="2"/>
        <v>85520587</v>
      </c>
      <c r="Y36" s="27">
        <f t="shared" si="2"/>
        <v>-51196924</v>
      </c>
      <c r="Z36" s="28">
        <f>+IF(X36&lt;&gt;0,+(Y36/X36)*100,0)</f>
        <v>-59.8650287561754</v>
      </c>
      <c r="AA36" s="29">
        <f>SUM(AA31:AA35)</f>
        <v>80043158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-24494440</v>
      </c>
      <c r="D38" s="31">
        <f>+D17+D27+D36</f>
        <v>0</v>
      </c>
      <c r="E38" s="32">
        <f t="shared" si="3"/>
        <v>-886146</v>
      </c>
      <c r="F38" s="33">
        <f t="shared" si="3"/>
        <v>-886146</v>
      </c>
      <c r="G38" s="33">
        <f t="shared" si="3"/>
        <v>136261770</v>
      </c>
      <c r="H38" s="33">
        <f t="shared" si="3"/>
        <v>-39164028</v>
      </c>
      <c r="I38" s="33">
        <f t="shared" si="3"/>
        <v>13166716</v>
      </c>
      <c r="J38" s="33">
        <f t="shared" si="3"/>
        <v>110264458</v>
      </c>
      <c r="K38" s="33">
        <f t="shared" si="3"/>
        <v>-63151347</v>
      </c>
      <c r="L38" s="33">
        <f t="shared" si="3"/>
        <v>-23569640</v>
      </c>
      <c r="M38" s="33">
        <f t="shared" si="3"/>
        <v>36464901</v>
      </c>
      <c r="N38" s="33">
        <f t="shared" si="3"/>
        <v>-50256086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60008372</v>
      </c>
      <c r="X38" s="33">
        <f t="shared" si="3"/>
        <v>142539644</v>
      </c>
      <c r="Y38" s="33">
        <f t="shared" si="3"/>
        <v>-82531272</v>
      </c>
      <c r="Z38" s="34">
        <f>+IF(X38&lt;&gt;0,+(Y38/X38)*100,0)</f>
        <v>-57.900573962426904</v>
      </c>
      <c r="AA38" s="35">
        <f>+AA17+AA27+AA36</f>
        <v>-886146</v>
      </c>
    </row>
    <row r="39" spans="1:27" ht="13.5">
      <c r="A39" s="22" t="s">
        <v>59</v>
      </c>
      <c r="B39" s="16"/>
      <c r="C39" s="31">
        <v>32550519</v>
      </c>
      <c r="D39" s="31"/>
      <c r="E39" s="32">
        <v>12342983</v>
      </c>
      <c r="F39" s="33">
        <v>12342983</v>
      </c>
      <c r="G39" s="33">
        <v>7490665</v>
      </c>
      <c r="H39" s="33">
        <v>143752435</v>
      </c>
      <c r="I39" s="33">
        <v>104588407</v>
      </c>
      <c r="J39" s="33">
        <v>7490665</v>
      </c>
      <c r="K39" s="33">
        <v>117755123</v>
      </c>
      <c r="L39" s="33">
        <v>54603776</v>
      </c>
      <c r="M39" s="33">
        <v>31034136</v>
      </c>
      <c r="N39" s="33">
        <v>117755123</v>
      </c>
      <c r="O39" s="33"/>
      <c r="P39" s="33"/>
      <c r="Q39" s="33"/>
      <c r="R39" s="33"/>
      <c r="S39" s="33"/>
      <c r="T39" s="33"/>
      <c r="U39" s="33"/>
      <c r="V39" s="33"/>
      <c r="W39" s="33">
        <v>7490665</v>
      </c>
      <c r="X39" s="33">
        <v>12342983</v>
      </c>
      <c r="Y39" s="33">
        <v>-4852318</v>
      </c>
      <c r="Z39" s="34">
        <v>-39.31</v>
      </c>
      <c r="AA39" s="35">
        <v>12342983</v>
      </c>
    </row>
    <row r="40" spans="1:27" ht="13.5">
      <c r="A40" s="41" t="s">
        <v>60</v>
      </c>
      <c r="B40" s="42"/>
      <c r="C40" s="43">
        <v>8056079</v>
      </c>
      <c r="D40" s="43"/>
      <c r="E40" s="44">
        <v>11456835</v>
      </c>
      <c r="F40" s="45">
        <v>11456835</v>
      </c>
      <c r="G40" s="45">
        <v>143752435</v>
      </c>
      <c r="H40" s="45">
        <v>104588407</v>
      </c>
      <c r="I40" s="45">
        <v>117755123</v>
      </c>
      <c r="J40" s="45">
        <v>117755123</v>
      </c>
      <c r="K40" s="45">
        <v>54603776</v>
      </c>
      <c r="L40" s="45">
        <v>31034136</v>
      </c>
      <c r="M40" s="45">
        <v>67499037</v>
      </c>
      <c r="N40" s="45">
        <v>67499037</v>
      </c>
      <c r="O40" s="45"/>
      <c r="P40" s="45"/>
      <c r="Q40" s="45"/>
      <c r="R40" s="45"/>
      <c r="S40" s="45"/>
      <c r="T40" s="45"/>
      <c r="U40" s="45"/>
      <c r="V40" s="45"/>
      <c r="W40" s="45">
        <v>67499037</v>
      </c>
      <c r="X40" s="45">
        <v>154882625</v>
      </c>
      <c r="Y40" s="45">
        <v>-87383588</v>
      </c>
      <c r="Z40" s="46">
        <v>-56.42</v>
      </c>
      <c r="AA40" s="47">
        <v>11456835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41771171</v>
      </c>
      <c r="D6" s="17"/>
      <c r="E6" s="18">
        <v>107667396</v>
      </c>
      <c r="F6" s="19">
        <v>107667396</v>
      </c>
      <c r="G6" s="19">
        <v>7913852</v>
      </c>
      <c r="H6" s="19">
        <v>3686196</v>
      </c>
      <c r="I6" s="19">
        <v>3487362</v>
      </c>
      <c r="J6" s="19">
        <v>15087410</v>
      </c>
      <c r="K6" s="19">
        <v>6814532</v>
      </c>
      <c r="L6" s="19">
        <v>5468405</v>
      </c>
      <c r="M6" s="19">
        <v>3079496</v>
      </c>
      <c r="N6" s="19">
        <v>15362433</v>
      </c>
      <c r="O6" s="19"/>
      <c r="P6" s="19"/>
      <c r="Q6" s="19"/>
      <c r="R6" s="19"/>
      <c r="S6" s="19"/>
      <c r="T6" s="19"/>
      <c r="U6" s="19"/>
      <c r="V6" s="19"/>
      <c r="W6" s="19">
        <v>30449843</v>
      </c>
      <c r="X6" s="19">
        <v>53833698</v>
      </c>
      <c r="Y6" s="19">
        <v>-23383855</v>
      </c>
      <c r="Z6" s="20">
        <v>-43.44</v>
      </c>
      <c r="AA6" s="21">
        <v>107667396</v>
      </c>
    </row>
    <row r="7" spans="1:27" ht="13.5">
      <c r="A7" s="22" t="s">
        <v>34</v>
      </c>
      <c r="B7" s="16"/>
      <c r="C7" s="17">
        <v>97531245</v>
      </c>
      <c r="D7" s="17"/>
      <c r="E7" s="18">
        <v>130984332</v>
      </c>
      <c r="F7" s="19">
        <v>130984332</v>
      </c>
      <c r="G7" s="19">
        <v>22506102</v>
      </c>
      <c r="H7" s="19">
        <v>8603558</v>
      </c>
      <c r="I7" s="19">
        <v>11314093</v>
      </c>
      <c r="J7" s="19">
        <v>42423753</v>
      </c>
      <c r="K7" s="19">
        <v>9677399</v>
      </c>
      <c r="L7" s="19">
        <v>9713234</v>
      </c>
      <c r="M7" s="19">
        <v>8799063</v>
      </c>
      <c r="N7" s="19">
        <v>28189696</v>
      </c>
      <c r="O7" s="19"/>
      <c r="P7" s="19"/>
      <c r="Q7" s="19"/>
      <c r="R7" s="19"/>
      <c r="S7" s="19"/>
      <c r="T7" s="19"/>
      <c r="U7" s="19"/>
      <c r="V7" s="19"/>
      <c r="W7" s="19">
        <v>70613449</v>
      </c>
      <c r="X7" s="19">
        <v>64897690</v>
      </c>
      <c r="Y7" s="19">
        <v>5715759</v>
      </c>
      <c r="Z7" s="20">
        <v>8.81</v>
      </c>
      <c r="AA7" s="21">
        <v>130984332</v>
      </c>
    </row>
    <row r="8" spans="1:27" ht="13.5">
      <c r="A8" s="22" t="s">
        <v>35</v>
      </c>
      <c r="B8" s="16"/>
      <c r="C8" s="17">
        <v>32628525</v>
      </c>
      <c r="D8" s="17"/>
      <c r="E8" s="18">
        <v>16348320</v>
      </c>
      <c r="F8" s="19">
        <v>16348320</v>
      </c>
      <c r="G8" s="19">
        <v>5539354</v>
      </c>
      <c r="H8" s="19">
        <v>2974109</v>
      </c>
      <c r="I8" s="19">
        <v>1167116</v>
      </c>
      <c r="J8" s="19">
        <v>9680579</v>
      </c>
      <c r="K8" s="19">
        <v>1810374</v>
      </c>
      <c r="L8" s="19">
        <v>1168398</v>
      </c>
      <c r="M8" s="19">
        <v>666224</v>
      </c>
      <c r="N8" s="19">
        <v>3644996</v>
      </c>
      <c r="O8" s="19"/>
      <c r="P8" s="19"/>
      <c r="Q8" s="19"/>
      <c r="R8" s="19"/>
      <c r="S8" s="19"/>
      <c r="T8" s="19"/>
      <c r="U8" s="19"/>
      <c r="V8" s="19"/>
      <c r="W8" s="19">
        <v>13325575</v>
      </c>
      <c r="X8" s="19">
        <v>8137860</v>
      </c>
      <c r="Y8" s="19">
        <v>5187715</v>
      </c>
      <c r="Z8" s="20">
        <v>63.75</v>
      </c>
      <c r="AA8" s="21">
        <v>16348320</v>
      </c>
    </row>
    <row r="9" spans="1:27" ht="13.5">
      <c r="A9" s="22" t="s">
        <v>36</v>
      </c>
      <c r="B9" s="16"/>
      <c r="C9" s="17">
        <v>176257455</v>
      </c>
      <c r="D9" s="17"/>
      <c r="E9" s="18">
        <v>137271849</v>
      </c>
      <c r="F9" s="19">
        <v>137271849</v>
      </c>
      <c r="G9" s="19">
        <v>55326722</v>
      </c>
      <c r="H9" s="19">
        <v>248683</v>
      </c>
      <c r="I9" s="19">
        <v>247351</v>
      </c>
      <c r="J9" s="19">
        <v>55822756</v>
      </c>
      <c r="K9" s="19">
        <v>295308</v>
      </c>
      <c r="L9" s="19">
        <v>2353447</v>
      </c>
      <c r="M9" s="19">
        <v>44503031</v>
      </c>
      <c r="N9" s="19">
        <v>47151786</v>
      </c>
      <c r="O9" s="19"/>
      <c r="P9" s="19"/>
      <c r="Q9" s="19"/>
      <c r="R9" s="19"/>
      <c r="S9" s="19"/>
      <c r="T9" s="19"/>
      <c r="U9" s="19"/>
      <c r="V9" s="19"/>
      <c r="W9" s="19">
        <v>102974542</v>
      </c>
      <c r="X9" s="19">
        <v>91514566</v>
      </c>
      <c r="Y9" s="19">
        <v>11459976</v>
      </c>
      <c r="Z9" s="20">
        <v>12.52</v>
      </c>
      <c r="AA9" s="21">
        <v>137271849</v>
      </c>
    </row>
    <row r="10" spans="1:27" ht="13.5">
      <c r="A10" s="22" t="s">
        <v>37</v>
      </c>
      <c r="B10" s="16"/>
      <c r="C10" s="17"/>
      <c r="D10" s="17"/>
      <c r="E10" s="18">
        <v>29865150</v>
      </c>
      <c r="F10" s="19">
        <v>29865150</v>
      </c>
      <c r="G10" s="19">
        <v>15525000</v>
      </c>
      <c r="H10" s="19"/>
      <c r="I10" s="19"/>
      <c r="J10" s="19">
        <v>15525000</v>
      </c>
      <c r="K10" s="19"/>
      <c r="L10" s="19"/>
      <c r="M10" s="19">
        <v>10553000</v>
      </c>
      <c r="N10" s="19">
        <v>10553000</v>
      </c>
      <c r="O10" s="19"/>
      <c r="P10" s="19"/>
      <c r="Q10" s="19"/>
      <c r="R10" s="19"/>
      <c r="S10" s="19"/>
      <c r="T10" s="19"/>
      <c r="U10" s="19"/>
      <c r="V10" s="19"/>
      <c r="W10" s="19">
        <v>26078000</v>
      </c>
      <c r="X10" s="19">
        <v>19910100</v>
      </c>
      <c r="Y10" s="19">
        <v>6167900</v>
      </c>
      <c r="Z10" s="20">
        <v>30.98</v>
      </c>
      <c r="AA10" s="21">
        <v>29865150</v>
      </c>
    </row>
    <row r="11" spans="1:27" ht="13.5">
      <c r="A11" s="22" t="s">
        <v>38</v>
      </c>
      <c r="B11" s="16"/>
      <c r="C11" s="17">
        <v>2071406</v>
      </c>
      <c r="D11" s="17"/>
      <c r="E11" s="18">
        <v>28966848</v>
      </c>
      <c r="F11" s="19">
        <v>28966848</v>
      </c>
      <c r="G11" s="19">
        <v>1965172</v>
      </c>
      <c r="H11" s="19">
        <v>668680</v>
      </c>
      <c r="I11" s="19">
        <v>2111125</v>
      </c>
      <c r="J11" s="19">
        <v>4744977</v>
      </c>
      <c r="K11" s="19">
        <v>1851246</v>
      </c>
      <c r="L11" s="19">
        <v>1981707</v>
      </c>
      <c r="M11" s="19">
        <v>2180962</v>
      </c>
      <c r="N11" s="19">
        <v>6013915</v>
      </c>
      <c r="O11" s="19"/>
      <c r="P11" s="19"/>
      <c r="Q11" s="19"/>
      <c r="R11" s="19"/>
      <c r="S11" s="19"/>
      <c r="T11" s="19"/>
      <c r="U11" s="19"/>
      <c r="V11" s="19"/>
      <c r="W11" s="19">
        <v>10758892</v>
      </c>
      <c r="X11" s="19">
        <v>14106024</v>
      </c>
      <c r="Y11" s="19">
        <v>-3347132</v>
      </c>
      <c r="Z11" s="20">
        <v>-23.73</v>
      </c>
      <c r="AA11" s="21">
        <v>28966848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-284780343</v>
      </c>
      <c r="D14" s="17"/>
      <c r="E14" s="18">
        <v>-390873432</v>
      </c>
      <c r="F14" s="19">
        <v>-390873432</v>
      </c>
      <c r="G14" s="19">
        <v>-109739448</v>
      </c>
      <c r="H14" s="19">
        <v>-4336346</v>
      </c>
      <c r="I14" s="19">
        <v>-25065221</v>
      </c>
      <c r="J14" s="19">
        <v>-139141015</v>
      </c>
      <c r="K14" s="19">
        <v>-13724545</v>
      </c>
      <c r="L14" s="19">
        <v>-18776559</v>
      </c>
      <c r="M14" s="19">
        <v>-65346525</v>
      </c>
      <c r="N14" s="19">
        <v>-97847629</v>
      </c>
      <c r="O14" s="19"/>
      <c r="P14" s="19"/>
      <c r="Q14" s="19"/>
      <c r="R14" s="19"/>
      <c r="S14" s="19"/>
      <c r="T14" s="19"/>
      <c r="U14" s="19"/>
      <c r="V14" s="19"/>
      <c r="W14" s="19">
        <v>-236988644</v>
      </c>
      <c r="X14" s="19">
        <v>-199853502</v>
      </c>
      <c r="Y14" s="19">
        <v>-37135142</v>
      </c>
      <c r="Z14" s="20">
        <v>18.58</v>
      </c>
      <c r="AA14" s="21">
        <v>-390873432</v>
      </c>
    </row>
    <row r="15" spans="1:27" ht="13.5">
      <c r="A15" s="22" t="s">
        <v>42</v>
      </c>
      <c r="B15" s="16"/>
      <c r="C15" s="17">
        <v>-15543559</v>
      </c>
      <c r="D15" s="17"/>
      <c r="E15" s="18">
        <v>-744804</v>
      </c>
      <c r="F15" s="19">
        <v>-744804</v>
      </c>
      <c r="G15" s="19">
        <v>-23171</v>
      </c>
      <c r="H15" s="19">
        <v>-21117</v>
      </c>
      <c r="I15" s="19">
        <v>-20922</v>
      </c>
      <c r="J15" s="19">
        <v>-65210</v>
      </c>
      <c r="K15" s="19">
        <v>-25546</v>
      </c>
      <c r="L15" s="19">
        <v>-20893</v>
      </c>
      <c r="M15" s="19">
        <v>-23824</v>
      </c>
      <c r="N15" s="19">
        <v>-70263</v>
      </c>
      <c r="O15" s="19"/>
      <c r="P15" s="19"/>
      <c r="Q15" s="19"/>
      <c r="R15" s="19"/>
      <c r="S15" s="19"/>
      <c r="T15" s="19"/>
      <c r="U15" s="19"/>
      <c r="V15" s="19"/>
      <c r="W15" s="19">
        <v>-135473</v>
      </c>
      <c r="X15" s="19">
        <v>-372402</v>
      </c>
      <c r="Y15" s="19">
        <v>236929</v>
      </c>
      <c r="Z15" s="20">
        <v>-63.62</v>
      </c>
      <c r="AA15" s="21">
        <v>-744804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49935900</v>
      </c>
      <c r="D17" s="25">
        <f>SUM(D6:D16)</f>
        <v>0</v>
      </c>
      <c r="E17" s="26">
        <f t="shared" si="0"/>
        <v>59485659</v>
      </c>
      <c r="F17" s="27">
        <f t="shared" si="0"/>
        <v>59485659</v>
      </c>
      <c r="G17" s="27">
        <f t="shared" si="0"/>
        <v>-986417</v>
      </c>
      <c r="H17" s="27">
        <f t="shared" si="0"/>
        <v>11823763</v>
      </c>
      <c r="I17" s="27">
        <f t="shared" si="0"/>
        <v>-6759096</v>
      </c>
      <c r="J17" s="27">
        <f t="shared" si="0"/>
        <v>4078250</v>
      </c>
      <c r="K17" s="27">
        <f t="shared" si="0"/>
        <v>6698768</v>
      </c>
      <c r="L17" s="27">
        <f t="shared" si="0"/>
        <v>1887739</v>
      </c>
      <c r="M17" s="27">
        <f t="shared" si="0"/>
        <v>4411427</v>
      </c>
      <c r="N17" s="27">
        <f t="shared" si="0"/>
        <v>12997934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17076184</v>
      </c>
      <c r="X17" s="27">
        <f t="shared" si="0"/>
        <v>52174034</v>
      </c>
      <c r="Y17" s="27">
        <f t="shared" si="0"/>
        <v>-35097850</v>
      </c>
      <c r="Z17" s="28">
        <f>+IF(X17&lt;&gt;0,+(Y17/X17)*100,0)</f>
        <v>-67.27072321070668</v>
      </c>
      <c r="AA17" s="29">
        <f>SUM(AA6:AA16)</f>
        <v>59485659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1738870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-60890374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-39917148</v>
      </c>
      <c r="F26" s="19">
        <v>-39917148</v>
      </c>
      <c r="G26" s="19"/>
      <c r="H26" s="19">
        <v>-5513627</v>
      </c>
      <c r="I26" s="19">
        <v>-20930</v>
      </c>
      <c r="J26" s="19">
        <v>-5534557</v>
      </c>
      <c r="K26" s="19">
        <v>-6229316</v>
      </c>
      <c r="L26" s="19">
        <v>-2182338</v>
      </c>
      <c r="M26" s="19">
        <v>-3184743</v>
      </c>
      <c r="N26" s="19">
        <v>-11596397</v>
      </c>
      <c r="O26" s="19"/>
      <c r="P26" s="19"/>
      <c r="Q26" s="19"/>
      <c r="R26" s="19"/>
      <c r="S26" s="19"/>
      <c r="T26" s="19"/>
      <c r="U26" s="19"/>
      <c r="V26" s="19"/>
      <c r="W26" s="19">
        <v>-17130954</v>
      </c>
      <c r="X26" s="19">
        <v>-19958574</v>
      </c>
      <c r="Y26" s="19">
        <v>2827620</v>
      </c>
      <c r="Z26" s="20">
        <v>-14.17</v>
      </c>
      <c r="AA26" s="21">
        <v>-39917148</v>
      </c>
    </row>
    <row r="27" spans="1:27" ht="13.5">
      <c r="A27" s="23" t="s">
        <v>51</v>
      </c>
      <c r="B27" s="24"/>
      <c r="C27" s="25">
        <f aca="true" t="shared" si="1" ref="C27:Y27">SUM(C21:C26)</f>
        <v>-59151504</v>
      </c>
      <c r="D27" s="25">
        <f>SUM(D21:D26)</f>
        <v>0</v>
      </c>
      <c r="E27" s="26">
        <f t="shared" si="1"/>
        <v>-39917148</v>
      </c>
      <c r="F27" s="27">
        <f t="shared" si="1"/>
        <v>-39917148</v>
      </c>
      <c r="G27" s="27">
        <f t="shared" si="1"/>
        <v>0</v>
      </c>
      <c r="H27" s="27">
        <f t="shared" si="1"/>
        <v>-5513627</v>
      </c>
      <c r="I27" s="27">
        <f t="shared" si="1"/>
        <v>-20930</v>
      </c>
      <c r="J27" s="27">
        <f t="shared" si="1"/>
        <v>-5534557</v>
      </c>
      <c r="K27" s="27">
        <f t="shared" si="1"/>
        <v>-6229316</v>
      </c>
      <c r="L27" s="27">
        <f t="shared" si="1"/>
        <v>-2182338</v>
      </c>
      <c r="M27" s="27">
        <f t="shared" si="1"/>
        <v>-3184743</v>
      </c>
      <c r="N27" s="27">
        <f t="shared" si="1"/>
        <v>-11596397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-17130954</v>
      </c>
      <c r="X27" s="27">
        <f t="shared" si="1"/>
        <v>-19958574</v>
      </c>
      <c r="Y27" s="27">
        <f t="shared" si="1"/>
        <v>2827620</v>
      </c>
      <c r="Z27" s="28">
        <f>+IF(X27&lt;&gt;0,+(Y27/X27)*100,0)</f>
        <v>-14.167445028888338</v>
      </c>
      <c r="AA27" s="29">
        <f>SUM(AA21:AA26)</f>
        <v>-39917148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-20400000</v>
      </c>
      <c r="F35" s="19">
        <v>-20400000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-10200000</v>
      </c>
      <c r="Y35" s="19">
        <v>10200000</v>
      </c>
      <c r="Z35" s="20">
        <v>-100</v>
      </c>
      <c r="AA35" s="21">
        <v>-20400000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-20400000</v>
      </c>
      <c r="F36" s="27">
        <f t="shared" si="2"/>
        <v>-20400000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-10200000</v>
      </c>
      <c r="Y36" s="27">
        <f t="shared" si="2"/>
        <v>10200000</v>
      </c>
      <c r="Z36" s="28">
        <f>+IF(X36&lt;&gt;0,+(Y36/X36)*100,0)</f>
        <v>-100</v>
      </c>
      <c r="AA36" s="29">
        <f>SUM(AA31:AA35)</f>
        <v>-20400000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-9215604</v>
      </c>
      <c r="D38" s="31">
        <f>+D17+D27+D36</f>
        <v>0</v>
      </c>
      <c r="E38" s="32">
        <f t="shared" si="3"/>
        <v>-831489</v>
      </c>
      <c r="F38" s="33">
        <f t="shared" si="3"/>
        <v>-831489</v>
      </c>
      <c r="G38" s="33">
        <f t="shared" si="3"/>
        <v>-986417</v>
      </c>
      <c r="H38" s="33">
        <f t="shared" si="3"/>
        <v>6310136</v>
      </c>
      <c r="I38" s="33">
        <f t="shared" si="3"/>
        <v>-6780026</v>
      </c>
      <c r="J38" s="33">
        <f t="shared" si="3"/>
        <v>-1456307</v>
      </c>
      <c r="K38" s="33">
        <f t="shared" si="3"/>
        <v>469452</v>
      </c>
      <c r="L38" s="33">
        <f t="shared" si="3"/>
        <v>-294599</v>
      </c>
      <c r="M38" s="33">
        <f t="shared" si="3"/>
        <v>1226684</v>
      </c>
      <c r="N38" s="33">
        <f t="shared" si="3"/>
        <v>1401537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-54770</v>
      </c>
      <c r="X38" s="33">
        <f t="shared" si="3"/>
        <v>22015460</v>
      </c>
      <c r="Y38" s="33">
        <f t="shared" si="3"/>
        <v>-22070230</v>
      </c>
      <c r="Z38" s="34">
        <f>+IF(X38&lt;&gt;0,+(Y38/X38)*100,0)</f>
        <v>-100.24877972115958</v>
      </c>
      <c r="AA38" s="35">
        <f>+AA17+AA27+AA36</f>
        <v>-831489</v>
      </c>
    </row>
    <row r="39" spans="1:27" ht="13.5">
      <c r="A39" s="22" t="s">
        <v>59</v>
      </c>
      <c r="B39" s="16"/>
      <c r="C39" s="31">
        <v>17027345</v>
      </c>
      <c r="D39" s="31"/>
      <c r="E39" s="32">
        <v>1899000</v>
      </c>
      <c r="F39" s="33">
        <v>1899000</v>
      </c>
      <c r="G39" s="33">
        <v>1899000</v>
      </c>
      <c r="H39" s="33">
        <v>912583</v>
      </c>
      <c r="I39" s="33">
        <v>7222719</v>
      </c>
      <c r="J39" s="33">
        <v>1899000</v>
      </c>
      <c r="K39" s="33">
        <v>442693</v>
      </c>
      <c r="L39" s="33">
        <v>912145</v>
      </c>
      <c r="M39" s="33">
        <v>617546</v>
      </c>
      <c r="N39" s="33">
        <v>442693</v>
      </c>
      <c r="O39" s="33"/>
      <c r="P39" s="33"/>
      <c r="Q39" s="33"/>
      <c r="R39" s="33"/>
      <c r="S39" s="33"/>
      <c r="T39" s="33"/>
      <c r="U39" s="33"/>
      <c r="V39" s="33"/>
      <c r="W39" s="33">
        <v>1899000</v>
      </c>
      <c r="X39" s="33">
        <v>1899000</v>
      </c>
      <c r="Y39" s="33"/>
      <c r="Z39" s="34"/>
      <c r="AA39" s="35">
        <v>1899000</v>
      </c>
    </row>
    <row r="40" spans="1:27" ht="13.5">
      <c r="A40" s="41" t="s">
        <v>60</v>
      </c>
      <c r="B40" s="42"/>
      <c r="C40" s="43">
        <v>7811741</v>
      </c>
      <c r="D40" s="43"/>
      <c r="E40" s="44">
        <v>1067511</v>
      </c>
      <c r="F40" s="45">
        <v>1067511</v>
      </c>
      <c r="G40" s="45">
        <v>912583</v>
      </c>
      <c r="H40" s="45">
        <v>7222719</v>
      </c>
      <c r="I40" s="45">
        <v>442693</v>
      </c>
      <c r="J40" s="45">
        <v>442693</v>
      </c>
      <c r="K40" s="45">
        <v>912145</v>
      </c>
      <c r="L40" s="45">
        <v>617546</v>
      </c>
      <c r="M40" s="45">
        <v>1844230</v>
      </c>
      <c r="N40" s="45">
        <v>1844230</v>
      </c>
      <c r="O40" s="45"/>
      <c r="P40" s="45"/>
      <c r="Q40" s="45"/>
      <c r="R40" s="45"/>
      <c r="S40" s="45"/>
      <c r="T40" s="45"/>
      <c r="U40" s="45"/>
      <c r="V40" s="45"/>
      <c r="W40" s="45">
        <v>1844230</v>
      </c>
      <c r="X40" s="45">
        <v>23914460</v>
      </c>
      <c r="Y40" s="45">
        <v>-22070230</v>
      </c>
      <c r="Z40" s="46">
        <v>-92.29</v>
      </c>
      <c r="AA40" s="47">
        <v>1067511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71728233</v>
      </c>
      <c r="D6" s="17"/>
      <c r="E6" s="18">
        <v>68756854</v>
      </c>
      <c r="F6" s="19">
        <v>68756854</v>
      </c>
      <c r="G6" s="19">
        <v>3040142</v>
      </c>
      <c r="H6" s="19">
        <v>2708328</v>
      </c>
      <c r="I6" s="19">
        <v>3689521</v>
      </c>
      <c r="J6" s="19">
        <v>9437991</v>
      </c>
      <c r="K6" s="19">
        <v>5820724</v>
      </c>
      <c r="L6" s="19">
        <v>6519211</v>
      </c>
      <c r="M6" s="19">
        <v>6758591</v>
      </c>
      <c r="N6" s="19">
        <v>19098526</v>
      </c>
      <c r="O6" s="19"/>
      <c r="P6" s="19"/>
      <c r="Q6" s="19"/>
      <c r="R6" s="19"/>
      <c r="S6" s="19"/>
      <c r="T6" s="19"/>
      <c r="U6" s="19"/>
      <c r="V6" s="19"/>
      <c r="W6" s="19">
        <v>28536517</v>
      </c>
      <c r="X6" s="19">
        <v>35730441</v>
      </c>
      <c r="Y6" s="19">
        <v>-7193924</v>
      </c>
      <c r="Z6" s="20">
        <v>-20.13</v>
      </c>
      <c r="AA6" s="21">
        <v>68756854</v>
      </c>
    </row>
    <row r="7" spans="1:27" ht="13.5">
      <c r="A7" s="22" t="s">
        <v>34</v>
      </c>
      <c r="B7" s="16"/>
      <c r="C7" s="17">
        <v>4131601</v>
      </c>
      <c r="D7" s="17"/>
      <c r="E7" s="18">
        <v>3336914</v>
      </c>
      <c r="F7" s="19">
        <v>3336914</v>
      </c>
      <c r="G7" s="19">
        <v>255159</v>
      </c>
      <c r="H7" s="19">
        <v>237456</v>
      </c>
      <c r="I7" s="19">
        <v>268064</v>
      </c>
      <c r="J7" s="19">
        <v>760679</v>
      </c>
      <c r="K7" s="19">
        <v>223400</v>
      </c>
      <c r="L7" s="19">
        <v>245740</v>
      </c>
      <c r="M7" s="19">
        <v>279919</v>
      </c>
      <c r="N7" s="19">
        <v>749059</v>
      </c>
      <c r="O7" s="19"/>
      <c r="P7" s="19"/>
      <c r="Q7" s="19"/>
      <c r="R7" s="19"/>
      <c r="S7" s="19"/>
      <c r="T7" s="19"/>
      <c r="U7" s="19"/>
      <c r="V7" s="19"/>
      <c r="W7" s="19">
        <v>1509738</v>
      </c>
      <c r="X7" s="19">
        <v>1769623</v>
      </c>
      <c r="Y7" s="19">
        <v>-259885</v>
      </c>
      <c r="Z7" s="20">
        <v>-14.69</v>
      </c>
      <c r="AA7" s="21">
        <v>3336914</v>
      </c>
    </row>
    <row r="8" spans="1:27" ht="13.5">
      <c r="A8" s="22" t="s">
        <v>35</v>
      </c>
      <c r="B8" s="16"/>
      <c r="C8" s="17">
        <v>8980669</v>
      </c>
      <c r="D8" s="17"/>
      <c r="E8" s="18">
        <v>10169576</v>
      </c>
      <c r="F8" s="19">
        <v>10169576</v>
      </c>
      <c r="G8" s="19">
        <v>2025185</v>
      </c>
      <c r="H8" s="19">
        <v>2558220</v>
      </c>
      <c r="I8" s="19">
        <v>1352828</v>
      </c>
      <c r="J8" s="19">
        <v>5936233</v>
      </c>
      <c r="K8" s="19">
        <v>1476119</v>
      </c>
      <c r="L8" s="19">
        <v>3343441</v>
      </c>
      <c r="M8" s="19">
        <v>2805222</v>
      </c>
      <c r="N8" s="19">
        <v>7624782</v>
      </c>
      <c r="O8" s="19"/>
      <c r="P8" s="19"/>
      <c r="Q8" s="19"/>
      <c r="R8" s="19"/>
      <c r="S8" s="19"/>
      <c r="T8" s="19"/>
      <c r="U8" s="19"/>
      <c r="V8" s="19"/>
      <c r="W8" s="19">
        <v>13561015</v>
      </c>
      <c r="X8" s="19">
        <v>4773887</v>
      </c>
      <c r="Y8" s="19">
        <v>8787128</v>
      </c>
      <c r="Z8" s="20">
        <v>184.07</v>
      </c>
      <c r="AA8" s="21">
        <v>10169576</v>
      </c>
    </row>
    <row r="9" spans="1:27" ht="13.5">
      <c r="A9" s="22" t="s">
        <v>36</v>
      </c>
      <c r="B9" s="16"/>
      <c r="C9" s="17"/>
      <c r="D9" s="17"/>
      <c r="E9" s="18">
        <v>112485000</v>
      </c>
      <c r="F9" s="19">
        <v>112485000</v>
      </c>
      <c r="G9" s="19">
        <v>45590000</v>
      </c>
      <c r="H9" s="19"/>
      <c r="I9" s="19">
        <v>320451</v>
      </c>
      <c r="J9" s="19">
        <v>45910451</v>
      </c>
      <c r="K9" s="19">
        <v>1900000</v>
      </c>
      <c r="L9" s="19">
        <v>526000</v>
      </c>
      <c r="M9" s="19">
        <v>36182000</v>
      </c>
      <c r="N9" s="19">
        <v>38608000</v>
      </c>
      <c r="O9" s="19"/>
      <c r="P9" s="19"/>
      <c r="Q9" s="19"/>
      <c r="R9" s="19"/>
      <c r="S9" s="19"/>
      <c r="T9" s="19"/>
      <c r="U9" s="19"/>
      <c r="V9" s="19"/>
      <c r="W9" s="19">
        <v>84518451</v>
      </c>
      <c r="X9" s="19">
        <v>89988000</v>
      </c>
      <c r="Y9" s="19">
        <v>-5469549</v>
      </c>
      <c r="Z9" s="20">
        <v>-6.08</v>
      </c>
      <c r="AA9" s="21">
        <v>112485000</v>
      </c>
    </row>
    <row r="10" spans="1:27" ht="13.5">
      <c r="A10" s="22" t="s">
        <v>37</v>
      </c>
      <c r="B10" s="16"/>
      <c r="C10" s="17">
        <v>129544710</v>
      </c>
      <c r="D10" s="17"/>
      <c r="E10" s="18">
        <v>26337000</v>
      </c>
      <c r="F10" s="19">
        <v>26337000</v>
      </c>
      <c r="G10" s="19">
        <v>13650000</v>
      </c>
      <c r="H10" s="19"/>
      <c r="I10" s="19"/>
      <c r="J10" s="19">
        <v>13650000</v>
      </c>
      <c r="K10" s="19"/>
      <c r="L10" s="19"/>
      <c r="M10" s="19">
        <v>8779000</v>
      </c>
      <c r="N10" s="19">
        <v>8779000</v>
      </c>
      <c r="O10" s="19"/>
      <c r="P10" s="19"/>
      <c r="Q10" s="19"/>
      <c r="R10" s="19"/>
      <c r="S10" s="19"/>
      <c r="T10" s="19"/>
      <c r="U10" s="19"/>
      <c r="V10" s="19"/>
      <c r="W10" s="19">
        <v>22429000</v>
      </c>
      <c r="X10" s="19">
        <v>21069600</v>
      </c>
      <c r="Y10" s="19">
        <v>1359400</v>
      </c>
      <c r="Z10" s="20">
        <v>6.45</v>
      </c>
      <c r="AA10" s="21">
        <v>26337000</v>
      </c>
    </row>
    <row r="11" spans="1:27" ht="13.5">
      <c r="A11" s="22" t="s">
        <v>38</v>
      </c>
      <c r="B11" s="16"/>
      <c r="C11" s="17">
        <v>17034352</v>
      </c>
      <c r="D11" s="17"/>
      <c r="E11" s="18">
        <v>12256751</v>
      </c>
      <c r="F11" s="19">
        <v>12256751</v>
      </c>
      <c r="G11" s="19">
        <v>542369</v>
      </c>
      <c r="H11" s="19">
        <v>580294</v>
      </c>
      <c r="I11" s="19">
        <v>344115</v>
      </c>
      <c r="J11" s="19">
        <v>1466778</v>
      </c>
      <c r="K11" s="19">
        <v>748086</v>
      </c>
      <c r="L11" s="19">
        <v>886872</v>
      </c>
      <c r="M11" s="19">
        <v>1425090</v>
      </c>
      <c r="N11" s="19">
        <v>3060048</v>
      </c>
      <c r="O11" s="19"/>
      <c r="P11" s="19"/>
      <c r="Q11" s="19"/>
      <c r="R11" s="19"/>
      <c r="S11" s="19"/>
      <c r="T11" s="19"/>
      <c r="U11" s="19"/>
      <c r="V11" s="19"/>
      <c r="W11" s="19">
        <v>4526826</v>
      </c>
      <c r="X11" s="19">
        <v>6246504</v>
      </c>
      <c r="Y11" s="19">
        <v>-1719678</v>
      </c>
      <c r="Z11" s="20">
        <v>-27.53</v>
      </c>
      <c r="AA11" s="21">
        <v>12256751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-117565859</v>
      </c>
      <c r="D14" s="17"/>
      <c r="E14" s="18">
        <v>-150007293</v>
      </c>
      <c r="F14" s="19">
        <v>-150007293</v>
      </c>
      <c r="G14" s="19">
        <v>-10167587</v>
      </c>
      <c r="H14" s="19">
        <v>-10461310</v>
      </c>
      <c r="I14" s="19">
        <v>-22440691</v>
      </c>
      <c r="J14" s="19">
        <v>-43069588</v>
      </c>
      <c r="K14" s="19">
        <v>-12995137</v>
      </c>
      <c r="L14" s="19">
        <v>-15995139</v>
      </c>
      <c r="M14" s="19">
        <v>-34836509</v>
      </c>
      <c r="N14" s="19">
        <v>-63826785</v>
      </c>
      <c r="O14" s="19"/>
      <c r="P14" s="19"/>
      <c r="Q14" s="19"/>
      <c r="R14" s="19"/>
      <c r="S14" s="19"/>
      <c r="T14" s="19"/>
      <c r="U14" s="19"/>
      <c r="V14" s="19"/>
      <c r="W14" s="19">
        <v>-106896373</v>
      </c>
      <c r="X14" s="19">
        <v>-73737634</v>
      </c>
      <c r="Y14" s="19">
        <v>-33158739</v>
      </c>
      <c r="Z14" s="20">
        <v>44.97</v>
      </c>
      <c r="AA14" s="21">
        <v>-150007293</v>
      </c>
    </row>
    <row r="15" spans="1:27" ht="13.5">
      <c r="A15" s="22" t="s">
        <v>42</v>
      </c>
      <c r="B15" s="16"/>
      <c r="C15" s="17">
        <v>-25165</v>
      </c>
      <c r="D15" s="17"/>
      <c r="E15" s="18">
        <v>-80000</v>
      </c>
      <c r="F15" s="19">
        <v>-80000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-34200</v>
      </c>
      <c r="Y15" s="19">
        <v>34200</v>
      </c>
      <c r="Z15" s="20">
        <v>-100</v>
      </c>
      <c r="AA15" s="21">
        <v>-80000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113828541</v>
      </c>
      <c r="D17" s="25">
        <f>SUM(D6:D16)</f>
        <v>0</v>
      </c>
      <c r="E17" s="26">
        <f t="shared" si="0"/>
        <v>83254802</v>
      </c>
      <c r="F17" s="27">
        <f t="shared" si="0"/>
        <v>83254802</v>
      </c>
      <c r="G17" s="27">
        <f t="shared" si="0"/>
        <v>54935268</v>
      </c>
      <c r="H17" s="27">
        <f t="shared" si="0"/>
        <v>-4377012</v>
      </c>
      <c r="I17" s="27">
        <f t="shared" si="0"/>
        <v>-16465712</v>
      </c>
      <c r="J17" s="27">
        <f t="shared" si="0"/>
        <v>34092544</v>
      </c>
      <c r="K17" s="27">
        <f t="shared" si="0"/>
        <v>-2826808</v>
      </c>
      <c r="L17" s="27">
        <f t="shared" si="0"/>
        <v>-4473875</v>
      </c>
      <c r="M17" s="27">
        <f t="shared" si="0"/>
        <v>21393313</v>
      </c>
      <c r="N17" s="27">
        <f t="shared" si="0"/>
        <v>14092630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48185174</v>
      </c>
      <c r="X17" s="27">
        <f t="shared" si="0"/>
        <v>85806221</v>
      </c>
      <c r="Y17" s="27">
        <f t="shared" si="0"/>
        <v>-37621047</v>
      </c>
      <c r="Z17" s="28">
        <f>+IF(X17&lt;&gt;0,+(Y17/X17)*100,0)</f>
        <v>-43.84419516622227</v>
      </c>
      <c r="AA17" s="29">
        <f>SUM(AA6:AA16)</f>
        <v>83254802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-107005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-92512601</v>
      </c>
      <c r="D26" s="17"/>
      <c r="E26" s="18">
        <v>-102750150</v>
      </c>
      <c r="F26" s="19">
        <v>-102750150</v>
      </c>
      <c r="G26" s="19">
        <v>-2315000</v>
      </c>
      <c r="H26" s="19">
        <v>-1668061</v>
      </c>
      <c r="I26" s="19">
        <v>-6090833</v>
      </c>
      <c r="J26" s="19">
        <v>-10073894</v>
      </c>
      <c r="K26" s="19">
        <v>-6488969</v>
      </c>
      <c r="L26" s="19">
        <v>-9781128</v>
      </c>
      <c r="M26" s="19">
        <v>-7113663</v>
      </c>
      <c r="N26" s="19">
        <v>-23383760</v>
      </c>
      <c r="O26" s="19"/>
      <c r="P26" s="19"/>
      <c r="Q26" s="19"/>
      <c r="R26" s="19"/>
      <c r="S26" s="19"/>
      <c r="T26" s="19"/>
      <c r="U26" s="19"/>
      <c r="V26" s="19"/>
      <c r="W26" s="19">
        <v>-33457654</v>
      </c>
      <c r="X26" s="19">
        <v>-53423519</v>
      </c>
      <c r="Y26" s="19">
        <v>19965865</v>
      </c>
      <c r="Z26" s="20">
        <v>-37.37</v>
      </c>
      <c r="AA26" s="21">
        <v>-102750150</v>
      </c>
    </row>
    <row r="27" spans="1:27" ht="13.5">
      <c r="A27" s="23" t="s">
        <v>51</v>
      </c>
      <c r="B27" s="24"/>
      <c r="C27" s="25">
        <f aca="true" t="shared" si="1" ref="C27:Y27">SUM(C21:C26)</f>
        <v>-92619606</v>
      </c>
      <c r="D27" s="25">
        <f>SUM(D21:D26)</f>
        <v>0</v>
      </c>
      <c r="E27" s="26">
        <f t="shared" si="1"/>
        <v>-102750150</v>
      </c>
      <c r="F27" s="27">
        <f t="shared" si="1"/>
        <v>-102750150</v>
      </c>
      <c r="G27" s="27">
        <f t="shared" si="1"/>
        <v>-2315000</v>
      </c>
      <c r="H27" s="27">
        <f t="shared" si="1"/>
        <v>-1668061</v>
      </c>
      <c r="I27" s="27">
        <f t="shared" si="1"/>
        <v>-6090833</v>
      </c>
      <c r="J27" s="27">
        <f t="shared" si="1"/>
        <v>-10073894</v>
      </c>
      <c r="K27" s="27">
        <f t="shared" si="1"/>
        <v>-6488969</v>
      </c>
      <c r="L27" s="27">
        <f t="shared" si="1"/>
        <v>-9781128</v>
      </c>
      <c r="M27" s="27">
        <f t="shared" si="1"/>
        <v>-7113663</v>
      </c>
      <c r="N27" s="27">
        <f t="shared" si="1"/>
        <v>-23383760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-33457654</v>
      </c>
      <c r="X27" s="27">
        <f t="shared" si="1"/>
        <v>-53423519</v>
      </c>
      <c r="Y27" s="27">
        <f t="shared" si="1"/>
        <v>19965865</v>
      </c>
      <c r="Z27" s="28">
        <f>+IF(X27&lt;&gt;0,+(Y27/X27)*100,0)</f>
        <v>-37.37280017065143</v>
      </c>
      <c r="AA27" s="29">
        <f>SUM(AA21:AA26)</f>
        <v>-102750150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21208935</v>
      </c>
      <c r="D38" s="31">
        <f>+D17+D27+D36</f>
        <v>0</v>
      </c>
      <c r="E38" s="32">
        <f t="shared" si="3"/>
        <v>-19495348</v>
      </c>
      <c r="F38" s="33">
        <f t="shared" si="3"/>
        <v>-19495348</v>
      </c>
      <c r="G38" s="33">
        <f t="shared" si="3"/>
        <v>52620268</v>
      </c>
      <c r="H38" s="33">
        <f t="shared" si="3"/>
        <v>-6045073</v>
      </c>
      <c r="I38" s="33">
        <f t="shared" si="3"/>
        <v>-22556545</v>
      </c>
      <c r="J38" s="33">
        <f t="shared" si="3"/>
        <v>24018650</v>
      </c>
      <c r="K38" s="33">
        <f t="shared" si="3"/>
        <v>-9315777</v>
      </c>
      <c r="L38" s="33">
        <f t="shared" si="3"/>
        <v>-14255003</v>
      </c>
      <c r="M38" s="33">
        <f t="shared" si="3"/>
        <v>14279650</v>
      </c>
      <c r="N38" s="33">
        <f t="shared" si="3"/>
        <v>-9291130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14727520</v>
      </c>
      <c r="X38" s="33">
        <f t="shared" si="3"/>
        <v>32382702</v>
      </c>
      <c r="Y38" s="33">
        <f t="shared" si="3"/>
        <v>-17655182</v>
      </c>
      <c r="Z38" s="34">
        <f>+IF(X38&lt;&gt;0,+(Y38/X38)*100,0)</f>
        <v>-54.5204103104182</v>
      </c>
      <c r="AA38" s="35">
        <f>+AA17+AA27+AA36</f>
        <v>-19495348</v>
      </c>
    </row>
    <row r="39" spans="1:27" ht="13.5">
      <c r="A39" s="22" t="s">
        <v>59</v>
      </c>
      <c r="B39" s="16"/>
      <c r="C39" s="31">
        <v>111445759</v>
      </c>
      <c r="D39" s="31"/>
      <c r="E39" s="32">
        <v>82825150</v>
      </c>
      <c r="F39" s="33">
        <v>82825150</v>
      </c>
      <c r="G39" s="33">
        <v>126059077</v>
      </c>
      <c r="H39" s="33">
        <v>178679345</v>
      </c>
      <c r="I39" s="33">
        <v>172634272</v>
      </c>
      <c r="J39" s="33">
        <v>126059077</v>
      </c>
      <c r="K39" s="33">
        <v>150077727</v>
      </c>
      <c r="L39" s="33">
        <v>140761950</v>
      </c>
      <c r="M39" s="33">
        <v>126506947</v>
      </c>
      <c r="N39" s="33">
        <v>150077727</v>
      </c>
      <c r="O39" s="33"/>
      <c r="P39" s="33"/>
      <c r="Q39" s="33"/>
      <c r="R39" s="33"/>
      <c r="S39" s="33"/>
      <c r="T39" s="33"/>
      <c r="U39" s="33"/>
      <c r="V39" s="33"/>
      <c r="W39" s="33">
        <v>126059077</v>
      </c>
      <c r="X39" s="33">
        <v>82825150</v>
      </c>
      <c r="Y39" s="33">
        <v>43233927</v>
      </c>
      <c r="Z39" s="34">
        <v>52.2</v>
      </c>
      <c r="AA39" s="35">
        <v>82825150</v>
      </c>
    </row>
    <row r="40" spans="1:27" ht="13.5">
      <c r="A40" s="41" t="s">
        <v>60</v>
      </c>
      <c r="B40" s="42"/>
      <c r="C40" s="43">
        <v>132654694</v>
      </c>
      <c r="D40" s="43"/>
      <c r="E40" s="44">
        <v>63329801</v>
      </c>
      <c r="F40" s="45">
        <v>63329801</v>
      </c>
      <c r="G40" s="45">
        <v>178679345</v>
      </c>
      <c r="H40" s="45">
        <v>172634272</v>
      </c>
      <c r="I40" s="45">
        <v>150077727</v>
      </c>
      <c r="J40" s="45">
        <v>150077727</v>
      </c>
      <c r="K40" s="45">
        <v>140761950</v>
      </c>
      <c r="L40" s="45">
        <v>126506947</v>
      </c>
      <c r="M40" s="45">
        <v>140786597</v>
      </c>
      <c r="N40" s="45">
        <v>140786597</v>
      </c>
      <c r="O40" s="45"/>
      <c r="P40" s="45"/>
      <c r="Q40" s="45"/>
      <c r="R40" s="45"/>
      <c r="S40" s="45"/>
      <c r="T40" s="45"/>
      <c r="U40" s="45"/>
      <c r="V40" s="45"/>
      <c r="W40" s="45">
        <v>140786597</v>
      </c>
      <c r="X40" s="45">
        <v>115207851</v>
      </c>
      <c r="Y40" s="45">
        <v>25578746</v>
      </c>
      <c r="Z40" s="46">
        <v>22.2</v>
      </c>
      <c r="AA40" s="47">
        <v>63329801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>
        <v>214292588</v>
      </c>
      <c r="F7" s="19">
        <v>214292588</v>
      </c>
      <c r="G7" s="19">
        <v>12455</v>
      </c>
      <c r="H7" s="19">
        <v>23810</v>
      </c>
      <c r="I7" s="19">
        <v>30734</v>
      </c>
      <c r="J7" s="19">
        <v>66999</v>
      </c>
      <c r="K7" s="19">
        <v>14852</v>
      </c>
      <c r="L7" s="19">
        <v>25261</v>
      </c>
      <c r="M7" s="19">
        <v>18046</v>
      </c>
      <c r="N7" s="19">
        <v>58159</v>
      </c>
      <c r="O7" s="19"/>
      <c r="P7" s="19"/>
      <c r="Q7" s="19"/>
      <c r="R7" s="19"/>
      <c r="S7" s="19"/>
      <c r="T7" s="19"/>
      <c r="U7" s="19"/>
      <c r="V7" s="19"/>
      <c r="W7" s="19">
        <v>125158</v>
      </c>
      <c r="X7" s="19">
        <v>109451708</v>
      </c>
      <c r="Y7" s="19">
        <v>-109326550</v>
      </c>
      <c r="Z7" s="20">
        <v>-99.89</v>
      </c>
      <c r="AA7" s="21">
        <v>214292588</v>
      </c>
    </row>
    <row r="8" spans="1:27" ht="13.5">
      <c r="A8" s="22" t="s">
        <v>35</v>
      </c>
      <c r="B8" s="16"/>
      <c r="C8" s="17">
        <v>195134054</v>
      </c>
      <c r="D8" s="17"/>
      <c r="E8" s="18">
        <v>87336393</v>
      </c>
      <c r="F8" s="19">
        <v>87336393</v>
      </c>
      <c r="G8" s="19">
        <v>12175284</v>
      </c>
      <c r="H8" s="19">
        <v>3851830</v>
      </c>
      <c r="I8" s="19">
        <v>43252023</v>
      </c>
      <c r="J8" s="19">
        <v>59279137</v>
      </c>
      <c r="K8" s="19">
        <v>10313389</v>
      </c>
      <c r="L8" s="19">
        <v>4299978</v>
      </c>
      <c r="M8" s="19">
        <v>13259907</v>
      </c>
      <c r="N8" s="19">
        <v>27873274</v>
      </c>
      <c r="O8" s="19"/>
      <c r="P8" s="19"/>
      <c r="Q8" s="19"/>
      <c r="R8" s="19"/>
      <c r="S8" s="19"/>
      <c r="T8" s="19"/>
      <c r="U8" s="19"/>
      <c r="V8" s="19"/>
      <c r="W8" s="19">
        <v>87152411</v>
      </c>
      <c r="X8" s="19">
        <v>24664580</v>
      </c>
      <c r="Y8" s="19">
        <v>62487831</v>
      </c>
      <c r="Z8" s="20">
        <v>253.35</v>
      </c>
      <c r="AA8" s="21">
        <v>87336393</v>
      </c>
    </row>
    <row r="9" spans="1:27" ht="13.5">
      <c r="A9" s="22" t="s">
        <v>36</v>
      </c>
      <c r="B9" s="16"/>
      <c r="C9" s="17">
        <v>835749961</v>
      </c>
      <c r="D9" s="17"/>
      <c r="E9" s="18">
        <v>858918000</v>
      </c>
      <c r="F9" s="19">
        <v>858918000</v>
      </c>
      <c r="G9" s="19">
        <v>350318000</v>
      </c>
      <c r="H9" s="19">
        <v>7483750</v>
      </c>
      <c r="I9" s="19">
        <v>3764750</v>
      </c>
      <c r="J9" s="19">
        <v>361566500</v>
      </c>
      <c r="K9" s="19"/>
      <c r="L9" s="19">
        <v>554000</v>
      </c>
      <c r="M9" s="19">
        <v>236476000</v>
      </c>
      <c r="N9" s="19">
        <v>237030000</v>
      </c>
      <c r="O9" s="19"/>
      <c r="P9" s="19"/>
      <c r="Q9" s="19"/>
      <c r="R9" s="19"/>
      <c r="S9" s="19"/>
      <c r="T9" s="19"/>
      <c r="U9" s="19"/>
      <c r="V9" s="19"/>
      <c r="W9" s="19">
        <v>598596500</v>
      </c>
      <c r="X9" s="19">
        <v>469214822</v>
      </c>
      <c r="Y9" s="19">
        <v>129381678</v>
      </c>
      <c r="Z9" s="20">
        <v>27.57</v>
      </c>
      <c r="AA9" s="21">
        <v>858918000</v>
      </c>
    </row>
    <row r="10" spans="1:27" ht="13.5">
      <c r="A10" s="22" t="s">
        <v>37</v>
      </c>
      <c r="B10" s="16"/>
      <c r="C10" s="17">
        <v>481695081</v>
      </c>
      <c r="D10" s="17"/>
      <c r="E10" s="18">
        <v>553699000</v>
      </c>
      <c r="F10" s="19">
        <v>553699000</v>
      </c>
      <c r="G10" s="19"/>
      <c r="H10" s="19">
        <v>19140281</v>
      </c>
      <c r="I10" s="19">
        <v>82580158</v>
      </c>
      <c r="J10" s="19">
        <v>101720439</v>
      </c>
      <c r="K10" s="19"/>
      <c r="L10" s="19">
        <v>154381467</v>
      </c>
      <c r="M10" s="19">
        <v>1770780</v>
      </c>
      <c r="N10" s="19">
        <v>156152247</v>
      </c>
      <c r="O10" s="19"/>
      <c r="P10" s="19"/>
      <c r="Q10" s="19"/>
      <c r="R10" s="19"/>
      <c r="S10" s="19"/>
      <c r="T10" s="19"/>
      <c r="U10" s="19"/>
      <c r="V10" s="19"/>
      <c r="W10" s="19">
        <v>257872686</v>
      </c>
      <c r="X10" s="19">
        <v>153900000</v>
      </c>
      <c r="Y10" s="19">
        <v>103972686</v>
      </c>
      <c r="Z10" s="20">
        <v>67.56</v>
      </c>
      <c r="AA10" s="21">
        <v>553699000</v>
      </c>
    </row>
    <row r="11" spans="1:27" ht="13.5">
      <c r="A11" s="22" t="s">
        <v>38</v>
      </c>
      <c r="B11" s="16"/>
      <c r="C11" s="17">
        <v>4345432</v>
      </c>
      <c r="D11" s="17"/>
      <c r="E11" s="18">
        <v>38080600</v>
      </c>
      <c r="F11" s="19">
        <v>38080600</v>
      </c>
      <c r="G11" s="19">
        <v>959364</v>
      </c>
      <c r="H11" s="19">
        <v>1026964</v>
      </c>
      <c r="I11" s="19">
        <v>344899</v>
      </c>
      <c r="J11" s="19">
        <v>2331227</v>
      </c>
      <c r="K11" s="19">
        <v>138793</v>
      </c>
      <c r="L11" s="19">
        <v>23989</v>
      </c>
      <c r="M11" s="19">
        <v>78995</v>
      </c>
      <c r="N11" s="19">
        <v>241777</v>
      </c>
      <c r="O11" s="19"/>
      <c r="P11" s="19"/>
      <c r="Q11" s="19"/>
      <c r="R11" s="19"/>
      <c r="S11" s="19"/>
      <c r="T11" s="19"/>
      <c r="U11" s="19"/>
      <c r="V11" s="19"/>
      <c r="W11" s="19">
        <v>2573004</v>
      </c>
      <c r="X11" s="19">
        <v>1953253</v>
      </c>
      <c r="Y11" s="19">
        <v>619751</v>
      </c>
      <c r="Z11" s="20">
        <v>31.73</v>
      </c>
      <c r="AA11" s="21">
        <v>38080600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-929888814</v>
      </c>
      <c r="D14" s="17"/>
      <c r="E14" s="18">
        <v>-1016060069</v>
      </c>
      <c r="F14" s="19">
        <v>-1016060069</v>
      </c>
      <c r="G14" s="19">
        <v>-151181716</v>
      </c>
      <c r="H14" s="19">
        <v>-52714597</v>
      </c>
      <c r="I14" s="19">
        <v>-40731341</v>
      </c>
      <c r="J14" s="19">
        <v>-244627654</v>
      </c>
      <c r="K14" s="19">
        <v>-115932006</v>
      </c>
      <c r="L14" s="19">
        <v>-73961266</v>
      </c>
      <c r="M14" s="19">
        <v>-118411269</v>
      </c>
      <c r="N14" s="19">
        <v>-308304541</v>
      </c>
      <c r="O14" s="19"/>
      <c r="P14" s="19"/>
      <c r="Q14" s="19"/>
      <c r="R14" s="19"/>
      <c r="S14" s="19"/>
      <c r="T14" s="19"/>
      <c r="U14" s="19"/>
      <c r="V14" s="19"/>
      <c r="W14" s="19">
        <v>-552932195</v>
      </c>
      <c r="X14" s="19">
        <v>-349463447</v>
      </c>
      <c r="Y14" s="19">
        <v>-203468748</v>
      </c>
      <c r="Z14" s="20">
        <v>58.22</v>
      </c>
      <c r="AA14" s="21">
        <v>-1016060069</v>
      </c>
    </row>
    <row r="15" spans="1:27" ht="13.5">
      <c r="A15" s="22" t="s">
        <v>42</v>
      </c>
      <c r="B15" s="16"/>
      <c r="C15" s="17">
        <v>-22562</v>
      </c>
      <c r="D15" s="17"/>
      <c r="E15" s="18"/>
      <c r="F15" s="19"/>
      <c r="G15" s="19"/>
      <c r="H15" s="19"/>
      <c r="I15" s="19"/>
      <c r="J15" s="19"/>
      <c r="K15" s="19"/>
      <c r="L15" s="19"/>
      <c r="M15" s="19">
        <v>-374</v>
      </c>
      <c r="N15" s="19">
        <v>-374</v>
      </c>
      <c r="O15" s="19"/>
      <c r="P15" s="19"/>
      <c r="Q15" s="19"/>
      <c r="R15" s="19"/>
      <c r="S15" s="19"/>
      <c r="T15" s="19"/>
      <c r="U15" s="19"/>
      <c r="V15" s="19"/>
      <c r="W15" s="19">
        <v>-374</v>
      </c>
      <c r="X15" s="19"/>
      <c r="Y15" s="19">
        <v>-374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587013152</v>
      </c>
      <c r="D17" s="25">
        <f>SUM(D6:D16)</f>
        <v>0</v>
      </c>
      <c r="E17" s="26">
        <f t="shared" si="0"/>
        <v>736266512</v>
      </c>
      <c r="F17" s="27">
        <f t="shared" si="0"/>
        <v>736266512</v>
      </c>
      <c r="G17" s="27">
        <f t="shared" si="0"/>
        <v>212283387</v>
      </c>
      <c r="H17" s="27">
        <f t="shared" si="0"/>
        <v>-21187962</v>
      </c>
      <c r="I17" s="27">
        <f t="shared" si="0"/>
        <v>89241223</v>
      </c>
      <c r="J17" s="27">
        <f t="shared" si="0"/>
        <v>280336648</v>
      </c>
      <c r="K17" s="27">
        <f t="shared" si="0"/>
        <v>-105464972</v>
      </c>
      <c r="L17" s="27">
        <f t="shared" si="0"/>
        <v>85323429</v>
      </c>
      <c r="M17" s="27">
        <f t="shared" si="0"/>
        <v>133192085</v>
      </c>
      <c r="N17" s="27">
        <f t="shared" si="0"/>
        <v>113050542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393387190</v>
      </c>
      <c r="X17" s="27">
        <f t="shared" si="0"/>
        <v>409720916</v>
      </c>
      <c r="Y17" s="27">
        <f t="shared" si="0"/>
        <v>-16333726</v>
      </c>
      <c r="Z17" s="28">
        <f>+IF(X17&lt;&gt;0,+(Y17/X17)*100,0)</f>
        <v>-3.9865492246434404</v>
      </c>
      <c r="AA17" s="29">
        <f>SUM(AA6:AA16)</f>
        <v>736266512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-460822435</v>
      </c>
      <c r="D26" s="17"/>
      <c r="E26" s="18">
        <v>-615240908</v>
      </c>
      <c r="F26" s="19">
        <v>-615240908</v>
      </c>
      <c r="G26" s="19"/>
      <c r="H26" s="19">
        <v>-60649648</v>
      </c>
      <c r="I26" s="19">
        <v>-34091549</v>
      </c>
      <c r="J26" s="19">
        <v>-94741197</v>
      </c>
      <c r="K26" s="19">
        <v>-101733361</v>
      </c>
      <c r="L26" s="19">
        <v>-67259924</v>
      </c>
      <c r="M26" s="19">
        <v>-94848725</v>
      </c>
      <c r="N26" s="19">
        <v>-263842010</v>
      </c>
      <c r="O26" s="19"/>
      <c r="P26" s="19"/>
      <c r="Q26" s="19"/>
      <c r="R26" s="19"/>
      <c r="S26" s="19"/>
      <c r="T26" s="19"/>
      <c r="U26" s="19"/>
      <c r="V26" s="19"/>
      <c r="W26" s="19">
        <v>-358583207</v>
      </c>
      <c r="X26" s="19">
        <v>-305268137</v>
      </c>
      <c r="Y26" s="19">
        <v>-53315070</v>
      </c>
      <c r="Z26" s="20">
        <v>17.46</v>
      </c>
      <c r="AA26" s="21">
        <v>-615240908</v>
      </c>
    </row>
    <row r="27" spans="1:27" ht="13.5">
      <c r="A27" s="23" t="s">
        <v>51</v>
      </c>
      <c r="B27" s="24"/>
      <c r="C27" s="25">
        <f aca="true" t="shared" si="1" ref="C27:Y27">SUM(C21:C26)</f>
        <v>-460822435</v>
      </c>
      <c r="D27" s="25">
        <f>SUM(D21:D26)</f>
        <v>0</v>
      </c>
      <c r="E27" s="26">
        <f t="shared" si="1"/>
        <v>-615240908</v>
      </c>
      <c r="F27" s="27">
        <f t="shared" si="1"/>
        <v>-615240908</v>
      </c>
      <c r="G27" s="27">
        <f t="shared" si="1"/>
        <v>0</v>
      </c>
      <c r="H27" s="27">
        <f t="shared" si="1"/>
        <v>-60649648</v>
      </c>
      <c r="I27" s="27">
        <f t="shared" si="1"/>
        <v>-34091549</v>
      </c>
      <c r="J27" s="27">
        <f t="shared" si="1"/>
        <v>-94741197</v>
      </c>
      <c r="K27" s="27">
        <f t="shared" si="1"/>
        <v>-101733361</v>
      </c>
      <c r="L27" s="27">
        <f t="shared" si="1"/>
        <v>-67259924</v>
      </c>
      <c r="M27" s="27">
        <f t="shared" si="1"/>
        <v>-94848725</v>
      </c>
      <c r="N27" s="27">
        <f t="shared" si="1"/>
        <v>-263842010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-358583207</v>
      </c>
      <c r="X27" s="27">
        <f t="shared" si="1"/>
        <v>-305268137</v>
      </c>
      <c r="Y27" s="27">
        <f t="shared" si="1"/>
        <v>-53315070</v>
      </c>
      <c r="Z27" s="28">
        <f>+IF(X27&lt;&gt;0,+(Y27/X27)*100,0)</f>
        <v>17.464996682572213</v>
      </c>
      <c r="AA27" s="29">
        <f>SUM(AA21:AA26)</f>
        <v>-615240908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126190717</v>
      </c>
      <c r="D38" s="31">
        <f>+D17+D27+D36</f>
        <v>0</v>
      </c>
      <c r="E38" s="32">
        <f t="shared" si="3"/>
        <v>121025604</v>
      </c>
      <c r="F38" s="33">
        <f t="shared" si="3"/>
        <v>121025604</v>
      </c>
      <c r="G38" s="33">
        <f t="shared" si="3"/>
        <v>212283387</v>
      </c>
      <c r="H38" s="33">
        <f t="shared" si="3"/>
        <v>-81837610</v>
      </c>
      <c r="I38" s="33">
        <f t="shared" si="3"/>
        <v>55149674</v>
      </c>
      <c r="J38" s="33">
        <f t="shared" si="3"/>
        <v>185595451</v>
      </c>
      <c r="K38" s="33">
        <f t="shared" si="3"/>
        <v>-207198333</v>
      </c>
      <c r="L38" s="33">
        <f t="shared" si="3"/>
        <v>18063505</v>
      </c>
      <c r="M38" s="33">
        <f t="shared" si="3"/>
        <v>38343360</v>
      </c>
      <c r="N38" s="33">
        <f t="shared" si="3"/>
        <v>-150791468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34803983</v>
      </c>
      <c r="X38" s="33">
        <f t="shared" si="3"/>
        <v>104452779</v>
      </c>
      <c r="Y38" s="33">
        <f t="shared" si="3"/>
        <v>-69648796</v>
      </c>
      <c r="Z38" s="34">
        <f>+IF(X38&lt;&gt;0,+(Y38/X38)*100,0)</f>
        <v>-66.67969647796541</v>
      </c>
      <c r="AA38" s="35">
        <f>+AA17+AA27+AA36</f>
        <v>121025604</v>
      </c>
    </row>
    <row r="39" spans="1:27" ht="13.5">
      <c r="A39" s="22" t="s">
        <v>59</v>
      </c>
      <c r="B39" s="16"/>
      <c r="C39" s="31">
        <v>7761017</v>
      </c>
      <c r="D39" s="31"/>
      <c r="E39" s="32">
        <v>7752472</v>
      </c>
      <c r="F39" s="33">
        <v>7752472</v>
      </c>
      <c r="G39" s="33">
        <v>131298494</v>
      </c>
      <c r="H39" s="33">
        <v>343581881</v>
      </c>
      <c r="I39" s="33">
        <v>261744271</v>
      </c>
      <c r="J39" s="33">
        <v>131298494</v>
      </c>
      <c r="K39" s="33">
        <v>316893945</v>
      </c>
      <c r="L39" s="33">
        <v>109695612</v>
      </c>
      <c r="M39" s="33">
        <v>127759117</v>
      </c>
      <c r="N39" s="33">
        <v>316893945</v>
      </c>
      <c r="O39" s="33"/>
      <c r="P39" s="33"/>
      <c r="Q39" s="33"/>
      <c r="R39" s="33"/>
      <c r="S39" s="33"/>
      <c r="T39" s="33"/>
      <c r="U39" s="33"/>
      <c r="V39" s="33"/>
      <c r="W39" s="33">
        <v>131298494</v>
      </c>
      <c r="X39" s="33">
        <v>7752472</v>
      </c>
      <c r="Y39" s="33">
        <v>123546022</v>
      </c>
      <c r="Z39" s="34">
        <v>1593.63</v>
      </c>
      <c r="AA39" s="35">
        <v>7752472</v>
      </c>
    </row>
    <row r="40" spans="1:27" ht="13.5">
      <c r="A40" s="41" t="s">
        <v>60</v>
      </c>
      <c r="B40" s="42"/>
      <c r="C40" s="43">
        <v>133951734</v>
      </c>
      <c r="D40" s="43"/>
      <c r="E40" s="44">
        <v>128778076</v>
      </c>
      <c r="F40" s="45">
        <v>128778076</v>
      </c>
      <c r="G40" s="45">
        <v>343581881</v>
      </c>
      <c r="H40" s="45">
        <v>261744271</v>
      </c>
      <c r="I40" s="45">
        <v>316893945</v>
      </c>
      <c r="J40" s="45">
        <v>316893945</v>
      </c>
      <c r="K40" s="45">
        <v>109695612</v>
      </c>
      <c r="L40" s="45">
        <v>127759117</v>
      </c>
      <c r="M40" s="45">
        <v>166102477</v>
      </c>
      <c r="N40" s="45">
        <v>166102477</v>
      </c>
      <c r="O40" s="45"/>
      <c r="P40" s="45"/>
      <c r="Q40" s="45"/>
      <c r="R40" s="45"/>
      <c r="S40" s="45"/>
      <c r="T40" s="45"/>
      <c r="U40" s="45"/>
      <c r="V40" s="45"/>
      <c r="W40" s="45">
        <v>166102477</v>
      </c>
      <c r="X40" s="45">
        <v>112205251</v>
      </c>
      <c r="Y40" s="45">
        <v>53897226</v>
      </c>
      <c r="Z40" s="46">
        <v>48.03</v>
      </c>
      <c r="AA40" s="47">
        <v>128778076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15222650</v>
      </c>
      <c r="D6" s="17"/>
      <c r="E6" s="18">
        <v>15303200</v>
      </c>
      <c r="F6" s="19">
        <v>15303200</v>
      </c>
      <c r="G6" s="19">
        <v>1269304</v>
      </c>
      <c r="H6" s="19">
        <v>1332769</v>
      </c>
      <c r="I6" s="19">
        <v>1100000</v>
      </c>
      <c r="J6" s="19">
        <v>3702073</v>
      </c>
      <c r="K6" s="19">
        <v>2456778</v>
      </c>
      <c r="L6" s="19">
        <v>1456778</v>
      </c>
      <c r="M6" s="19">
        <v>1179289</v>
      </c>
      <c r="N6" s="19">
        <v>5092845</v>
      </c>
      <c r="O6" s="19"/>
      <c r="P6" s="19"/>
      <c r="Q6" s="19"/>
      <c r="R6" s="19"/>
      <c r="S6" s="19"/>
      <c r="T6" s="19"/>
      <c r="U6" s="19"/>
      <c r="V6" s="19"/>
      <c r="W6" s="19">
        <v>8794918</v>
      </c>
      <c r="X6" s="19">
        <v>7915000</v>
      </c>
      <c r="Y6" s="19">
        <v>879918</v>
      </c>
      <c r="Z6" s="20">
        <v>11.12</v>
      </c>
      <c r="AA6" s="21">
        <v>15303200</v>
      </c>
    </row>
    <row r="7" spans="1:27" ht="13.5">
      <c r="A7" s="22" t="s">
        <v>34</v>
      </c>
      <c r="B7" s="16"/>
      <c r="C7" s="17">
        <v>118281653</v>
      </c>
      <c r="D7" s="17"/>
      <c r="E7" s="18">
        <v>89271001</v>
      </c>
      <c r="F7" s="19">
        <v>89271001</v>
      </c>
      <c r="G7" s="19">
        <v>10137366</v>
      </c>
      <c r="H7" s="19">
        <v>10596398</v>
      </c>
      <c r="I7" s="19">
        <v>7254000</v>
      </c>
      <c r="J7" s="19">
        <v>27987764</v>
      </c>
      <c r="K7" s="19">
        <v>11682529</v>
      </c>
      <c r="L7" s="19">
        <v>12266655</v>
      </c>
      <c r="M7" s="19">
        <v>7860406</v>
      </c>
      <c r="N7" s="19">
        <v>31809590</v>
      </c>
      <c r="O7" s="19"/>
      <c r="P7" s="19"/>
      <c r="Q7" s="19"/>
      <c r="R7" s="19"/>
      <c r="S7" s="19"/>
      <c r="T7" s="19"/>
      <c r="U7" s="19"/>
      <c r="V7" s="19"/>
      <c r="W7" s="19">
        <v>59797354</v>
      </c>
      <c r="X7" s="19">
        <v>48891000</v>
      </c>
      <c r="Y7" s="19">
        <v>10906354</v>
      </c>
      <c r="Z7" s="20">
        <v>22.31</v>
      </c>
      <c r="AA7" s="21">
        <v>89271001</v>
      </c>
    </row>
    <row r="8" spans="1:27" ht="13.5">
      <c r="A8" s="22" t="s">
        <v>35</v>
      </c>
      <c r="B8" s="16"/>
      <c r="C8" s="17">
        <v>83591737</v>
      </c>
      <c r="D8" s="17"/>
      <c r="E8" s="18">
        <v>14776800</v>
      </c>
      <c r="F8" s="19">
        <v>14776800</v>
      </c>
      <c r="G8" s="19">
        <v>1235519</v>
      </c>
      <c r="H8" s="19">
        <v>6510439</v>
      </c>
      <c r="I8" s="19">
        <v>583000</v>
      </c>
      <c r="J8" s="19">
        <v>8328958</v>
      </c>
      <c r="K8" s="19">
        <v>6020315</v>
      </c>
      <c r="L8" s="19">
        <v>3464538</v>
      </c>
      <c r="M8" s="19">
        <v>670793</v>
      </c>
      <c r="N8" s="19">
        <v>10155646</v>
      </c>
      <c r="O8" s="19"/>
      <c r="P8" s="19"/>
      <c r="Q8" s="19"/>
      <c r="R8" s="19"/>
      <c r="S8" s="19"/>
      <c r="T8" s="19"/>
      <c r="U8" s="19"/>
      <c r="V8" s="19"/>
      <c r="W8" s="19">
        <v>18484604</v>
      </c>
      <c r="X8" s="19">
        <v>5441000</v>
      </c>
      <c r="Y8" s="19">
        <v>13043604</v>
      </c>
      <c r="Z8" s="20">
        <v>239.73</v>
      </c>
      <c r="AA8" s="21">
        <v>14776800</v>
      </c>
    </row>
    <row r="9" spans="1:27" ht="13.5">
      <c r="A9" s="22" t="s">
        <v>36</v>
      </c>
      <c r="B9" s="16"/>
      <c r="C9" s="17">
        <v>116676000</v>
      </c>
      <c r="D9" s="17"/>
      <c r="E9" s="18">
        <v>126955000</v>
      </c>
      <c r="F9" s="19">
        <v>126955000</v>
      </c>
      <c r="G9" s="19">
        <v>49190000</v>
      </c>
      <c r="H9" s="19">
        <v>2160000</v>
      </c>
      <c r="I9" s="19"/>
      <c r="J9" s="19">
        <v>51350000</v>
      </c>
      <c r="K9" s="19"/>
      <c r="L9" s="19">
        <v>468000</v>
      </c>
      <c r="M9" s="19">
        <v>40338000</v>
      </c>
      <c r="N9" s="19">
        <v>40806000</v>
      </c>
      <c r="O9" s="19"/>
      <c r="P9" s="19"/>
      <c r="Q9" s="19"/>
      <c r="R9" s="19"/>
      <c r="S9" s="19"/>
      <c r="T9" s="19"/>
      <c r="U9" s="19"/>
      <c r="V9" s="19"/>
      <c r="W9" s="19">
        <v>92156000</v>
      </c>
      <c r="X9" s="19">
        <v>77242000</v>
      </c>
      <c r="Y9" s="19">
        <v>14914000</v>
      </c>
      <c r="Z9" s="20">
        <v>19.31</v>
      </c>
      <c r="AA9" s="21">
        <v>126955000</v>
      </c>
    </row>
    <row r="10" spans="1:27" ht="13.5">
      <c r="A10" s="22" t="s">
        <v>37</v>
      </c>
      <c r="B10" s="16"/>
      <c r="C10" s="17">
        <v>38814000</v>
      </c>
      <c r="D10" s="17"/>
      <c r="E10" s="18">
        <v>43492000</v>
      </c>
      <c r="F10" s="19">
        <v>43492000</v>
      </c>
      <c r="G10" s="19">
        <v>17286000</v>
      </c>
      <c r="H10" s="19"/>
      <c r="I10" s="19">
        <v>7404000</v>
      </c>
      <c r="J10" s="19">
        <v>24690000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24690000</v>
      </c>
      <c r="X10" s="19">
        <v>40792000</v>
      </c>
      <c r="Y10" s="19">
        <v>-16102000</v>
      </c>
      <c r="Z10" s="20">
        <v>-39.47</v>
      </c>
      <c r="AA10" s="21">
        <v>43492000</v>
      </c>
    </row>
    <row r="11" spans="1:27" ht="13.5">
      <c r="A11" s="22" t="s">
        <v>38</v>
      </c>
      <c r="B11" s="16"/>
      <c r="C11" s="17">
        <v>831840</v>
      </c>
      <c r="D11" s="17"/>
      <c r="E11" s="18">
        <v>1487472</v>
      </c>
      <c r="F11" s="19">
        <v>1487472</v>
      </c>
      <c r="G11" s="19">
        <v>14829</v>
      </c>
      <c r="H11" s="19">
        <v>19361</v>
      </c>
      <c r="I11" s="19">
        <v>130000</v>
      </c>
      <c r="J11" s="19">
        <v>164190</v>
      </c>
      <c r="K11" s="19">
        <v>13905</v>
      </c>
      <c r="L11" s="19">
        <v>45893</v>
      </c>
      <c r="M11" s="19">
        <v>16684</v>
      </c>
      <c r="N11" s="19">
        <v>76482</v>
      </c>
      <c r="O11" s="19"/>
      <c r="P11" s="19"/>
      <c r="Q11" s="19"/>
      <c r="R11" s="19"/>
      <c r="S11" s="19"/>
      <c r="T11" s="19"/>
      <c r="U11" s="19"/>
      <c r="V11" s="19"/>
      <c r="W11" s="19">
        <v>240672</v>
      </c>
      <c r="X11" s="19">
        <v>414000</v>
      </c>
      <c r="Y11" s="19">
        <v>-173328</v>
      </c>
      <c r="Z11" s="20">
        <v>-41.87</v>
      </c>
      <c r="AA11" s="21">
        <v>1487472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-338707480</v>
      </c>
      <c r="D14" s="17"/>
      <c r="E14" s="18">
        <v>-247910403</v>
      </c>
      <c r="F14" s="19">
        <v>-247910403</v>
      </c>
      <c r="G14" s="19">
        <v>-79323690</v>
      </c>
      <c r="H14" s="19">
        <v>-18483026</v>
      </c>
      <c r="I14" s="19">
        <v>-35693093</v>
      </c>
      <c r="J14" s="19">
        <v>-133499809</v>
      </c>
      <c r="K14" s="19">
        <v>-19579027</v>
      </c>
      <c r="L14" s="19">
        <v>-16560249</v>
      </c>
      <c r="M14" s="19">
        <v>-46892884</v>
      </c>
      <c r="N14" s="19">
        <v>-83032160</v>
      </c>
      <c r="O14" s="19"/>
      <c r="P14" s="19"/>
      <c r="Q14" s="19"/>
      <c r="R14" s="19"/>
      <c r="S14" s="19"/>
      <c r="T14" s="19"/>
      <c r="U14" s="19"/>
      <c r="V14" s="19"/>
      <c r="W14" s="19">
        <v>-216531969</v>
      </c>
      <c r="X14" s="19">
        <v>-149710000</v>
      </c>
      <c r="Y14" s="19">
        <v>-66821969</v>
      </c>
      <c r="Z14" s="20">
        <v>44.63</v>
      </c>
      <c r="AA14" s="21">
        <v>-247910403</v>
      </c>
    </row>
    <row r="15" spans="1:27" ht="13.5">
      <c r="A15" s="22" t="s">
        <v>42</v>
      </c>
      <c r="B15" s="16"/>
      <c r="C15" s="17">
        <v>-1084237</v>
      </c>
      <c r="D15" s="17"/>
      <c r="E15" s="18">
        <v>-2800000</v>
      </c>
      <c r="F15" s="19">
        <v>-2800000</v>
      </c>
      <c r="G15" s="19"/>
      <c r="H15" s="19"/>
      <c r="I15" s="19">
        <v>-5500000</v>
      </c>
      <c r="J15" s="19">
        <v>-5500000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-5500000</v>
      </c>
      <c r="X15" s="19">
        <v>-1436000</v>
      </c>
      <c r="Y15" s="19">
        <v>-4064000</v>
      </c>
      <c r="Z15" s="20">
        <v>283.01</v>
      </c>
      <c r="AA15" s="21">
        <v>-2800000</v>
      </c>
    </row>
    <row r="16" spans="1:27" ht="13.5">
      <c r="A16" s="22" t="s">
        <v>43</v>
      </c>
      <c r="B16" s="16"/>
      <c r="C16" s="17">
        <v>-4026484</v>
      </c>
      <c r="D16" s="17"/>
      <c r="E16" s="18">
        <v>-3685500</v>
      </c>
      <c r="F16" s="19">
        <v>-3685500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>
        <v>-3685500</v>
      </c>
    </row>
    <row r="17" spans="1:27" ht="13.5">
      <c r="A17" s="23" t="s">
        <v>44</v>
      </c>
      <c r="B17" s="24"/>
      <c r="C17" s="25">
        <f aca="true" t="shared" si="0" ref="C17:Y17">SUM(C6:C16)</f>
        <v>29599679</v>
      </c>
      <c r="D17" s="25">
        <f>SUM(D6:D16)</f>
        <v>0</v>
      </c>
      <c r="E17" s="26">
        <f t="shared" si="0"/>
        <v>36889570</v>
      </c>
      <c r="F17" s="27">
        <f t="shared" si="0"/>
        <v>36889570</v>
      </c>
      <c r="G17" s="27">
        <f t="shared" si="0"/>
        <v>-190672</v>
      </c>
      <c r="H17" s="27">
        <f t="shared" si="0"/>
        <v>2135941</v>
      </c>
      <c r="I17" s="27">
        <f t="shared" si="0"/>
        <v>-24722093</v>
      </c>
      <c r="J17" s="27">
        <f t="shared" si="0"/>
        <v>-22776824</v>
      </c>
      <c r="K17" s="27">
        <f t="shared" si="0"/>
        <v>594500</v>
      </c>
      <c r="L17" s="27">
        <f t="shared" si="0"/>
        <v>1141615</v>
      </c>
      <c r="M17" s="27">
        <f t="shared" si="0"/>
        <v>3172288</v>
      </c>
      <c r="N17" s="27">
        <f t="shared" si="0"/>
        <v>4908403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-17868421</v>
      </c>
      <c r="X17" s="27">
        <f t="shared" si="0"/>
        <v>29549000</v>
      </c>
      <c r="Y17" s="27">
        <f t="shared" si="0"/>
        <v>-47417421</v>
      </c>
      <c r="Z17" s="28">
        <f>+IF(X17&lt;&gt;0,+(Y17/X17)*100,0)</f>
        <v>-160.47047615824565</v>
      </c>
      <c r="AA17" s="29">
        <f>SUM(AA6:AA16)</f>
        <v>36889570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5740100</v>
      </c>
      <c r="D21" s="17"/>
      <c r="E21" s="18">
        <v>14032000</v>
      </c>
      <c r="F21" s="19">
        <v>14032000</v>
      </c>
      <c r="G21" s="36">
        <v>254678</v>
      </c>
      <c r="H21" s="36">
        <v>267412</v>
      </c>
      <c r="I21" s="36">
        <v>1250000</v>
      </c>
      <c r="J21" s="19">
        <v>1772090</v>
      </c>
      <c r="K21" s="36">
        <v>1999081</v>
      </c>
      <c r="L21" s="36">
        <v>1599540</v>
      </c>
      <c r="M21" s="19">
        <v>20000</v>
      </c>
      <c r="N21" s="36">
        <v>3618621</v>
      </c>
      <c r="O21" s="36"/>
      <c r="P21" s="36"/>
      <c r="Q21" s="19"/>
      <c r="R21" s="36"/>
      <c r="S21" s="36"/>
      <c r="T21" s="19"/>
      <c r="U21" s="36"/>
      <c r="V21" s="36"/>
      <c r="W21" s="36">
        <v>5390711</v>
      </c>
      <c r="X21" s="19"/>
      <c r="Y21" s="36">
        <v>5390711</v>
      </c>
      <c r="Z21" s="37"/>
      <c r="AA21" s="38">
        <v>14032000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-26531913</v>
      </c>
      <c r="D26" s="17"/>
      <c r="E26" s="18">
        <v>-43492000</v>
      </c>
      <c r="F26" s="19">
        <v>-43492000</v>
      </c>
      <c r="G26" s="19">
        <v>-60367</v>
      </c>
      <c r="H26" s="19">
        <v>-575459</v>
      </c>
      <c r="I26" s="19">
        <v>-7404000</v>
      </c>
      <c r="J26" s="19">
        <v>-8039826</v>
      </c>
      <c r="K26" s="19">
        <v>-1852649</v>
      </c>
      <c r="L26" s="19">
        <v>-3096164</v>
      </c>
      <c r="M26" s="19">
        <v>-3498000</v>
      </c>
      <c r="N26" s="19">
        <v>-8446813</v>
      </c>
      <c r="O26" s="19"/>
      <c r="P26" s="19"/>
      <c r="Q26" s="19"/>
      <c r="R26" s="19"/>
      <c r="S26" s="19"/>
      <c r="T26" s="19"/>
      <c r="U26" s="19"/>
      <c r="V26" s="19"/>
      <c r="W26" s="19">
        <v>-16486639</v>
      </c>
      <c r="X26" s="19">
        <v>-19128000</v>
      </c>
      <c r="Y26" s="19">
        <v>2641361</v>
      </c>
      <c r="Z26" s="20">
        <v>-13.81</v>
      </c>
      <c r="AA26" s="21">
        <v>-43492000</v>
      </c>
    </row>
    <row r="27" spans="1:27" ht="13.5">
      <c r="A27" s="23" t="s">
        <v>51</v>
      </c>
      <c r="B27" s="24"/>
      <c r="C27" s="25">
        <f aca="true" t="shared" si="1" ref="C27:Y27">SUM(C21:C26)</f>
        <v>-20791813</v>
      </c>
      <c r="D27" s="25">
        <f>SUM(D21:D26)</f>
        <v>0</v>
      </c>
      <c r="E27" s="26">
        <f t="shared" si="1"/>
        <v>-29460000</v>
      </c>
      <c r="F27" s="27">
        <f t="shared" si="1"/>
        <v>-29460000</v>
      </c>
      <c r="G27" s="27">
        <f t="shared" si="1"/>
        <v>194311</v>
      </c>
      <c r="H27" s="27">
        <f t="shared" si="1"/>
        <v>-308047</v>
      </c>
      <c r="I27" s="27">
        <f t="shared" si="1"/>
        <v>-6154000</v>
      </c>
      <c r="J27" s="27">
        <f t="shared" si="1"/>
        <v>-6267736</v>
      </c>
      <c r="K27" s="27">
        <f t="shared" si="1"/>
        <v>146432</v>
      </c>
      <c r="L27" s="27">
        <f t="shared" si="1"/>
        <v>-1496624</v>
      </c>
      <c r="M27" s="27">
        <f t="shared" si="1"/>
        <v>-3478000</v>
      </c>
      <c r="N27" s="27">
        <f t="shared" si="1"/>
        <v>-4828192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-11095928</v>
      </c>
      <c r="X27" s="27">
        <f t="shared" si="1"/>
        <v>-19128000</v>
      </c>
      <c r="Y27" s="27">
        <f t="shared" si="1"/>
        <v>8032072</v>
      </c>
      <c r="Z27" s="28">
        <f>+IF(X27&lt;&gt;0,+(Y27/X27)*100,0)</f>
        <v>-41.99117524048515</v>
      </c>
      <c r="AA27" s="29">
        <f>SUM(AA21:AA26)</f>
        <v>-29460000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-7382268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-7000000</v>
      </c>
      <c r="F35" s="19">
        <v>-7000000</v>
      </c>
      <c r="G35" s="19">
        <v>-2000000</v>
      </c>
      <c r="H35" s="19"/>
      <c r="I35" s="19"/>
      <c r="J35" s="19">
        <v>-2000000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-2000000</v>
      </c>
      <c r="X35" s="19">
        <v>-3500000</v>
      </c>
      <c r="Y35" s="19">
        <v>1500000</v>
      </c>
      <c r="Z35" s="20">
        <v>-42.86</v>
      </c>
      <c r="AA35" s="21">
        <v>-7000000</v>
      </c>
    </row>
    <row r="36" spans="1:27" ht="13.5">
      <c r="A36" s="23" t="s">
        <v>57</v>
      </c>
      <c r="B36" s="24"/>
      <c r="C36" s="25">
        <f aca="true" t="shared" si="2" ref="C36:Y36">SUM(C31:C35)</f>
        <v>-7382268</v>
      </c>
      <c r="D36" s="25">
        <f>SUM(D31:D35)</f>
        <v>0</v>
      </c>
      <c r="E36" s="26">
        <f t="shared" si="2"/>
        <v>-7000000</v>
      </c>
      <c r="F36" s="27">
        <f t="shared" si="2"/>
        <v>-7000000</v>
      </c>
      <c r="G36" s="27">
        <f t="shared" si="2"/>
        <v>-2000000</v>
      </c>
      <c r="H36" s="27">
        <f t="shared" si="2"/>
        <v>0</v>
      </c>
      <c r="I36" s="27">
        <f t="shared" si="2"/>
        <v>0</v>
      </c>
      <c r="J36" s="27">
        <f t="shared" si="2"/>
        <v>-2000000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-2000000</v>
      </c>
      <c r="X36" s="27">
        <f t="shared" si="2"/>
        <v>-3500000</v>
      </c>
      <c r="Y36" s="27">
        <f t="shared" si="2"/>
        <v>1500000</v>
      </c>
      <c r="Z36" s="28">
        <f>+IF(X36&lt;&gt;0,+(Y36/X36)*100,0)</f>
        <v>-42.857142857142854</v>
      </c>
      <c r="AA36" s="29">
        <f>SUM(AA31:AA35)</f>
        <v>-7000000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1425598</v>
      </c>
      <c r="D38" s="31">
        <f>+D17+D27+D36</f>
        <v>0</v>
      </c>
      <c r="E38" s="32">
        <f t="shared" si="3"/>
        <v>429570</v>
      </c>
      <c r="F38" s="33">
        <f t="shared" si="3"/>
        <v>429570</v>
      </c>
      <c r="G38" s="33">
        <f t="shared" si="3"/>
        <v>-1996361</v>
      </c>
      <c r="H38" s="33">
        <f t="shared" si="3"/>
        <v>1827894</v>
      </c>
      <c r="I38" s="33">
        <f t="shared" si="3"/>
        <v>-30876093</v>
      </c>
      <c r="J38" s="33">
        <f t="shared" si="3"/>
        <v>-31044560</v>
      </c>
      <c r="K38" s="33">
        <f t="shared" si="3"/>
        <v>740932</v>
      </c>
      <c r="L38" s="33">
        <f t="shared" si="3"/>
        <v>-355009</v>
      </c>
      <c r="M38" s="33">
        <f t="shared" si="3"/>
        <v>-305712</v>
      </c>
      <c r="N38" s="33">
        <f t="shared" si="3"/>
        <v>80211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-30964349</v>
      </c>
      <c r="X38" s="33">
        <f t="shared" si="3"/>
        <v>6921000</v>
      </c>
      <c r="Y38" s="33">
        <f t="shared" si="3"/>
        <v>-37885349</v>
      </c>
      <c r="Z38" s="34">
        <f>+IF(X38&lt;&gt;0,+(Y38/X38)*100,0)</f>
        <v>-547.3970380002891</v>
      </c>
      <c r="AA38" s="35">
        <f>+AA17+AA27+AA36</f>
        <v>429570</v>
      </c>
    </row>
    <row r="39" spans="1:27" ht="13.5">
      <c r="A39" s="22" t="s">
        <v>59</v>
      </c>
      <c r="B39" s="16"/>
      <c r="C39" s="31">
        <v>1199017</v>
      </c>
      <c r="D39" s="31"/>
      <c r="E39" s="32">
        <v>833000</v>
      </c>
      <c r="F39" s="33">
        <v>833000</v>
      </c>
      <c r="G39" s="33">
        <v>2624615</v>
      </c>
      <c r="H39" s="33">
        <v>628254</v>
      </c>
      <c r="I39" s="33">
        <v>2456148</v>
      </c>
      <c r="J39" s="33">
        <v>2624615</v>
      </c>
      <c r="K39" s="33">
        <v>-28419945</v>
      </c>
      <c r="L39" s="33">
        <v>-27679013</v>
      </c>
      <c r="M39" s="33">
        <v>-28034022</v>
      </c>
      <c r="N39" s="33">
        <v>-28419945</v>
      </c>
      <c r="O39" s="33"/>
      <c r="P39" s="33"/>
      <c r="Q39" s="33"/>
      <c r="R39" s="33"/>
      <c r="S39" s="33"/>
      <c r="T39" s="33"/>
      <c r="U39" s="33"/>
      <c r="V39" s="33"/>
      <c r="W39" s="33">
        <v>2624615</v>
      </c>
      <c r="X39" s="33">
        <v>833000</v>
      </c>
      <c r="Y39" s="33">
        <v>1791615</v>
      </c>
      <c r="Z39" s="34">
        <v>215.08</v>
      </c>
      <c r="AA39" s="35">
        <v>833000</v>
      </c>
    </row>
    <row r="40" spans="1:27" ht="13.5">
      <c r="A40" s="41" t="s">
        <v>60</v>
      </c>
      <c r="B40" s="42"/>
      <c r="C40" s="43">
        <v>2624615</v>
      </c>
      <c r="D40" s="43"/>
      <c r="E40" s="44">
        <v>1262570</v>
      </c>
      <c r="F40" s="45">
        <v>1262570</v>
      </c>
      <c r="G40" s="45">
        <v>628254</v>
      </c>
      <c r="H40" s="45">
        <v>2456148</v>
      </c>
      <c r="I40" s="45">
        <v>-28419945</v>
      </c>
      <c r="J40" s="45">
        <v>-28419945</v>
      </c>
      <c r="K40" s="45">
        <v>-27679013</v>
      </c>
      <c r="L40" s="45">
        <v>-28034022</v>
      </c>
      <c r="M40" s="45">
        <v>-28339734</v>
      </c>
      <c r="N40" s="45">
        <v>-28339734</v>
      </c>
      <c r="O40" s="45"/>
      <c r="P40" s="45"/>
      <c r="Q40" s="45"/>
      <c r="R40" s="45"/>
      <c r="S40" s="45"/>
      <c r="T40" s="45"/>
      <c r="U40" s="45"/>
      <c r="V40" s="45"/>
      <c r="W40" s="45">
        <v>-28339734</v>
      </c>
      <c r="X40" s="45">
        <v>7754000</v>
      </c>
      <c r="Y40" s="45">
        <v>-36093734</v>
      </c>
      <c r="Z40" s="46">
        <v>-465.49</v>
      </c>
      <c r="AA40" s="47">
        <v>1262570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90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19917176</v>
      </c>
      <c r="D6" s="17"/>
      <c r="E6" s="18">
        <v>35347488</v>
      </c>
      <c r="F6" s="19">
        <v>35347488</v>
      </c>
      <c r="G6" s="19">
        <v>2443807</v>
      </c>
      <c r="H6" s="19">
        <v>2780611</v>
      </c>
      <c r="I6" s="19">
        <v>2049949</v>
      </c>
      <c r="J6" s="19">
        <v>7274367</v>
      </c>
      <c r="K6" s="19">
        <v>3243225</v>
      </c>
      <c r="L6" s="19">
        <v>3136284</v>
      </c>
      <c r="M6" s="19">
        <v>1807669</v>
      </c>
      <c r="N6" s="19">
        <v>8187178</v>
      </c>
      <c r="O6" s="19"/>
      <c r="P6" s="19"/>
      <c r="Q6" s="19"/>
      <c r="R6" s="19"/>
      <c r="S6" s="19"/>
      <c r="T6" s="19"/>
      <c r="U6" s="19"/>
      <c r="V6" s="19"/>
      <c r="W6" s="19">
        <v>15461545</v>
      </c>
      <c r="X6" s="19">
        <v>17673744</v>
      </c>
      <c r="Y6" s="19">
        <v>-2212199</v>
      </c>
      <c r="Z6" s="20">
        <v>-12.52</v>
      </c>
      <c r="AA6" s="21">
        <v>35347488</v>
      </c>
    </row>
    <row r="7" spans="1:27" ht="13.5">
      <c r="A7" s="22" t="s">
        <v>34</v>
      </c>
      <c r="B7" s="16"/>
      <c r="C7" s="17">
        <v>34654508</v>
      </c>
      <c r="D7" s="17"/>
      <c r="E7" s="18">
        <v>26374776</v>
      </c>
      <c r="F7" s="19">
        <v>26374776</v>
      </c>
      <c r="G7" s="19">
        <v>1462036</v>
      </c>
      <c r="H7" s="19">
        <v>2939396</v>
      </c>
      <c r="I7" s="19">
        <v>1500628</v>
      </c>
      <c r="J7" s="19">
        <v>5902060</v>
      </c>
      <c r="K7" s="19">
        <v>2973061</v>
      </c>
      <c r="L7" s="19">
        <v>974167</v>
      </c>
      <c r="M7" s="19">
        <v>2039418</v>
      </c>
      <c r="N7" s="19">
        <v>5986646</v>
      </c>
      <c r="O7" s="19"/>
      <c r="P7" s="19"/>
      <c r="Q7" s="19"/>
      <c r="R7" s="19"/>
      <c r="S7" s="19"/>
      <c r="T7" s="19"/>
      <c r="U7" s="19"/>
      <c r="V7" s="19"/>
      <c r="W7" s="19">
        <v>11888706</v>
      </c>
      <c r="X7" s="19">
        <v>13187388</v>
      </c>
      <c r="Y7" s="19">
        <v>-1298682</v>
      </c>
      <c r="Z7" s="20">
        <v>-9.85</v>
      </c>
      <c r="AA7" s="21">
        <v>26374776</v>
      </c>
    </row>
    <row r="8" spans="1:27" ht="13.5">
      <c r="A8" s="22" t="s">
        <v>35</v>
      </c>
      <c r="B8" s="16"/>
      <c r="C8" s="17">
        <v>45702582</v>
      </c>
      <c r="D8" s="17"/>
      <c r="E8" s="18">
        <v>88617000</v>
      </c>
      <c r="F8" s="19">
        <v>88617000</v>
      </c>
      <c r="G8" s="19">
        <v>7898035</v>
      </c>
      <c r="H8" s="19">
        <v>3525443</v>
      </c>
      <c r="I8" s="19">
        <v>3911301</v>
      </c>
      <c r="J8" s="19">
        <v>15334779</v>
      </c>
      <c r="K8" s="19">
        <v>17442386</v>
      </c>
      <c r="L8" s="19">
        <v>4709935</v>
      </c>
      <c r="M8" s="19">
        <v>9007420</v>
      </c>
      <c r="N8" s="19">
        <v>31159741</v>
      </c>
      <c r="O8" s="19"/>
      <c r="P8" s="19"/>
      <c r="Q8" s="19"/>
      <c r="R8" s="19"/>
      <c r="S8" s="19"/>
      <c r="T8" s="19"/>
      <c r="U8" s="19"/>
      <c r="V8" s="19"/>
      <c r="W8" s="19">
        <v>46494520</v>
      </c>
      <c r="X8" s="19">
        <v>43208500</v>
      </c>
      <c r="Y8" s="19">
        <v>3286020</v>
      </c>
      <c r="Z8" s="20">
        <v>7.61</v>
      </c>
      <c r="AA8" s="21">
        <v>88617000</v>
      </c>
    </row>
    <row r="9" spans="1:27" ht="13.5">
      <c r="A9" s="22" t="s">
        <v>36</v>
      </c>
      <c r="B9" s="16"/>
      <c r="C9" s="17">
        <v>393323000</v>
      </c>
      <c r="D9" s="17"/>
      <c r="E9" s="18">
        <v>435845400</v>
      </c>
      <c r="F9" s="19">
        <v>435845400</v>
      </c>
      <c r="G9" s="19">
        <v>163830000</v>
      </c>
      <c r="H9" s="19">
        <v>3257000</v>
      </c>
      <c r="I9" s="19"/>
      <c r="J9" s="19">
        <v>167087000</v>
      </c>
      <c r="K9" s="19">
        <v>10000000</v>
      </c>
      <c r="L9" s="19">
        <v>2801000</v>
      </c>
      <c r="M9" s="19">
        <v>140344000</v>
      </c>
      <c r="N9" s="19">
        <v>153145000</v>
      </c>
      <c r="O9" s="19"/>
      <c r="P9" s="19"/>
      <c r="Q9" s="19"/>
      <c r="R9" s="19"/>
      <c r="S9" s="19"/>
      <c r="T9" s="19"/>
      <c r="U9" s="19"/>
      <c r="V9" s="19"/>
      <c r="W9" s="19">
        <v>320232000</v>
      </c>
      <c r="X9" s="19">
        <v>279076400</v>
      </c>
      <c r="Y9" s="19">
        <v>41155600</v>
      </c>
      <c r="Z9" s="20">
        <v>14.75</v>
      </c>
      <c r="AA9" s="21">
        <v>435845400</v>
      </c>
    </row>
    <row r="10" spans="1:27" ht="13.5">
      <c r="A10" s="22" t="s">
        <v>37</v>
      </c>
      <c r="B10" s="16"/>
      <c r="C10" s="17">
        <v>121159000</v>
      </c>
      <c r="D10" s="17"/>
      <c r="E10" s="18">
        <v>114323000</v>
      </c>
      <c r="F10" s="19">
        <v>114323000</v>
      </c>
      <c r="G10" s="19">
        <v>44225000</v>
      </c>
      <c r="H10" s="19"/>
      <c r="I10" s="19"/>
      <c r="J10" s="19">
        <v>44225000</v>
      </c>
      <c r="K10" s="19"/>
      <c r="L10" s="19"/>
      <c r="M10" s="19">
        <v>33396000</v>
      </c>
      <c r="N10" s="19">
        <v>33396000</v>
      </c>
      <c r="O10" s="19"/>
      <c r="P10" s="19"/>
      <c r="Q10" s="19"/>
      <c r="R10" s="19"/>
      <c r="S10" s="19"/>
      <c r="T10" s="19"/>
      <c r="U10" s="19"/>
      <c r="V10" s="19"/>
      <c r="W10" s="19">
        <v>77621000</v>
      </c>
      <c r="X10" s="19">
        <v>73161500</v>
      </c>
      <c r="Y10" s="19">
        <v>4459500</v>
      </c>
      <c r="Z10" s="20">
        <v>6.1</v>
      </c>
      <c r="AA10" s="21">
        <v>114323000</v>
      </c>
    </row>
    <row r="11" spans="1:27" ht="13.5">
      <c r="A11" s="22" t="s">
        <v>38</v>
      </c>
      <c r="B11" s="16"/>
      <c r="C11" s="17">
        <v>28808243</v>
      </c>
      <c r="D11" s="17"/>
      <c r="E11" s="18">
        <v>68000002</v>
      </c>
      <c r="F11" s="19">
        <v>68000002</v>
      </c>
      <c r="G11" s="19">
        <v>2174177</v>
      </c>
      <c r="H11" s="19">
        <v>2508913</v>
      </c>
      <c r="I11" s="19">
        <v>2179840</v>
      </c>
      <c r="J11" s="19">
        <v>6862930</v>
      </c>
      <c r="K11" s="19">
        <v>3891508</v>
      </c>
      <c r="L11" s="19">
        <v>1671888</v>
      </c>
      <c r="M11" s="19">
        <v>5045843</v>
      </c>
      <c r="N11" s="19">
        <v>10609239</v>
      </c>
      <c r="O11" s="19"/>
      <c r="P11" s="19"/>
      <c r="Q11" s="19"/>
      <c r="R11" s="19"/>
      <c r="S11" s="19"/>
      <c r="T11" s="19"/>
      <c r="U11" s="19"/>
      <c r="V11" s="19"/>
      <c r="W11" s="19">
        <v>17472169</v>
      </c>
      <c r="X11" s="19">
        <v>13400001</v>
      </c>
      <c r="Y11" s="19">
        <v>4072168</v>
      </c>
      <c r="Z11" s="20">
        <v>30.39</v>
      </c>
      <c r="AA11" s="21">
        <v>68000002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-533652602</v>
      </c>
      <c r="D14" s="17"/>
      <c r="E14" s="18">
        <v>-496270872</v>
      </c>
      <c r="F14" s="19">
        <v>-496270872</v>
      </c>
      <c r="G14" s="19">
        <v>-52577813</v>
      </c>
      <c r="H14" s="19">
        <v>-39476491</v>
      </c>
      <c r="I14" s="19">
        <v>-48534121</v>
      </c>
      <c r="J14" s="19">
        <v>-140588425</v>
      </c>
      <c r="K14" s="19">
        <v>-46217125</v>
      </c>
      <c r="L14" s="19">
        <v>-44783204</v>
      </c>
      <c r="M14" s="19">
        <v>-47913196</v>
      </c>
      <c r="N14" s="19">
        <v>-138913525</v>
      </c>
      <c r="O14" s="19"/>
      <c r="P14" s="19"/>
      <c r="Q14" s="19"/>
      <c r="R14" s="19"/>
      <c r="S14" s="19"/>
      <c r="T14" s="19"/>
      <c r="U14" s="19"/>
      <c r="V14" s="19"/>
      <c r="W14" s="19">
        <v>-279501950</v>
      </c>
      <c r="X14" s="19">
        <v>-246941436</v>
      </c>
      <c r="Y14" s="19">
        <v>-32560514</v>
      </c>
      <c r="Z14" s="20">
        <v>13.19</v>
      </c>
      <c r="AA14" s="21">
        <v>-496270872</v>
      </c>
    </row>
    <row r="15" spans="1:27" ht="13.5">
      <c r="A15" s="22" t="s">
        <v>42</v>
      </c>
      <c r="B15" s="16"/>
      <c r="C15" s="17">
        <v>-225030</v>
      </c>
      <c r="D15" s="17"/>
      <c r="E15" s="18">
        <v>-660000</v>
      </c>
      <c r="F15" s="19">
        <v>-660000</v>
      </c>
      <c r="G15" s="19">
        <v>-6014</v>
      </c>
      <c r="H15" s="19">
        <v>-6014</v>
      </c>
      <c r="I15" s="19">
        <v>-3925</v>
      </c>
      <c r="J15" s="19">
        <v>-15953</v>
      </c>
      <c r="K15" s="19"/>
      <c r="L15" s="19">
        <v>-6740</v>
      </c>
      <c r="M15" s="19">
        <v>-2804</v>
      </c>
      <c r="N15" s="19">
        <v>-9544</v>
      </c>
      <c r="O15" s="19"/>
      <c r="P15" s="19"/>
      <c r="Q15" s="19"/>
      <c r="R15" s="19"/>
      <c r="S15" s="19"/>
      <c r="T15" s="19"/>
      <c r="U15" s="19"/>
      <c r="V15" s="19"/>
      <c r="W15" s="19">
        <v>-25497</v>
      </c>
      <c r="X15" s="19">
        <v>-330000</v>
      </c>
      <c r="Y15" s="19">
        <v>304503</v>
      </c>
      <c r="Z15" s="20">
        <v>-92.27</v>
      </c>
      <c r="AA15" s="21">
        <v>-660000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109686877</v>
      </c>
      <c r="D17" s="25">
        <f>SUM(D6:D16)</f>
        <v>0</v>
      </c>
      <c r="E17" s="26">
        <f t="shared" si="0"/>
        <v>271576794</v>
      </c>
      <c r="F17" s="27">
        <f t="shared" si="0"/>
        <v>271576794</v>
      </c>
      <c r="G17" s="27">
        <f t="shared" si="0"/>
        <v>169449228</v>
      </c>
      <c r="H17" s="27">
        <f t="shared" si="0"/>
        <v>-24471142</v>
      </c>
      <c r="I17" s="27">
        <f t="shared" si="0"/>
        <v>-38896328</v>
      </c>
      <c r="J17" s="27">
        <f t="shared" si="0"/>
        <v>106081758</v>
      </c>
      <c r="K17" s="27">
        <f t="shared" si="0"/>
        <v>-8666945</v>
      </c>
      <c r="L17" s="27">
        <f t="shared" si="0"/>
        <v>-31496670</v>
      </c>
      <c r="M17" s="27">
        <f t="shared" si="0"/>
        <v>143724350</v>
      </c>
      <c r="N17" s="27">
        <f t="shared" si="0"/>
        <v>103560735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209642493</v>
      </c>
      <c r="X17" s="27">
        <f t="shared" si="0"/>
        <v>192436097</v>
      </c>
      <c r="Y17" s="27">
        <f t="shared" si="0"/>
        <v>17206396</v>
      </c>
      <c r="Z17" s="28">
        <f>+IF(X17&lt;&gt;0,+(Y17/X17)*100,0)</f>
        <v>8.94135573743215</v>
      </c>
      <c r="AA17" s="29">
        <f>SUM(AA6:AA16)</f>
        <v>271576794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2000000</v>
      </c>
      <c r="F21" s="19">
        <v>2000000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2000000</v>
      </c>
    </row>
    <row r="22" spans="1:27" ht="13.5">
      <c r="A22" s="22" t="s">
        <v>47</v>
      </c>
      <c r="B22" s="16"/>
      <c r="C22" s="17"/>
      <c r="D22" s="17"/>
      <c r="E22" s="39">
        <v>-142470120</v>
      </c>
      <c r="F22" s="36">
        <v>-142470120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-71235060</v>
      </c>
      <c r="Y22" s="19">
        <v>71235060</v>
      </c>
      <c r="Z22" s="20">
        <v>-100</v>
      </c>
      <c r="AA22" s="21">
        <v>-142470120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-116127283</v>
      </c>
      <c r="D26" s="17"/>
      <c r="E26" s="18">
        <v>-199688700</v>
      </c>
      <c r="F26" s="19">
        <v>-199688700</v>
      </c>
      <c r="G26" s="19"/>
      <c r="H26" s="19">
        <v>-13399397</v>
      </c>
      <c r="I26" s="19">
        <v>-5597177</v>
      </c>
      <c r="J26" s="19">
        <v>-18996574</v>
      </c>
      <c r="K26" s="19">
        <v>-9656103</v>
      </c>
      <c r="L26" s="19">
        <v>-11096811</v>
      </c>
      <c r="M26" s="19">
        <v>-6001311</v>
      </c>
      <c r="N26" s="19">
        <v>-26754225</v>
      </c>
      <c r="O26" s="19"/>
      <c r="P26" s="19"/>
      <c r="Q26" s="19"/>
      <c r="R26" s="19"/>
      <c r="S26" s="19"/>
      <c r="T26" s="19"/>
      <c r="U26" s="19"/>
      <c r="V26" s="19"/>
      <c r="W26" s="19">
        <v>-45750799</v>
      </c>
      <c r="X26" s="19">
        <v>-100844350</v>
      </c>
      <c r="Y26" s="19">
        <v>55093551</v>
      </c>
      <c r="Z26" s="20">
        <v>-54.63</v>
      </c>
      <c r="AA26" s="21">
        <v>-199688700</v>
      </c>
    </row>
    <row r="27" spans="1:27" ht="13.5">
      <c r="A27" s="23" t="s">
        <v>51</v>
      </c>
      <c r="B27" s="24"/>
      <c r="C27" s="25">
        <f aca="true" t="shared" si="1" ref="C27:Y27">SUM(C21:C26)</f>
        <v>-116127283</v>
      </c>
      <c r="D27" s="25">
        <f>SUM(D21:D26)</f>
        <v>0</v>
      </c>
      <c r="E27" s="26">
        <f t="shared" si="1"/>
        <v>-340158820</v>
      </c>
      <c r="F27" s="27">
        <f t="shared" si="1"/>
        <v>-340158820</v>
      </c>
      <c r="G27" s="27">
        <f t="shared" si="1"/>
        <v>0</v>
      </c>
      <c r="H27" s="27">
        <f t="shared" si="1"/>
        <v>-13399397</v>
      </c>
      <c r="I27" s="27">
        <f t="shared" si="1"/>
        <v>-5597177</v>
      </c>
      <c r="J27" s="27">
        <f t="shared" si="1"/>
        <v>-18996574</v>
      </c>
      <c r="K27" s="27">
        <f t="shared" si="1"/>
        <v>-9656103</v>
      </c>
      <c r="L27" s="27">
        <f t="shared" si="1"/>
        <v>-11096811</v>
      </c>
      <c r="M27" s="27">
        <f t="shared" si="1"/>
        <v>-6001311</v>
      </c>
      <c r="N27" s="27">
        <f t="shared" si="1"/>
        <v>-26754225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-45750799</v>
      </c>
      <c r="X27" s="27">
        <f t="shared" si="1"/>
        <v>-172079410</v>
      </c>
      <c r="Y27" s="27">
        <f t="shared" si="1"/>
        <v>126328611</v>
      </c>
      <c r="Z27" s="28">
        <f>+IF(X27&lt;&gt;0,+(Y27/X27)*100,0)</f>
        <v>-73.41297311514492</v>
      </c>
      <c r="AA27" s="29">
        <f>SUM(AA21:AA26)</f>
        <v>-340158820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-1643033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-1643033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-8083439</v>
      </c>
      <c r="D38" s="31">
        <f>+D17+D27+D36</f>
        <v>0</v>
      </c>
      <c r="E38" s="32">
        <f t="shared" si="3"/>
        <v>-68582026</v>
      </c>
      <c r="F38" s="33">
        <f t="shared" si="3"/>
        <v>-68582026</v>
      </c>
      <c r="G38" s="33">
        <f t="shared" si="3"/>
        <v>169449228</v>
      </c>
      <c r="H38" s="33">
        <f t="shared" si="3"/>
        <v>-37870539</v>
      </c>
      <c r="I38" s="33">
        <f t="shared" si="3"/>
        <v>-44493505</v>
      </c>
      <c r="J38" s="33">
        <f t="shared" si="3"/>
        <v>87085184</v>
      </c>
      <c r="K38" s="33">
        <f t="shared" si="3"/>
        <v>-18323048</v>
      </c>
      <c r="L38" s="33">
        <f t="shared" si="3"/>
        <v>-42593481</v>
      </c>
      <c r="M38" s="33">
        <f t="shared" si="3"/>
        <v>137723039</v>
      </c>
      <c r="N38" s="33">
        <f t="shared" si="3"/>
        <v>76806510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163891694</v>
      </c>
      <c r="X38" s="33">
        <f t="shared" si="3"/>
        <v>20356687</v>
      </c>
      <c r="Y38" s="33">
        <f t="shared" si="3"/>
        <v>143535007</v>
      </c>
      <c r="Z38" s="34">
        <f>+IF(X38&lt;&gt;0,+(Y38/X38)*100,0)</f>
        <v>705.1000342049765</v>
      </c>
      <c r="AA38" s="35">
        <f>+AA17+AA27+AA36</f>
        <v>-68582026</v>
      </c>
    </row>
    <row r="39" spans="1:27" ht="13.5">
      <c r="A39" s="22" t="s">
        <v>59</v>
      </c>
      <c r="B39" s="16"/>
      <c r="C39" s="31">
        <v>488344797</v>
      </c>
      <c r="D39" s="31"/>
      <c r="E39" s="32">
        <v>488344797</v>
      </c>
      <c r="F39" s="33">
        <v>488344797</v>
      </c>
      <c r="G39" s="33">
        <v>488344797</v>
      </c>
      <c r="H39" s="33">
        <v>657794025</v>
      </c>
      <c r="I39" s="33">
        <v>619923486</v>
      </c>
      <c r="J39" s="33">
        <v>488344797</v>
      </c>
      <c r="K39" s="33">
        <v>575429981</v>
      </c>
      <c r="L39" s="33">
        <v>557106933</v>
      </c>
      <c r="M39" s="33">
        <v>514513452</v>
      </c>
      <c r="N39" s="33">
        <v>575429981</v>
      </c>
      <c r="O39" s="33"/>
      <c r="P39" s="33"/>
      <c r="Q39" s="33"/>
      <c r="R39" s="33"/>
      <c r="S39" s="33"/>
      <c r="T39" s="33"/>
      <c r="U39" s="33"/>
      <c r="V39" s="33"/>
      <c r="W39" s="33">
        <v>488344797</v>
      </c>
      <c r="X39" s="33">
        <v>488344797</v>
      </c>
      <c r="Y39" s="33"/>
      <c r="Z39" s="34"/>
      <c r="AA39" s="35">
        <v>488344797</v>
      </c>
    </row>
    <row r="40" spans="1:27" ht="13.5">
      <c r="A40" s="41" t="s">
        <v>60</v>
      </c>
      <c r="B40" s="42"/>
      <c r="C40" s="43">
        <v>480261359</v>
      </c>
      <c r="D40" s="43"/>
      <c r="E40" s="44">
        <v>419762772</v>
      </c>
      <c r="F40" s="45">
        <v>419762772</v>
      </c>
      <c r="G40" s="45">
        <v>657794025</v>
      </c>
      <c r="H40" s="45">
        <v>619923486</v>
      </c>
      <c r="I40" s="45">
        <v>575429981</v>
      </c>
      <c r="J40" s="45">
        <v>575429981</v>
      </c>
      <c r="K40" s="45">
        <v>557106933</v>
      </c>
      <c r="L40" s="45">
        <v>514513452</v>
      </c>
      <c r="M40" s="45">
        <v>652236491</v>
      </c>
      <c r="N40" s="45">
        <v>652236491</v>
      </c>
      <c r="O40" s="45"/>
      <c r="P40" s="45"/>
      <c r="Q40" s="45"/>
      <c r="R40" s="45"/>
      <c r="S40" s="45"/>
      <c r="T40" s="45"/>
      <c r="U40" s="45"/>
      <c r="V40" s="45"/>
      <c r="W40" s="45">
        <v>652236491</v>
      </c>
      <c r="X40" s="45">
        <v>508701485</v>
      </c>
      <c r="Y40" s="45">
        <v>143535006</v>
      </c>
      <c r="Z40" s="46">
        <v>28.22</v>
      </c>
      <c r="AA40" s="47">
        <v>419762772</v>
      </c>
    </row>
    <row r="41" spans="1:27" ht="13.5">
      <c r="A41" s="48" t="s">
        <v>88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2019-01-31T10:05:06Z</dcterms:created>
  <dcterms:modified xsi:type="dcterms:W3CDTF">2019-01-31T10:07:14Z</dcterms:modified>
  <cp:category/>
  <cp:version/>
  <cp:contentType/>
  <cp:contentStatus/>
</cp:coreProperties>
</file>